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xo\Desktop\"/>
    </mc:Choice>
  </mc:AlternateContent>
  <xr:revisionPtr revIDLastSave="0" documentId="13_ncr:1_{3DEA8E89-6702-4E63-B0B6-FA93EE110D89}" xr6:coauthVersionLast="47" xr6:coauthVersionMax="47" xr10:uidLastSave="{00000000-0000-0000-0000-000000000000}"/>
  <bookViews>
    <workbookView xWindow="18490" yWindow="7740" windowWidth="19910" windowHeight="13260" xr2:uid="{00000000-000D-0000-FFFF-FFFF00000000}"/>
  </bookViews>
  <sheets>
    <sheet name="Runtge-Kutta" sheetId="2" r:id="rId1"/>
    <sheet name="Euler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G3" i="3"/>
  <c r="F4" i="3" s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D13" i="2"/>
  <c r="G4" i="3" l="1"/>
  <c r="F5" i="3" s="1"/>
  <c r="E13" i="2"/>
  <c r="F13" i="2" s="1"/>
  <c r="G13" i="2" s="1"/>
  <c r="G5" i="3" l="1"/>
  <c r="F6" i="3" s="1"/>
  <c r="C14" i="2"/>
  <c r="G6" i="3" l="1"/>
  <c r="F7" i="3" s="1"/>
  <c r="D14" i="2"/>
  <c r="G7" i="3" l="1"/>
  <c r="F8" i="3" s="1"/>
  <c r="E14" i="2"/>
  <c r="F14" i="2" s="1"/>
  <c r="G14" i="2" s="1"/>
  <c r="G8" i="3" l="1"/>
  <c r="F9" i="3" s="1"/>
  <c r="C15" i="2"/>
  <c r="G9" i="3" l="1"/>
  <c r="F10" i="3" s="1"/>
  <c r="D15" i="2"/>
  <c r="E15" i="2" s="1"/>
  <c r="G10" i="3" l="1"/>
  <c r="F11" i="3" s="1"/>
  <c r="F15" i="2"/>
  <c r="G15" i="2" s="1"/>
  <c r="G11" i="3" l="1"/>
  <c r="F12" i="3" s="1"/>
  <c r="C16" i="2"/>
  <c r="G12" i="3" l="1"/>
  <c r="F13" i="3" s="1"/>
  <c r="D16" i="2"/>
  <c r="E16" i="2" s="1"/>
  <c r="F16" i="2" s="1"/>
  <c r="G13" i="3" l="1"/>
  <c r="F14" i="3" s="1"/>
  <c r="G16" i="2"/>
  <c r="C17" i="2" s="1"/>
  <c r="G14" i="3" l="1"/>
  <c r="F15" i="3" s="1"/>
  <c r="D17" i="2"/>
  <c r="G15" i="3" l="1"/>
  <c r="F16" i="3" s="1"/>
  <c r="E17" i="2"/>
  <c r="F17" i="2" s="1"/>
  <c r="G17" i="2" s="1"/>
  <c r="G16" i="3" l="1"/>
  <c r="F17" i="3" s="1"/>
  <c r="C18" i="2"/>
  <c r="G17" i="3" l="1"/>
  <c r="F18" i="3" s="1"/>
  <c r="D18" i="2"/>
  <c r="E18" i="2" s="1"/>
  <c r="G18" i="3" l="1"/>
  <c r="F19" i="3" s="1"/>
  <c r="F18" i="2"/>
  <c r="G18" i="2" s="1"/>
  <c r="G19" i="3" l="1"/>
  <c r="F20" i="3" s="1"/>
  <c r="C19" i="2"/>
  <c r="G20" i="3" l="1"/>
  <c r="F21" i="3" s="1"/>
  <c r="D19" i="2"/>
  <c r="E19" i="2" s="1"/>
  <c r="F19" i="2" s="1"/>
  <c r="G19" i="2" s="1"/>
  <c r="G21" i="3" l="1"/>
  <c r="F22" i="3" s="1"/>
  <c r="C20" i="2"/>
  <c r="G22" i="3" l="1"/>
  <c r="F23" i="3" s="1"/>
  <c r="D20" i="2"/>
  <c r="G23" i="3" l="1"/>
  <c r="F24" i="3" s="1"/>
  <c r="E20" i="2"/>
  <c r="F20" i="2" s="1"/>
  <c r="G20" i="2" s="1"/>
  <c r="G24" i="3" l="1"/>
  <c r="F25" i="3" s="1"/>
  <c r="C21" i="2"/>
  <c r="G25" i="3" l="1"/>
  <c r="F26" i="3" s="1"/>
  <c r="D21" i="2"/>
  <c r="E21" i="2" s="1"/>
  <c r="F21" i="2" s="1"/>
  <c r="G21" i="2" s="1"/>
  <c r="G26" i="3" l="1"/>
  <c r="F27" i="3" s="1"/>
  <c r="C22" i="2"/>
  <c r="G27" i="3" l="1"/>
  <c r="F28" i="3" s="1"/>
  <c r="D22" i="2"/>
  <c r="E22" i="2" s="1"/>
  <c r="G28" i="3" l="1"/>
  <c r="F29" i="3" s="1"/>
  <c r="F22" i="2"/>
  <c r="G22" i="2" s="1"/>
  <c r="G29" i="3" l="1"/>
  <c r="F30" i="3" s="1"/>
  <c r="C23" i="2"/>
  <c r="G30" i="3" l="1"/>
  <c r="F31" i="3" s="1"/>
  <c r="D23" i="2"/>
  <c r="G31" i="3" l="1"/>
  <c r="F32" i="3" s="1"/>
  <c r="E23" i="2"/>
  <c r="F23" i="2" s="1"/>
  <c r="G23" i="2" s="1"/>
  <c r="G32" i="3" l="1"/>
  <c r="F33" i="3" s="1"/>
  <c r="C24" i="2"/>
  <c r="G33" i="3" l="1"/>
  <c r="F34" i="3" s="1"/>
  <c r="D24" i="2"/>
  <c r="E24" i="2" s="1"/>
  <c r="G34" i="3" l="1"/>
  <c r="F35" i="3" s="1"/>
  <c r="F24" i="2"/>
  <c r="G24" i="2" s="1"/>
  <c r="C25" i="2" s="1"/>
  <c r="G35" i="3" l="1"/>
  <c r="F36" i="3" s="1"/>
  <c r="D25" i="2"/>
  <c r="G36" i="3" l="1"/>
  <c r="F37" i="3" s="1"/>
  <c r="E25" i="2"/>
  <c r="F25" i="2" s="1"/>
  <c r="G25" i="2" s="1"/>
  <c r="G37" i="3" l="1"/>
  <c r="F38" i="3"/>
  <c r="C26" i="2"/>
  <c r="G38" i="3" l="1"/>
  <c r="F39" i="3" s="1"/>
  <c r="D26" i="2"/>
  <c r="G39" i="3" l="1"/>
  <c r="F40" i="3" s="1"/>
  <c r="E26" i="2"/>
  <c r="F26" i="2" s="1"/>
  <c r="G26" i="2" s="1"/>
  <c r="G40" i="3" l="1"/>
  <c r="F41" i="3" s="1"/>
  <c r="C27" i="2"/>
  <c r="G41" i="3" l="1"/>
  <c r="F42" i="3" s="1"/>
  <c r="D27" i="2"/>
  <c r="E27" i="2" s="1"/>
  <c r="G42" i="3" l="1"/>
  <c r="F43" i="3" s="1"/>
  <c r="F27" i="2"/>
  <c r="G27" i="2" s="1"/>
  <c r="G43" i="3" l="1"/>
  <c r="F44" i="3" s="1"/>
  <c r="C28" i="2"/>
  <c r="G44" i="3" l="1"/>
  <c r="F45" i="3" s="1"/>
  <c r="D28" i="2"/>
  <c r="E28" i="2" s="1"/>
  <c r="F28" i="2" s="1"/>
  <c r="G28" i="2" s="1"/>
  <c r="G45" i="3" l="1"/>
  <c r="F46" i="3" s="1"/>
  <c r="C29" i="2"/>
  <c r="G46" i="3" l="1"/>
  <c r="F47" i="3" s="1"/>
  <c r="D29" i="2"/>
  <c r="G47" i="3" l="1"/>
  <c r="F48" i="3" s="1"/>
  <c r="E29" i="2"/>
  <c r="F29" i="2" s="1"/>
  <c r="G29" i="2" s="1"/>
  <c r="G48" i="3" l="1"/>
  <c r="F49" i="3" s="1"/>
  <c r="C30" i="2"/>
  <c r="G49" i="3" l="1"/>
  <c r="F50" i="3" s="1"/>
  <c r="D30" i="2"/>
  <c r="E30" i="2" s="1"/>
  <c r="G50" i="3" l="1"/>
  <c r="F51" i="3" s="1"/>
  <c r="F30" i="2"/>
  <c r="G30" i="2" s="1"/>
  <c r="G51" i="3" l="1"/>
  <c r="F52" i="3"/>
  <c r="C31" i="2"/>
  <c r="G52" i="3" l="1"/>
  <c r="F53" i="3" s="1"/>
  <c r="D31" i="2"/>
  <c r="E31" i="2" s="1"/>
  <c r="F31" i="2" s="1"/>
  <c r="G31" i="2" s="1"/>
  <c r="G53" i="3" l="1"/>
  <c r="F54" i="3"/>
  <c r="C32" i="2"/>
  <c r="G54" i="3" l="1"/>
  <c r="F55" i="3" s="1"/>
  <c r="D32" i="2"/>
  <c r="G55" i="3" l="1"/>
  <c r="F56" i="3" s="1"/>
  <c r="E32" i="2"/>
  <c r="F32" i="2" s="1"/>
  <c r="G32" i="2" s="1"/>
  <c r="G56" i="3" l="1"/>
  <c r="F57" i="3" s="1"/>
  <c r="C33" i="2"/>
  <c r="D33" i="2" s="1"/>
  <c r="E33" i="2" s="1"/>
  <c r="G57" i="3" l="1"/>
  <c r="F58" i="3" s="1"/>
  <c r="F33" i="2"/>
  <c r="G33" i="2" s="1"/>
  <c r="G58" i="3" l="1"/>
  <c r="F59" i="3" s="1"/>
  <c r="C34" i="2"/>
  <c r="D34" i="2" s="1"/>
  <c r="E34" i="2" s="1"/>
  <c r="F34" i="2" s="1"/>
  <c r="G34" i="2" s="1"/>
  <c r="G59" i="3" l="1"/>
  <c r="F60" i="3"/>
  <c r="C35" i="2"/>
  <c r="G60" i="3" l="1"/>
  <c r="F61" i="3" s="1"/>
  <c r="D35" i="2"/>
  <c r="G61" i="3" l="1"/>
  <c r="F62" i="3" s="1"/>
  <c r="E35" i="2"/>
  <c r="F35" i="2" s="1"/>
  <c r="G35" i="2" s="1"/>
  <c r="G62" i="3" l="1"/>
  <c r="F63" i="3" s="1"/>
  <c r="C36" i="2"/>
  <c r="G63" i="3" l="1"/>
  <c r="F64" i="3"/>
  <c r="D36" i="2"/>
  <c r="E36" i="2" s="1"/>
  <c r="F36" i="2" s="1"/>
  <c r="G36" i="2" s="1"/>
  <c r="G64" i="3" l="1"/>
  <c r="F65" i="3" s="1"/>
  <c r="C37" i="2"/>
  <c r="G65" i="3" l="1"/>
  <c r="F66" i="3"/>
  <c r="D37" i="2"/>
  <c r="G66" i="3" l="1"/>
  <c r="F67" i="3" s="1"/>
  <c r="E37" i="2"/>
  <c r="F37" i="2" s="1"/>
  <c r="G37" i="2" s="1"/>
  <c r="G67" i="3" l="1"/>
  <c r="F68" i="3"/>
  <c r="C38" i="2"/>
  <c r="G68" i="3" l="1"/>
  <c r="F69" i="3" s="1"/>
  <c r="D38" i="2"/>
  <c r="G69" i="3" l="1"/>
  <c r="F70" i="3" s="1"/>
  <c r="E38" i="2"/>
  <c r="F38" i="2" s="1"/>
  <c r="G38" i="2" s="1"/>
  <c r="G70" i="3" l="1"/>
  <c r="F71" i="3" s="1"/>
  <c r="C39" i="2"/>
  <c r="G71" i="3" l="1"/>
  <c r="F72" i="3"/>
  <c r="D39" i="2"/>
  <c r="E39" i="2" s="1"/>
  <c r="F39" i="2" s="1"/>
  <c r="G39" i="2" s="1"/>
  <c r="G72" i="3" l="1"/>
  <c r="F73" i="3" s="1"/>
  <c r="C40" i="2"/>
  <c r="G73" i="3" l="1"/>
  <c r="F74" i="3"/>
  <c r="D40" i="2"/>
  <c r="E40" i="2" s="1"/>
  <c r="G74" i="3" l="1"/>
  <c r="F75" i="3" s="1"/>
  <c r="F40" i="2"/>
  <c r="G40" i="2" s="1"/>
  <c r="G75" i="3" l="1"/>
  <c r="F76" i="3"/>
  <c r="C41" i="2"/>
  <c r="G76" i="3" l="1"/>
  <c r="F77" i="3" s="1"/>
  <c r="D41" i="2"/>
  <c r="E41" i="2" s="1"/>
  <c r="F41" i="2" s="1"/>
  <c r="G41" i="2" s="1"/>
  <c r="G77" i="3" l="1"/>
  <c r="F78" i="3" s="1"/>
  <c r="C42" i="2"/>
  <c r="G78" i="3" l="1"/>
  <c r="F79" i="3" s="1"/>
  <c r="D42" i="2"/>
  <c r="G79" i="3" l="1"/>
  <c r="F80" i="3"/>
  <c r="E42" i="2"/>
  <c r="F42" i="2" s="1"/>
  <c r="G42" i="2" s="1"/>
  <c r="G80" i="3" l="1"/>
  <c r="F81" i="3" s="1"/>
  <c r="C43" i="2"/>
  <c r="G81" i="3" l="1"/>
  <c r="F82" i="3" s="1"/>
  <c r="D43" i="2"/>
  <c r="E43" i="2" s="1"/>
  <c r="F43" i="2" s="1"/>
  <c r="G43" i="2" s="1"/>
  <c r="G82" i="3" l="1"/>
  <c r="F83" i="3" s="1"/>
  <c r="C44" i="2"/>
  <c r="G83" i="3" l="1"/>
  <c r="F84" i="3"/>
  <c r="D44" i="2"/>
  <c r="G84" i="3" l="1"/>
  <c r="F85" i="3" s="1"/>
  <c r="E44" i="2"/>
  <c r="F44" i="2" s="1"/>
  <c r="G44" i="2" s="1"/>
  <c r="G85" i="3" l="1"/>
  <c r="F86" i="3" s="1"/>
  <c r="C45" i="2"/>
  <c r="G86" i="3" l="1"/>
  <c r="F87" i="3" s="1"/>
  <c r="D45" i="2"/>
  <c r="E45" i="2" s="1"/>
  <c r="G87" i="3" l="1"/>
  <c r="F88" i="3" s="1"/>
  <c r="F45" i="2"/>
  <c r="G45" i="2" s="1"/>
  <c r="G88" i="3" l="1"/>
  <c r="F89" i="3" s="1"/>
  <c r="C46" i="2"/>
  <c r="G89" i="3" l="1"/>
  <c r="F90" i="3" s="1"/>
  <c r="D46" i="2"/>
  <c r="G90" i="3" l="1"/>
  <c r="F91" i="3" s="1"/>
  <c r="E46" i="2"/>
  <c r="F46" i="2" s="1"/>
  <c r="G46" i="2" s="1"/>
  <c r="G91" i="3" l="1"/>
  <c r="F92" i="3"/>
  <c r="C47" i="2"/>
  <c r="G92" i="3" l="1"/>
  <c r="F93" i="3" s="1"/>
  <c r="D47" i="2"/>
  <c r="E47" i="2" s="1"/>
  <c r="F47" i="2" s="1"/>
  <c r="G47" i="2" s="1"/>
  <c r="G93" i="3" l="1"/>
  <c r="F94" i="3"/>
  <c r="C48" i="2"/>
  <c r="G94" i="3" l="1"/>
  <c r="F95" i="3" s="1"/>
  <c r="D48" i="2"/>
  <c r="E48" i="2" s="1"/>
  <c r="F48" i="2" s="1"/>
  <c r="G48" i="2" s="1"/>
  <c r="G95" i="3" l="1"/>
  <c r="F96" i="3"/>
  <c r="C49" i="2"/>
  <c r="G96" i="3" l="1"/>
  <c r="F97" i="3" s="1"/>
  <c r="D49" i="2"/>
  <c r="G97" i="3" l="1"/>
  <c r="F98" i="3" s="1"/>
  <c r="E49" i="2"/>
  <c r="F49" i="2" s="1"/>
  <c r="G49" i="2" s="1"/>
  <c r="G98" i="3" l="1"/>
  <c r="F99" i="3" s="1"/>
  <c r="C50" i="2"/>
  <c r="G99" i="3" l="1"/>
  <c r="F100" i="3"/>
  <c r="D50" i="2"/>
  <c r="E50" i="2" s="1"/>
  <c r="F50" i="2" s="1"/>
  <c r="G50" i="2" s="1"/>
  <c r="G100" i="3" l="1"/>
  <c r="F101" i="3" s="1"/>
  <c r="C51" i="2"/>
  <c r="G101" i="3" l="1"/>
  <c r="F102" i="3" s="1"/>
  <c r="D51" i="2"/>
  <c r="E51" i="2" s="1"/>
  <c r="F51" i="2" s="1"/>
  <c r="G51" i="2" s="1"/>
  <c r="G102" i="3" l="1"/>
  <c r="F103" i="3" s="1"/>
  <c r="C52" i="2"/>
  <c r="G103" i="3" l="1"/>
  <c r="F104" i="3"/>
  <c r="D52" i="2"/>
  <c r="E52" i="2" s="1"/>
  <c r="F52" i="2" s="1"/>
  <c r="G52" i="2" s="1"/>
  <c r="G104" i="3" l="1"/>
  <c r="F105" i="3"/>
  <c r="G105" i="3" s="1"/>
  <c r="F106" i="3" s="1"/>
  <c r="G106" i="3" s="1"/>
  <c r="F107" i="3" s="1"/>
  <c r="C53" i="2"/>
  <c r="G107" i="3" l="1"/>
  <c r="F108" i="3" s="1"/>
  <c r="G108" i="3" s="1"/>
  <c r="F109" i="3" s="1"/>
  <c r="G109" i="3" s="1"/>
  <c r="F110" i="3" s="1"/>
  <c r="G110" i="3" s="1"/>
  <c r="F111" i="3" s="1"/>
  <c r="D53" i="2"/>
  <c r="E53" i="2" s="1"/>
  <c r="F53" i="2" s="1"/>
  <c r="G53" i="2" s="1"/>
  <c r="G111" i="3" l="1"/>
  <c r="F112" i="3" s="1"/>
  <c r="G112" i="3" s="1"/>
  <c r="F113" i="3" s="1"/>
  <c r="G113" i="3" s="1"/>
  <c r="F114" i="3" s="1"/>
  <c r="G114" i="3" s="1"/>
  <c r="F115" i="3" s="1"/>
  <c r="G115" i="3" s="1"/>
  <c r="F116" i="3" s="1"/>
  <c r="C54" i="2"/>
  <c r="G116" i="3" l="1"/>
  <c r="F117" i="3"/>
  <c r="D54" i="2"/>
  <c r="E54" i="2" s="1"/>
  <c r="F54" i="2" s="1"/>
  <c r="G54" i="2" s="1"/>
  <c r="G117" i="3" l="1"/>
  <c r="F118" i="3"/>
  <c r="G118" i="3" s="1"/>
  <c r="F119" i="3" s="1"/>
  <c r="G119" i="3" s="1"/>
  <c r="F120" i="3" s="1"/>
  <c r="C55" i="2"/>
  <c r="G120" i="3" l="1"/>
  <c r="F121" i="3"/>
  <c r="D55" i="2"/>
  <c r="G121" i="3" l="1"/>
  <c r="F122" i="3"/>
  <c r="E55" i="2"/>
  <c r="F55" i="2" s="1"/>
  <c r="G55" i="2" s="1"/>
  <c r="G122" i="3" l="1"/>
  <c r="F123" i="3" s="1"/>
  <c r="G123" i="3" s="1"/>
  <c r="F124" i="3" s="1"/>
  <c r="C56" i="2"/>
  <c r="G124" i="3" l="1"/>
  <c r="F125" i="3"/>
  <c r="D56" i="2"/>
  <c r="E56" i="2" s="1"/>
  <c r="F56" i="2" s="1"/>
  <c r="G56" i="2" s="1"/>
  <c r="G125" i="3" l="1"/>
  <c r="F126" i="3"/>
  <c r="G126" i="3" s="1"/>
  <c r="F127" i="3" s="1"/>
  <c r="C57" i="2"/>
  <c r="G127" i="3" l="1"/>
  <c r="F128" i="3" s="1"/>
  <c r="D57" i="2"/>
  <c r="E57" i="2" s="1"/>
  <c r="F57" i="2" s="1"/>
  <c r="G57" i="2" s="1"/>
  <c r="G128" i="3" l="1"/>
  <c r="F129" i="3"/>
  <c r="C58" i="2"/>
  <c r="G129" i="3" l="1"/>
  <c r="F130" i="3"/>
  <c r="G130" i="3" s="1"/>
  <c r="F131" i="3" s="1"/>
  <c r="G131" i="3" s="1"/>
  <c r="F132" i="3" s="1"/>
  <c r="D58" i="2"/>
  <c r="E58" i="2" s="1"/>
  <c r="F58" i="2" s="1"/>
  <c r="G58" i="2" s="1"/>
  <c r="G132" i="3" l="1"/>
  <c r="F133" i="3"/>
  <c r="C59" i="2"/>
  <c r="G133" i="3" l="1"/>
  <c r="F134" i="3"/>
  <c r="G134" i="3" s="1"/>
  <c r="F135" i="3" s="1"/>
  <c r="G135" i="3" s="1"/>
  <c r="F136" i="3" s="1"/>
  <c r="D59" i="2"/>
  <c r="G136" i="3" l="1"/>
  <c r="F137" i="3"/>
  <c r="E59" i="2"/>
  <c r="F59" i="2" s="1"/>
  <c r="G59" i="2" s="1"/>
  <c r="G137" i="3" l="1"/>
  <c r="F138" i="3"/>
  <c r="C60" i="2"/>
  <c r="G138" i="3" l="1"/>
  <c r="F139" i="3"/>
  <c r="G139" i="3" s="1"/>
  <c r="F140" i="3" s="1"/>
  <c r="D60" i="2"/>
  <c r="E60" i="2" s="1"/>
  <c r="F60" i="2" s="1"/>
  <c r="G60" i="2" s="1"/>
  <c r="G140" i="3" l="1"/>
  <c r="F141" i="3"/>
  <c r="G141" i="3" s="1"/>
  <c r="F142" i="3" s="1"/>
  <c r="G142" i="3" s="1"/>
  <c r="F143" i="3" s="1"/>
  <c r="G143" i="3" s="1"/>
  <c r="F144" i="3" s="1"/>
  <c r="C61" i="2"/>
  <c r="G144" i="3" l="1"/>
  <c r="F145" i="3" s="1"/>
  <c r="G145" i="3" s="1"/>
  <c r="F146" i="3" s="1"/>
  <c r="D61" i="2"/>
  <c r="G146" i="3" l="1"/>
  <c r="F147" i="3"/>
  <c r="G147" i="3" s="1"/>
  <c r="F148" i="3" s="1"/>
  <c r="E61" i="2"/>
  <c r="F61" i="2" s="1"/>
  <c r="G61" i="2" s="1"/>
  <c r="G148" i="3" l="1"/>
  <c r="F149" i="3"/>
  <c r="G149" i="3" s="1"/>
  <c r="F150" i="3" s="1"/>
  <c r="G150" i="3" s="1"/>
  <c r="F151" i="3" s="1"/>
  <c r="G151" i="3" s="1"/>
  <c r="F152" i="3" s="1"/>
  <c r="C62" i="2"/>
  <c r="G152" i="3" l="1"/>
  <c r="F153" i="3"/>
  <c r="G153" i="3" s="1"/>
  <c r="F154" i="3" s="1"/>
  <c r="D62" i="2"/>
  <c r="E62" i="2" s="1"/>
  <c r="G154" i="3" l="1"/>
  <c r="F155" i="3"/>
  <c r="G155" i="3" s="1"/>
  <c r="F156" i="3" s="1"/>
  <c r="F62" i="2"/>
  <c r="G62" i="2" s="1"/>
  <c r="G156" i="3" l="1"/>
  <c r="F157" i="3"/>
  <c r="C63" i="2"/>
  <c r="G157" i="3" l="1"/>
  <c r="F158" i="3"/>
  <c r="G158" i="3" s="1"/>
  <c r="F159" i="3" s="1"/>
  <c r="G159" i="3" s="1"/>
  <c r="F160" i="3" s="1"/>
  <c r="G160" i="3" s="1"/>
  <c r="F161" i="3" s="1"/>
  <c r="D63" i="2"/>
  <c r="E63" i="2" s="1"/>
  <c r="G161" i="3" l="1"/>
  <c r="F162" i="3"/>
  <c r="G162" i="3" s="1"/>
  <c r="F163" i="3" s="1"/>
  <c r="G163" i="3" s="1"/>
  <c r="F164" i="3" s="1"/>
  <c r="F63" i="2"/>
  <c r="G63" i="2" s="1"/>
  <c r="G164" i="3" l="1"/>
  <c r="F165" i="3"/>
  <c r="C64" i="2"/>
  <c r="G165" i="3" l="1"/>
  <c r="F166" i="3"/>
  <c r="G166" i="3" s="1"/>
  <c r="F167" i="3" s="1"/>
  <c r="G167" i="3" s="1"/>
  <c r="F168" i="3" s="1"/>
  <c r="D64" i="2"/>
  <c r="E64" i="2" s="1"/>
  <c r="F64" i="2" s="1"/>
  <c r="G64" i="2" s="1"/>
  <c r="G168" i="3" l="1"/>
  <c r="F169" i="3"/>
  <c r="C65" i="2"/>
  <c r="G169" i="3" l="1"/>
  <c r="F170" i="3"/>
  <c r="G170" i="3" s="1"/>
  <c r="F171" i="3" s="1"/>
  <c r="G171" i="3" s="1"/>
  <c r="F172" i="3" s="1"/>
  <c r="D65" i="2"/>
  <c r="E65" i="2" s="1"/>
  <c r="F65" i="2" s="1"/>
  <c r="G65" i="2" s="1"/>
  <c r="G172" i="3" l="1"/>
  <c r="F173" i="3"/>
  <c r="C66" i="2"/>
  <c r="G173" i="3" l="1"/>
  <c r="F174" i="3"/>
  <c r="D66" i="2"/>
  <c r="E66" i="2" s="1"/>
  <c r="F66" i="2" s="1"/>
  <c r="G66" i="2" s="1"/>
  <c r="G174" i="3" l="1"/>
  <c r="F175" i="3"/>
  <c r="G175" i="3" s="1"/>
  <c r="F176" i="3" s="1"/>
  <c r="C67" i="2"/>
  <c r="G176" i="3" l="1"/>
  <c r="F177" i="3"/>
  <c r="D67" i="2"/>
  <c r="E67" i="2" s="1"/>
  <c r="G177" i="3" l="1"/>
  <c r="F178" i="3"/>
  <c r="G178" i="3" s="1"/>
  <c r="F179" i="3" s="1"/>
  <c r="G179" i="3" s="1"/>
  <c r="F180" i="3" s="1"/>
  <c r="F67" i="2"/>
  <c r="G67" i="2" s="1"/>
  <c r="G180" i="3" l="1"/>
  <c r="F181" i="3"/>
  <c r="C68" i="2"/>
  <c r="D68" i="2" s="1"/>
  <c r="E68" i="2" s="1"/>
  <c r="F68" i="2" s="1"/>
  <c r="G68" i="2" s="1"/>
  <c r="G181" i="3" l="1"/>
  <c r="F182" i="3"/>
  <c r="G182" i="3" s="1"/>
  <c r="F183" i="3" s="1"/>
  <c r="G183" i="3" s="1"/>
  <c r="F184" i="3" s="1"/>
  <c r="C69" i="2"/>
  <c r="G184" i="3" l="1"/>
  <c r="F185" i="3"/>
  <c r="D69" i="2"/>
  <c r="E69" i="2" s="1"/>
  <c r="F69" i="2" s="1"/>
  <c r="G69" i="2" s="1"/>
  <c r="G185" i="3" l="1"/>
  <c r="F186" i="3"/>
  <c r="G186" i="3" s="1"/>
  <c r="F187" i="3" s="1"/>
  <c r="G187" i="3" s="1"/>
  <c r="F188" i="3" s="1"/>
  <c r="C70" i="2"/>
  <c r="G188" i="3" l="1"/>
  <c r="F189" i="3"/>
  <c r="D70" i="2"/>
  <c r="E70" i="2" s="1"/>
  <c r="F70" i="2" s="1"/>
  <c r="G70" i="2" s="1"/>
  <c r="G189" i="3" l="1"/>
  <c r="F190" i="3"/>
  <c r="C71" i="2"/>
  <c r="G190" i="3" l="1"/>
  <c r="F191" i="3"/>
  <c r="G191" i="3" s="1"/>
  <c r="F192" i="3" s="1"/>
  <c r="D71" i="2"/>
  <c r="E71" i="2" s="1"/>
  <c r="G192" i="3" l="1"/>
  <c r="F193" i="3"/>
  <c r="F71" i="2"/>
  <c r="G71" i="2" s="1"/>
  <c r="G193" i="3" l="1"/>
  <c r="F194" i="3" s="1"/>
  <c r="G194" i="3" s="1"/>
  <c r="F195" i="3" s="1"/>
  <c r="G195" i="3" s="1"/>
  <c r="F196" i="3" s="1"/>
  <c r="C72" i="2"/>
  <c r="G196" i="3" l="1"/>
  <c r="F197" i="3"/>
  <c r="G197" i="3" s="1"/>
  <c r="F198" i="3" s="1"/>
  <c r="G198" i="3" s="1"/>
  <c r="F199" i="3" s="1"/>
  <c r="D72" i="2"/>
  <c r="E72" i="2" s="1"/>
  <c r="G199" i="3" l="1"/>
  <c r="F200" i="3"/>
  <c r="F72" i="2"/>
  <c r="G72" i="2" s="1"/>
  <c r="C73" i="2" s="1"/>
  <c r="G200" i="3" l="1"/>
  <c r="F201" i="3" s="1"/>
  <c r="D73" i="2"/>
  <c r="E73" i="2" s="1"/>
  <c r="G201" i="3" l="1"/>
  <c r="F202" i="3"/>
  <c r="G202" i="3" s="1"/>
  <c r="F203" i="3" s="1"/>
  <c r="G203" i="3" s="1"/>
  <c r="F73" i="2"/>
  <c r="G73" i="2" s="1"/>
  <c r="C74" i="2" l="1"/>
  <c r="D74" i="2" l="1"/>
  <c r="E74" i="2" s="1"/>
  <c r="F74" i="2" l="1"/>
  <c r="G74" i="2" s="1"/>
  <c r="C75" i="2" l="1"/>
  <c r="D75" i="2" l="1"/>
  <c r="E75" i="2" l="1"/>
  <c r="F75" i="2" s="1"/>
  <c r="G75" i="2" s="1"/>
  <c r="C76" i="2" l="1"/>
  <c r="D76" i="2" l="1"/>
  <c r="E76" i="2" s="1"/>
  <c r="F76" i="2" l="1"/>
  <c r="G76" i="2" s="1"/>
  <c r="C77" i="2" l="1"/>
  <c r="D77" i="2" l="1"/>
  <c r="E77" i="2" s="1"/>
  <c r="F77" i="2" s="1"/>
  <c r="G77" i="2" s="1"/>
  <c r="C78" i="2" l="1"/>
  <c r="D78" i="2" l="1"/>
  <c r="E78" i="2" s="1"/>
  <c r="F78" i="2" s="1"/>
  <c r="G78" i="2" s="1"/>
  <c r="C79" i="2" l="1"/>
  <c r="D79" i="2" l="1"/>
  <c r="E79" i="2" s="1"/>
  <c r="F79" i="2" s="1"/>
  <c r="G79" i="2" s="1"/>
  <c r="C80" i="2" l="1"/>
  <c r="D80" i="2" l="1"/>
  <c r="E80" i="2" l="1"/>
  <c r="F80" i="2" s="1"/>
  <c r="G80" i="2" s="1"/>
  <c r="C81" i="2" l="1"/>
  <c r="D81" i="2" l="1"/>
  <c r="E81" i="2" l="1"/>
  <c r="F81" i="2" s="1"/>
  <c r="G81" i="2" s="1"/>
  <c r="C82" i="2" l="1"/>
  <c r="D82" i="2" l="1"/>
  <c r="E82" i="2" s="1"/>
  <c r="F82" i="2" s="1"/>
  <c r="G82" i="2" s="1"/>
  <c r="C83" i="2" l="1"/>
  <c r="D83" i="2" l="1"/>
  <c r="E83" i="2" s="1"/>
  <c r="F83" i="2" s="1"/>
  <c r="G83" i="2" s="1"/>
  <c r="C84" i="2" l="1"/>
  <c r="D84" i="2" l="1"/>
  <c r="E84" i="2" s="1"/>
  <c r="F84" i="2" l="1"/>
  <c r="G84" i="2" s="1"/>
  <c r="C85" i="2" l="1"/>
  <c r="D85" i="2" l="1"/>
  <c r="E85" i="2" s="1"/>
  <c r="F85" i="2" s="1"/>
  <c r="G85" i="2" s="1"/>
  <c r="C86" i="2" l="1"/>
  <c r="D86" i="2" l="1"/>
  <c r="E86" i="2" s="1"/>
  <c r="F86" i="2" s="1"/>
  <c r="G86" i="2" s="1"/>
  <c r="C87" i="2" l="1"/>
  <c r="D87" i="2" l="1"/>
  <c r="E87" i="2" l="1"/>
  <c r="F87" i="2" s="1"/>
  <c r="G87" i="2" s="1"/>
  <c r="C88" i="2" l="1"/>
  <c r="D88" i="2" l="1"/>
  <c r="E88" i="2" s="1"/>
  <c r="F88" i="2" s="1"/>
  <c r="G88" i="2" s="1"/>
  <c r="C89" i="2" l="1"/>
  <c r="D89" i="2" l="1"/>
  <c r="E89" i="2" s="1"/>
  <c r="F89" i="2" s="1"/>
  <c r="G89" i="2" s="1"/>
  <c r="C90" i="2" l="1"/>
  <c r="D90" i="2" l="1"/>
  <c r="E90" i="2" s="1"/>
  <c r="F90" i="2" l="1"/>
  <c r="G90" i="2" s="1"/>
  <c r="C91" i="2" l="1"/>
  <c r="D91" i="2" l="1"/>
  <c r="E91" i="2" s="1"/>
  <c r="F91" i="2" l="1"/>
  <c r="G91" i="2" s="1"/>
  <c r="C92" i="2" l="1"/>
  <c r="D92" i="2" l="1"/>
  <c r="E92" i="2" s="1"/>
  <c r="F92" i="2" s="1"/>
  <c r="G92" i="2" s="1"/>
  <c r="C93" i="2" l="1"/>
  <c r="D93" i="2" l="1"/>
  <c r="E93" i="2" s="1"/>
  <c r="F93" i="2" s="1"/>
  <c r="G93" i="2" s="1"/>
  <c r="C94" i="2" l="1"/>
  <c r="D94" i="2" l="1"/>
  <c r="E94" i="2" l="1"/>
  <c r="F94" i="2" s="1"/>
  <c r="G94" i="2" s="1"/>
  <c r="C95" i="2" l="1"/>
  <c r="D95" i="2" l="1"/>
  <c r="E95" i="2" s="1"/>
  <c r="F95" i="2" l="1"/>
  <c r="G95" i="2" s="1"/>
  <c r="C96" i="2" s="1"/>
  <c r="D96" i="2" l="1"/>
  <c r="E96" i="2" s="1"/>
  <c r="F96" i="2" s="1"/>
  <c r="G96" i="2" s="1"/>
  <c r="C97" i="2" l="1"/>
  <c r="D97" i="2" l="1"/>
  <c r="E97" i="2" l="1"/>
  <c r="F97" i="2" s="1"/>
  <c r="G97" i="2" s="1"/>
  <c r="C98" i="2" l="1"/>
  <c r="D98" i="2" l="1"/>
  <c r="E98" i="2"/>
  <c r="F98" i="2" l="1"/>
  <c r="G98" i="2" s="1"/>
  <c r="C99" i="2" l="1"/>
  <c r="D99" i="2" s="1"/>
  <c r="E99" i="2" l="1"/>
  <c r="F99" i="2" s="1"/>
  <c r="G99" i="2" s="1"/>
  <c r="C100" i="2" s="1"/>
  <c r="D100" i="2" l="1"/>
  <c r="E100" i="2" s="1"/>
  <c r="F100" i="2" s="1"/>
  <c r="G100" i="2" l="1"/>
  <c r="C101" i="2"/>
  <c r="D101" i="2" l="1"/>
  <c r="E101" i="2" l="1"/>
  <c r="F101" i="2" s="1"/>
  <c r="G101" i="2" s="1"/>
  <c r="C102" i="2" l="1"/>
  <c r="D102" i="2" l="1"/>
  <c r="E102" i="2" s="1"/>
  <c r="F102" i="2" l="1"/>
  <c r="G102" i="2" s="1"/>
  <c r="C103" i="2" l="1"/>
  <c r="D103" i="2" l="1"/>
  <c r="E103" i="2" s="1"/>
  <c r="F103" i="2" s="1"/>
  <c r="G103" i="2" s="1"/>
  <c r="C104" i="2" l="1"/>
  <c r="D104" i="2" l="1"/>
  <c r="E104" i="2" s="1"/>
  <c r="F104" i="2" s="1"/>
  <c r="G104" i="2" s="1"/>
  <c r="C105" i="2" s="1"/>
  <c r="D105" i="2" l="1"/>
  <c r="E105" i="2"/>
  <c r="F105" i="2" s="1"/>
  <c r="G105" i="2" s="1"/>
  <c r="C106" i="2" l="1"/>
  <c r="D106" i="2"/>
  <c r="E106" i="2"/>
  <c r="F106" i="2" s="1"/>
  <c r="G106" i="2" s="1"/>
  <c r="C107" i="2" s="1"/>
  <c r="D107" i="2" l="1"/>
  <c r="E107" i="2"/>
  <c r="F107" i="2" s="1"/>
  <c r="G107" i="2" s="1"/>
  <c r="C108" i="2" s="1"/>
  <c r="D108" i="2" l="1"/>
  <c r="E108" i="2"/>
  <c r="F108" i="2"/>
  <c r="G108" i="2" s="1"/>
  <c r="C109" i="2" l="1"/>
  <c r="D109" i="2"/>
  <c r="E109" i="2"/>
  <c r="F109" i="2" s="1"/>
  <c r="G109" i="2" s="1"/>
  <c r="C110" i="2" l="1"/>
  <c r="D110" i="2" l="1"/>
  <c r="E110" i="2" s="1"/>
  <c r="F110" i="2" s="1"/>
  <c r="G110" i="2" s="1"/>
  <c r="C111" i="2" l="1"/>
  <c r="D111" i="2"/>
  <c r="E111" i="2"/>
  <c r="F111" i="2" s="1"/>
  <c r="G111" i="2" s="1"/>
  <c r="C112" i="2" l="1"/>
  <c r="D112" i="2" l="1"/>
  <c r="E112" i="2"/>
  <c r="F112" i="2" s="1"/>
  <c r="G112" i="2" s="1"/>
  <c r="C113" i="2" s="1"/>
  <c r="D113" i="2" l="1"/>
  <c r="E113" i="2"/>
  <c r="F113" i="2" s="1"/>
  <c r="G113" i="2" s="1"/>
  <c r="C114" i="2" l="1"/>
  <c r="D114" i="2"/>
  <c r="E114" i="2" s="1"/>
  <c r="F114" i="2" l="1"/>
  <c r="C115" i="2" s="1"/>
  <c r="D115" i="2" l="1"/>
  <c r="E115" i="2"/>
  <c r="F115" i="2" s="1"/>
  <c r="C116" i="2" s="1"/>
  <c r="D116" i="2" l="1"/>
  <c r="E116" i="2" s="1"/>
  <c r="F116" i="2" s="1"/>
  <c r="C117" i="2"/>
  <c r="D117" i="2" l="1"/>
  <c r="E117" i="2"/>
  <c r="F117" i="2" s="1"/>
  <c r="C118" i="2" s="1"/>
  <c r="D118" i="2" l="1"/>
  <c r="E118" i="2"/>
  <c r="F118" i="2" s="1"/>
  <c r="C119" i="2"/>
  <c r="D119" i="2" l="1"/>
  <c r="E119" i="2"/>
  <c r="F119" i="2" s="1"/>
  <c r="C120" i="2"/>
  <c r="D120" i="2" l="1"/>
  <c r="E120" i="2"/>
  <c r="F120" i="2" s="1"/>
  <c r="C121" i="2"/>
  <c r="D121" i="2" l="1"/>
  <c r="E121" i="2" s="1"/>
  <c r="F121" i="2" s="1"/>
  <c r="C122" i="2"/>
  <c r="D122" i="2" l="1"/>
  <c r="E122" i="2"/>
  <c r="F122" i="2" s="1"/>
  <c r="C123" i="2"/>
  <c r="D123" i="2" l="1"/>
  <c r="E123" i="2"/>
  <c r="F123" i="2" s="1"/>
  <c r="C124" i="2" l="1"/>
  <c r="D124" i="2" l="1"/>
  <c r="E124" i="2"/>
  <c r="F124" i="2"/>
  <c r="C125" i="2" s="1"/>
  <c r="D125" i="2" l="1"/>
  <c r="E125" i="2"/>
  <c r="F125" i="2" s="1"/>
  <c r="C126" i="2"/>
  <c r="D126" i="2" l="1"/>
  <c r="E126" i="2" s="1"/>
  <c r="F126" i="2" s="1"/>
  <c r="C127" i="2" s="1"/>
  <c r="D127" i="2" l="1"/>
  <c r="E127" i="2" s="1"/>
  <c r="F127" i="2" s="1"/>
  <c r="C128" i="2" l="1"/>
  <c r="D128" i="2" l="1"/>
  <c r="E128" i="2" s="1"/>
  <c r="F128" i="2" s="1"/>
  <c r="C129" i="2" l="1"/>
  <c r="D129" i="2" l="1"/>
  <c r="E129" i="2" s="1"/>
  <c r="F129" i="2" s="1"/>
  <c r="C130" i="2" s="1"/>
  <c r="D130" i="2" l="1"/>
  <c r="E130" i="2"/>
  <c r="F130" i="2" s="1"/>
  <c r="C131" i="2"/>
  <c r="D131" i="2" l="1"/>
  <c r="E131" i="2"/>
  <c r="F131" i="2" s="1"/>
  <c r="C132" i="2" s="1"/>
  <c r="D132" i="2" l="1"/>
  <c r="E132" i="2"/>
  <c r="F132" i="2" s="1"/>
  <c r="C133" i="2"/>
  <c r="D133" i="2" l="1"/>
  <c r="E133" i="2"/>
  <c r="F133" i="2" s="1"/>
  <c r="C134" i="2" s="1"/>
  <c r="D134" i="2" l="1"/>
  <c r="E134" i="2" s="1"/>
  <c r="F134" i="2" s="1"/>
  <c r="C135" i="2" s="1"/>
  <c r="D135" i="2" l="1"/>
  <c r="E135" i="2"/>
  <c r="F135" i="2" s="1"/>
  <c r="C136" i="2"/>
  <c r="D136" i="2" l="1"/>
  <c r="E136" i="2"/>
  <c r="F136" i="2" s="1"/>
  <c r="C137" i="2" l="1"/>
  <c r="D137" i="2" l="1"/>
  <c r="E137" i="2"/>
  <c r="F137" i="2" s="1"/>
  <c r="C138" i="2"/>
  <c r="D138" i="2" l="1"/>
  <c r="E138" i="2"/>
  <c r="F138" i="2"/>
  <c r="C139" i="2" s="1"/>
  <c r="D139" i="2" l="1"/>
  <c r="E139" i="2"/>
  <c r="F139" i="2"/>
  <c r="C140" i="2" s="1"/>
  <c r="D140" i="2" l="1"/>
  <c r="E140" i="2" s="1"/>
  <c r="F140" i="2" s="1"/>
  <c r="C141" i="2" l="1"/>
  <c r="D141" i="2" l="1"/>
  <c r="E141" i="2" s="1"/>
  <c r="F141" i="2"/>
  <c r="C142" i="2" s="1"/>
  <c r="D142" i="2" l="1"/>
  <c r="E142" i="2"/>
  <c r="F142" i="2" s="1"/>
  <c r="C143" i="2"/>
  <c r="D143" i="2" l="1"/>
  <c r="E143" i="2" s="1"/>
  <c r="F143" i="2" s="1"/>
  <c r="C144" i="2" s="1"/>
  <c r="D144" i="2" l="1"/>
  <c r="E144" i="2" s="1"/>
  <c r="F144" i="2" s="1"/>
  <c r="C145" i="2" l="1"/>
  <c r="D145" i="2" l="1"/>
  <c r="E145" i="2"/>
  <c r="F145" i="2" s="1"/>
  <c r="C146" i="2"/>
  <c r="D146" i="2" l="1"/>
  <c r="E146" i="2"/>
  <c r="F146" i="2"/>
  <c r="C147" i="2" s="1"/>
  <c r="D147" i="2" l="1"/>
  <c r="E147" i="2" s="1"/>
  <c r="F147" i="2" s="1"/>
  <c r="C148" i="2" l="1"/>
  <c r="D148" i="2" l="1"/>
  <c r="E148" i="2"/>
  <c r="F148" i="2" s="1"/>
  <c r="C149" i="2"/>
  <c r="D149" i="2" l="1"/>
  <c r="E149" i="2" s="1"/>
  <c r="F149" i="2" s="1"/>
  <c r="C150" i="2" l="1"/>
  <c r="D150" i="2" l="1"/>
  <c r="E150" i="2"/>
  <c r="F150" i="2"/>
  <c r="C151" i="2" l="1"/>
  <c r="D151" i="2" l="1"/>
  <c r="E151" i="2"/>
  <c r="F151" i="2" s="1"/>
  <c r="C152" i="2" s="1"/>
  <c r="D152" i="2" l="1"/>
  <c r="E152" i="2" s="1"/>
  <c r="F152" i="2"/>
  <c r="C153" i="2" s="1"/>
  <c r="D153" i="2" l="1"/>
  <c r="E153" i="2" s="1"/>
  <c r="F153" i="2"/>
  <c r="C154" i="2" l="1"/>
  <c r="D154" i="2"/>
  <c r="E154" i="2"/>
  <c r="F154" i="2" s="1"/>
  <c r="C155" i="2" l="1"/>
  <c r="D155" i="2"/>
  <c r="E155" i="2"/>
  <c r="F155" i="2" s="1"/>
  <c r="C156" i="2" l="1"/>
  <c r="D156" i="2"/>
  <c r="E156" i="2" s="1"/>
  <c r="F156" i="2" s="1"/>
  <c r="C157" i="2" s="1"/>
  <c r="D157" i="2" l="1"/>
  <c r="E157" i="2" s="1"/>
  <c r="F157" i="2" s="1"/>
  <c r="C158" i="2" s="1"/>
  <c r="D158" i="2" l="1"/>
  <c r="E158" i="2" s="1"/>
  <c r="F158" i="2" s="1"/>
  <c r="C159" i="2" s="1"/>
  <c r="D159" i="2" l="1"/>
  <c r="E159" i="2" s="1"/>
  <c r="F159" i="2" s="1"/>
  <c r="C160" i="2"/>
  <c r="D160" i="2" l="1"/>
  <c r="E160" i="2"/>
  <c r="F160" i="2" s="1"/>
  <c r="C161" i="2" s="1"/>
  <c r="D161" i="2" l="1"/>
  <c r="E161" i="2" s="1"/>
  <c r="F161" i="2" s="1"/>
  <c r="C162" i="2" s="1"/>
  <c r="D162" i="2" l="1"/>
  <c r="E162" i="2"/>
  <c r="F162" i="2" s="1"/>
  <c r="C163" i="2" l="1"/>
  <c r="D163" i="2" l="1"/>
  <c r="E163" i="2"/>
  <c r="F163" i="2" s="1"/>
  <c r="C164" i="2" s="1"/>
  <c r="D164" i="2" l="1"/>
  <c r="E164" i="2" s="1"/>
  <c r="F164" i="2" s="1"/>
  <c r="C165" i="2" s="1"/>
  <c r="D165" i="2" l="1"/>
  <c r="E165" i="2" s="1"/>
  <c r="F165" i="2" s="1"/>
  <c r="C166" i="2"/>
  <c r="D166" i="2" l="1"/>
  <c r="E166" i="2"/>
  <c r="F166" i="2" s="1"/>
  <c r="C167" i="2"/>
  <c r="D167" i="2" l="1"/>
  <c r="E167" i="2" s="1"/>
  <c r="F167" i="2" s="1"/>
  <c r="C168" i="2" s="1"/>
  <c r="D168" i="2" l="1"/>
  <c r="E168" i="2" s="1"/>
  <c r="F168" i="2" s="1"/>
  <c r="C169" i="2" l="1"/>
  <c r="D169" i="2" l="1"/>
  <c r="E169" i="2" s="1"/>
  <c r="F169" i="2" s="1"/>
  <c r="C170" i="2" s="1"/>
  <c r="D170" i="2" l="1"/>
  <c r="E170" i="2" s="1"/>
  <c r="F170" i="2" s="1"/>
  <c r="C171" i="2" l="1"/>
  <c r="D171" i="2" l="1"/>
  <c r="E171" i="2"/>
  <c r="F171" i="2" s="1"/>
  <c r="C172" i="2"/>
  <c r="D172" i="2" l="1"/>
  <c r="E172" i="2" s="1"/>
  <c r="F172" i="2" s="1"/>
  <c r="C173" i="2" l="1"/>
  <c r="D173" i="2"/>
  <c r="E173" i="2" s="1"/>
  <c r="F173" i="2" l="1"/>
  <c r="C174" i="2"/>
  <c r="D174" i="2" l="1"/>
  <c r="E174" i="2"/>
  <c r="F174" i="2"/>
  <c r="C175" i="2" s="1"/>
  <c r="D175" i="2" l="1"/>
  <c r="E175" i="2" s="1"/>
  <c r="F175" i="2" s="1"/>
  <c r="C176" i="2"/>
  <c r="D176" i="2" l="1"/>
  <c r="E176" i="2" s="1"/>
  <c r="F176" i="2" s="1"/>
  <c r="C177" i="2"/>
  <c r="D177" i="2" l="1"/>
  <c r="E177" i="2" s="1"/>
  <c r="F177" i="2"/>
  <c r="C178" i="2" s="1"/>
  <c r="D178" i="2" l="1"/>
  <c r="E178" i="2"/>
  <c r="F178" i="2" s="1"/>
  <c r="C179" i="2"/>
  <c r="D179" i="2" l="1"/>
  <c r="E179" i="2" s="1"/>
  <c r="F179" i="2" s="1"/>
  <c r="C180" i="2" s="1"/>
  <c r="D180" i="2" l="1"/>
  <c r="E180" i="2"/>
  <c r="F180" i="2" s="1"/>
  <c r="C181" i="2"/>
  <c r="D181" i="2" l="1"/>
  <c r="E181" i="2" s="1"/>
  <c r="F181" i="2" s="1"/>
  <c r="C182" i="2"/>
  <c r="D182" i="2" l="1"/>
  <c r="E182" i="2"/>
  <c r="F182" i="2" s="1"/>
  <c r="C183" i="2"/>
  <c r="D183" i="2" l="1"/>
  <c r="E183" i="2"/>
  <c r="F183" i="2" s="1"/>
  <c r="C184" i="2" s="1"/>
  <c r="D184" i="2" l="1"/>
  <c r="E184" i="2"/>
  <c r="F184" i="2" s="1"/>
  <c r="C185" i="2" s="1"/>
  <c r="D185" i="2" l="1"/>
  <c r="E185" i="2"/>
  <c r="F185" i="2" s="1"/>
  <c r="C186" i="2"/>
  <c r="D186" i="2" l="1"/>
  <c r="E186" i="2"/>
  <c r="F186" i="2"/>
  <c r="C187" i="2" s="1"/>
  <c r="D187" i="2" l="1"/>
  <c r="E187" i="2"/>
  <c r="F187" i="2" s="1"/>
  <c r="C188" i="2" s="1"/>
  <c r="D188" i="2" l="1"/>
  <c r="E188" i="2" s="1"/>
  <c r="F188" i="2" s="1"/>
  <c r="C189" i="2"/>
  <c r="D189" i="2" l="1"/>
  <c r="E189" i="2" s="1"/>
  <c r="F189" i="2" s="1"/>
  <c r="C190" i="2" s="1"/>
  <c r="D190" i="2" l="1"/>
  <c r="E190" i="2"/>
  <c r="F190" i="2" s="1"/>
  <c r="C191" i="2"/>
  <c r="D191" i="2" l="1"/>
  <c r="E191" i="2"/>
  <c r="F191" i="2" s="1"/>
  <c r="C192" i="2"/>
  <c r="D192" i="2" l="1"/>
  <c r="E192" i="2"/>
  <c r="F192" i="2" s="1"/>
  <c r="C193" i="2"/>
  <c r="D193" i="2" l="1"/>
  <c r="E193" i="2" s="1"/>
  <c r="F193" i="2" s="1"/>
  <c r="C194" i="2"/>
  <c r="D194" i="2" l="1"/>
  <c r="E194" i="2"/>
  <c r="F194" i="2" s="1"/>
  <c r="C195" i="2"/>
  <c r="D195" i="2" l="1"/>
  <c r="E195" i="2" s="1"/>
  <c r="F195" i="2" s="1"/>
  <c r="C196" i="2"/>
  <c r="D196" i="2" l="1"/>
  <c r="E196" i="2"/>
  <c r="F196" i="2" s="1"/>
  <c r="C197" i="2"/>
  <c r="D197" i="2" l="1"/>
  <c r="E197" i="2"/>
  <c r="F197" i="2" s="1"/>
  <c r="C198" i="2"/>
  <c r="D198" i="2" l="1"/>
  <c r="E198" i="2" s="1"/>
  <c r="F198" i="2" s="1"/>
  <c r="C199" i="2"/>
  <c r="D199" i="2" l="1"/>
  <c r="E199" i="2"/>
  <c r="F199" i="2" s="1"/>
  <c r="C200" i="2"/>
  <c r="D200" i="2" l="1"/>
  <c r="E200" i="2" s="1"/>
  <c r="F200" i="2" s="1"/>
  <c r="C201" i="2"/>
  <c r="D201" i="2" l="1"/>
  <c r="E201" i="2" s="1"/>
  <c r="F201" i="2" s="1"/>
  <c r="C202" i="2" s="1"/>
  <c r="D202" i="2" l="1"/>
  <c r="E202" i="2"/>
  <c r="F202" i="2" s="1"/>
  <c r="C203" i="2" l="1"/>
  <c r="D203" i="2" l="1"/>
  <c r="E203" i="2"/>
  <c r="F203" i="2" s="1"/>
  <c r="C204" i="2"/>
  <c r="D204" i="2" l="1"/>
  <c r="E204" i="2" s="1"/>
  <c r="F204" i="2" s="1"/>
  <c r="C205" i="2"/>
  <c r="D205" i="2" l="1"/>
  <c r="E205" i="2"/>
  <c r="F205" i="2" s="1"/>
  <c r="C206" i="2"/>
  <c r="D206" i="2" l="1"/>
  <c r="E206" i="2"/>
  <c r="F206" i="2" s="1"/>
  <c r="C207" i="2"/>
  <c r="D207" i="2" l="1"/>
  <c r="E207" i="2"/>
  <c r="F207" i="2" s="1"/>
  <c r="C208" i="2"/>
  <c r="D208" i="2" l="1"/>
  <c r="E208" i="2"/>
  <c r="F208" i="2" s="1"/>
  <c r="C209" i="2"/>
  <c r="D209" i="2" l="1"/>
  <c r="E209" i="2" s="1"/>
  <c r="F209" i="2"/>
  <c r="C210" i="2" s="1"/>
  <c r="D210" i="2" l="1"/>
  <c r="E210" i="2" s="1"/>
  <c r="F210" i="2" s="1"/>
  <c r="C211" i="2"/>
  <c r="D211" i="2" l="1"/>
  <c r="E211" i="2"/>
  <c r="F211" i="2" s="1"/>
  <c r="C212" i="2" s="1"/>
  <c r="D212" i="2" l="1"/>
  <c r="E212" i="2" s="1"/>
  <c r="F212" i="2" s="1"/>
  <c r="C213" i="2" s="1"/>
  <c r="D213" i="2" l="1"/>
  <c r="E213" i="2" s="1"/>
  <c r="F213" i="2"/>
</calcChain>
</file>

<file path=xl/sharedStrings.xml><?xml version="1.0" encoding="utf-8"?>
<sst xmlns="http://schemas.openxmlformats.org/spreadsheetml/2006/main" count="41" uniqueCount="34">
  <si>
    <t>Tempo</t>
  </si>
  <si>
    <t>Parámetros</t>
  </si>
  <si>
    <t>W</t>
  </si>
  <si>
    <r>
      <t>C</t>
    </r>
    <r>
      <rPr>
        <vertAlign val="subscript"/>
        <sz val="10"/>
        <color theme="1"/>
        <rFont val="Arial"/>
        <family val="2"/>
      </rPr>
      <t>P</t>
    </r>
  </si>
  <si>
    <r>
      <t>T</t>
    </r>
    <r>
      <rPr>
        <vertAlign val="subscript"/>
        <sz val="10"/>
        <color theme="1"/>
        <rFont val="Arial"/>
        <family val="2"/>
      </rPr>
      <t>0</t>
    </r>
  </si>
  <si>
    <t>°C</t>
  </si>
  <si>
    <t xml:space="preserve">UA  </t>
  </si>
  <si>
    <t>Tvapor</t>
  </si>
  <si>
    <t>M</t>
  </si>
  <si>
    <t>kg</t>
  </si>
  <si>
    <t>h</t>
  </si>
  <si>
    <t>min</t>
  </si>
  <si>
    <t>Táboa de valores</t>
  </si>
  <si>
    <r>
      <t>T</t>
    </r>
    <r>
      <rPr>
        <i/>
        <vertAlign val="subscript"/>
        <sz val="10"/>
        <color theme="1"/>
        <rFont val="Arial"/>
        <family val="2"/>
      </rPr>
      <t xml:space="preserve">1 </t>
    </r>
    <r>
      <rPr>
        <i/>
        <sz val="10"/>
        <color theme="1"/>
        <rFont val="Arial"/>
        <family val="2"/>
      </rPr>
      <t>(t) (°C)</t>
    </r>
  </si>
  <si>
    <r>
      <t>k</t>
    </r>
    <r>
      <rPr>
        <i/>
        <vertAlign val="subscript"/>
        <sz val="10"/>
        <color theme="1"/>
        <rFont val="Arial"/>
        <family val="2"/>
      </rPr>
      <t>11</t>
    </r>
  </si>
  <si>
    <r>
      <t>k</t>
    </r>
    <r>
      <rPr>
        <i/>
        <vertAlign val="subscript"/>
        <sz val="10"/>
        <color theme="1"/>
        <rFont val="Arial"/>
        <family val="2"/>
      </rPr>
      <t>12</t>
    </r>
  </si>
  <si>
    <r>
      <t>k</t>
    </r>
    <r>
      <rPr>
        <i/>
        <vertAlign val="subscript"/>
        <sz val="10"/>
        <color theme="1"/>
        <rFont val="Arial"/>
        <family val="2"/>
      </rPr>
      <t>13</t>
    </r>
  </si>
  <si>
    <r>
      <t>k</t>
    </r>
    <r>
      <rPr>
        <i/>
        <vertAlign val="subscript"/>
        <sz val="10"/>
        <color theme="1"/>
        <rFont val="Arial"/>
        <family val="2"/>
      </rPr>
      <t>14</t>
    </r>
  </si>
  <si>
    <t>kg/min</t>
  </si>
  <si>
    <t>kJ/kg</t>
  </si>
  <si>
    <t>kJ/min/K</t>
  </si>
  <si>
    <t>M =</t>
  </si>
  <si>
    <t>t</t>
  </si>
  <si>
    <t>T</t>
  </si>
  <si>
    <t>T’</t>
  </si>
  <si>
    <t>T(0) =</t>
  </si>
  <si>
    <t>ºC</t>
  </si>
  <si>
    <r>
      <t>W</t>
    </r>
    <r>
      <rPr>
        <vertAlign val="subscript"/>
        <sz val="10"/>
        <color rgb="FF000000"/>
        <rFont val="Liberation Sans"/>
        <family val="2"/>
      </rPr>
      <t>in</t>
    </r>
    <r>
      <rPr>
        <sz val="12"/>
        <color theme="1"/>
        <rFont val="Arial"/>
        <family val="2"/>
      </rPr>
      <t xml:space="preserve"> =</t>
    </r>
  </si>
  <si>
    <r>
      <t>T</t>
    </r>
    <r>
      <rPr>
        <vertAlign val="subscript"/>
        <sz val="10"/>
        <color rgb="FF000000"/>
        <rFont val="Liberation Sans"/>
        <family val="2"/>
      </rPr>
      <t>in</t>
    </r>
    <r>
      <rPr>
        <sz val="12"/>
        <color theme="1"/>
        <rFont val="Arial"/>
        <family val="2"/>
      </rPr>
      <t xml:space="preserve"> =</t>
    </r>
  </si>
  <si>
    <r>
      <t>C</t>
    </r>
    <r>
      <rPr>
        <vertAlign val="subscript"/>
        <sz val="10"/>
        <color rgb="FF000000"/>
        <rFont val="Liberation Sans"/>
        <family val="2"/>
      </rPr>
      <t>P</t>
    </r>
    <r>
      <rPr>
        <sz val="12"/>
        <color theme="1"/>
        <rFont val="Arial"/>
        <family val="2"/>
      </rPr>
      <t xml:space="preserve"> =</t>
    </r>
  </si>
  <si>
    <t>kJ/kg/K</t>
  </si>
  <si>
    <t>UA =</t>
  </si>
  <si>
    <r>
      <t>T</t>
    </r>
    <r>
      <rPr>
        <vertAlign val="subscript"/>
        <sz val="10"/>
        <color rgb="FF000000"/>
        <rFont val="Liberation Sans"/>
        <family val="2"/>
      </rPr>
      <t>vapor</t>
    </r>
    <r>
      <rPr>
        <sz val="12"/>
        <color theme="1"/>
        <rFont val="Arial"/>
        <family val="2"/>
      </rPr>
      <t xml:space="preserve"> =</t>
    </r>
  </si>
  <si>
    <t>h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</si>
</sst>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#,##0.00&quot; &quot;[$€-456];[Red]&quot;-&quot;#,##0.00&quot; &quot;[$€-456]"/>
    <numFmt numFmtId="166" formatCode="0.0000"/>
  </numFmts>
  <fonts count="22"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i/>
      <sz val="16"/>
      <color theme="1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2"/>
      <color theme="1"/>
      <name val="Arial"/>
      <family val="2"/>
    </font>
    <font>
      <i/>
      <sz val="10"/>
      <color theme="1"/>
      <name val="Arial1"/>
    </font>
    <font>
      <vertAlign val="subscript"/>
      <sz val="10"/>
      <color theme="1"/>
      <name val="Arial"/>
      <family val="2"/>
    </font>
    <font>
      <i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Liberation Sans"/>
      <family val="2"/>
    </font>
    <font>
      <vertAlign val="subscript"/>
      <sz val="10"/>
      <color rgb="FF000000"/>
      <name val="Liberation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">
    <xf numFmtId="0" fontId="0" fillId="0" borderId="0"/>
    <xf numFmtId="0" fontId="13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9" fillId="0" borderId="0"/>
    <xf numFmtId="0" fontId="10" fillId="0" borderId="0"/>
    <xf numFmtId="0" fontId="11" fillId="0" borderId="0"/>
    <xf numFmtId="0" fontId="8" fillId="0" borderId="0">
      <alignment horizontal="center" textRotation="90"/>
    </xf>
    <xf numFmtId="0" fontId="12" fillId="0" borderId="0"/>
    <xf numFmtId="0" fontId="14" fillId="8" borderId="1"/>
    <xf numFmtId="0" fontId="15" fillId="0" borderId="0"/>
    <xf numFmtId="165" fontId="15" fillId="0" borderId="0"/>
    <xf numFmtId="0" fontId="1" fillId="0" borderId="0"/>
    <xf numFmtId="0" fontId="1" fillId="0" borderId="0"/>
    <xf numFmtId="0" fontId="4" fillId="0" borderId="0"/>
  </cellStyleXfs>
  <cellXfs count="31">
    <xf numFmtId="0" fontId="0" fillId="0" borderId="0" xfId="0"/>
    <xf numFmtId="164" fontId="0" fillId="0" borderId="2" xfId="0" applyNumberFormat="1" applyBorder="1"/>
    <xf numFmtId="0" fontId="16" fillId="0" borderId="2" xfId="0" applyFont="1" applyBorder="1" applyAlignment="1">
      <alignment horizontal="center"/>
    </xf>
    <xf numFmtId="0" fontId="0" fillId="0" borderId="2" xfId="0" applyBorder="1"/>
    <xf numFmtId="0" fontId="16" fillId="0" borderId="0" xfId="0" applyFont="1"/>
    <xf numFmtId="0" fontId="0" fillId="0" borderId="3" xfId="0" applyBorder="1"/>
    <xf numFmtId="164" fontId="0" fillId="0" borderId="3" xfId="0" applyNumberFormat="1" applyBorder="1"/>
    <xf numFmtId="2" fontId="0" fillId="0" borderId="3" xfId="0" applyNumberFormat="1" applyBorder="1"/>
    <xf numFmtId="2" fontId="0" fillId="0" borderId="2" xfId="0" applyNumberFormat="1" applyBorder="1"/>
    <xf numFmtId="2" fontId="0" fillId="9" borderId="2" xfId="0" applyNumberFormat="1" applyFill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2" fontId="0" fillId="0" borderId="8" xfId="0" applyNumberFormat="1" applyBorder="1"/>
    <xf numFmtId="2" fontId="0" fillId="0" borderId="9" xfId="0" applyNumberFormat="1" applyBorder="1"/>
    <xf numFmtId="166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2" fontId="0" fillId="0" borderId="12" xfId="0" applyNumberFormat="1" applyBorder="1"/>
    <xf numFmtId="2" fontId="0" fillId="9" borderId="13" xfId="0" applyNumberFormat="1" applyFill="1" applyBorder="1"/>
    <xf numFmtId="166" fontId="0" fillId="0" borderId="15" xfId="0" applyNumberFormat="1" applyBorder="1"/>
    <xf numFmtId="2" fontId="0" fillId="0" borderId="13" xfId="0" applyNumberFormat="1" applyFill="1" applyBorder="1"/>
    <xf numFmtId="2" fontId="0" fillId="9" borderId="12" xfId="0" applyNumberFormat="1" applyFill="1" applyBorder="1"/>
    <xf numFmtId="166" fontId="0" fillId="9" borderId="15" xfId="0" applyNumberFormat="1" applyFill="1" applyBorder="1"/>
  </cellXfs>
  <cellStyles count="22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(user)" xfId="11" xr:uid="{00000000-0005-0000-0000-000009000000}"/>
    <cellStyle name="Heading 1" xfId="12" xr:uid="{00000000-0005-0000-0000-00000A000000}"/>
    <cellStyle name="Heading 2" xfId="13" xr:uid="{00000000-0005-0000-0000-00000B000000}"/>
    <cellStyle name="Heading1" xfId="14" xr:uid="{00000000-0005-0000-0000-00000C000000}"/>
    <cellStyle name="Hyperlink" xfId="15" xr:uid="{00000000-0005-0000-0000-00000D000000}"/>
    <cellStyle name="Neutral" xfId="1" builtinId="28" customBuiltin="1"/>
    <cellStyle name="Normal" xfId="0" builtinId="0" customBuiltin="1"/>
    <cellStyle name="Note" xfId="16" xr:uid="{00000000-0005-0000-0000-000010000000}"/>
    <cellStyle name="Result" xfId="17" xr:uid="{00000000-0005-0000-0000-000011000000}"/>
    <cellStyle name="Result2" xfId="18" xr:uid="{00000000-0005-0000-0000-000012000000}"/>
    <cellStyle name="Status" xfId="19" xr:uid="{00000000-0005-0000-0000-000013000000}"/>
    <cellStyle name="Text" xfId="20" xr:uid="{00000000-0005-0000-0000-000014000000}"/>
    <cellStyle name="Warning" xfId="21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'Runtge-Kutta'!$C$12</c:f>
              <c:strCache>
                <c:ptCount val="1"/>
                <c:pt idx="0">
                  <c:v>T1 (t) (°C)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'Runtge-Kutta'!$B$13:$B$113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'Runtge-Kutta'!$C$13:$C$113</c:f>
              <c:numCache>
                <c:formatCode>0.00</c:formatCode>
                <c:ptCount val="101"/>
                <c:pt idx="0">
                  <c:v>25</c:v>
                </c:pt>
                <c:pt idx="1">
                  <c:v>28.753633671538047</c:v>
                </c:pt>
                <c:pt idx="2">
                  <c:v>32.360848724836323</c:v>
                </c:pt>
                <c:pt idx="3">
                  <c:v>35.827356535495966</c:v>
                </c:pt>
                <c:pt idx="4">
                  <c:v>39.158645694532048</c:v>
                </c:pt>
                <c:pt idx="5">
                  <c:v>42.359990698569291</c:v>
                </c:pt>
                <c:pt idx="6">
                  <c:v>45.436460301057856</c:v>
                </c:pt>
                <c:pt idx="7">
                  <c:v>48.392925537731884</c:v>
                </c:pt>
                <c:pt idx="8">
                  <c:v>51.234067439017572</c:v>
                </c:pt>
                <c:pt idx="9">
                  <c:v>53.964384441602121</c:v>
                </c:pt>
                <c:pt idx="10">
                  <c:v>56.588199510898335</c:v>
                </c:pt>
                <c:pt idx="11">
                  <c:v>59.109666985682047</c:v>
                </c:pt>
                <c:pt idx="12">
                  <c:v>61.53277915573964</c:v>
                </c:pt>
                <c:pt idx="13">
                  <c:v>63.861372582940142</c:v>
                </c:pt>
                <c:pt idx="14">
                  <c:v>66.099134175740247</c:v>
                </c:pt>
                <c:pt idx="15">
                  <c:v>68.249607026740037</c:v>
                </c:pt>
                <c:pt idx="16">
                  <c:v>70.316196022532267</c:v>
                </c:pt>
                <c:pt idx="17">
                  <c:v>72.302173234727235</c:v>
                </c:pt>
                <c:pt idx="18">
                  <c:v>74.210683100689096</c:v>
                </c:pt>
                <c:pt idx="19">
                  <c:v>76.044747402186331</c:v>
                </c:pt>
                <c:pt idx="20">
                  <c:v>77.80727004983909</c:v>
                </c:pt>
                <c:pt idx="21">
                  <c:v>79.501041680938897</c:v>
                </c:pt>
                <c:pt idx="22">
                  <c:v>81.128744077920359</c:v>
                </c:pt>
                <c:pt idx="23">
                  <c:v>82.692954414480823</c:v>
                </c:pt>
                <c:pt idx="24">
                  <c:v>84.196149336070945</c:v>
                </c:pt>
                <c:pt idx="25">
                  <c:v>85.640708881216852</c:v>
                </c:pt>
                <c:pt idx="26">
                  <c:v>87.028920249882702</c:v>
                </c:pt>
                <c:pt idx="27">
                  <c:v>88.362981424839973</c:v>
                </c:pt>
                <c:pt idx="28">
                  <c:v>89.645004651777526</c:v>
                </c:pt>
                <c:pt idx="29">
                  <c:v>90.877019783662334</c:v>
                </c:pt>
                <c:pt idx="30">
                  <c:v>92.060977494646195</c:v>
                </c:pt>
                <c:pt idx="31">
                  <c:v>93.198752368607074</c:v>
                </c:pt>
                <c:pt idx="32">
                  <c:v>94.292145867215197</c:v>
                </c:pt>
                <c:pt idx="33">
                  <c:v>95.342889182223232</c:v>
                </c:pt>
                <c:pt idx="34">
                  <c:v>96.352645976496788</c:v>
                </c:pt>
                <c:pt idx="35">
                  <c:v>97.323015018125005</c:v>
                </c:pt>
                <c:pt idx="36">
                  <c:v>98.25553271178201</c:v>
                </c:pt>
                <c:pt idx="37">
                  <c:v>99.151675531347081</c:v>
                </c:pt>
                <c:pt idx="38">
                  <c:v>100.01286235763526</c:v>
                </c:pt>
                <c:pt idx="39">
                  <c:v>100.84045672493963</c:v>
                </c:pt>
                <c:pt idx="40">
                  <c:v>101.63576897994237</c:v>
                </c:pt>
                <c:pt idx="41">
                  <c:v>102.40005835641287</c:v>
                </c:pt>
                <c:pt idx="42">
                  <c:v>103.13453496897765</c:v>
                </c:pt>
                <c:pt idx="43">
                  <c:v>103.840361729119</c:v>
                </c:pt>
                <c:pt idx="44">
                  <c:v>104.51865618643598</c:v>
                </c:pt>
                <c:pt idx="45">
                  <c:v>105.17049229808298</c:v>
                </c:pt>
                <c:pt idx="46">
                  <c:v>105.79690212918752</c:v>
                </c:pt>
                <c:pt idx="47">
                  <c:v>106.39887748693958</c:v>
                </c:pt>
                <c:pt idx="48">
                  <c:v>106.97737149093975</c:v>
                </c:pt>
                <c:pt idx="49">
                  <c:v>107.53330008229243</c:v>
                </c:pt>
                <c:pt idx="50">
                  <c:v>108.06754347383378</c:v>
                </c:pt>
                <c:pt idx="51">
                  <c:v>108.5809475437902</c:v>
                </c:pt>
                <c:pt idx="52">
                  <c:v>109.07432517507424</c:v>
                </c:pt>
                <c:pt idx="53">
                  <c:v>109.54845754233828</c:v>
                </c:pt>
                <c:pt idx="54">
                  <c:v>110.00409534882408</c:v>
                </c:pt>
                <c:pt idx="55">
                  <c:v>110.44196001496609</c:v>
                </c:pt>
                <c:pt idx="56">
                  <c:v>110.86274482063085</c:v>
                </c:pt>
                <c:pt idx="57">
                  <c:v>111.26711600280089</c:v>
                </c:pt>
                <c:pt idx="58">
                  <c:v>111.655713810441</c:v>
                </c:pt>
                <c:pt idx="59">
                  <c:v>112.02915351821721</c:v>
                </c:pt>
                <c:pt idx="60">
                  <c:v>112.38802640067345</c:v>
                </c:pt>
                <c:pt idx="61">
                  <c:v>112.73290066840835</c:v>
                </c:pt>
                <c:pt idx="62">
                  <c:v>113.06432236773436</c:v>
                </c:pt>
                <c:pt idx="63">
                  <c:v>113.3828162452439</c:v>
                </c:pt>
                <c:pt idx="64">
                  <c:v>113.68888657865099</c:v>
                </c:pt>
                <c:pt idx="65">
                  <c:v>113.9830179752243</c:v>
                </c:pt>
                <c:pt idx="66">
                  <c:v>114.26567613907548</c:v>
                </c:pt>
                <c:pt idx="67">
                  <c:v>114.53730860851778</c:v>
                </c:pt>
                <c:pt idx="68">
                  <c:v>114.79834546466238</c:v>
                </c:pt>
                <c:pt idx="69">
                  <c:v>115.04920001237444</c:v>
                </c:pt>
                <c:pt idx="70">
                  <c:v>115.29026943466693</c:v>
                </c:pt>
                <c:pt idx="71">
                  <c:v>115.52193542156837</c:v>
                </c:pt>
                <c:pt idx="72">
                  <c:v>115.74456477446037</c:v>
                </c:pt>
                <c:pt idx="73">
                  <c:v>115.95850998684146</c:v>
                </c:pt>
                <c:pt idx="74">
                  <c:v>116.16410980243721</c:v>
                </c:pt>
                <c:pt idx="75">
                  <c:v>116.36168975153981</c:v>
                </c:pt>
                <c:pt idx="76">
                  <c:v>116.55156266642679</c:v>
                </c:pt>
                <c:pt idx="77">
                  <c:v>116.73402917667451</c:v>
                </c:pt>
                <c:pt idx="78">
                  <c:v>116.90937818515107</c:v>
                </c:pt>
                <c:pt idx="79">
                  <c:v>117.07788732544189</c:v>
                </c:pt>
                <c:pt idx="80">
                  <c:v>117.23982340143259</c:v>
                </c:pt>
                <c:pt idx="81">
                  <c:v>117.39544280974484</c:v>
                </c:pt>
                <c:pt idx="82">
                  <c:v>117.54499194569429</c:v>
                </c:pt>
                <c:pt idx="83">
                  <c:v>117.68870759341321</c:v>
                </c:pt>
                <c:pt idx="84">
                  <c:v>117.82681730075548</c:v>
                </c:pt>
                <c:pt idx="85">
                  <c:v>117.95953973957768</c:v>
                </c:pt>
                <c:pt idx="86">
                  <c:v>118.0870850519666</c:v>
                </c:pt>
                <c:pt idx="87">
                  <c:v>118.2096551829614</c:v>
                </c:pt>
                <c:pt idx="88">
                  <c:v>118.32744420029725</c:v>
                </c:pt>
                <c:pt idx="89">
                  <c:v>118.44063860167658</c:v>
                </c:pt>
                <c:pt idx="90">
                  <c:v>118.5494176100547</c:v>
                </c:pt>
                <c:pt idx="91">
                  <c:v>118.65395345740701</c:v>
                </c:pt>
                <c:pt idx="92">
                  <c:v>118.75441165742738</c:v>
                </c:pt>
                <c:pt idx="93">
                  <c:v>118.85095126758925</c:v>
                </c:pt>
                <c:pt idx="94">
                  <c:v>118.9437251409845</c:v>
                </c:pt>
                <c:pt idx="95">
                  <c:v>119.03288016833883</c:v>
                </c:pt>
                <c:pt idx="96">
                  <c:v>119.11855751058678</c:v>
                </c:pt>
                <c:pt idx="97">
                  <c:v>119.20089282237461</c:v>
                </c:pt>
                <c:pt idx="98">
                  <c:v>119.28001646684505</c:v>
                </c:pt>
                <c:pt idx="99">
                  <c:v>119.35605372204387</c:v>
                </c:pt>
                <c:pt idx="100">
                  <c:v>119.42912497927507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1-434F-B98B-44534991B5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Euler!$E$3:$F$103</c:f>
              <c:multiLvlStrCache>
                <c:ptCount val="101"/>
                <c:lvl>
                  <c:pt idx="0">
                    <c:v>25,00</c:v>
                  </c:pt>
                  <c:pt idx="1">
                    <c:v>32,66</c:v>
                  </c:pt>
                  <c:pt idx="2">
                    <c:v>39,71</c:v>
                  </c:pt>
                  <c:pt idx="3">
                    <c:v>46,19</c:v>
                  </c:pt>
                  <c:pt idx="4">
                    <c:v>52,16</c:v>
                  </c:pt>
                  <c:pt idx="5">
                    <c:v>57,66</c:v>
                  </c:pt>
                  <c:pt idx="6">
                    <c:v>62,72</c:v>
                  </c:pt>
                  <c:pt idx="7">
                    <c:v>67,37</c:v>
                  </c:pt>
                  <c:pt idx="8">
                    <c:v>71,66</c:v>
                  </c:pt>
                  <c:pt idx="9">
                    <c:v>75,61</c:v>
                  </c:pt>
                  <c:pt idx="10">
                    <c:v>79,24</c:v>
                  </c:pt>
                  <c:pt idx="11">
                    <c:v>82,58</c:v>
                  </c:pt>
                  <c:pt idx="12">
                    <c:v>85,65</c:v>
                  </c:pt>
                  <c:pt idx="13">
                    <c:v>88,48</c:v>
                  </c:pt>
                  <c:pt idx="14">
                    <c:v>91,09</c:v>
                  </c:pt>
                  <c:pt idx="15">
                    <c:v>93,49</c:v>
                  </c:pt>
                  <c:pt idx="16">
                    <c:v>95,70</c:v>
                  </c:pt>
                  <c:pt idx="17">
                    <c:v>97,73</c:v>
                  </c:pt>
                  <c:pt idx="18">
                    <c:v>99,60</c:v>
                  </c:pt>
                  <c:pt idx="19">
                    <c:v>101,32</c:v>
                  </c:pt>
                  <c:pt idx="20">
                    <c:v>102,90</c:v>
                  </c:pt>
                  <c:pt idx="21">
                    <c:v>104,36</c:v>
                  </c:pt>
                  <c:pt idx="22">
                    <c:v>105,70</c:v>
                  </c:pt>
                  <c:pt idx="23">
                    <c:v>106,94</c:v>
                  </c:pt>
                  <c:pt idx="24">
                    <c:v>108,08</c:v>
                  </c:pt>
                  <c:pt idx="25">
                    <c:v>109,12</c:v>
                  </c:pt>
                  <c:pt idx="26">
                    <c:v>110,09</c:v>
                  </c:pt>
                  <c:pt idx="27">
                    <c:v>110,97</c:v>
                  </c:pt>
                  <c:pt idx="28">
                    <c:v>111,79</c:v>
                  </c:pt>
                  <c:pt idx="29">
                    <c:v>112,54</c:v>
                  </c:pt>
                  <c:pt idx="30">
                    <c:v>113,23</c:v>
                  </c:pt>
                  <c:pt idx="31">
                    <c:v>113,87</c:v>
                  </c:pt>
                  <c:pt idx="32">
                    <c:v>114,45</c:v>
                  </c:pt>
                  <c:pt idx="33">
                    <c:v>114,99</c:v>
                  </c:pt>
                  <c:pt idx="34">
                    <c:v>115,49</c:v>
                  </c:pt>
                  <c:pt idx="35">
                    <c:v>115,95</c:v>
                  </c:pt>
                  <c:pt idx="36">
                    <c:v>116,37</c:v>
                  </c:pt>
                  <c:pt idx="37">
                    <c:v>116,75</c:v>
                  </c:pt>
                  <c:pt idx="38">
                    <c:v>117,11</c:v>
                  </c:pt>
                  <c:pt idx="39">
                    <c:v>117,44</c:v>
                  </c:pt>
                  <c:pt idx="40">
                    <c:v>117,74</c:v>
                  </c:pt>
                  <c:pt idx="41">
                    <c:v>118,02</c:v>
                  </c:pt>
                  <c:pt idx="42">
                    <c:v>118,27</c:v>
                  </c:pt>
                  <c:pt idx="43">
                    <c:v>118,51</c:v>
                  </c:pt>
                  <c:pt idx="44">
                    <c:v>118,72</c:v>
                  </c:pt>
                  <c:pt idx="45">
                    <c:v>118,92</c:v>
                  </c:pt>
                  <c:pt idx="46">
                    <c:v>119,11</c:v>
                  </c:pt>
                  <c:pt idx="47">
                    <c:v>119,28</c:v>
                  </c:pt>
                  <c:pt idx="48">
                    <c:v>119,43</c:v>
                  </c:pt>
                  <c:pt idx="49">
                    <c:v>119,57</c:v>
                  </c:pt>
                  <c:pt idx="50">
                    <c:v>119,71</c:v>
                  </c:pt>
                  <c:pt idx="51">
                    <c:v>119,83</c:v>
                  </c:pt>
                  <c:pt idx="52">
                    <c:v>119,94</c:v>
                  </c:pt>
                  <c:pt idx="53">
                    <c:v>120,04</c:v>
                  </c:pt>
                  <c:pt idx="54">
                    <c:v>120,14</c:v>
                  </c:pt>
                  <c:pt idx="55">
                    <c:v>120,22</c:v>
                  </c:pt>
                  <c:pt idx="56">
                    <c:v>120,30</c:v>
                  </c:pt>
                  <c:pt idx="57">
                    <c:v>120,38</c:v>
                  </c:pt>
                  <c:pt idx="58">
                    <c:v>120,44</c:v>
                  </c:pt>
                  <c:pt idx="59">
                    <c:v>120,51</c:v>
                  </c:pt>
                  <c:pt idx="60">
                    <c:v>120,56</c:v>
                  </c:pt>
                  <c:pt idx="61">
                    <c:v>120,62</c:v>
                  </c:pt>
                  <c:pt idx="62">
                    <c:v>120,67</c:v>
                  </c:pt>
                  <c:pt idx="63">
                    <c:v>120,71</c:v>
                  </c:pt>
                  <c:pt idx="64">
                    <c:v>120,75</c:v>
                  </c:pt>
                  <c:pt idx="65">
                    <c:v>120,79</c:v>
                  </c:pt>
                  <c:pt idx="66">
                    <c:v>120,83</c:v>
                  </c:pt>
                  <c:pt idx="67">
                    <c:v>120,86</c:v>
                  </c:pt>
                  <c:pt idx="68">
                    <c:v>120,89</c:v>
                  </c:pt>
                  <c:pt idx="69">
                    <c:v>120,91</c:v>
                  </c:pt>
                  <c:pt idx="70">
                    <c:v>120,94</c:v>
                  </c:pt>
                  <c:pt idx="71">
                    <c:v>120,96</c:v>
                  </c:pt>
                  <c:pt idx="72">
                    <c:v>120,98</c:v>
                  </c:pt>
                  <c:pt idx="73">
                    <c:v>121,00</c:v>
                  </c:pt>
                  <c:pt idx="74">
                    <c:v>121,02</c:v>
                  </c:pt>
                  <c:pt idx="75">
                    <c:v>121,04</c:v>
                  </c:pt>
                  <c:pt idx="76">
                    <c:v>121,05</c:v>
                  </c:pt>
                  <c:pt idx="77">
                    <c:v>121,07</c:v>
                  </c:pt>
                  <c:pt idx="78">
                    <c:v>121,08</c:v>
                  </c:pt>
                  <c:pt idx="79">
                    <c:v>121,09</c:v>
                  </c:pt>
                  <c:pt idx="80">
                    <c:v>121,10</c:v>
                  </c:pt>
                  <c:pt idx="81">
                    <c:v>121,11</c:v>
                  </c:pt>
                  <c:pt idx="82">
                    <c:v>121,12</c:v>
                  </c:pt>
                  <c:pt idx="83">
                    <c:v>121,13</c:v>
                  </c:pt>
                  <c:pt idx="84">
                    <c:v>121,14</c:v>
                  </c:pt>
                  <c:pt idx="85">
                    <c:v>121,15</c:v>
                  </c:pt>
                  <c:pt idx="86">
                    <c:v>121,15</c:v>
                  </c:pt>
                  <c:pt idx="87">
                    <c:v>121,16</c:v>
                  </c:pt>
                  <c:pt idx="88">
                    <c:v>121,16</c:v>
                  </c:pt>
                  <c:pt idx="89">
                    <c:v>121,17</c:v>
                  </c:pt>
                  <c:pt idx="90">
                    <c:v>121,17</c:v>
                  </c:pt>
                  <c:pt idx="91">
                    <c:v>121,18</c:v>
                  </c:pt>
                  <c:pt idx="92">
                    <c:v>121,18</c:v>
                  </c:pt>
                  <c:pt idx="93">
                    <c:v>121,19</c:v>
                  </c:pt>
                  <c:pt idx="94">
                    <c:v>121,19</c:v>
                  </c:pt>
                  <c:pt idx="95">
                    <c:v>121,19</c:v>
                  </c:pt>
                  <c:pt idx="96">
                    <c:v>121,20</c:v>
                  </c:pt>
                  <c:pt idx="97">
                    <c:v>121,20</c:v>
                  </c:pt>
                  <c:pt idx="98">
                    <c:v>121,20</c:v>
                  </c:pt>
                  <c:pt idx="99">
                    <c:v>121,20</c:v>
                  </c:pt>
                  <c:pt idx="100">
                    <c:v>121,21</c:v>
                  </c:pt>
                </c:lvl>
                <c:lvl>
                  <c:pt idx="0">
                    <c:v>0,00</c:v>
                  </c:pt>
                  <c:pt idx="1">
                    <c:v>0,50</c:v>
                  </c:pt>
                  <c:pt idx="2">
                    <c:v>1,00</c:v>
                  </c:pt>
                  <c:pt idx="3">
                    <c:v>1,50</c:v>
                  </c:pt>
                  <c:pt idx="4">
                    <c:v>2,00</c:v>
                  </c:pt>
                  <c:pt idx="5">
                    <c:v>2,50</c:v>
                  </c:pt>
                  <c:pt idx="6">
                    <c:v>3,00</c:v>
                  </c:pt>
                  <c:pt idx="7">
                    <c:v>3,50</c:v>
                  </c:pt>
                  <c:pt idx="8">
                    <c:v>4,00</c:v>
                  </c:pt>
                  <c:pt idx="9">
                    <c:v>4,50</c:v>
                  </c:pt>
                  <c:pt idx="10">
                    <c:v>5,00</c:v>
                  </c:pt>
                  <c:pt idx="11">
                    <c:v>5,50</c:v>
                  </c:pt>
                  <c:pt idx="12">
                    <c:v>6,00</c:v>
                  </c:pt>
                  <c:pt idx="13">
                    <c:v>6,50</c:v>
                  </c:pt>
                  <c:pt idx="14">
                    <c:v>7,00</c:v>
                  </c:pt>
                  <c:pt idx="15">
                    <c:v>7,50</c:v>
                  </c:pt>
                  <c:pt idx="16">
                    <c:v>8,00</c:v>
                  </c:pt>
                  <c:pt idx="17">
                    <c:v>8,50</c:v>
                  </c:pt>
                  <c:pt idx="18">
                    <c:v>9,00</c:v>
                  </c:pt>
                  <c:pt idx="19">
                    <c:v>9,50</c:v>
                  </c:pt>
                  <c:pt idx="20">
                    <c:v>10,00</c:v>
                  </c:pt>
                  <c:pt idx="21">
                    <c:v>10,50</c:v>
                  </c:pt>
                  <c:pt idx="22">
                    <c:v>11,00</c:v>
                  </c:pt>
                  <c:pt idx="23">
                    <c:v>11,50</c:v>
                  </c:pt>
                  <c:pt idx="24">
                    <c:v>12,00</c:v>
                  </c:pt>
                  <c:pt idx="25">
                    <c:v>12,50</c:v>
                  </c:pt>
                  <c:pt idx="26">
                    <c:v>13,00</c:v>
                  </c:pt>
                  <c:pt idx="27">
                    <c:v>13,50</c:v>
                  </c:pt>
                  <c:pt idx="28">
                    <c:v>14,00</c:v>
                  </c:pt>
                  <c:pt idx="29">
                    <c:v>14,50</c:v>
                  </c:pt>
                  <c:pt idx="30">
                    <c:v>15,00</c:v>
                  </c:pt>
                  <c:pt idx="31">
                    <c:v>15,50</c:v>
                  </c:pt>
                  <c:pt idx="32">
                    <c:v>16,00</c:v>
                  </c:pt>
                  <c:pt idx="33">
                    <c:v>16,50</c:v>
                  </c:pt>
                  <c:pt idx="34">
                    <c:v>17,00</c:v>
                  </c:pt>
                  <c:pt idx="35">
                    <c:v>17,50</c:v>
                  </c:pt>
                  <c:pt idx="36">
                    <c:v>18,00</c:v>
                  </c:pt>
                  <c:pt idx="37">
                    <c:v>18,50</c:v>
                  </c:pt>
                  <c:pt idx="38">
                    <c:v>19,00</c:v>
                  </c:pt>
                  <c:pt idx="39">
                    <c:v>19,50</c:v>
                  </c:pt>
                  <c:pt idx="40">
                    <c:v>20,00</c:v>
                  </c:pt>
                  <c:pt idx="41">
                    <c:v>20,50</c:v>
                  </c:pt>
                  <c:pt idx="42">
                    <c:v>21,00</c:v>
                  </c:pt>
                  <c:pt idx="43">
                    <c:v>21,50</c:v>
                  </c:pt>
                  <c:pt idx="44">
                    <c:v>22,00</c:v>
                  </c:pt>
                  <c:pt idx="45">
                    <c:v>22,50</c:v>
                  </c:pt>
                  <c:pt idx="46">
                    <c:v>23,00</c:v>
                  </c:pt>
                  <c:pt idx="47">
                    <c:v>23,50</c:v>
                  </c:pt>
                  <c:pt idx="48">
                    <c:v>24,00</c:v>
                  </c:pt>
                  <c:pt idx="49">
                    <c:v>24,50</c:v>
                  </c:pt>
                  <c:pt idx="50">
                    <c:v>25,00</c:v>
                  </c:pt>
                  <c:pt idx="51">
                    <c:v>25,50</c:v>
                  </c:pt>
                  <c:pt idx="52">
                    <c:v>26,00</c:v>
                  </c:pt>
                  <c:pt idx="53">
                    <c:v>26,50</c:v>
                  </c:pt>
                  <c:pt idx="54">
                    <c:v>27,00</c:v>
                  </c:pt>
                  <c:pt idx="55">
                    <c:v>27,50</c:v>
                  </c:pt>
                  <c:pt idx="56">
                    <c:v>28,00</c:v>
                  </c:pt>
                  <c:pt idx="57">
                    <c:v>28,50</c:v>
                  </c:pt>
                  <c:pt idx="58">
                    <c:v>29,00</c:v>
                  </c:pt>
                  <c:pt idx="59">
                    <c:v>29,50</c:v>
                  </c:pt>
                  <c:pt idx="60">
                    <c:v>30,00</c:v>
                  </c:pt>
                  <c:pt idx="61">
                    <c:v>30,50</c:v>
                  </c:pt>
                  <c:pt idx="62">
                    <c:v>31,00</c:v>
                  </c:pt>
                  <c:pt idx="63">
                    <c:v>31,50</c:v>
                  </c:pt>
                  <c:pt idx="64">
                    <c:v>32,00</c:v>
                  </c:pt>
                  <c:pt idx="65">
                    <c:v>32,50</c:v>
                  </c:pt>
                  <c:pt idx="66">
                    <c:v>33,00</c:v>
                  </c:pt>
                  <c:pt idx="67">
                    <c:v>33,50</c:v>
                  </c:pt>
                  <c:pt idx="68">
                    <c:v>34,00</c:v>
                  </c:pt>
                  <c:pt idx="69">
                    <c:v>34,50</c:v>
                  </c:pt>
                  <c:pt idx="70">
                    <c:v>35,00</c:v>
                  </c:pt>
                  <c:pt idx="71">
                    <c:v>35,50</c:v>
                  </c:pt>
                  <c:pt idx="72">
                    <c:v>36,00</c:v>
                  </c:pt>
                  <c:pt idx="73">
                    <c:v>36,50</c:v>
                  </c:pt>
                  <c:pt idx="74">
                    <c:v>37,00</c:v>
                  </c:pt>
                  <c:pt idx="75">
                    <c:v>37,50</c:v>
                  </c:pt>
                  <c:pt idx="76">
                    <c:v>38,00</c:v>
                  </c:pt>
                  <c:pt idx="77">
                    <c:v>38,50</c:v>
                  </c:pt>
                  <c:pt idx="78">
                    <c:v>39,00</c:v>
                  </c:pt>
                  <c:pt idx="79">
                    <c:v>39,50</c:v>
                  </c:pt>
                  <c:pt idx="80">
                    <c:v>40,00</c:v>
                  </c:pt>
                  <c:pt idx="81">
                    <c:v>40,50</c:v>
                  </c:pt>
                  <c:pt idx="82">
                    <c:v>41,00</c:v>
                  </c:pt>
                  <c:pt idx="83">
                    <c:v>41,50</c:v>
                  </c:pt>
                  <c:pt idx="84">
                    <c:v>42,00</c:v>
                  </c:pt>
                  <c:pt idx="85">
                    <c:v>42,50</c:v>
                  </c:pt>
                  <c:pt idx="86">
                    <c:v>43,00</c:v>
                  </c:pt>
                  <c:pt idx="87">
                    <c:v>43,50</c:v>
                  </c:pt>
                  <c:pt idx="88">
                    <c:v>44,00</c:v>
                  </c:pt>
                  <c:pt idx="89">
                    <c:v>44,50</c:v>
                  </c:pt>
                  <c:pt idx="90">
                    <c:v>45,00</c:v>
                  </c:pt>
                  <c:pt idx="91">
                    <c:v>45,50</c:v>
                  </c:pt>
                  <c:pt idx="92">
                    <c:v>46,00</c:v>
                  </c:pt>
                  <c:pt idx="93">
                    <c:v>46,50</c:v>
                  </c:pt>
                  <c:pt idx="94">
                    <c:v>47,00</c:v>
                  </c:pt>
                  <c:pt idx="95">
                    <c:v>47,50</c:v>
                  </c:pt>
                  <c:pt idx="96">
                    <c:v>48,00</c:v>
                  </c:pt>
                  <c:pt idx="97">
                    <c:v>48,50</c:v>
                  </c:pt>
                  <c:pt idx="98">
                    <c:v>49,00</c:v>
                  </c:pt>
                  <c:pt idx="99">
                    <c:v>49,50</c:v>
                  </c:pt>
                  <c:pt idx="100">
                    <c:v>50,00</c:v>
                  </c:pt>
                </c:lvl>
              </c:multiLvlStrCache>
            </c:multiLvl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984-44AA-B371-94B3BCD7FCE0}"/>
            </c:ext>
          </c:extLst>
        </c:ser>
        <c:ser>
          <c:idx val="3"/>
          <c:order val="2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'Runtge-Kutta'!$B$13:$B$113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Euler!$F$3:$F$103</c:f>
              <c:numCache>
                <c:formatCode>0.00</c:formatCode>
                <c:ptCount val="101"/>
                <c:pt idx="0">
                  <c:v>25</c:v>
                </c:pt>
                <c:pt idx="1">
                  <c:v>32.657608695652172</c:v>
                </c:pt>
                <c:pt idx="2">
                  <c:v>39.705850475077106</c:v>
                </c:pt>
                <c:pt idx="3">
                  <c:v>46.193216721597004</c:v>
                </c:pt>
                <c:pt idx="4">
                  <c:v>52.164340036257101</c:v>
                </c:pt>
                <c:pt idx="5">
                  <c:v>57.660301306827265</c:v>
                </c:pt>
                <c:pt idx="6">
                  <c:v>62.718912341278255</c:v>
                </c:pt>
                <c:pt idx="7">
                  <c:v>67.374976010230313</c:v>
                </c:pt>
                <c:pt idx="8">
                  <c:v>71.660525688134754</c:v>
                </c:pt>
                <c:pt idx="9">
                  <c:v>75.605045640526313</c:v>
                </c:pt>
                <c:pt idx="10">
                  <c:v>79.235673873594266</c:v>
                </c:pt>
                <c:pt idx="11">
                  <c:v>82.577388841662369</c:v>
                </c:pt>
                <c:pt idx="12">
                  <c:v>85.653181297111317</c:v>
                </c:pt>
                <c:pt idx="13">
                  <c:v>88.484212465058576</c:v>
                </c:pt>
                <c:pt idx="14">
                  <c:v>91.089959631025593</c:v>
                </c:pt>
                <c:pt idx="15">
                  <c:v>93.488350143224878</c:v>
                </c:pt>
                <c:pt idx="16">
                  <c:v>95.69588475139274</c:v>
                </c:pt>
                <c:pt idx="17">
                  <c:v>97.727751130729857</c:v>
                </c:pt>
                <c:pt idx="18">
                  <c:v>99.597928371985844</c:v>
                </c:pt>
                <c:pt idx="19">
                  <c:v>101.3192831565721</c:v>
                </c:pt>
                <c:pt idx="20">
                  <c:v>102.90365827838035</c:v>
                </c:pt>
                <c:pt idx="21">
                  <c:v>104.36195412133074</c:v>
                </c:pt>
                <c:pt idx="22">
                  <c:v>105.70420365320882</c:v>
                </c:pt>
                <c:pt idx="23">
                  <c:v>106.93964145174353</c:v>
                </c:pt>
                <c:pt idx="24">
                  <c:v>108.07676723782046</c:v>
                </c:pt>
                <c:pt idx="25">
                  <c:v>109.1234043529344</c:v>
                </c:pt>
                <c:pt idx="26">
                  <c:v>110.08675358320146</c:v>
                </c:pt>
                <c:pt idx="27">
                  <c:v>110.97344270023616</c:v>
                </c:pt>
                <c:pt idx="28">
                  <c:v>111.7895720597311</c:v>
                </c:pt>
                <c:pt idx="29">
                  <c:v>112.54075657145387</c:v>
                </c:pt>
                <c:pt idx="30">
                  <c:v>113.23216432941197</c:v>
                </c:pt>
                <c:pt idx="31">
                  <c:v>113.8685521679582</c:v>
                </c:pt>
                <c:pt idx="32">
                  <c:v>114.45429838845992</c:v>
                </c:pt>
                <c:pt idx="33">
                  <c:v>114.99343288168946</c:v>
                </c:pt>
                <c:pt idx="34">
                  <c:v>115.48966485317516</c:v>
                </c:pt>
                <c:pt idx="35">
                  <c:v>115.94640834226173</c:v>
                </c:pt>
                <c:pt idx="36">
                  <c:v>116.36680571044903</c:v>
                </c:pt>
                <c:pt idx="37">
                  <c:v>116.75374926060724</c:v>
                </c:pt>
                <c:pt idx="38">
                  <c:v>117.10990113580719</c:v>
                </c:pt>
                <c:pt idx="39">
                  <c:v>117.4377116346683</c:v>
                </c:pt>
                <c:pt idx="40">
                  <c:v>117.73943606923217</c:v>
                </c:pt>
                <c:pt idx="41">
                  <c:v>118.01715028134305</c:v>
                </c:pt>
                <c:pt idx="42">
                  <c:v>118.27276492428652</c:v>
                </c:pt>
                <c:pt idx="43">
                  <c:v>118.50803860794312</c:v>
                </c:pt>
                <c:pt idx="44">
                  <c:v>118.72458999789455</c:v>
                </c:pt>
                <c:pt idx="45">
                  <c:v>118.92390895172342</c:v>
                </c:pt>
                <c:pt idx="46">
                  <c:v>119.10736676912346</c:v>
                </c:pt>
                <c:pt idx="47">
                  <c:v>119.27622562634023</c:v>
                </c:pt>
                <c:pt idx="48">
                  <c:v>119.43164725985058</c:v>
                </c:pt>
                <c:pt idx="49">
                  <c:v>119.5747009590238</c:v>
                </c:pt>
                <c:pt idx="50">
                  <c:v>119.70637092275366</c:v>
                </c:pt>
                <c:pt idx="51">
                  <c:v>119.82756303067413</c:v>
                </c:pt>
                <c:pt idx="52">
                  <c:v>119.9391110755444</c:v>
                </c:pt>
                <c:pt idx="53">
                  <c:v>120.04178249968157</c:v>
                </c:pt>
                <c:pt idx="54">
                  <c:v>120.13628367490715</c:v>
                </c:pt>
                <c:pt idx="55">
                  <c:v>120.22326476233302</c:v>
                </c:pt>
                <c:pt idx="56">
                  <c:v>120.30332418542196</c:v>
                </c:pt>
                <c:pt idx="57">
                  <c:v>120.3770127470969</c:v>
                </c:pt>
                <c:pt idx="58">
                  <c:v>120.44483741922437</c:v>
                </c:pt>
                <c:pt idx="59">
                  <c:v>120.50726483054353</c:v>
                </c:pt>
                <c:pt idx="60">
                  <c:v>120.56472447703747</c:v>
                </c:pt>
                <c:pt idx="61">
                  <c:v>120.61761167683386</c:v>
                </c:pt>
                <c:pt idx="62">
                  <c:v>120.66629028996454</c:v>
                </c:pt>
                <c:pt idx="63">
                  <c:v>120.71109522169562</c:v>
                </c:pt>
                <c:pt idx="64">
                  <c:v>120.75233472665107</c:v>
                </c:pt>
                <c:pt idx="65">
                  <c:v>120.79029252958176</c:v>
                </c:pt>
                <c:pt idx="66">
                  <c:v>120.82522977737077</c:v>
                </c:pt>
                <c:pt idx="67">
                  <c:v>120.8573868357047</c:v>
                </c:pt>
                <c:pt idx="68">
                  <c:v>120.8869849427719</c:v>
                </c:pt>
                <c:pt idx="69">
                  <c:v>120.91422773136483</c:v>
                </c:pt>
                <c:pt idx="70">
                  <c:v>120.93930262985863</c:v>
                </c:pt>
                <c:pt idx="71">
                  <c:v>120.96238215170455</c:v>
                </c:pt>
                <c:pt idx="72">
                  <c:v>120.98362508230976</c:v>
                </c:pt>
                <c:pt idx="73">
                  <c:v>121.00317757146921</c:v>
                </c:pt>
                <c:pt idx="74">
                  <c:v>121.02117413886545</c:v>
                </c:pt>
                <c:pt idx="75">
                  <c:v>121.03773859955413</c:v>
                </c:pt>
                <c:pt idx="76">
                  <c:v>121.05298491580243</c:v>
                </c:pt>
                <c:pt idx="77">
                  <c:v>121.06701798114103</c:v>
                </c:pt>
                <c:pt idx="78">
                  <c:v>121.07993434202392</c:v>
                </c:pt>
                <c:pt idx="79">
                  <c:v>121.09182286206081</c:v>
                </c:pt>
                <c:pt idx="80">
                  <c:v>121.10276533339224</c:v>
                </c:pt>
                <c:pt idx="81">
                  <c:v>121.11283703941349</c:v>
                </c:pt>
                <c:pt idx="82">
                  <c:v>121.12210727271875</c:v>
                </c:pt>
                <c:pt idx="83">
                  <c:v>121.13063981182906</c:v>
                </c:pt>
                <c:pt idx="84">
                  <c:v>121.13849335998385</c:v>
                </c:pt>
                <c:pt idx="85">
                  <c:v>121.14572194901488</c:v>
                </c:pt>
                <c:pt idx="86">
                  <c:v>121.15237531108126</c:v>
                </c:pt>
                <c:pt idx="87">
                  <c:v>121.15849922082302</c:v>
                </c:pt>
                <c:pt idx="88">
                  <c:v>121.16413581028728</c:v>
                </c:pt>
                <c:pt idx="89">
                  <c:v>121.16932385879359</c:v>
                </c:pt>
                <c:pt idx="90">
                  <c:v>121.17409905973284</c:v>
                </c:pt>
                <c:pt idx="91">
                  <c:v>121.1784942661351</c:v>
                </c:pt>
                <c:pt idx="92">
                  <c:v>121.1825397166961</c:v>
                </c:pt>
                <c:pt idx="93">
                  <c:v>121.18626324381714</c:v>
                </c:pt>
                <c:pt idx="94">
                  <c:v>121.18969046509004</c:v>
                </c:pt>
                <c:pt idx="95">
                  <c:v>121.19284495954426</c:v>
                </c:pt>
                <c:pt idx="96">
                  <c:v>121.19574842986886</c:v>
                </c:pt>
                <c:pt idx="97">
                  <c:v>121.1984208517254</c:v>
                </c:pt>
                <c:pt idx="98">
                  <c:v>121.20088061117906</c:v>
                </c:pt>
                <c:pt idx="99">
                  <c:v>121.20314463119335</c:v>
                </c:pt>
                <c:pt idx="100">
                  <c:v>121.20522848805892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84-44AA-B371-94B3BCD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97040"/>
        <c:axId val="1948906192"/>
      </c:scatterChart>
      <c:valAx>
        <c:axId val="194889704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Tempo</a:t>
                </a:r>
                <a:r>
                  <a:rPr lang="es-ES" baseline="0"/>
                  <a:t> (min)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906192"/>
        <c:crosses val="autoZero"/>
        <c:crossBetween val="midCat"/>
      </c:valAx>
      <c:valAx>
        <c:axId val="1948906192"/>
        <c:scaling>
          <c:orientation val="minMax"/>
          <c:max val="12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 (ºC)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8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[1]Problema_1!$F$2</c:f>
              <c:strCache>
                <c:ptCount val="1"/>
                <c:pt idx="0">
                  <c:v>T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[1]Problema_1!$E$3:$E$103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[1]Problema_1!$F$3:$F$103</c:f>
              <c:numCache>
                <c:formatCode>General</c:formatCode>
                <c:ptCount val="101"/>
                <c:pt idx="0">
                  <c:v>25</c:v>
                </c:pt>
                <c:pt idx="1">
                  <c:v>32.657608695652172</c:v>
                </c:pt>
                <c:pt idx="2">
                  <c:v>39.705850475077106</c:v>
                </c:pt>
                <c:pt idx="3">
                  <c:v>46.193216721597004</c:v>
                </c:pt>
                <c:pt idx="4">
                  <c:v>52.164340036257101</c:v>
                </c:pt>
                <c:pt idx="5">
                  <c:v>57.660301306827265</c:v>
                </c:pt>
                <c:pt idx="6">
                  <c:v>62.718912341278255</c:v>
                </c:pt>
                <c:pt idx="7">
                  <c:v>67.374976010230313</c:v>
                </c:pt>
                <c:pt idx="8">
                  <c:v>71.660525688134754</c:v>
                </c:pt>
                <c:pt idx="9">
                  <c:v>75.605045640526313</c:v>
                </c:pt>
                <c:pt idx="10">
                  <c:v>79.235673873594266</c:v>
                </c:pt>
                <c:pt idx="11">
                  <c:v>82.577388841662369</c:v>
                </c:pt>
                <c:pt idx="12">
                  <c:v>85.653181297111317</c:v>
                </c:pt>
                <c:pt idx="13">
                  <c:v>88.484212465058576</c:v>
                </c:pt>
                <c:pt idx="14">
                  <c:v>91.089959631025593</c:v>
                </c:pt>
                <c:pt idx="15">
                  <c:v>93.488350143224878</c:v>
                </c:pt>
                <c:pt idx="16">
                  <c:v>95.69588475139274</c:v>
                </c:pt>
                <c:pt idx="17">
                  <c:v>97.727751130729857</c:v>
                </c:pt>
                <c:pt idx="18">
                  <c:v>99.597928371985844</c:v>
                </c:pt>
                <c:pt idx="19">
                  <c:v>101.3192831565721</c:v>
                </c:pt>
                <c:pt idx="20">
                  <c:v>102.90365827838035</c:v>
                </c:pt>
                <c:pt idx="21">
                  <c:v>104.36195412133074</c:v>
                </c:pt>
                <c:pt idx="22">
                  <c:v>105.70420365320882</c:v>
                </c:pt>
                <c:pt idx="23">
                  <c:v>106.93964145174353</c:v>
                </c:pt>
                <c:pt idx="24">
                  <c:v>108.07676723782046</c:v>
                </c:pt>
                <c:pt idx="25">
                  <c:v>109.1234043529344</c:v>
                </c:pt>
                <c:pt idx="26">
                  <c:v>110.08675358320146</c:v>
                </c:pt>
                <c:pt idx="27">
                  <c:v>110.97344270023616</c:v>
                </c:pt>
                <c:pt idx="28">
                  <c:v>111.7895720597311</c:v>
                </c:pt>
                <c:pt idx="29">
                  <c:v>112.54075657145387</c:v>
                </c:pt>
                <c:pt idx="30">
                  <c:v>113.23216432941197</c:v>
                </c:pt>
                <c:pt idx="31">
                  <c:v>113.8685521679582</c:v>
                </c:pt>
                <c:pt idx="32">
                  <c:v>114.45429838845992</c:v>
                </c:pt>
                <c:pt idx="33">
                  <c:v>114.99343288168946</c:v>
                </c:pt>
                <c:pt idx="34">
                  <c:v>115.48966485317516</c:v>
                </c:pt>
                <c:pt idx="35">
                  <c:v>115.94640834226173</c:v>
                </c:pt>
                <c:pt idx="36">
                  <c:v>116.36680571044903</c:v>
                </c:pt>
                <c:pt idx="37">
                  <c:v>116.75374926060724</c:v>
                </c:pt>
                <c:pt idx="38">
                  <c:v>117.10990113580719</c:v>
                </c:pt>
                <c:pt idx="39">
                  <c:v>117.4377116346683</c:v>
                </c:pt>
                <c:pt idx="40">
                  <c:v>117.73943606923217</c:v>
                </c:pt>
                <c:pt idx="41">
                  <c:v>118.01715028134305</c:v>
                </c:pt>
                <c:pt idx="42">
                  <c:v>118.27276492428652</c:v>
                </c:pt>
                <c:pt idx="43">
                  <c:v>118.50803860794312</c:v>
                </c:pt>
                <c:pt idx="44">
                  <c:v>118.72458999789455</c:v>
                </c:pt>
                <c:pt idx="45">
                  <c:v>118.92390895172342</c:v>
                </c:pt>
                <c:pt idx="46">
                  <c:v>119.10736676912346</c:v>
                </c:pt>
                <c:pt idx="47">
                  <c:v>119.27622562634023</c:v>
                </c:pt>
                <c:pt idx="48">
                  <c:v>119.43164725985058</c:v>
                </c:pt>
                <c:pt idx="49">
                  <c:v>119.5747009590238</c:v>
                </c:pt>
                <c:pt idx="50">
                  <c:v>119.70637092275366</c:v>
                </c:pt>
                <c:pt idx="51">
                  <c:v>119.82756303067413</c:v>
                </c:pt>
                <c:pt idx="52">
                  <c:v>119.9391110755444</c:v>
                </c:pt>
                <c:pt idx="53">
                  <c:v>120.04178249968157</c:v>
                </c:pt>
                <c:pt idx="54">
                  <c:v>120.13628367490715</c:v>
                </c:pt>
                <c:pt idx="55">
                  <c:v>120.22326476233302</c:v>
                </c:pt>
                <c:pt idx="56">
                  <c:v>120.30332418542196</c:v>
                </c:pt>
                <c:pt idx="57">
                  <c:v>120.3770127470969</c:v>
                </c:pt>
                <c:pt idx="58">
                  <c:v>120.44483741922437</c:v>
                </c:pt>
                <c:pt idx="59">
                  <c:v>120.50726483054353</c:v>
                </c:pt>
                <c:pt idx="60">
                  <c:v>120.56472447703747</c:v>
                </c:pt>
                <c:pt idx="61">
                  <c:v>120.61761167683386</c:v>
                </c:pt>
                <c:pt idx="62">
                  <c:v>120.66629028996454</c:v>
                </c:pt>
                <c:pt idx="63">
                  <c:v>120.71109522169562</c:v>
                </c:pt>
                <c:pt idx="64">
                  <c:v>120.75233472665107</c:v>
                </c:pt>
                <c:pt idx="65">
                  <c:v>120.79029252958176</c:v>
                </c:pt>
                <c:pt idx="66">
                  <c:v>120.82522977737077</c:v>
                </c:pt>
                <c:pt idx="67">
                  <c:v>120.8573868357047</c:v>
                </c:pt>
                <c:pt idx="68">
                  <c:v>120.8869849427719</c:v>
                </c:pt>
                <c:pt idx="69">
                  <c:v>120.91422773136483</c:v>
                </c:pt>
                <c:pt idx="70">
                  <c:v>120.93930262985863</c:v>
                </c:pt>
                <c:pt idx="71">
                  <c:v>120.96238215170455</c:v>
                </c:pt>
                <c:pt idx="72">
                  <c:v>120.98362508230976</c:v>
                </c:pt>
                <c:pt idx="73">
                  <c:v>121.00317757146921</c:v>
                </c:pt>
                <c:pt idx="74">
                  <c:v>121.02117413886545</c:v>
                </c:pt>
                <c:pt idx="75">
                  <c:v>121.03773859955413</c:v>
                </c:pt>
                <c:pt idx="76">
                  <c:v>121.05298491580243</c:v>
                </c:pt>
                <c:pt idx="77">
                  <c:v>121.06701798114103</c:v>
                </c:pt>
                <c:pt idx="78">
                  <c:v>121.07993434202392</c:v>
                </c:pt>
                <c:pt idx="79">
                  <c:v>121.09182286206081</c:v>
                </c:pt>
                <c:pt idx="80">
                  <c:v>121.10276533339224</c:v>
                </c:pt>
                <c:pt idx="81">
                  <c:v>121.11283703941349</c:v>
                </c:pt>
                <c:pt idx="82">
                  <c:v>121.12210727271875</c:v>
                </c:pt>
                <c:pt idx="83">
                  <c:v>121.13063981182906</c:v>
                </c:pt>
                <c:pt idx="84">
                  <c:v>121.13849335998385</c:v>
                </c:pt>
                <c:pt idx="85">
                  <c:v>121.14572194901488</c:v>
                </c:pt>
                <c:pt idx="86">
                  <c:v>121.15237531108126</c:v>
                </c:pt>
                <c:pt idx="87">
                  <c:v>121.15849922082302</c:v>
                </c:pt>
                <c:pt idx="88">
                  <c:v>121.16413581028728</c:v>
                </c:pt>
                <c:pt idx="89">
                  <c:v>121.16932385879359</c:v>
                </c:pt>
                <c:pt idx="90">
                  <c:v>121.17409905973284</c:v>
                </c:pt>
                <c:pt idx="91">
                  <c:v>121.1784942661351</c:v>
                </c:pt>
                <c:pt idx="92">
                  <c:v>121.1825397166961</c:v>
                </c:pt>
                <c:pt idx="93">
                  <c:v>121.18626324381714</c:v>
                </c:pt>
                <c:pt idx="94">
                  <c:v>121.18969046509004</c:v>
                </c:pt>
                <c:pt idx="95">
                  <c:v>121.19284495954426</c:v>
                </c:pt>
                <c:pt idx="96">
                  <c:v>121.19574842986886</c:v>
                </c:pt>
                <c:pt idx="97">
                  <c:v>121.1984208517254</c:v>
                </c:pt>
                <c:pt idx="98">
                  <c:v>121.20088061117906</c:v>
                </c:pt>
                <c:pt idx="99">
                  <c:v>121.20314463119335</c:v>
                </c:pt>
                <c:pt idx="100">
                  <c:v>121.20522848805892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4-43FD-9398-A708103A5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87983"/>
        <c:axId val="431891727"/>
      </c:scatterChart>
      <c:valAx>
        <c:axId val="431891727"/>
        <c:scaling>
          <c:orientation val="minMax"/>
          <c:max val="125"/>
          <c:min val="25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431887983"/>
        <c:crossesAt val="0"/>
        <c:crossBetween val="midCat"/>
      </c:valAx>
      <c:valAx>
        <c:axId val="431887983"/>
        <c:scaling>
          <c:orientation val="minMax"/>
          <c:max val="50"/>
          <c:min val="0"/>
        </c:scaling>
        <c:delete val="0"/>
        <c:axPos val="b"/>
        <c:majorGridlines/>
        <c:numFmt formatCode="General" sourceLinked="1"/>
        <c:majorTickMark val="in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431891727"/>
        <c:crossesAt val="0"/>
        <c:crossBetween val="midCat"/>
        <c:majorUnit val="5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s-ES" sz="1000" b="0" i="0" u="none" strike="noStrike" kern="1200" baseline="0">
          <a:solidFill>
            <a:srgbClr val="000000"/>
          </a:solidFill>
          <a:latin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244474</xdr:colOff>
      <xdr:row>1</xdr:row>
      <xdr:rowOff>19050</xdr:rowOff>
    </xdr:from>
    <xdr:to>
      <xdr:col>14</xdr:col>
      <xdr:colOff>768349</xdr:colOff>
      <xdr:row>21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9C49F-5A76-46DE-8142-B01C63AE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943600" y="184150"/>
    <xdr:ext cx="4959358" cy="3875400"/>
    <xdr:sp macro="" textlink="">
      <xdr:nvSpPr>
        <xdr:cNvPr id="2" name="Marco de texto 1">
          <a:extLst>
            <a:ext uri="{FF2B5EF4-FFF2-40B4-BE49-F238E27FC236}">
              <a16:creationId xmlns:a16="http://schemas.microsoft.com/office/drawing/2014/main" id="{569B1DED-C503-4886-822E-890BD38E6A1E}"/>
            </a:ext>
          </a:extLst>
        </xdr:cNvPr>
        <xdr:cNvSpPr txBox="1"/>
      </xdr:nvSpPr>
      <xdr:spPr>
        <a:xfrm>
          <a:off x="5943600" y="184150"/>
          <a:ext cx="4959358" cy="3875400"/>
        </a:xfrm>
        <a:prstGeom prst="rect">
          <a:avLst/>
        </a:prstGeom>
        <a:noFill/>
        <a:ln cap="flat">
          <a:noFill/>
        </a:ln>
      </xdr:spPr>
      <xdr:txBody>
        <a:bodyPr vert="horz" wrap="none" lIns="0" tIns="0" rIns="0" bIns="0" anchor="t" anchorCtr="0" compatLnSpc="0">
          <a:noAutofit/>
        </a:bodyPr>
        <a:lstStyle/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r>
            <a:rPr lang="gl-ES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imes New Roman" pitchFamily="18"/>
            </a:rPr>
            <a:t>Pódese realizar un balance de materia e enerxía para o CSTR.</a:t>
          </a: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r>
            <a:rPr lang="gl-ES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imes New Roman" pitchFamily="18"/>
            </a:rPr>
            <a:t>Neste balance, o caudal másico permanece constante, polo que:</a:t>
          </a: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r>
            <a:rPr lang="gl-ES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imes New Roman" pitchFamily="18"/>
            </a:rPr>
            <a:t>F = F1 = F2 = F3</a:t>
          </a: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r>
            <a:rPr lang="gl-ES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imes New Roman" pitchFamily="18"/>
            </a:rPr>
            <a:t>A masa pódese supor constante así coma o volume do CSTR e a densidade da mestura.</a:t>
          </a: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r>
            <a:rPr lang="gl-ES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imes New Roman" pitchFamily="18"/>
            </a:rPr>
            <a:t>Deste xeito M = M1 = M2 = M3.</a:t>
          </a: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r>
            <a:rPr lang="gl-ES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imes New Roman" pitchFamily="18"/>
            </a:rPr>
            <a:t>O balance de enerxía xenérico pódese representar por:</a:t>
          </a: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r>
            <a:rPr lang="gl-ES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imes New Roman" pitchFamily="18"/>
            </a:rPr>
            <a:t>Acumulación = entrada – saída</a:t>
          </a: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r>
            <a:rPr lang="gl-ES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imes New Roman" pitchFamily="18"/>
            </a:rPr>
            <a:t>Polo que:</a:t>
          </a: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endParaRPr lang="gl-E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imes New Roman" pitchFamily="18"/>
          </a:endParaRP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endParaRPr lang="gl-E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imes New Roman" pitchFamily="18"/>
          </a:endParaRP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endParaRPr lang="gl-E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imes New Roman" pitchFamily="18"/>
          </a:endParaRP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endParaRPr lang="gl-E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imes New Roman" pitchFamily="18"/>
          </a:endParaRP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r>
            <a:rPr lang="gl-ES" sz="1200" b="0" i="0" u="none" strike="noStrike" kern="1200" cap="none" spc="0" baseline="0">
              <a:solidFill>
                <a:srgbClr val="000000"/>
              </a:solidFill>
              <a:uFillTx/>
              <a:latin typeface="Liberation Serif" pitchFamily="18"/>
              <a:ea typeface="Segoe UI" pitchFamily="2"/>
              <a:cs typeface="Times New Roman" pitchFamily="18"/>
            </a:rPr>
            <a:t>A ecuación anterior se pode arranxar e resolver explicitamente e expresala no xeito habitual das ecuacións diferenciais ordinarias:</a:t>
          </a: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endParaRPr lang="gl-E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imes New Roman" pitchFamily="18"/>
          </a:endParaRP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endParaRPr lang="gl-E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imes New Roman" pitchFamily="18"/>
          </a:endParaRP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latin typeface="" pitchFamily="16"/>
              <a:cs typeface="Times New Roman" pitchFamily="18"/>
            </a:defRPr>
          </a:pPr>
          <a:endParaRPr lang="gl-ES" sz="1200" b="0" i="0" u="none" strike="noStrike" kern="1200" cap="none" spc="0" baseline="0">
            <a:solidFill>
              <a:srgbClr val="000000"/>
            </a:solidFill>
            <a:uFillTx/>
            <a:latin typeface="" pitchFamily="16"/>
            <a:ea typeface="Segoe UI" pitchFamily="2"/>
            <a:cs typeface="Times New Roman" pitchFamily="18"/>
          </a:endParaRP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endParaRPr lang="gl-E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imes New Roman" pitchFamily="18"/>
          </a:endParaRPr>
        </a:p>
        <a:p>
          <a:pPr marL="0" marR="0" lvl="0" indent="0" algn="just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lang="gl-ES" sz="1200" b="0" i="0" u="none" strike="noStrike" kern="0" cap="none" spc="0" baseline="0">
              <a:solidFill>
                <a:srgbClr val="000000"/>
              </a:solidFill>
              <a:uFillTx/>
              <a:cs typeface="Times New Roman" pitchFamily="18"/>
            </a:defRPr>
          </a:pPr>
          <a:endParaRPr lang="gl-ES" sz="1200" b="0" i="0" u="none" strike="noStrike" kern="1200" cap="none" spc="0" baseline="0">
            <a:solidFill>
              <a:srgbClr val="000000"/>
            </a:solidFill>
            <a:uFillTx/>
            <a:latin typeface="Liberation Serif" pitchFamily="18"/>
            <a:ea typeface="Segoe UI" pitchFamily="2"/>
            <a:cs typeface="Times New Roman" pitchFamily="18"/>
          </a:endParaRPr>
        </a:p>
      </xdr:txBody>
    </xdr:sp>
    <xdr:clientData/>
  </xdr:absoluteAnchor>
  <xdr:absoluteAnchor>
    <xdr:pos x="7327900" y="1631950"/>
    <xdr:ext cx="2236320" cy="3826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xecto incorporado (OLE) 1">
              <a:extLst>
                <a:ext uri="{FF2B5EF4-FFF2-40B4-BE49-F238E27FC236}">
                  <a16:creationId xmlns:a16="http://schemas.microsoft.com/office/drawing/2014/main" id="{67F176A9-7D08-447C-9FA8-E77C90734C06}"/>
                </a:ext>
              </a:extLst>
            </xdr:cNvPr>
            <xdr:cNvSpPr txBox="1"/>
          </xdr:nvSpPr>
          <xdr:spPr>
            <a:xfrm>
              <a:off x="7327900" y="1631950"/>
              <a:ext cx="2236320" cy="382676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marL="0" marR="0" lvl="0" indent="0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i="1">
                            <a:latin typeface="Cambria Math" panose="02040503050406030204" pitchFamily="18" charset="0"/>
                          </a:rPr>
                          <m:t>𝑀𝐶</m:t>
                        </m:r>
                      </m:e>
                      <m:sub>
                        <m:r>
                          <a:rPr lang="es-ES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f>
                      <m:fPr>
                        <m:ctrlPr>
                          <a:rPr lang="es-E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𝑑𝑇</m:t>
                            </m:r>
                          </m:e>
                          <m:sub>
                            <m:r>
                              <a:rPr lang="es-ES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ES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s-ES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i="1">
                            <a:latin typeface="Cambria Math" panose="02040503050406030204" pitchFamily="18" charset="0"/>
                          </a:rPr>
                          <m:t>𝑊𝐶</m:t>
                        </m:r>
                      </m:e>
                      <m:sub>
                        <m:r>
                          <a:rPr lang="es-ES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sSub>
                      <m:sSubPr>
                        <m:ctrlPr>
                          <a:rPr lang="es-E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ES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i="1">
                        <a:latin typeface="Cambria Math" panose="02040503050406030204" pitchFamily="18" charset="0"/>
                      </a:rPr>
                      <m:t>𝑈𝐴</m:t>
                    </m:r>
                    <m:d>
                      <m:dPr>
                        <m:ctrlPr>
                          <a:rPr lang="es-E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E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𝑣𝑎𝑝𝑜𝑟</m:t>
                            </m:r>
                          </m:sub>
                        </m:sSub>
                        <m:r>
                          <a:rPr lang="es-ES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d>
                  </m:oMath>
                </m:oMathPara>
              </a14:m>
              <a:endParaRPr lang="es-ES" sz="11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3" name="Obxecto incorporado (OLE) 1">
              <a:extLst>
                <a:ext uri="{FF2B5EF4-FFF2-40B4-BE49-F238E27FC236}">
                  <a16:creationId xmlns:a16="http://schemas.microsoft.com/office/drawing/2014/main" id="{67F176A9-7D08-447C-9FA8-E77C90734C06}"/>
                </a:ext>
              </a:extLst>
            </xdr:cNvPr>
            <xdr:cNvSpPr txBox="1"/>
          </xdr:nvSpPr>
          <xdr:spPr>
            <a:xfrm>
              <a:off x="7327900" y="1631950"/>
              <a:ext cx="2236320" cy="382676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marL="0" marR="0" lvl="0" indent="0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i="0">
                  <a:latin typeface="Cambria Math" panose="02040503050406030204" pitchFamily="18" charset="0"/>
                </a:rPr>
                <a:t>𝑀𝐶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i="0">
                  <a:latin typeface="Cambria Math" panose="02040503050406030204" pitchFamily="18" charset="0"/>
                </a:rPr>
                <a:t>𝑝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 〖</a:t>
              </a:r>
              <a:r>
                <a:rPr lang="es-ES" i="0">
                  <a:latin typeface="Cambria Math" panose="02040503050406030204" pitchFamily="18" charset="0"/>
                </a:rPr>
                <a:t>𝑑𝑇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i="0">
                  <a:latin typeface="Cambria Math" panose="02040503050406030204" pitchFamily="18" charset="0"/>
                </a:rPr>
                <a:t>1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ES" i="0">
                  <a:latin typeface="Cambria Math" panose="02040503050406030204" pitchFamily="18" charset="0"/>
                </a:rPr>
                <a:t>𝑑𝑡=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i="0">
                  <a:latin typeface="Cambria Math" panose="02040503050406030204" pitchFamily="18" charset="0"/>
                </a:rPr>
                <a:t>𝑊𝐶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i="0">
                  <a:latin typeface="Cambria Math" panose="02040503050406030204" pitchFamily="18" charset="0"/>
                </a:rPr>
                <a:t>𝑃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s-ES" i="0">
                  <a:latin typeface="Cambria Math" panose="02040503050406030204" pitchFamily="18" charset="0"/>
                </a:rPr>
                <a:t>𝑇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i="0">
                  <a:latin typeface="Cambria Math" panose="02040503050406030204" pitchFamily="18" charset="0"/>
                </a:rPr>
                <a:t>0+𝑈𝐴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i="0">
                  <a:latin typeface="Cambria Math" panose="02040503050406030204" pitchFamily="18" charset="0"/>
                </a:rPr>
                <a:t>𝑇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i="0">
                  <a:latin typeface="Cambria Math" panose="02040503050406030204" pitchFamily="18" charset="0"/>
                </a:rPr>
                <a:t>𝑣𝑎𝑝𝑜𝑟−𝑇)</a:t>
              </a:r>
              <a:endParaRPr lang="es-ES" sz="11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absoluteAnchor>
  <xdr:absoluteAnchor>
    <xdr:pos x="7410450" y="2698750"/>
    <xdr:ext cx="2309756" cy="4071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xecto incorporado (OLE) 2">
              <a:extLst>
                <a:ext uri="{FF2B5EF4-FFF2-40B4-BE49-F238E27FC236}">
                  <a16:creationId xmlns:a16="http://schemas.microsoft.com/office/drawing/2014/main" id="{B80AA951-F317-46C0-AEEA-3B0C37BC8562}"/>
                </a:ext>
              </a:extLst>
            </xdr:cNvPr>
            <xdr:cNvSpPr txBox="1"/>
          </xdr:nvSpPr>
          <xdr:spPr>
            <a:xfrm>
              <a:off x="7410450" y="2698750"/>
              <a:ext cx="2309756" cy="407164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marL="0" marR="0" lvl="0" indent="0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𝑑𝑇</m:t>
                            </m:r>
                          </m:e>
                          <m:sub>
                            <m:r>
                              <a:rPr lang="es-ES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s-ES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s-ES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i="1">
                            <a:latin typeface="Cambria Math" panose="02040503050406030204" pitchFamily="18" charset="0"/>
                          </a:rPr>
                          <m:t>𝑊</m:t>
                        </m:r>
                        <m:sSub>
                          <m:sSubPr>
                            <m:ctrlPr>
                              <a:rPr lang="es-E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  <m:d>
                          <m:dPr>
                            <m:ctrlPr>
                              <a:rPr lang="es-E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s-ES" i="0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s-ES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s-ES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i="1">
                            <a:latin typeface="Cambria Math" panose="02040503050406030204" pitchFamily="18" charset="0"/>
                          </a:rPr>
                          <m:t>𝑈𝐴</m:t>
                        </m:r>
                        <m:d>
                          <m:dPr>
                            <m:ctrlPr>
                              <a:rPr lang="es-E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s-ES" i="1">
                                    <a:latin typeface="Cambria Math" panose="02040503050406030204" pitchFamily="18" charset="0"/>
                                  </a:rPr>
                                  <m:t>𝑣𝑎𝑝𝑜𝑟</m:t>
                                </m:r>
                              </m:sub>
                            </m:sSub>
                            <m:r>
                              <a:rPr lang="es-ES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</m:num>
                      <m:den>
                        <m:r>
                          <a:rPr lang="es-ES" i="1">
                            <a:latin typeface="Cambria Math" panose="02040503050406030204" pitchFamily="18" charset="0"/>
                          </a:rPr>
                          <m:t>𝑀</m:t>
                        </m:r>
                        <m:sSub>
                          <m:sSubPr>
                            <m:ctrlPr>
                              <a:rPr lang="es-E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ES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ES" sz="11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Choice>
      <mc:Fallback xmlns="">
        <xdr:sp macro="" textlink="">
          <xdr:nvSpPr>
            <xdr:cNvPr id="4" name="Obxecto incorporado (OLE) 2">
              <a:extLst>
                <a:ext uri="{FF2B5EF4-FFF2-40B4-BE49-F238E27FC236}">
                  <a16:creationId xmlns:a16="http://schemas.microsoft.com/office/drawing/2014/main" id="{B80AA951-F317-46C0-AEEA-3B0C37BC8562}"/>
                </a:ext>
              </a:extLst>
            </xdr:cNvPr>
            <xdr:cNvSpPr txBox="1"/>
          </xdr:nvSpPr>
          <xdr:spPr>
            <a:xfrm>
              <a:off x="7410450" y="2698750"/>
              <a:ext cx="2309756" cy="407164"/>
            </a:xfrm>
            <a:prstGeom prst="rect">
              <a:avLst/>
            </a:prstGeom>
            <a:noFill/>
            <a:ln cap="flat">
              <a:noFill/>
            </a:ln>
          </xdr:spPr>
          <xdr:txBody>
            <a:bodyPr vert="horz" wrap="none" lIns="0" tIns="0" rIns="0" bIns="0" anchor="ctr" anchorCtr="1" compatLnSpc="0">
              <a:noAutofit/>
            </a:bodyPr>
            <a:lstStyle/>
            <a:p>
              <a:pPr marL="0" marR="0" lvl="0" indent="0" defTabSz="914400" rtl="0" fontAlgn="auto" hangingPunct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tabLst/>
                <a:defRPr sz="1800" b="0" i="0" u="none" strike="noStrike" kern="0" cap="none" spc="0" baseline="0">
                  <a:solidFill>
                    <a:srgbClr val="000000"/>
                  </a:solidFill>
                  <a:uFillTx/>
                </a:defRPr>
              </a:pP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〖</a:t>
              </a:r>
              <a:r>
                <a:rPr lang="es-ES" i="0">
                  <a:latin typeface="Cambria Math" panose="02040503050406030204" pitchFamily="18" charset="0"/>
                </a:rPr>
                <a:t>𝑑𝑇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〗_</a:t>
              </a:r>
              <a:r>
                <a:rPr lang="es-ES" i="0">
                  <a:latin typeface="Cambria Math" panose="02040503050406030204" pitchFamily="18" charset="0"/>
                </a:rPr>
                <a:t>1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ES" i="0">
                  <a:latin typeface="Cambria Math" panose="02040503050406030204" pitchFamily="18" charset="0"/>
                </a:rPr>
                <a:t>𝑑𝑡=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i="0">
                  <a:latin typeface="Cambria Math" panose="02040503050406030204" pitchFamily="18" charset="0"/>
                </a:rPr>
                <a:t>𝑊𝐶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i="0">
                  <a:latin typeface="Cambria Math" panose="02040503050406030204" pitchFamily="18" charset="0"/>
                </a:rPr>
                <a:t>𝑃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ES" i="0">
                  <a:latin typeface="Cambria Math" panose="02040503050406030204" pitchFamily="18" charset="0"/>
                </a:rPr>
                <a:t>𝑇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i="0">
                  <a:latin typeface="Cambria Math" panose="02040503050406030204" pitchFamily="18" charset="0"/>
                </a:rPr>
                <a:t>0−𝑇)+𝑈𝐴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i="0">
                  <a:latin typeface="Cambria Math" panose="02040503050406030204" pitchFamily="18" charset="0"/>
                </a:rPr>
                <a:t>𝑇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i="0">
                  <a:latin typeface="Cambria Math" panose="02040503050406030204" pitchFamily="18" charset="0"/>
                </a:rPr>
                <a:t>𝑣𝑎𝑝𝑜𝑟−𝑇)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s-ES" i="0">
                  <a:latin typeface="Cambria Math" panose="02040503050406030204" pitchFamily="18" charset="0"/>
                </a:rPr>
                <a:t>𝑀𝐶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ES" i="0">
                  <a:latin typeface="Cambria Math" panose="02040503050406030204" pitchFamily="18" charset="0"/>
                </a:rPr>
                <a:t>𝑃 </a:t>
              </a:r>
              <a:r>
                <a:rPr lang="es-ES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ES" sz="1100" b="0" i="0" u="none" strike="noStrike" kern="0" cap="none" spc="0" baseline="0">
                <a:solidFill>
                  <a:srgbClr val="000000"/>
                </a:solidFill>
                <a:uFillTx/>
                <a:latin typeface="Calibri"/>
              </a:endParaRPr>
            </a:p>
          </xdr:txBody>
        </xdr:sp>
      </mc:Fallback>
    </mc:AlternateContent>
    <xdr:clientData/>
  </xdr:absoluteAnchor>
  <xdr:absoluteAnchor>
    <xdr:pos x="5867400" y="3333750"/>
    <xdr:ext cx="5759450" cy="3594100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86A622-7EFD-438A-90F5-25B7CFFA3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09_1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a_1"/>
    </sheetNames>
    <sheetDataSet>
      <sheetData sheetId="0">
        <row r="2">
          <cell r="F2" t="str">
            <v>T</v>
          </cell>
        </row>
        <row r="3">
          <cell r="E3">
            <v>0</v>
          </cell>
          <cell r="F3">
            <v>25</v>
          </cell>
        </row>
        <row r="4">
          <cell r="E4">
            <v>0.5</v>
          </cell>
          <cell r="F4">
            <v>32.657608695652172</v>
          </cell>
        </row>
        <row r="5">
          <cell r="E5">
            <v>1</v>
          </cell>
          <cell r="F5">
            <v>39.705850475077106</v>
          </cell>
        </row>
        <row r="6">
          <cell r="E6">
            <v>1.5</v>
          </cell>
          <cell r="F6">
            <v>46.193216721597004</v>
          </cell>
        </row>
        <row r="7">
          <cell r="E7">
            <v>2</v>
          </cell>
          <cell r="F7">
            <v>52.164340036257101</v>
          </cell>
        </row>
        <row r="8">
          <cell r="E8">
            <v>2.5</v>
          </cell>
          <cell r="F8">
            <v>57.660301306827265</v>
          </cell>
        </row>
        <row r="9">
          <cell r="E9">
            <v>3</v>
          </cell>
          <cell r="F9">
            <v>62.718912341278255</v>
          </cell>
        </row>
        <row r="10">
          <cell r="E10">
            <v>3.5</v>
          </cell>
          <cell r="F10">
            <v>67.374976010230313</v>
          </cell>
        </row>
        <row r="11">
          <cell r="E11">
            <v>4</v>
          </cell>
          <cell r="F11">
            <v>71.660525688134754</v>
          </cell>
        </row>
        <row r="12">
          <cell r="E12">
            <v>4.5</v>
          </cell>
          <cell r="F12">
            <v>75.605045640526313</v>
          </cell>
        </row>
        <row r="13">
          <cell r="E13">
            <v>5</v>
          </cell>
          <cell r="F13">
            <v>79.235673873594266</v>
          </cell>
        </row>
        <row r="14">
          <cell r="E14">
            <v>5.5</v>
          </cell>
          <cell r="F14">
            <v>82.577388841662369</v>
          </cell>
        </row>
        <row r="15">
          <cell r="E15">
            <v>6</v>
          </cell>
          <cell r="F15">
            <v>85.653181297111317</v>
          </cell>
        </row>
        <row r="16">
          <cell r="E16">
            <v>6.5</v>
          </cell>
          <cell r="F16">
            <v>88.484212465058576</v>
          </cell>
        </row>
        <row r="17">
          <cell r="E17">
            <v>7</v>
          </cell>
          <cell r="F17">
            <v>91.089959631025593</v>
          </cell>
        </row>
        <row r="18">
          <cell r="E18">
            <v>7.5</v>
          </cell>
          <cell r="F18">
            <v>93.488350143224878</v>
          </cell>
        </row>
        <row r="19">
          <cell r="E19">
            <v>8</v>
          </cell>
          <cell r="F19">
            <v>95.69588475139274</v>
          </cell>
        </row>
        <row r="20">
          <cell r="E20">
            <v>8.5</v>
          </cell>
          <cell r="F20">
            <v>97.727751130729857</v>
          </cell>
        </row>
        <row r="21">
          <cell r="E21">
            <v>9</v>
          </cell>
          <cell r="F21">
            <v>99.597928371985844</v>
          </cell>
        </row>
        <row r="22">
          <cell r="E22">
            <v>9.5</v>
          </cell>
          <cell r="F22">
            <v>101.3192831565721</v>
          </cell>
        </row>
        <row r="23">
          <cell r="E23">
            <v>10</v>
          </cell>
          <cell r="F23">
            <v>102.90365827838035</v>
          </cell>
        </row>
        <row r="24">
          <cell r="E24">
            <v>10.5</v>
          </cell>
          <cell r="F24">
            <v>104.36195412133074</v>
          </cell>
        </row>
        <row r="25">
          <cell r="E25">
            <v>11</v>
          </cell>
          <cell r="F25">
            <v>105.70420365320882</v>
          </cell>
        </row>
        <row r="26">
          <cell r="E26">
            <v>11.5</v>
          </cell>
          <cell r="F26">
            <v>106.93964145174353</v>
          </cell>
        </row>
        <row r="27">
          <cell r="E27">
            <v>12</v>
          </cell>
          <cell r="F27">
            <v>108.07676723782046</v>
          </cell>
        </row>
        <row r="28">
          <cell r="E28">
            <v>12.5</v>
          </cell>
          <cell r="F28">
            <v>109.1234043529344</v>
          </cell>
        </row>
        <row r="29">
          <cell r="E29">
            <v>13</v>
          </cell>
          <cell r="F29">
            <v>110.08675358320146</v>
          </cell>
        </row>
        <row r="30">
          <cell r="E30">
            <v>13.5</v>
          </cell>
          <cell r="F30">
            <v>110.97344270023616</v>
          </cell>
        </row>
        <row r="31">
          <cell r="E31">
            <v>14</v>
          </cell>
          <cell r="F31">
            <v>111.7895720597311</v>
          </cell>
        </row>
        <row r="32">
          <cell r="E32">
            <v>14.5</v>
          </cell>
          <cell r="F32">
            <v>112.54075657145387</v>
          </cell>
        </row>
        <row r="33">
          <cell r="E33">
            <v>15</v>
          </cell>
          <cell r="F33">
            <v>113.23216432941197</v>
          </cell>
        </row>
        <row r="34">
          <cell r="E34">
            <v>15.5</v>
          </cell>
          <cell r="F34">
            <v>113.8685521679582</v>
          </cell>
        </row>
        <row r="35">
          <cell r="E35">
            <v>16</v>
          </cell>
          <cell r="F35">
            <v>114.45429838845992</v>
          </cell>
        </row>
        <row r="36">
          <cell r="E36">
            <v>16.5</v>
          </cell>
          <cell r="F36">
            <v>114.99343288168946</v>
          </cell>
        </row>
        <row r="37">
          <cell r="E37">
            <v>17</v>
          </cell>
          <cell r="F37">
            <v>115.48966485317516</v>
          </cell>
        </row>
        <row r="38">
          <cell r="E38">
            <v>17.5</v>
          </cell>
          <cell r="F38">
            <v>115.94640834226173</v>
          </cell>
        </row>
        <row r="39">
          <cell r="E39">
            <v>18</v>
          </cell>
          <cell r="F39">
            <v>116.36680571044903</v>
          </cell>
        </row>
        <row r="40">
          <cell r="E40">
            <v>18.5</v>
          </cell>
          <cell r="F40">
            <v>116.75374926060724</v>
          </cell>
        </row>
        <row r="41">
          <cell r="E41">
            <v>19</v>
          </cell>
          <cell r="F41">
            <v>117.10990113580719</v>
          </cell>
        </row>
        <row r="42">
          <cell r="E42">
            <v>19.5</v>
          </cell>
          <cell r="F42">
            <v>117.4377116346683</v>
          </cell>
        </row>
        <row r="43">
          <cell r="E43">
            <v>20</v>
          </cell>
          <cell r="F43">
            <v>117.73943606923217</v>
          </cell>
        </row>
        <row r="44">
          <cell r="E44">
            <v>20.5</v>
          </cell>
          <cell r="F44">
            <v>118.01715028134305</v>
          </cell>
        </row>
        <row r="45">
          <cell r="E45">
            <v>21</v>
          </cell>
          <cell r="F45">
            <v>118.27276492428652</v>
          </cell>
        </row>
        <row r="46">
          <cell r="E46">
            <v>21.5</v>
          </cell>
          <cell r="F46">
            <v>118.50803860794312</v>
          </cell>
        </row>
        <row r="47">
          <cell r="E47">
            <v>22</v>
          </cell>
          <cell r="F47">
            <v>118.72458999789455</v>
          </cell>
        </row>
        <row r="48">
          <cell r="E48">
            <v>22.5</v>
          </cell>
          <cell r="F48">
            <v>118.92390895172342</v>
          </cell>
        </row>
        <row r="49">
          <cell r="E49">
            <v>23</v>
          </cell>
          <cell r="F49">
            <v>119.10736676912346</v>
          </cell>
        </row>
        <row r="50">
          <cell r="E50">
            <v>23.5</v>
          </cell>
          <cell r="F50">
            <v>119.27622562634023</v>
          </cell>
        </row>
        <row r="51">
          <cell r="E51">
            <v>24</v>
          </cell>
          <cell r="F51">
            <v>119.43164725985058</v>
          </cell>
        </row>
        <row r="52">
          <cell r="E52">
            <v>24.5</v>
          </cell>
          <cell r="F52">
            <v>119.5747009590238</v>
          </cell>
        </row>
        <row r="53">
          <cell r="E53">
            <v>25</v>
          </cell>
          <cell r="F53">
            <v>119.70637092275366</v>
          </cell>
        </row>
        <row r="54">
          <cell r="E54">
            <v>25.5</v>
          </cell>
          <cell r="F54">
            <v>119.82756303067413</v>
          </cell>
        </row>
        <row r="55">
          <cell r="E55">
            <v>26</v>
          </cell>
          <cell r="F55">
            <v>119.9391110755444</v>
          </cell>
        </row>
        <row r="56">
          <cell r="E56">
            <v>26.5</v>
          </cell>
          <cell r="F56">
            <v>120.04178249968157</v>
          </cell>
        </row>
        <row r="57">
          <cell r="E57">
            <v>27</v>
          </cell>
          <cell r="F57">
            <v>120.13628367490715</v>
          </cell>
        </row>
        <row r="58">
          <cell r="E58">
            <v>27.5</v>
          </cell>
          <cell r="F58">
            <v>120.22326476233302</v>
          </cell>
        </row>
        <row r="59">
          <cell r="E59">
            <v>28</v>
          </cell>
          <cell r="F59">
            <v>120.30332418542196</v>
          </cell>
        </row>
        <row r="60">
          <cell r="E60">
            <v>28.5</v>
          </cell>
          <cell r="F60">
            <v>120.3770127470969</v>
          </cell>
        </row>
        <row r="61">
          <cell r="E61">
            <v>29</v>
          </cell>
          <cell r="F61">
            <v>120.44483741922437</v>
          </cell>
        </row>
        <row r="62">
          <cell r="E62">
            <v>29.5</v>
          </cell>
          <cell r="F62">
            <v>120.50726483054353</v>
          </cell>
        </row>
        <row r="63">
          <cell r="E63">
            <v>30</v>
          </cell>
          <cell r="F63">
            <v>120.56472447703747</v>
          </cell>
        </row>
        <row r="64">
          <cell r="E64">
            <v>30.5</v>
          </cell>
          <cell r="F64">
            <v>120.61761167683386</v>
          </cell>
        </row>
        <row r="65">
          <cell r="E65">
            <v>31</v>
          </cell>
          <cell r="F65">
            <v>120.66629028996454</v>
          </cell>
        </row>
        <row r="66">
          <cell r="E66">
            <v>31.5</v>
          </cell>
          <cell r="F66">
            <v>120.71109522169562</v>
          </cell>
        </row>
        <row r="67">
          <cell r="E67">
            <v>32</v>
          </cell>
          <cell r="F67">
            <v>120.75233472665107</v>
          </cell>
        </row>
        <row r="68">
          <cell r="E68">
            <v>32.5</v>
          </cell>
          <cell r="F68">
            <v>120.79029252958176</v>
          </cell>
        </row>
        <row r="69">
          <cell r="E69">
            <v>33</v>
          </cell>
          <cell r="F69">
            <v>120.82522977737077</v>
          </cell>
        </row>
        <row r="70">
          <cell r="E70">
            <v>33.5</v>
          </cell>
          <cell r="F70">
            <v>120.8573868357047</v>
          </cell>
        </row>
        <row r="71">
          <cell r="E71">
            <v>34</v>
          </cell>
          <cell r="F71">
            <v>120.8869849427719</v>
          </cell>
        </row>
        <row r="72">
          <cell r="E72">
            <v>34.5</v>
          </cell>
          <cell r="F72">
            <v>120.91422773136483</v>
          </cell>
        </row>
        <row r="73">
          <cell r="E73">
            <v>35</v>
          </cell>
          <cell r="F73">
            <v>120.93930262985863</v>
          </cell>
        </row>
        <row r="74">
          <cell r="E74">
            <v>35.5</v>
          </cell>
          <cell r="F74">
            <v>120.96238215170455</v>
          </cell>
        </row>
        <row r="75">
          <cell r="E75">
            <v>36</v>
          </cell>
          <cell r="F75">
            <v>120.98362508230976</v>
          </cell>
        </row>
        <row r="76">
          <cell r="E76">
            <v>36.5</v>
          </cell>
          <cell r="F76">
            <v>121.00317757146921</v>
          </cell>
        </row>
        <row r="77">
          <cell r="E77">
            <v>37</v>
          </cell>
          <cell r="F77">
            <v>121.02117413886545</v>
          </cell>
        </row>
        <row r="78">
          <cell r="E78">
            <v>37.5</v>
          </cell>
          <cell r="F78">
            <v>121.03773859955413</v>
          </cell>
        </row>
        <row r="79">
          <cell r="E79">
            <v>38</v>
          </cell>
          <cell r="F79">
            <v>121.05298491580243</v>
          </cell>
        </row>
        <row r="80">
          <cell r="E80">
            <v>38.5</v>
          </cell>
          <cell r="F80">
            <v>121.06701798114103</v>
          </cell>
        </row>
        <row r="81">
          <cell r="E81">
            <v>39</v>
          </cell>
          <cell r="F81">
            <v>121.07993434202392</v>
          </cell>
        </row>
        <row r="82">
          <cell r="E82">
            <v>39.5</v>
          </cell>
          <cell r="F82">
            <v>121.09182286206081</v>
          </cell>
        </row>
        <row r="83">
          <cell r="E83">
            <v>40</v>
          </cell>
          <cell r="F83">
            <v>121.10276533339224</v>
          </cell>
        </row>
        <row r="84">
          <cell r="E84">
            <v>40.5</v>
          </cell>
          <cell r="F84">
            <v>121.11283703941349</v>
          </cell>
        </row>
        <row r="85">
          <cell r="E85">
            <v>41</v>
          </cell>
          <cell r="F85">
            <v>121.12210727271875</v>
          </cell>
        </row>
        <row r="86">
          <cell r="E86">
            <v>41.5</v>
          </cell>
          <cell r="F86">
            <v>121.13063981182906</v>
          </cell>
        </row>
        <row r="87">
          <cell r="E87">
            <v>42</v>
          </cell>
          <cell r="F87">
            <v>121.13849335998385</v>
          </cell>
        </row>
        <row r="88">
          <cell r="E88">
            <v>42.5</v>
          </cell>
          <cell r="F88">
            <v>121.14572194901488</v>
          </cell>
        </row>
        <row r="89">
          <cell r="E89">
            <v>43</v>
          </cell>
          <cell r="F89">
            <v>121.15237531108126</v>
          </cell>
        </row>
        <row r="90">
          <cell r="E90">
            <v>43.5</v>
          </cell>
          <cell r="F90">
            <v>121.15849922082302</v>
          </cell>
        </row>
        <row r="91">
          <cell r="E91">
            <v>44</v>
          </cell>
          <cell r="F91">
            <v>121.16413581028728</v>
          </cell>
        </row>
        <row r="92">
          <cell r="E92">
            <v>44.5</v>
          </cell>
          <cell r="F92">
            <v>121.16932385879359</v>
          </cell>
        </row>
        <row r="93">
          <cell r="E93">
            <v>45</v>
          </cell>
          <cell r="F93">
            <v>121.17409905973284</v>
          </cell>
        </row>
        <row r="94">
          <cell r="E94">
            <v>45.5</v>
          </cell>
          <cell r="F94">
            <v>121.1784942661351</v>
          </cell>
        </row>
        <row r="95">
          <cell r="E95">
            <v>46</v>
          </cell>
          <cell r="F95">
            <v>121.1825397166961</v>
          </cell>
        </row>
        <row r="96">
          <cell r="E96">
            <v>46.5</v>
          </cell>
          <cell r="F96">
            <v>121.18626324381714</v>
          </cell>
        </row>
        <row r="97">
          <cell r="E97">
            <v>47</v>
          </cell>
          <cell r="F97">
            <v>121.18969046509004</v>
          </cell>
        </row>
        <row r="98">
          <cell r="E98">
            <v>47.5</v>
          </cell>
          <cell r="F98">
            <v>121.19284495954426</v>
          </cell>
        </row>
        <row r="99">
          <cell r="E99">
            <v>48</v>
          </cell>
          <cell r="F99">
            <v>121.19574842986886</v>
          </cell>
        </row>
        <row r="100">
          <cell r="E100">
            <v>48.5</v>
          </cell>
          <cell r="F100">
            <v>121.1984208517254</v>
          </cell>
        </row>
        <row r="101">
          <cell r="E101">
            <v>49</v>
          </cell>
          <cell r="F101">
            <v>121.20088061117906</v>
          </cell>
        </row>
        <row r="102">
          <cell r="E102">
            <v>49.5</v>
          </cell>
          <cell r="F102">
            <v>121.20314463119335</v>
          </cell>
        </row>
        <row r="103">
          <cell r="E103">
            <v>50</v>
          </cell>
          <cell r="F103">
            <v>121.20522848805892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13"/>
  <sheetViews>
    <sheetView tabSelected="1" workbookViewId="0">
      <selection activeCell="F216" sqref="F216"/>
    </sheetView>
  </sheetViews>
  <sheetFormatPr baseColWidth="10" defaultRowHeight="15.5"/>
  <cols>
    <col min="1" max="1" width="2.3046875" customWidth="1"/>
    <col min="2" max="54" width="9.4609375" customWidth="1"/>
  </cols>
  <sheetData>
    <row r="2" spans="2:7">
      <c r="B2" s="4" t="s">
        <v>1</v>
      </c>
    </row>
    <row r="3" spans="2:7">
      <c r="B3" s="3" t="s">
        <v>2</v>
      </c>
      <c r="C3" s="3">
        <v>12</v>
      </c>
      <c r="D3" s="3" t="s">
        <v>18</v>
      </c>
    </row>
    <row r="4" spans="2:7" ht="16">
      <c r="B4" s="3" t="s">
        <v>3</v>
      </c>
      <c r="C4" s="3">
        <v>2.2999999999999998</v>
      </c>
      <c r="D4" s="3" t="s">
        <v>19</v>
      </c>
    </row>
    <row r="5" spans="2:7" ht="16">
      <c r="B5" s="3" t="s">
        <v>4</v>
      </c>
      <c r="C5" s="3">
        <v>5</v>
      </c>
      <c r="D5" s="3" t="s">
        <v>5</v>
      </c>
    </row>
    <row r="6" spans="2:7">
      <c r="B6" s="3" t="s">
        <v>6</v>
      </c>
      <c r="C6" s="3">
        <v>111.5</v>
      </c>
      <c r="D6" s="3" t="s">
        <v>20</v>
      </c>
    </row>
    <row r="7" spans="2:7">
      <c r="B7" s="3" t="s">
        <v>7</v>
      </c>
      <c r="C7" s="3">
        <v>150</v>
      </c>
      <c r="D7" s="3" t="s">
        <v>5</v>
      </c>
    </row>
    <row r="8" spans="2:7">
      <c r="B8" s="3" t="s">
        <v>8</v>
      </c>
      <c r="C8" s="3">
        <v>760</v>
      </c>
      <c r="D8" s="3" t="s">
        <v>9</v>
      </c>
    </row>
    <row r="9" spans="2:7">
      <c r="B9" s="3" t="s">
        <v>10</v>
      </c>
      <c r="C9" s="3">
        <v>0.5</v>
      </c>
      <c r="D9" s="3" t="s">
        <v>11</v>
      </c>
    </row>
    <row r="11" spans="2:7">
      <c r="B11" s="4" t="s">
        <v>12</v>
      </c>
    </row>
    <row r="12" spans="2:7" ht="16">
      <c r="B12" s="2" t="s">
        <v>0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</row>
    <row r="13" spans="2:7">
      <c r="B13" s="5">
        <v>0</v>
      </c>
      <c r="C13" s="7">
        <v>25</v>
      </c>
      <c r="D13" s="6">
        <f t="shared" ref="D13:D76" si="0">$C$9*(($C$3*$C$4*($C$5-$C13)+$C$6*($C$7-$C13))/$C$8/$C$4)</f>
        <v>3.8288043478260874</v>
      </c>
      <c r="E13" s="6">
        <f t="shared" ref="E13:F32" si="1">$C$9*(($C$3*$C$4*($C$5-($C13+1/2*D13))+$C$6*($C$7-($C13+1/2*D13)))/$C$8/$C$4)</f>
        <v>3.7526334832976826</v>
      </c>
      <c r="F13" s="6">
        <f t="shared" si="1"/>
        <v>3.7541488390265005</v>
      </c>
      <c r="G13" s="6">
        <f t="shared" ref="G13:G76" si="2">$C$9*(($C$3*$C$4*($C$5-($C13+F13))+$C$6*($C$7-($C13+F13)))/$C$8/$C$4)</f>
        <v>3.6794330367538373</v>
      </c>
    </row>
    <row r="14" spans="2:7">
      <c r="B14" s="3">
        <f t="shared" ref="B14:B45" si="3">B13+$C$9</f>
        <v>0.5</v>
      </c>
      <c r="C14" s="8">
        <f t="shared" ref="C14:C45" si="4">C13+1/6*(D13+2*E13+2*F13+G13)</f>
        <v>28.753633671538047</v>
      </c>
      <c r="D14" s="1">
        <f t="shared" si="0"/>
        <v>3.6794535344076262</v>
      </c>
      <c r="E14" s="1">
        <f t="shared" si="1"/>
        <v>3.6062538795683663</v>
      </c>
      <c r="F14" s="1">
        <f t="shared" si="1"/>
        <v>3.6077101255620936</v>
      </c>
      <c r="G14" s="1">
        <f t="shared" si="2"/>
        <v>3.5359087751211011</v>
      </c>
    </row>
    <row r="15" spans="2:7">
      <c r="B15" s="3">
        <f t="shared" si="3"/>
        <v>1</v>
      </c>
      <c r="C15" s="8">
        <f t="shared" si="4"/>
        <v>32.360848724836323</v>
      </c>
      <c r="D15" s="1">
        <f t="shared" si="0"/>
        <v>3.53592847321947</v>
      </c>
      <c r="E15" s="1">
        <f t="shared" si="1"/>
        <v>3.4655841295946379</v>
      </c>
      <c r="F15" s="1">
        <f t="shared" si="1"/>
        <v>3.4669835715566255</v>
      </c>
      <c r="G15" s="1">
        <f t="shared" si="2"/>
        <v>3.397982988435853</v>
      </c>
    </row>
    <row r="16" spans="2:7">
      <c r="B16" s="3">
        <f t="shared" si="3"/>
        <v>1.5</v>
      </c>
      <c r="C16" s="8">
        <f t="shared" si="4"/>
        <v>35.827356535495966</v>
      </c>
      <c r="D16" s="1">
        <f t="shared" si="0"/>
        <v>3.3980019181671945</v>
      </c>
      <c r="E16" s="1">
        <f t="shared" si="1"/>
        <v>3.3304015081533134</v>
      </c>
      <c r="F16" s="1">
        <f t="shared" si="1"/>
        <v>3.3317463618479546</v>
      </c>
      <c r="G16" s="1">
        <f t="shared" si="2"/>
        <v>3.2654372960467568</v>
      </c>
    </row>
    <row r="17" spans="2:7">
      <c r="B17" s="3">
        <f t="shared" si="3"/>
        <v>2</v>
      </c>
      <c r="C17" s="8">
        <f t="shared" si="4"/>
        <v>39.158645694532048</v>
      </c>
      <c r="D17" s="1">
        <f t="shared" si="0"/>
        <v>3.2654554873828925</v>
      </c>
      <c r="E17" s="1">
        <f t="shared" si="1"/>
        <v>3.2004919779013479</v>
      </c>
      <c r="F17" s="1">
        <f t="shared" si="1"/>
        <v>3.2017843726623445</v>
      </c>
      <c r="G17" s="1">
        <f t="shared" si="2"/>
        <v>3.1380618357131755</v>
      </c>
    </row>
    <row r="18" spans="2:7">
      <c r="B18" s="3">
        <f t="shared" si="3"/>
        <v>2.5</v>
      </c>
      <c r="C18" s="8">
        <f t="shared" si="4"/>
        <v>42.359990698569291</v>
      </c>
      <c r="D18" s="1">
        <f t="shared" si="0"/>
        <v>3.1380793174568113</v>
      </c>
      <c r="E18" s="1">
        <f t="shared" si="1"/>
        <v>3.0756498504862386</v>
      </c>
      <c r="F18" s="1">
        <f t="shared" si="1"/>
        <v>3.076891832588013</v>
      </c>
      <c r="G18" s="1">
        <f t="shared" si="2"/>
        <v>3.0156549313260927</v>
      </c>
    </row>
    <row r="19" spans="2:7">
      <c r="B19" s="3">
        <f t="shared" si="3"/>
        <v>3</v>
      </c>
      <c r="C19" s="8">
        <f t="shared" si="4"/>
        <v>45.436460301057856</v>
      </c>
      <c r="D19" s="1">
        <f t="shared" si="0"/>
        <v>3.0156717311564227</v>
      </c>
      <c r="E19" s="1">
        <f t="shared" si="1"/>
        <v>2.9556774608755503</v>
      </c>
      <c r="F19" s="1">
        <f t="shared" si="1"/>
        <v>2.9568709967731577</v>
      </c>
      <c r="G19" s="1">
        <f t="shared" si="2"/>
        <v>2.8980227735903052</v>
      </c>
    </row>
    <row r="20" spans="2:7">
      <c r="B20" s="3">
        <f t="shared" si="3"/>
        <v>3.5</v>
      </c>
      <c r="C20" s="8">
        <f t="shared" si="4"/>
        <v>48.392925537731884</v>
      </c>
      <c r="D20" s="1">
        <f t="shared" si="0"/>
        <v>2.8980389181068347</v>
      </c>
      <c r="E20" s="1">
        <f t="shared" si="1"/>
        <v>2.8403848543899213</v>
      </c>
      <c r="F20" s="1">
        <f t="shared" si="1"/>
        <v>2.8415318338325735</v>
      </c>
      <c r="G20" s="1">
        <f t="shared" si="2"/>
        <v>2.7849791131622954</v>
      </c>
    </row>
    <row r="21" spans="2:7">
      <c r="B21" s="3">
        <f t="shared" si="3"/>
        <v>4</v>
      </c>
      <c r="C21" s="8">
        <f t="shared" si="4"/>
        <v>51.234067439017572</v>
      </c>
      <c r="D21" s="1">
        <f t="shared" si="0"/>
        <v>2.7849946279269613</v>
      </c>
      <c r="E21" s="1">
        <f t="shared" si="1"/>
        <v>2.7295894859440315</v>
      </c>
      <c r="F21" s="1">
        <f t="shared" si="1"/>
        <v>2.7306917249671763</v>
      </c>
      <c r="G21" s="1">
        <f t="shared" si="2"/>
        <v>2.6763449657579299</v>
      </c>
    </row>
    <row r="22" spans="2:7">
      <c r="B22" s="3">
        <f t="shared" si="3"/>
        <v>4.5</v>
      </c>
      <c r="C22" s="8">
        <f t="shared" si="4"/>
        <v>53.964384441602121</v>
      </c>
      <c r="D22" s="1">
        <f t="shared" si="0"/>
        <v>2.6763598753355677</v>
      </c>
      <c r="E22" s="1">
        <f t="shared" si="1"/>
        <v>2.6231159310193237</v>
      </c>
      <c r="F22" s="1">
        <f t="shared" si="1"/>
        <v>2.6241751748200093</v>
      </c>
      <c r="G22" s="1">
        <f t="shared" si="2"/>
        <v>2.5719483287630673</v>
      </c>
    </row>
    <row r="23" spans="2:7">
      <c r="B23" s="3">
        <f t="shared" si="3"/>
        <v>5</v>
      </c>
      <c r="C23" s="8">
        <f t="shared" si="4"/>
        <v>56.588199510898335</v>
      </c>
      <c r="D23" s="1">
        <f t="shared" si="0"/>
        <v>2.5719626567603093</v>
      </c>
      <c r="E23" s="1">
        <f t="shared" si="1"/>
        <v>2.5207956079108587</v>
      </c>
      <c r="F23" s="1">
        <f t="shared" si="1"/>
        <v>2.5218135336109389</v>
      </c>
      <c r="G23" s="1">
        <f t="shared" si="2"/>
        <v>2.4716239088983869</v>
      </c>
    </row>
    <row r="24" spans="2:7">
      <c r="B24" s="3">
        <f t="shared" si="3"/>
        <v>5.5</v>
      </c>
      <c r="C24" s="8">
        <f t="shared" si="4"/>
        <v>59.109666985682047</v>
      </c>
      <c r="D24" s="1">
        <f t="shared" si="0"/>
        <v>2.4716376780010374</v>
      </c>
      <c r="E24" s="1">
        <f t="shared" si="1"/>
        <v>2.4224665108085404</v>
      </c>
      <c r="F24" s="1">
        <f t="shared" si="1"/>
        <v>2.4234447301100954</v>
      </c>
      <c r="G24" s="1">
        <f t="shared" si="2"/>
        <v>2.3752128605072409</v>
      </c>
    </row>
    <row r="25" spans="2:7">
      <c r="B25" s="3">
        <f t="shared" si="3"/>
        <v>6</v>
      </c>
      <c r="C25" s="8">
        <f t="shared" si="4"/>
        <v>61.53277915573964</v>
      </c>
      <c r="D25" s="1">
        <f t="shared" si="0"/>
        <v>2.3752260925161948</v>
      </c>
      <c r="E25" s="1">
        <f t="shared" si="1"/>
        <v>2.3279729532900784</v>
      </c>
      <c r="F25" s="1">
        <f t="shared" si="1"/>
        <v>2.3289130150272577</v>
      </c>
      <c r="G25" s="1">
        <f t="shared" si="2"/>
        <v>2.2825625340521523</v>
      </c>
    </row>
    <row r="26" spans="2:7">
      <c r="B26" s="3">
        <f t="shared" si="3"/>
        <v>6.5</v>
      </c>
      <c r="C26" s="8">
        <f t="shared" si="4"/>
        <v>63.861372582940142</v>
      </c>
      <c r="D26" s="1">
        <f t="shared" si="0"/>
        <v>2.2825752499179144</v>
      </c>
      <c r="E26" s="1">
        <f t="shared" si="1"/>
        <v>2.2371653218195755</v>
      </c>
      <c r="F26" s="1">
        <f t="shared" si="1"/>
        <v>2.2380687144108911</v>
      </c>
      <c r="G26" s="1">
        <f t="shared" si="2"/>
        <v>2.1935262344217592</v>
      </c>
    </row>
    <row r="27" spans="2:7">
      <c r="B27" s="3">
        <f t="shared" si="3"/>
        <v>7</v>
      </c>
      <c r="C27" s="8">
        <f t="shared" si="4"/>
        <v>66.099134175740247</v>
      </c>
      <c r="D27" s="1">
        <f t="shared" si="0"/>
        <v>2.1935384542776117</v>
      </c>
      <c r="E27" s="1">
        <f t="shared" si="1"/>
        <v>2.1498998388614199</v>
      </c>
      <c r="F27" s="1">
        <f t="shared" si="1"/>
        <v>2.1507679926663958</v>
      </c>
      <c r="G27" s="1">
        <f t="shared" si="2"/>
        <v>2.107962988665514</v>
      </c>
    </row>
    <row r="28" spans="2:7">
      <c r="B28" s="3">
        <f t="shared" si="3"/>
        <v>7.5</v>
      </c>
      <c r="C28" s="8">
        <f t="shared" si="4"/>
        <v>68.249607026740037</v>
      </c>
      <c r="D28" s="1">
        <f t="shared" si="0"/>
        <v>2.1079747318593998</v>
      </c>
      <c r="E28" s="1">
        <f t="shared" si="1"/>
        <v>2.0660383352344511</v>
      </c>
      <c r="F28" s="1">
        <f t="shared" si="1"/>
        <v>2.0668726248183371</v>
      </c>
      <c r="G28" s="1">
        <f t="shared" si="2"/>
        <v>2.0257373227883959</v>
      </c>
    </row>
    <row r="29" spans="2:7">
      <c r="B29" s="3">
        <f t="shared" si="3"/>
        <v>8</v>
      </c>
      <c r="C29" s="8">
        <f t="shared" si="4"/>
        <v>70.316196022532267</v>
      </c>
      <c r="D29" s="1">
        <f t="shared" si="0"/>
        <v>2.025748607913548</v>
      </c>
      <c r="E29" s="1">
        <f t="shared" si="1"/>
        <v>1.9854480313459311</v>
      </c>
      <c r="F29" s="1">
        <f t="shared" si="1"/>
        <v>1.9862497776560792</v>
      </c>
      <c r="G29" s="1">
        <f t="shared" si="2"/>
        <v>1.9467190472522315</v>
      </c>
    </row>
    <row r="30" spans="2:7">
      <c r="B30" s="3">
        <f t="shared" si="3"/>
        <v>8.5</v>
      </c>
      <c r="C30" s="8">
        <f t="shared" si="4"/>
        <v>72.302173234727235</v>
      </c>
      <c r="D30" s="1">
        <f t="shared" si="0"/>
        <v>1.9467298921766143</v>
      </c>
      <c r="E30" s="1">
        <f t="shared" si="1"/>
        <v>1.9080013269589695</v>
      </c>
      <c r="F30" s="1">
        <f t="shared" si="1"/>
        <v>1.9087717994163176</v>
      </c>
      <c r="G30" s="1">
        <f t="shared" si="2"/>
        <v>1.8707830508440024</v>
      </c>
    </row>
    <row r="31" spans="2:7">
      <c r="B31" s="3">
        <f t="shared" si="3"/>
        <v>9</v>
      </c>
      <c r="C31" s="8">
        <f t="shared" si="4"/>
        <v>74.210683100689096</v>
      </c>
      <c r="D31" s="1">
        <f t="shared" si="0"/>
        <v>1.8707934727386004</v>
      </c>
      <c r="E31" s="1">
        <f t="shared" si="1"/>
        <v>1.83357559916052</v>
      </c>
      <c r="F31" s="1">
        <f t="shared" si="1"/>
        <v>1.8343160176694886</v>
      </c>
      <c r="G31" s="1">
        <f t="shared" si="2"/>
        <v>1.7978091025847596</v>
      </c>
    </row>
    <row r="32" spans="2:7">
      <c r="B32" s="3">
        <f t="shared" si="3"/>
        <v>9.5</v>
      </c>
      <c r="C32" s="8">
        <f t="shared" si="4"/>
        <v>76.044747402186331</v>
      </c>
      <c r="D32" s="1">
        <f t="shared" si="0"/>
        <v>1.797819117950767</v>
      </c>
      <c r="E32" s="1">
        <f t="shared" si="1"/>
        <v>1.76205300821007</v>
      </c>
      <c r="F32" s="1">
        <f t="shared" si="1"/>
        <v>1.762764545090066</v>
      </c>
      <c r="G32" s="1">
        <f t="shared" si="2"/>
        <v>1.7276816613655188</v>
      </c>
    </row>
    <row r="33" spans="2:7">
      <c r="B33" s="3">
        <f t="shared" si="3"/>
        <v>10</v>
      </c>
      <c r="C33" s="8">
        <f t="shared" si="4"/>
        <v>77.80727004983909</v>
      </c>
      <c r="D33" s="1">
        <f t="shared" si="0"/>
        <v>1.7276912860604643</v>
      </c>
      <c r="E33" s="1">
        <f t="shared" ref="E33:F52" si="5">$C$9*(($C$3*$C$4*($C$5-($C33+1/2*D33))+$C$6*($C$7-($C33+1/2*D33)))/$C$8/$C$4)</f>
        <v>1.6933203109616357</v>
      </c>
      <c r="F33" s="1">
        <f t="shared" si="5"/>
        <v>1.6940040928032041</v>
      </c>
      <c r="G33" s="1">
        <f t="shared" si="2"/>
        <v>1.6602896930087128</v>
      </c>
    </row>
    <row r="34" spans="2:7">
      <c r="B34" s="3">
        <f t="shared" si="3"/>
        <v>10.5</v>
      </c>
      <c r="C34" s="8">
        <f t="shared" si="4"/>
        <v>79.501041680938897</v>
      </c>
      <c r="D34" s="1">
        <f t="shared" si="0"/>
        <v>1.6602989422715675</v>
      </c>
      <c r="E34" s="1">
        <f t="shared" si="5"/>
        <v>1.6272686815636193</v>
      </c>
      <c r="F34" s="1">
        <f t="shared" si="5"/>
        <v>1.6279257910121998</v>
      </c>
      <c r="G34" s="1">
        <f t="shared" si="2"/>
        <v>1.5955264944655612</v>
      </c>
    </row>
    <row r="35" spans="2:7">
      <c r="B35" s="3">
        <f t="shared" si="3"/>
        <v>11</v>
      </c>
      <c r="C35" s="8">
        <f t="shared" si="4"/>
        <v>81.128744077920359</v>
      </c>
      <c r="D35" s="1">
        <f t="shared" si="0"/>
        <v>1.5955353829408692</v>
      </c>
      <c r="E35" s="1">
        <f t="shared" si="5"/>
        <v>1.5637935391526716</v>
      </c>
      <c r="F35" s="1">
        <f t="shared" si="5"/>
        <v>1.5644250166227722</v>
      </c>
      <c r="G35" s="1">
        <f t="shared" si="2"/>
        <v>1.5332895248710099</v>
      </c>
    </row>
    <row r="36" spans="2:7">
      <c r="B36" s="3">
        <f t="shared" si="3"/>
        <v>11.5</v>
      </c>
      <c r="C36" s="8">
        <f t="shared" si="4"/>
        <v>82.692954414480823</v>
      </c>
      <c r="D36" s="1">
        <f t="shared" si="0"/>
        <v>1.5332980666320704</v>
      </c>
      <c r="E36" s="1">
        <f t="shared" si="5"/>
        <v>1.5027943822687242</v>
      </c>
      <c r="F36" s="1">
        <f t="shared" si="5"/>
        <v>1.5034012275912267</v>
      </c>
      <c r="G36" s="1">
        <f t="shared" si="2"/>
        <v>1.4734802431887239</v>
      </c>
    </row>
    <row r="37" spans="2:7">
      <c r="B37" s="3">
        <f t="shared" si="3"/>
        <v>12</v>
      </c>
      <c r="C37" s="8">
        <f t="shared" si="4"/>
        <v>84.196149336070945</v>
      </c>
      <c r="D37" s="1">
        <f t="shared" si="0"/>
        <v>1.4734884517598774</v>
      </c>
      <c r="E37" s="1">
        <f t="shared" si="5"/>
        <v>1.4441746297290134</v>
      </c>
      <c r="F37" s="1">
        <f t="shared" si="5"/>
        <v>1.4447578037342328</v>
      </c>
      <c r="G37" s="1">
        <f t="shared" si="2"/>
        <v>1.4160039521891015</v>
      </c>
    </row>
    <row r="38" spans="2:7">
      <c r="B38" s="3">
        <f t="shared" si="3"/>
        <v>12.5</v>
      </c>
      <c r="C38" s="8">
        <f t="shared" si="4"/>
        <v>85.640708881216852</v>
      </c>
      <c r="D38" s="1">
        <f t="shared" si="0"/>
        <v>1.416011840567144</v>
      </c>
      <c r="E38" s="1">
        <f t="shared" si="5"/>
        <v>1.3878414677091797</v>
      </c>
      <c r="F38" s="1">
        <f t="shared" si="5"/>
        <v>1.388401893748159</v>
      </c>
      <c r="G38" s="1">
        <f t="shared" si="2"/>
        <v>1.3607696485132632</v>
      </c>
    </row>
    <row r="39" spans="2:7">
      <c r="B39" s="3">
        <f t="shared" si="3"/>
        <v>13</v>
      </c>
      <c r="C39" s="8">
        <f t="shared" si="4"/>
        <v>87.028920249882702</v>
      </c>
      <c r="D39" s="1">
        <f t="shared" si="0"/>
        <v>1.3607772291880196</v>
      </c>
      <c r="E39" s="1">
        <f t="shared" si="5"/>
        <v>1.3337057027892705</v>
      </c>
      <c r="F39" s="1">
        <f t="shared" si="5"/>
        <v>1.3342442681957445</v>
      </c>
      <c r="G39" s="1">
        <f t="shared" si="2"/>
        <v>1.3076898785856088</v>
      </c>
    </row>
    <row r="40" spans="2:7">
      <c r="B40" s="3">
        <f t="shared" si="3"/>
        <v>13.5</v>
      </c>
      <c r="C40" s="8">
        <f t="shared" si="4"/>
        <v>88.362981424839973</v>
      </c>
      <c r="D40" s="1">
        <f t="shared" si="0"/>
        <v>1.3076971635597139</v>
      </c>
      <c r="E40" s="1">
        <f t="shared" si="5"/>
        <v>1.2816816207320316</v>
      </c>
      <c r="F40" s="1">
        <f t="shared" si="5"/>
        <v>1.2821991782273594</v>
      </c>
      <c r="G40" s="1">
        <f t="shared" si="2"/>
        <v>1.2566806001468349</v>
      </c>
    </row>
    <row r="41" spans="2:7">
      <c r="B41" s="3">
        <f t="shared" si="3"/>
        <v>14</v>
      </c>
      <c r="C41" s="8">
        <f t="shared" si="4"/>
        <v>89.645004651777526</v>
      </c>
      <c r="D41" s="1">
        <f t="shared" si="0"/>
        <v>1.2566876009547334</v>
      </c>
      <c r="E41" s="1">
        <f t="shared" si="5"/>
        <v>1.2316868507698355</v>
      </c>
      <c r="F41" s="1">
        <f t="shared" si="5"/>
        <v>1.2321842198131305</v>
      </c>
      <c r="G41" s="1">
        <f t="shared" si="2"/>
        <v>1.2076610491881405</v>
      </c>
    </row>
    <row r="42" spans="2:7">
      <c r="B42" s="3">
        <f t="shared" si="3"/>
        <v>14.5</v>
      </c>
      <c r="C42" s="8">
        <f t="shared" si="4"/>
        <v>90.877019783662334</v>
      </c>
      <c r="D42" s="1">
        <f t="shared" si="0"/>
        <v>1.2076677769143507</v>
      </c>
      <c r="E42" s="1">
        <f t="shared" si="5"/>
        <v>1.1836422351854052</v>
      </c>
      <c r="F42" s="1">
        <f t="shared" si="5"/>
        <v>1.1841202032710025</v>
      </c>
      <c r="G42" s="1">
        <f t="shared" si="2"/>
        <v>1.1605536120759647</v>
      </c>
    </row>
    <row r="43" spans="2:7">
      <c r="B43" s="3">
        <f t="shared" si="3"/>
        <v>15</v>
      </c>
      <c r="C43" s="8">
        <f t="shared" si="4"/>
        <v>92.060977494646195</v>
      </c>
      <c r="D43" s="1">
        <f t="shared" si="0"/>
        <v>1.1605600773726299</v>
      </c>
      <c r="E43" s="1">
        <f t="shared" si="5"/>
        <v>1.1374717039798197</v>
      </c>
      <c r="F43" s="1">
        <f t="shared" si="5"/>
        <v>1.1379310278841297</v>
      </c>
      <c r="G43" s="1">
        <f t="shared" si="2"/>
        <v>1.1152837026647686</v>
      </c>
    </row>
    <row r="44" spans="2:7">
      <c r="B44" s="3">
        <f t="shared" si="3"/>
        <v>15.5</v>
      </c>
      <c r="C44" s="8">
        <f t="shared" si="4"/>
        <v>93.198752368607074</v>
      </c>
      <c r="D44" s="1">
        <f t="shared" si="0"/>
        <v>1.1152899157685232</v>
      </c>
      <c r="E44" s="1">
        <f t="shared" si="5"/>
        <v>1.0931021544293635</v>
      </c>
      <c r="F44" s="1">
        <f t="shared" si="5"/>
        <v>1.0935435614090943</v>
      </c>
      <c r="G44" s="1">
        <f t="shared" si="2"/>
        <v>1.0717796442033043</v>
      </c>
    </row>
    <row r="45" spans="2:7">
      <c r="B45" s="3">
        <f t="shared" si="3"/>
        <v>16</v>
      </c>
      <c r="C45" s="8">
        <f t="shared" si="4"/>
        <v>94.292145867215197</v>
      </c>
      <c r="D45" s="1">
        <f t="shared" si="0"/>
        <v>1.0717856149514777</v>
      </c>
      <c r="E45" s="1">
        <f t="shared" si="5"/>
        <v>1.0504633353405299</v>
      </c>
      <c r="F45" s="1">
        <f t="shared" si="5"/>
        <v>1.0508875242841627</v>
      </c>
      <c r="G45" s="1">
        <f t="shared" si="2"/>
        <v>1.0299725558473796</v>
      </c>
    </row>
    <row r="46" spans="2:7">
      <c r="B46" s="3">
        <f t="shared" ref="B46:B77" si="6">B45+$C$9</f>
        <v>16.5</v>
      </c>
      <c r="C46" s="8">
        <f t="shared" ref="C46:C77" si="7">C45+1/6*(D45+2*E45+2*F45+G45)</f>
        <v>95.342889182223232</v>
      </c>
      <c r="D46" s="1">
        <f t="shared" si="0"/>
        <v>1.029978293693578</v>
      </c>
      <c r="E46" s="1">
        <f t="shared" si="5"/>
        <v>1.009487735819897</v>
      </c>
      <c r="F46" s="1">
        <f t="shared" si="5"/>
        <v>1.0098953783542548</v>
      </c>
      <c r="G46" s="1">
        <f t="shared" si="2"/>
        <v>0.98979624359944818</v>
      </c>
    </row>
    <row r="47" spans="2:7">
      <c r="B47" s="3">
        <f t="shared" si="6"/>
        <v>17</v>
      </c>
      <c r="C47" s="8">
        <f t="shared" si="7"/>
        <v>96.352645976496788</v>
      </c>
      <c r="D47" s="1">
        <f t="shared" si="0"/>
        <v>0.98980175762851774</v>
      </c>
      <c r="E47" s="1">
        <f t="shared" si="5"/>
        <v>0.97011047838278974</v>
      </c>
      <c r="F47" s="1">
        <f t="shared" si="5"/>
        <v>0.97050221993643426</v>
      </c>
      <c r="G47" s="1">
        <f t="shared" si="2"/>
        <v>0.95118709550232805</v>
      </c>
    </row>
    <row r="48" spans="2:7">
      <c r="B48" s="3">
        <f t="shared" si="6"/>
        <v>17.5</v>
      </c>
      <c r="C48" s="8">
        <f t="shared" si="7"/>
        <v>97.323015018125005</v>
      </c>
      <c r="D48" s="1">
        <f t="shared" si="0"/>
        <v>0.95119239444474046</v>
      </c>
      <c r="E48" s="1">
        <f t="shared" si="5"/>
        <v>0.93226921623145897</v>
      </c>
      <c r="F48" s="1">
        <f t="shared" si="5"/>
        <v>0.93264567705661205</v>
      </c>
      <c r="G48" s="1">
        <f t="shared" si="2"/>
        <v>0.91408398092112042</v>
      </c>
    </row>
    <row r="49" spans="2:7">
      <c r="B49" s="3">
        <f t="shared" si="6"/>
        <v>18</v>
      </c>
      <c r="C49" s="8">
        <f t="shared" si="7"/>
        <v>98.25553271178201</v>
      </c>
      <c r="D49" s="1">
        <f t="shared" si="0"/>
        <v>0.91408907316679722</v>
      </c>
      <c r="E49" s="1">
        <f t="shared" si="5"/>
        <v>0.89590403454015222</v>
      </c>
      <c r="F49" s="1">
        <f t="shared" si="5"/>
        <v>0.89626581069475231</v>
      </c>
      <c r="G49" s="1">
        <f t="shared" si="2"/>
        <v>0.87842815375385641</v>
      </c>
    </row>
    <row r="50" spans="2:7">
      <c r="B50" s="3">
        <f t="shared" si="6"/>
        <v>18.5</v>
      </c>
      <c r="C50" s="8">
        <f t="shared" si="7"/>
        <v>99.151675531347081</v>
      </c>
      <c r="D50" s="1">
        <f t="shared" si="0"/>
        <v>0.87843304736545236</v>
      </c>
      <c r="E50" s="1">
        <f t="shared" si="5"/>
        <v>0.86095735559077624</v>
      </c>
      <c r="F50" s="1">
        <f t="shared" si="5"/>
        <v>0.86130501988223185</v>
      </c>
      <c r="G50" s="1">
        <f t="shared" si="2"/>
        <v>0.84416315941762077</v>
      </c>
    </row>
    <row r="51" spans="2:7">
      <c r="B51" s="3">
        <f t="shared" si="6"/>
        <v>19</v>
      </c>
      <c r="C51" s="8">
        <f t="shared" si="7"/>
        <v>100.01286235763526</v>
      </c>
      <c r="D51" s="1">
        <f t="shared" si="0"/>
        <v>0.84416786214328854</v>
      </c>
      <c r="E51" s="1">
        <f t="shared" si="5"/>
        <v>0.82737384760894483</v>
      </c>
      <c r="F51" s="1">
        <f t="shared" si="5"/>
        <v>0.82770795050106794</v>
      </c>
      <c r="G51" s="1">
        <f t="shared" si="2"/>
        <v>0.81123474546288277</v>
      </c>
    </row>
    <row r="52" spans="2:7">
      <c r="B52" s="3">
        <f t="shared" si="6"/>
        <v>19.5</v>
      </c>
      <c r="C52" s="8">
        <f t="shared" si="7"/>
        <v>100.84045672493963</v>
      </c>
      <c r="D52" s="1">
        <f t="shared" si="0"/>
        <v>0.81123926474854069</v>
      </c>
      <c r="E52" s="1">
        <f t="shared" si="5"/>
        <v>0.79510033715607475</v>
      </c>
      <c r="F52" s="1">
        <f t="shared" si="5"/>
        <v>0.79542140764064451</v>
      </c>
      <c r="G52" s="1">
        <f t="shared" si="2"/>
        <v>0.77959077567450918</v>
      </c>
    </row>
    <row r="53" spans="2:7">
      <c r="B53" s="3">
        <f t="shared" si="6"/>
        <v>20</v>
      </c>
      <c r="C53" s="8">
        <f t="shared" si="7"/>
        <v>101.63576897994237</v>
      </c>
      <c r="D53" s="1">
        <f t="shared" si="0"/>
        <v>0.77959511867563414</v>
      </c>
      <c r="E53" s="1">
        <f t="shared" ref="E53:F72" si="8">$C$9*(($C$3*$C$4*($C$5-($C53+1/2*D53))+$C$6*($C$7-($C53+1/2*D53)))/$C$8/$C$4)</f>
        <v>0.7640857249388231</v>
      </c>
      <c r="F53" s="1">
        <f t="shared" si="8"/>
        <v>0.7643942713731473</v>
      </c>
      <c r="G53" s="1">
        <f t="shared" si="2"/>
        <v>0.74918114752345877</v>
      </c>
    </row>
    <row r="54" spans="2:7">
      <c r="B54" s="3">
        <f t="shared" si="6"/>
        <v>20.5</v>
      </c>
      <c r="C54" s="8">
        <f t="shared" si="7"/>
        <v>102.40005835641287</v>
      </c>
      <c r="D54" s="1">
        <f t="shared" si="0"/>
        <v>0.74918532111641023</v>
      </c>
      <c r="E54" s="1">
        <f t="shared" si="8"/>
        <v>0.73428090490255238</v>
      </c>
      <c r="F54" s="1">
        <f t="shared" si="8"/>
        <v>0.73457741581435854</v>
      </c>
      <c r="G54" s="1">
        <f t="shared" si="2"/>
        <v>0.7199577128384419</v>
      </c>
    </row>
    <row r="55" spans="2:7">
      <c r="B55" s="3">
        <f t="shared" si="6"/>
        <v>21</v>
      </c>
      <c r="C55" s="8">
        <f t="shared" si="7"/>
        <v>103.13453496897765</v>
      </c>
      <c r="D55" s="1">
        <f t="shared" si="0"/>
        <v>0.7199617236313528</v>
      </c>
      <c r="E55" s="1">
        <f t="shared" si="8"/>
        <v>0.70563868648073502</v>
      </c>
      <c r="F55" s="1">
        <f t="shared" si="8"/>
        <v>0.7059236313416688</v>
      </c>
      <c r="G55" s="1">
        <f t="shared" si="2"/>
        <v>0.69187420157196344</v>
      </c>
    </row>
    <row r="56" spans="2:7">
      <c r="B56" s="3">
        <f t="shared" si="6"/>
        <v>21.5</v>
      </c>
      <c r="C56" s="8">
        <f t="shared" si="7"/>
        <v>103.840361729119</v>
      </c>
      <c r="D56" s="1">
        <f t="shared" si="0"/>
        <v>0.69187805591520268</v>
      </c>
      <c r="E56" s="1">
        <f t="shared" si="8"/>
        <v>0.67811371987718727</v>
      </c>
      <c r="F56" s="1">
        <f t="shared" si="8"/>
        <v>0.67838754984613558</v>
      </c>
      <c r="G56" s="1">
        <f t="shared" si="2"/>
        <v>0.6648861485400317</v>
      </c>
    </row>
    <row r="57" spans="2:7">
      <c r="B57" s="3">
        <f t="shared" si="6"/>
        <v>22</v>
      </c>
      <c r="C57" s="8">
        <f t="shared" si="7"/>
        <v>104.51865618643598</v>
      </c>
      <c r="D57" s="1">
        <f t="shared" si="0"/>
        <v>0.66488985253625754</v>
      </c>
      <c r="E57" s="1">
        <f t="shared" si="8"/>
        <v>0.65166242426283194</v>
      </c>
      <c r="F57" s="1">
        <f t="shared" si="8"/>
        <v>0.65192557290025044</v>
      </c>
      <c r="G57" s="1">
        <f t="shared" si="2"/>
        <v>0.63895082301954542</v>
      </c>
    </row>
    <row r="58" spans="2:7">
      <c r="B58" s="3">
        <f t="shared" si="6"/>
        <v>22.5</v>
      </c>
      <c r="C58" s="8">
        <f t="shared" si="7"/>
        <v>105.17049229808298</v>
      </c>
      <c r="D58" s="1">
        <f t="shared" si="0"/>
        <v>0.63895438253336911</v>
      </c>
      <c r="E58" s="1">
        <f t="shared" si="8"/>
        <v>0.62624291877330152</v>
      </c>
      <c r="F58" s="1">
        <f t="shared" si="8"/>
        <v>0.62649580272768168</v>
      </c>
      <c r="G58" s="1">
        <f t="shared" si="2"/>
        <v>0.61402716109188749</v>
      </c>
    </row>
    <row r="59" spans="2:7">
      <c r="B59" s="3">
        <f t="shared" si="6"/>
        <v>23</v>
      </c>
      <c r="C59" s="8">
        <f t="shared" si="7"/>
        <v>105.79690212918752</v>
      </c>
      <c r="D59" s="1">
        <f t="shared" si="0"/>
        <v>0.61403058175915826</v>
      </c>
      <c r="E59" s="1">
        <f t="shared" si="8"/>
        <v>0.60181495619813152</v>
      </c>
      <c r="F59" s="1">
        <f t="shared" si="8"/>
        <v>0.60205797586568577</v>
      </c>
      <c r="G59" s="1">
        <f t="shared" si="2"/>
        <v>0.59007570062560055</v>
      </c>
    </row>
    <row r="60" spans="2:7">
      <c r="B60" s="3">
        <f t="shared" si="6"/>
        <v>23.5</v>
      </c>
      <c r="C60" s="8">
        <f t="shared" si="7"/>
        <v>106.39887748693958</v>
      </c>
      <c r="D60" s="1">
        <f t="shared" si="0"/>
        <v>0.59007898786232948</v>
      </c>
      <c r="E60" s="1">
        <f t="shared" si="8"/>
        <v>0.57833985925654419</v>
      </c>
      <c r="F60" s="1">
        <f t="shared" si="8"/>
        <v>0.57857339941516339</v>
      </c>
      <c r="G60" s="1">
        <f t="shared" si="2"/>
        <v>0.56705851879521052</v>
      </c>
    </row>
    <row r="61" spans="2:7">
      <c r="B61" s="3">
        <f t="shared" si="6"/>
        <v>24</v>
      </c>
      <c r="C61" s="8">
        <f t="shared" si="7"/>
        <v>106.97737149093975</v>
      </c>
      <c r="D61" s="1">
        <f t="shared" si="0"/>
        <v>0.56706167780614469</v>
      </c>
      <c r="E61" s="1">
        <f t="shared" si="8"/>
        <v>0.55578045935894294</v>
      </c>
      <c r="F61" s="1">
        <f t="shared" si="8"/>
        <v>0.5560048897774218</v>
      </c>
      <c r="G61" s="1">
        <f t="shared" si="2"/>
        <v>0.54493917203725462</v>
      </c>
    </row>
    <row r="62" spans="2:7">
      <c r="B62" s="3">
        <f t="shared" si="6"/>
        <v>24.5</v>
      </c>
      <c r="C62" s="8">
        <f t="shared" si="7"/>
        <v>107.53330008229243</v>
      </c>
      <c r="D62" s="1">
        <f t="shared" si="0"/>
        <v>0.54494220782412006</v>
      </c>
      <c r="E62" s="1">
        <f t="shared" si="8"/>
        <v>0.53410103775713869</v>
      </c>
      <c r="F62" s="1">
        <f t="shared" si="8"/>
        <v>0.53431671378063961</v>
      </c>
      <c r="G62" s="1">
        <f t="shared" si="2"/>
        <v>0.52368263834846573</v>
      </c>
    </row>
    <row r="63" spans="2:7">
      <c r="B63" s="3">
        <f t="shared" si="6"/>
        <v>25</v>
      </c>
      <c r="C63" s="8">
        <f t="shared" si="7"/>
        <v>108.06754347383378</v>
      </c>
      <c r="D63" s="1">
        <f t="shared" si="0"/>
        <v>0.52368555571788367</v>
      </c>
      <c r="E63" s="1">
        <f t="shared" si="8"/>
        <v>0.51326726899014363</v>
      </c>
      <c r="F63" s="1">
        <f t="shared" si="8"/>
        <v>0.51347453210281935</v>
      </c>
      <c r="G63" s="1">
        <f t="shared" si="2"/>
        <v>0.50325526183473113</v>
      </c>
    </row>
    <row r="64" spans="2:7">
      <c r="B64" s="3">
        <f t="shared" si="6"/>
        <v>25.5</v>
      </c>
      <c r="C64" s="8">
        <f t="shared" si="7"/>
        <v>108.5809475437902</v>
      </c>
      <c r="D64" s="1">
        <f t="shared" si="0"/>
        <v>0.50325806540583029</v>
      </c>
      <c r="E64" s="1">
        <f t="shared" si="8"/>
        <v>0.49324616653598652</v>
      </c>
      <c r="F64" s="1">
        <f t="shared" si="8"/>
        <v>0.4934453449016607</v>
      </c>
      <c r="G64" s="1">
        <f t="shared" si="2"/>
        <v>0.48362469942304426</v>
      </c>
    </row>
    <row r="65" spans="2:7">
      <c r="B65" s="3">
        <f t="shared" si="6"/>
        <v>26</v>
      </c>
      <c r="C65" s="8">
        <f t="shared" si="7"/>
        <v>109.07432517507424</v>
      </c>
      <c r="D65" s="1">
        <f t="shared" si="0"/>
        <v>0.48362739363477514</v>
      </c>
      <c r="E65" s="1">
        <f t="shared" si="8"/>
        <v>0.4740060305834885</v>
      </c>
      <c r="F65" s="1">
        <f t="shared" si="8"/>
        <v>0.47419743956524385</v>
      </c>
      <c r="G65" s="1">
        <f t="shared" si="2"/>
        <v>0.46475986965207339</v>
      </c>
    </row>
    <row r="66" spans="2:7">
      <c r="B66" s="3">
        <f t="shared" si="6"/>
        <v>26.5</v>
      </c>
      <c r="C66" s="8">
        <f t="shared" si="7"/>
        <v>109.54845754233828</v>
      </c>
      <c r="D66" s="1">
        <f t="shared" si="0"/>
        <v>0.46476245877023598</v>
      </c>
      <c r="E66" s="1">
        <f t="shared" si="8"/>
        <v>0.45551639784132608</v>
      </c>
      <c r="F66" s="1">
        <f t="shared" si="8"/>
        <v>0.45570034050082375</v>
      </c>
      <c r="G66" s="1">
        <f t="shared" si="2"/>
        <v>0.4466309034602633</v>
      </c>
    </row>
    <row r="67" spans="2:7">
      <c r="B67" s="3">
        <f t="shared" si="6"/>
        <v>27</v>
      </c>
      <c r="C67" s="8">
        <f t="shared" si="7"/>
        <v>110.00409534882408</v>
      </c>
      <c r="D67" s="1">
        <f t="shared" si="0"/>
        <v>0.44663339158425941</v>
      </c>
      <c r="E67" s="1">
        <f t="shared" si="8"/>
        <v>0.4377479933048869</v>
      </c>
      <c r="F67" s="1">
        <f t="shared" si="8"/>
        <v>0.43792476088221249</v>
      </c>
      <c r="G67" s="1">
        <f t="shared" si="2"/>
        <v>0.42920909689355136</v>
      </c>
    </row>
    <row r="68" spans="2:7">
      <c r="B68" s="3">
        <f t="shared" si="6"/>
        <v>27.5</v>
      </c>
      <c r="C68" s="8">
        <f t="shared" si="7"/>
        <v>110.44196001496609</v>
      </c>
      <c r="D68" s="1">
        <f t="shared" si="0"/>
        <v>0.42921148796287695</v>
      </c>
      <c r="E68" s="1">
        <f t="shared" si="8"/>
        <v>0.42067268390457657</v>
      </c>
      <c r="F68" s="1">
        <f t="shared" si="8"/>
        <v>0.42084255627936368</v>
      </c>
      <c r="G68" s="1">
        <f t="shared" si="2"/>
        <v>0.41246686565782537</v>
      </c>
    </row>
    <row r="69" spans="2:7">
      <c r="B69" s="3">
        <f t="shared" si="6"/>
        <v>28</v>
      </c>
      <c r="C69" s="8">
        <f t="shared" si="7"/>
        <v>110.86274482063085</v>
      </c>
      <c r="D69" s="1">
        <f t="shared" si="0"/>
        <v>0.4124691634583092</v>
      </c>
      <c r="E69" s="1">
        <f t="shared" si="8"/>
        <v>0.40426343396216385</v>
      </c>
      <c r="F69" s="1">
        <f t="shared" si="8"/>
        <v>0.40442668009673338</v>
      </c>
      <c r="G69" s="1">
        <f t="shared" si="2"/>
        <v>0.39637770144416284</v>
      </c>
    </row>
    <row r="70" spans="2:7">
      <c r="B70" s="3">
        <f t="shared" si="6"/>
        <v>28.5</v>
      </c>
      <c r="C70" s="8">
        <f t="shared" si="7"/>
        <v>111.26711600280089</v>
      </c>
      <c r="D70" s="1">
        <f t="shared" si="0"/>
        <v>0.39637990961395775</v>
      </c>
      <c r="E70" s="1">
        <f t="shared" si="8"/>
        <v>0.38849426238465257</v>
      </c>
      <c r="F70" s="1">
        <f t="shared" si="8"/>
        <v>0.38865114074986951</v>
      </c>
      <c r="G70" s="1">
        <f t="shared" si="2"/>
        <v>0.38091612995769142</v>
      </c>
    </row>
    <row r="71" spans="2:7">
      <c r="B71" s="3">
        <f t="shared" si="6"/>
        <v>29</v>
      </c>
      <c r="C71" s="8">
        <f t="shared" si="7"/>
        <v>111.655713810441</v>
      </c>
      <c r="D71" s="1">
        <f t="shared" si="0"/>
        <v>0.38091825199303703</v>
      </c>
      <c r="E71" s="1">
        <f t="shared" si="8"/>
        <v>0.37334020152790121</v>
      </c>
      <c r="F71" s="1">
        <f t="shared" si="8"/>
        <v>0.37349096051241187</v>
      </c>
      <c r="G71" s="1">
        <f t="shared" si="2"/>
        <v>0.36605767058363287</v>
      </c>
    </row>
    <row r="72" spans="2:7">
      <c r="B72" s="3">
        <f t="shared" si="6"/>
        <v>29.5</v>
      </c>
      <c r="C72" s="8">
        <f t="shared" si="7"/>
        <v>112.02915351821721</v>
      </c>
      <c r="D72" s="1">
        <f t="shared" si="0"/>
        <v>0.36605970984438968</v>
      </c>
      <c r="E72" s="1">
        <f t="shared" si="8"/>
        <v>0.35877725766484786</v>
      </c>
      <c r="F72" s="1">
        <f t="shared" si="8"/>
        <v>0.35892213596836242</v>
      </c>
      <c r="G72" s="1">
        <f t="shared" si="2"/>
        <v>0.35177879762665548</v>
      </c>
    </row>
    <row r="73" spans="2:7">
      <c r="B73" s="3">
        <f t="shared" si="6"/>
        <v>30</v>
      </c>
      <c r="C73" s="8">
        <f t="shared" si="7"/>
        <v>112.38802640067345</v>
      </c>
      <c r="D73" s="1">
        <f t="shared" si="0"/>
        <v>0.35178075734162562</v>
      </c>
      <c r="E73" s="1">
        <f t="shared" ref="E73:F92" si="9">$C$9*(($C$3*$C$4*($C$5-($C73+1/2*D73))+$C$6*($C$7-($C73+1/2*D73)))/$C$8/$C$4)</f>
        <v>0.3447823729957703</v>
      </c>
      <c r="F73" s="1">
        <f t="shared" si="9"/>
        <v>0.34492160000699856</v>
      </c>
      <c r="G73" s="1">
        <f t="shared" si="2"/>
        <v>0.3380569030621709</v>
      </c>
    </row>
    <row r="74" spans="2:7">
      <c r="B74" s="3">
        <f t="shared" si="6"/>
        <v>30.5</v>
      </c>
      <c r="C74" s="8">
        <f t="shared" si="7"/>
        <v>112.73290066840835</v>
      </c>
      <c r="D74" s="1">
        <f t="shared" si="0"/>
        <v>0.33805878633421016</v>
      </c>
      <c r="E74" s="1">
        <f t="shared" si="9"/>
        <v>0.33133338914040444</v>
      </c>
      <c r="F74" s="1">
        <f t="shared" si="9"/>
        <v>0.33146718530025265</v>
      </c>
      <c r="G74" s="1">
        <f t="shared" si="2"/>
        <v>0.32487026074059883</v>
      </c>
    </row>
    <row r="75" spans="2:7">
      <c r="B75" s="3">
        <f t="shared" si="6"/>
        <v>31</v>
      </c>
      <c r="C75" s="8">
        <f t="shared" si="7"/>
        <v>113.06432236773436</v>
      </c>
      <c r="D75" s="1">
        <f t="shared" si="0"/>
        <v>0.32487207055153039</v>
      </c>
      <c r="E75" s="1">
        <f t="shared" si="9"/>
        <v>0.31840901205414551</v>
      </c>
      <c r="F75" s="1">
        <f t="shared" si="9"/>
        <v>0.31853758920474412</v>
      </c>
      <c r="G75" s="1">
        <f t="shared" si="2"/>
        <v>0.31219799198792086</v>
      </c>
    </row>
    <row r="76" spans="2:7">
      <c r="B76" s="3">
        <f t="shared" si="6"/>
        <v>31.5</v>
      </c>
      <c r="C76" s="8">
        <f t="shared" si="7"/>
        <v>113.3828162452439</v>
      </c>
      <c r="D76" s="1">
        <f t="shared" si="0"/>
        <v>0.31219973120325323</v>
      </c>
      <c r="E76" s="1">
        <f t="shared" si="9"/>
        <v>0.30598877831275356</v>
      </c>
      <c r="F76" s="1">
        <f t="shared" si="9"/>
        <v>0.30611234003287235</v>
      </c>
      <c r="G76" s="1">
        <f t="shared" si="2"/>
        <v>0.30002003254805548</v>
      </c>
    </row>
    <row r="77" spans="2:7">
      <c r="B77" s="3">
        <f t="shared" si="6"/>
        <v>32</v>
      </c>
      <c r="C77" s="8">
        <f t="shared" si="7"/>
        <v>113.68888657865099</v>
      </c>
      <c r="D77" s="1">
        <f t="shared" ref="D77:D140" si="10">$C$9*(($C$3*$C$4*($C$5-$C77)+$C$6*($C$7-$C77))/$C$8/$C$4)</f>
        <v>0.30002170392152377</v>
      </c>
      <c r="E77" s="1">
        <f t="shared" si="9"/>
        <v>0.29405302271221551</v>
      </c>
      <c r="F77" s="1">
        <f t="shared" si="9"/>
        <v>0.29417176463959188</v>
      </c>
      <c r="G77" s="1">
        <f t="shared" ref="G77:G103" si="11">$C$9*(($C$3*$C$4*($C$5-($C77+F77))+$C$6*($C$7-($C77+F77)))/$C$8/$C$4)</f>
        <v>0.28831710081472567</v>
      </c>
    </row>
    <row r="78" spans="2:7">
      <c r="B78" s="3">
        <f t="shared" ref="B78:B141" si="12">B77+$C$9</f>
        <v>32.5</v>
      </c>
      <c r="C78" s="8">
        <f t="shared" ref="C78:C103" si="13">C77+1/6*(D77+2*E77+2*F77+G77)</f>
        <v>113.9830179752243</v>
      </c>
      <c r="D78" s="1">
        <f t="shared" si="10"/>
        <v>0.28831870699264883</v>
      </c>
      <c r="E78" s="1">
        <f t="shared" si="9"/>
        <v>0.28258284713242615</v>
      </c>
      <c r="F78" s="1">
        <f t="shared" si="9"/>
        <v>0.2826969572735239</v>
      </c>
      <c r="G78" s="1">
        <f t="shared" si="11"/>
        <v>0.27707066730250351</v>
      </c>
    </row>
    <row r="79" spans="2:7">
      <c r="B79" s="3">
        <f t="shared" si="12"/>
        <v>33</v>
      </c>
      <c r="C79" s="8">
        <f t="shared" si="13"/>
        <v>114.26567613907548</v>
      </c>
      <c r="D79" s="1">
        <f t="shared" si="10"/>
        <v>0.27707221082797512</v>
      </c>
      <c r="E79" s="1">
        <f t="shared" si="9"/>
        <v>0.2715600906154218</v>
      </c>
      <c r="F79" s="1">
        <f t="shared" si="9"/>
        <v>0.27166974964310586</v>
      </c>
      <c r="G79" s="1">
        <f t="shared" si="11"/>
        <v>0.26626292530870832</v>
      </c>
    </row>
    <row r="80" spans="2:7">
      <c r="B80" s="3">
        <f t="shared" si="12"/>
        <v>33.5</v>
      </c>
      <c r="C80" s="8">
        <f t="shared" si="13"/>
        <v>114.53730860851778</v>
      </c>
      <c r="D80" s="1">
        <f t="shared" si="10"/>
        <v>0.26626440862562289</v>
      </c>
      <c r="E80" s="1">
        <f t="shared" si="9"/>
        <v>0.26096730061077372</v>
      </c>
      <c r="F80" s="1">
        <f t="shared" si="9"/>
        <v>0.26107268215037122</v>
      </c>
      <c r="G80" s="1">
        <f t="shared" si="11"/>
        <v>0.25587676271969706</v>
      </c>
    </row>
    <row r="81" spans="2:7">
      <c r="B81" s="3">
        <f t="shared" si="12"/>
        <v>34</v>
      </c>
      <c r="C81" s="8">
        <f t="shared" si="13"/>
        <v>114.79834546466238</v>
      </c>
      <c r="D81" s="1">
        <f t="shared" si="10"/>
        <v>0.25587818817662017</v>
      </c>
      <c r="E81" s="1">
        <f t="shared" si="9"/>
        <v>0.25078770534261458</v>
      </c>
      <c r="F81" s="1">
        <f t="shared" si="9"/>
        <v>0.25088897624682061</v>
      </c>
      <c r="G81" s="1">
        <f t="shared" si="11"/>
        <v>0.24589573491691374</v>
      </c>
    </row>
    <row r="82" spans="2:7">
      <c r="B82" s="3">
        <f t="shared" si="12"/>
        <v>34.5</v>
      </c>
      <c r="C82" s="8">
        <f t="shared" si="13"/>
        <v>115.04920001237444</v>
      </c>
      <c r="D82" s="1">
        <f t="shared" si="10"/>
        <v>0.24589710477079962</v>
      </c>
      <c r="E82" s="1">
        <f t="shared" si="9"/>
        <v>0.24100518725455003</v>
      </c>
      <c r="F82" s="1">
        <f t="shared" si="9"/>
        <v>0.24110250786760901</v>
      </c>
      <c r="G82" s="1">
        <f t="shared" si="11"/>
        <v>0.23630403873979722</v>
      </c>
    </row>
    <row r="83" spans="2:7">
      <c r="B83" s="3">
        <f t="shared" si="12"/>
        <v>35</v>
      </c>
      <c r="C83" s="8">
        <f t="shared" si="13"/>
        <v>115.29026943466693</v>
      </c>
      <c r="D83" s="1">
        <f t="shared" si="10"/>
        <v>0.23630535515956264</v>
      </c>
      <c r="E83" s="1">
        <f t="shared" si="9"/>
        <v>0.23160425749041266</v>
      </c>
      <c r="F83" s="1">
        <f t="shared" si="9"/>
        <v>0.2316977819019948</v>
      </c>
      <c r="G83" s="1">
        <f t="shared" si="11"/>
        <v>0.22708648746432</v>
      </c>
    </row>
    <row r="84" spans="2:7">
      <c r="B84" s="3">
        <f t="shared" si="12"/>
        <v>35.5</v>
      </c>
      <c r="C84" s="8">
        <f t="shared" si="13"/>
        <v>115.52193542156837</v>
      </c>
      <c r="D84" s="1">
        <f t="shared" si="10"/>
        <v>0.2270877525342791</v>
      </c>
      <c r="E84" s="1">
        <f t="shared" si="9"/>
        <v>0.22257003137044626</v>
      </c>
      <c r="F84" s="1">
        <f t="shared" si="9"/>
        <v>0.22265990765961804</v>
      </c>
      <c r="G84" s="1">
        <f t="shared" si="11"/>
        <v>0.21822848675754777</v>
      </c>
    </row>
    <row r="85" spans="2:7">
      <c r="B85" s="3">
        <f t="shared" si="12"/>
        <v>36</v>
      </c>
      <c r="C85" s="8">
        <f t="shared" si="13"/>
        <v>115.74456477446037</v>
      </c>
      <c r="D85" s="1">
        <f t="shared" si="10"/>
        <v>0.21822970248071022</v>
      </c>
      <c r="E85" s="1">
        <f t="shared" si="9"/>
        <v>0.21388820482409313</v>
      </c>
      <c r="F85" s="1">
        <f t="shared" si="9"/>
        <v>0.21397457529377784</v>
      </c>
      <c r="G85" s="1">
        <f t="shared" si="11"/>
        <v>0.20971601157013689</v>
      </c>
    </row>
    <row r="86" spans="2:7">
      <c r="B86" s="3">
        <f t="shared" si="12"/>
        <v>36.5</v>
      </c>
      <c r="C86" s="8">
        <f t="shared" si="13"/>
        <v>115.95850998684146</v>
      </c>
      <c r="D86" s="1">
        <f t="shared" si="10"/>
        <v>0.20971717987138241</v>
      </c>
      <c r="E86" s="1">
        <f t="shared" si="9"/>
        <v>0.20554503174207628</v>
      </c>
      <c r="F86" s="1">
        <f t="shared" si="9"/>
        <v>0.20562803314436243</v>
      </c>
      <c r="G86" s="1">
        <f t="shared" si="11"/>
        <v>0.2015355839301978</v>
      </c>
    </row>
    <row r="87" spans="2:7">
      <c r="B87" s="3">
        <f t="shared" si="12"/>
        <v>37</v>
      </c>
      <c r="C87" s="8">
        <f t="shared" si="13"/>
        <v>116.16410980243721</v>
      </c>
      <c r="D87" s="1">
        <f t="shared" si="10"/>
        <v>0.2015367066593205</v>
      </c>
      <c r="E87" s="1">
        <f t="shared" si="9"/>
        <v>0.19752730221190773</v>
      </c>
      <c r="F87" s="1">
        <f t="shared" si="9"/>
        <v>0.1976070659645727</v>
      </c>
      <c r="G87" s="1">
        <f t="shared" si="11"/>
        <v>0.19367425160335017</v>
      </c>
    </row>
    <row r="88" spans="2:7">
      <c r="B88" s="3">
        <f t="shared" si="12"/>
        <v>37.5</v>
      </c>
      <c r="C88" s="8">
        <f t="shared" si="13"/>
        <v>116.36168975153981</v>
      </c>
      <c r="D88" s="1">
        <f t="shared" si="10"/>
        <v>0.19367533053798969</v>
      </c>
      <c r="E88" s="1">
        <f t="shared" si="9"/>
        <v>0.18982232160237281</v>
      </c>
      <c r="F88" s="1">
        <f t="shared" si="9"/>
        <v>0.1898989739969584</v>
      </c>
      <c r="G88" s="1">
        <f t="shared" si="11"/>
        <v>0.18611956758519299</v>
      </c>
    </row>
    <row r="89" spans="2:7">
      <c r="B89" s="3">
        <f t="shared" si="12"/>
        <v>38</v>
      </c>
      <c r="C89" s="8">
        <f t="shared" si="13"/>
        <v>116.55156266642679</v>
      </c>
      <c r="D89" s="1">
        <f t="shared" si="10"/>
        <v>0.18612060443364811</v>
      </c>
      <c r="E89" s="1">
        <f t="shared" si="9"/>
        <v>0.18241789046386542</v>
      </c>
      <c r="F89" s="1">
        <f t="shared" si="9"/>
        <v>0.18249155286563867</v>
      </c>
      <c r="G89" s="1">
        <f t="shared" si="11"/>
        <v>0.17885957039371367</v>
      </c>
    </row>
    <row r="90" spans="2:7">
      <c r="B90" s="3">
        <f t="shared" si="12"/>
        <v>38.5</v>
      </c>
      <c r="C90" s="8">
        <f t="shared" si="13"/>
        <v>116.73402917667451</v>
      </c>
      <c r="D90" s="1">
        <f t="shared" si="10"/>
        <v>0.17886056679764742</v>
      </c>
      <c r="E90" s="1">
        <f t="shared" si="9"/>
        <v>0.17530228521275723</v>
      </c>
      <c r="F90" s="1">
        <f t="shared" si="9"/>
        <v>0.17537307425286872</v>
      </c>
      <c r="G90" s="1">
        <f t="shared" si="11"/>
        <v>0.17188276513043504</v>
      </c>
    </row>
    <row r="91" spans="2:7">
      <c r="B91" s="3">
        <f t="shared" si="12"/>
        <v>39</v>
      </c>
      <c r="C91" s="8">
        <f t="shared" si="13"/>
        <v>116.90937818515107</v>
      </c>
      <c r="D91" s="1">
        <f t="shared" si="10"/>
        <v>0.17188372266747315</v>
      </c>
      <c r="E91" s="1">
        <f t="shared" si="9"/>
        <v>0.16846423956921164</v>
      </c>
      <c r="F91" s="1">
        <f t="shared" si="9"/>
        <v>0.16853226732936163</v>
      </c>
      <c r="G91" s="1">
        <f t="shared" si="11"/>
        <v>0.16517810528031215</v>
      </c>
    </row>
    <row r="92" spans="2:7">
      <c r="B92" s="3">
        <f t="shared" si="12"/>
        <v>39.5</v>
      </c>
      <c r="C92" s="8">
        <f t="shared" si="13"/>
        <v>117.07788732544189</v>
      </c>
      <c r="D92" s="1">
        <f t="shared" si="10"/>
        <v>0.16517902546654262</v>
      </c>
      <c r="E92" s="1">
        <f t="shared" si="9"/>
        <v>0.16189292671906053</v>
      </c>
      <c r="F92" s="1">
        <f t="shared" si="9"/>
        <v>0.1619583009089598</v>
      </c>
      <c r="G92" s="1">
        <f t="shared" si="11"/>
        <v>0.15873497522156632</v>
      </c>
    </row>
    <row r="93" spans="2:7">
      <c r="B93" s="3">
        <f t="shared" si="12"/>
        <v>40</v>
      </c>
      <c r="C93" s="8">
        <f t="shared" si="13"/>
        <v>117.23982340143259</v>
      </c>
      <c r="D93" s="1">
        <f t="shared" si="10"/>
        <v>0.15873585951393798</v>
      </c>
      <c r="E93" s="1">
        <f t="shared" ref="E93:F103" si="14">$C$9*(($C$3*$C$4*($C$5-($C93+1/2*D93))+$C$6*($C$7-($C93+1/2*D93)))/$C$8/$C$4)</f>
        <v>0.15557794217149098</v>
      </c>
      <c r="F93" s="1">
        <f t="shared" si="14"/>
        <v>0.15564076629939899</v>
      </c>
      <c r="G93" s="1">
        <f t="shared" si="11"/>
        <v>0.15254317341775775</v>
      </c>
    </row>
    <row r="94" spans="2:7">
      <c r="B94" s="3">
        <f t="shared" si="12"/>
        <v>40.5</v>
      </c>
      <c r="C94" s="8">
        <f t="shared" si="13"/>
        <v>117.39544280974484</v>
      </c>
      <c r="D94" s="1">
        <f t="shared" si="10"/>
        <v>0.1525440232163883</v>
      </c>
      <c r="E94" s="1">
        <f t="shared" si="14"/>
        <v>0.14950928728541002</v>
      </c>
      <c r="F94" s="1">
        <f t="shared" si="14"/>
        <v>0.14956966082202322</v>
      </c>
      <c r="G94" s="1">
        <f t="shared" si="11"/>
        <v>0.14659289626548919</v>
      </c>
    </row>
    <row r="95" spans="2:7">
      <c r="B95" s="3">
        <f t="shared" si="12"/>
        <v>41</v>
      </c>
      <c r="C95" s="8">
        <f t="shared" si="13"/>
        <v>117.54499194569429</v>
      </c>
      <c r="D95" s="1">
        <f t="shared" si="10"/>
        <v>0.14659371291588222</v>
      </c>
      <c r="E95" s="1">
        <f t="shared" si="14"/>
        <v>0.14367735343839375</v>
      </c>
      <c r="F95" s="1">
        <f t="shared" si="14"/>
        <v>0.14373537197433753</v>
      </c>
      <c r="G95" s="1">
        <f t="shared" si="11"/>
        <v>0.14087472257216613</v>
      </c>
    </row>
    <row r="96" spans="2:7">
      <c r="B96" s="3">
        <f t="shared" si="12"/>
        <v>41.5</v>
      </c>
      <c r="C96" s="8">
        <f t="shared" si="13"/>
        <v>117.68870759341321</v>
      </c>
      <c r="D96" s="1">
        <f t="shared" si="10"/>
        <v>0.14087550736734047</v>
      </c>
      <c r="E96" s="1">
        <f t="shared" si="14"/>
        <v>0.13807290681316453</v>
      </c>
      <c r="F96" s="1">
        <f t="shared" si="14"/>
        <v>0.1381286622103452</v>
      </c>
      <c r="G96" s="1">
        <f t="shared" si="11"/>
        <v>0.13537959863923424</v>
      </c>
    </row>
    <row r="97" spans="2:7">
      <c r="B97" s="3">
        <f t="shared" si="12"/>
        <v>42</v>
      </c>
      <c r="C97" s="8">
        <f t="shared" si="13"/>
        <v>117.82681730075548</v>
      </c>
      <c r="D97" s="1">
        <f t="shared" si="10"/>
        <v>0.13538035282177155</v>
      </c>
      <c r="E97" s="1">
        <f t="shared" si="14"/>
        <v>0.13268707377750519</v>
      </c>
      <c r="F97" s="1">
        <f t="shared" si="14"/>
        <v>0.13274065431455589</v>
      </c>
      <c r="G97" s="1">
        <f t="shared" si="11"/>
        <v>0.13009882392727615</v>
      </c>
    </row>
    <row r="98" spans="2:7">
      <c r="B98" s="3">
        <f t="shared" si="12"/>
        <v>42.5</v>
      </c>
      <c r="C98" s="8">
        <f t="shared" si="13"/>
        <v>117.95953973957768</v>
      </c>
      <c r="D98" s="1">
        <f t="shared" si="10"/>
        <v>0.13009954869128873</v>
      </c>
      <c r="E98" s="1">
        <f t="shared" si="14"/>
        <v>0.12751132683445851</v>
      </c>
      <c r="F98" s="1">
        <f t="shared" si="14"/>
        <v>0.12756281734651292</v>
      </c>
      <c r="G98" s="1">
        <f t="shared" si="11"/>
        <v>0.12502403728027606</v>
      </c>
    </row>
    <row r="99" spans="2:7">
      <c r="B99" s="3">
        <f t="shared" si="12"/>
        <v>43</v>
      </c>
      <c r="C99" s="8">
        <f t="shared" si="13"/>
        <v>118.0870850519666</v>
      </c>
      <c r="D99" s="1">
        <f t="shared" si="10"/>
        <v>0.12502473377329715</v>
      </c>
      <c r="E99" s="1">
        <f t="shared" si="14"/>
        <v>0.12253747112057027</v>
      </c>
      <c r="F99" s="1">
        <f t="shared" si="14"/>
        <v>0.12258695313358425</v>
      </c>
      <c r="G99" s="1">
        <f t="shared" si="11"/>
        <v>0.12014720368723285</v>
      </c>
    </row>
    <row r="100" spans="2:7">
      <c r="B100" s="3">
        <f t="shared" si="12"/>
        <v>43.5</v>
      </c>
      <c r="C100" s="8">
        <f t="shared" si="13"/>
        <v>118.2096551829614</v>
      </c>
      <c r="D100" s="1">
        <f t="shared" si="10"/>
        <v>0.12014787301203372</v>
      </c>
      <c r="E100" s="1">
        <f t="shared" si="14"/>
        <v>0.11775763143080184</v>
      </c>
      <c r="F100" s="1">
        <f t="shared" si="14"/>
        <v>0.11780518329063421</v>
      </c>
      <c r="G100" s="1">
        <f t="shared" si="11"/>
        <v>0.11546060156016684</v>
      </c>
    </row>
    <row r="101" spans="2:7">
      <c r="B101" s="3">
        <f t="shared" si="12"/>
        <v>44</v>
      </c>
      <c r="C101" s="8">
        <f t="shared" si="13"/>
        <v>118.32744420029725</v>
      </c>
      <c r="D101" s="1">
        <f t="shared" si="10"/>
        <v>0.11546124477650249</v>
      </c>
      <c r="E101" s="1">
        <f t="shared" si="14"/>
        <v>0.11316423974955583</v>
      </c>
      <c r="F101" s="1">
        <f t="shared" si="14"/>
        <v>0.11320993674601587</v>
      </c>
      <c r="G101" s="1">
        <f t="shared" si="11"/>
        <v>0.11095681050837582</v>
      </c>
    </row>
    <row r="102" spans="2:7">
      <c r="B102" s="3">
        <f t="shared" si="12"/>
        <v>44.5</v>
      </c>
      <c r="C102" s="8">
        <f t="shared" si="13"/>
        <v>118.44063860167658</v>
      </c>
      <c r="D102" s="1">
        <f t="shared" si="10"/>
        <v>0.11095742863466468</v>
      </c>
      <c r="E102" s="1">
        <f t="shared" si="14"/>
        <v>0.1087500232680913</v>
      </c>
      <c r="F102" s="1">
        <f t="shared" si="14"/>
        <v>0.10879393775414517</v>
      </c>
      <c r="G102" s="1">
        <f t="shared" si="11"/>
        <v>0.10662869958958425</v>
      </c>
    </row>
    <row r="103" spans="2:7">
      <c r="B103" s="3">
        <f t="shared" si="12"/>
        <v>45</v>
      </c>
      <c r="C103" s="8">
        <f t="shared" si="13"/>
        <v>118.5494176100547</v>
      </c>
      <c r="D103" s="1">
        <f t="shared" si="10"/>
        <v>0.10662929360451688</v>
      </c>
      <c r="E103" s="1">
        <f t="shared" si="14"/>
        <v>0.10450799286933526</v>
      </c>
      <c r="F103" s="1">
        <f t="shared" si="14"/>
        <v>0.1045501943756659</v>
      </c>
      <c r="G103" s="1">
        <f t="shared" si="11"/>
        <v>0.10246941601937537</v>
      </c>
    </row>
    <row r="104" spans="2:7">
      <c r="B104" s="3">
        <f t="shared" si="12"/>
        <v>45.5</v>
      </c>
      <c r="C104" s="8">
        <f t="shared" ref="C104:C113" si="15">C103+1/6*(D103+2*E103+2*F103+G103)</f>
        <v>118.65395345740701</v>
      </c>
      <c r="D104" s="1">
        <f t="shared" si="10"/>
        <v>0.10246998686346817</v>
      </c>
      <c r="E104" s="1">
        <f t="shared" ref="E104:E113" si="16">$C$9*(($C$3*$C$4*($C$5-($C104+1/2*D104))+$C$6*($C$7-($C104+1/2*D104)))/$C$8/$C$4)</f>
        <v>0.10043143206187946</v>
      </c>
      <c r="F104" s="1">
        <f t="shared" ref="F104:F113" si="17">$C$9*(($C$3*$C$4*($C$5-($C104+1/2*E104))+$C$6*($C$7-($C104+1/2*E104)))/$C$8/$C$4)</f>
        <v>0.1004719874069742</v>
      </c>
      <c r="G104" s="1">
        <f t="shared" ref="G104:G113" si="18">$C$9*(($C$3*$C$4*($C$5-($C104+F104))+$C$6*($C$7-($C104+F104)))/$C$8/$C$4)</f>
        <v>9.8472374321045289E-2</v>
      </c>
    </row>
    <row r="105" spans="2:7">
      <c r="B105" s="3">
        <f t="shared" si="12"/>
        <v>46</v>
      </c>
      <c r="C105" s="8">
        <f t="shared" si="15"/>
        <v>118.75441165742738</v>
      </c>
      <c r="D105" s="1">
        <f t="shared" si="10"/>
        <v>9.8472922898126813E-2</v>
      </c>
      <c r="E105" s="1">
        <f t="shared" si="16"/>
        <v>9.6513886345619526E-2</v>
      </c>
      <c r="F105" s="1">
        <f t="shared" si="17"/>
        <v>9.6552859741565314E-2</v>
      </c>
      <c r="G105" s="1">
        <f t="shared" si="18"/>
        <v>9.4631245898684199E-2</v>
      </c>
    </row>
    <row r="106" spans="2:7">
      <c r="B106" s="3">
        <f t="shared" si="12"/>
        <v>46.5</v>
      </c>
      <c r="C106" s="8">
        <f t="shared" si="15"/>
        <v>118.85095126758925</v>
      </c>
      <c r="D106" s="1">
        <f t="shared" si="10"/>
        <v>9.4631773077327092E-2</v>
      </c>
      <c r="E106" s="1">
        <f t="shared" si="16"/>
        <v>9.274915299222157E-2</v>
      </c>
      <c r="F106" s="1">
        <f t="shared" si="17"/>
        <v>9.2786606146374989E-2</v>
      </c>
      <c r="G106" s="1">
        <f t="shared" si="18"/>
        <v>9.0939949016983421E-2</v>
      </c>
    </row>
    <row r="107" spans="2:7">
      <c r="B107" s="3">
        <f t="shared" si="12"/>
        <v>47</v>
      </c>
      <c r="C107" s="8">
        <f t="shared" si="15"/>
        <v>118.9437251409845</v>
      </c>
      <c r="D107" s="1">
        <f t="shared" si="10"/>
        <v>9.0940455631881259E-2</v>
      </c>
      <c r="E107" s="1">
        <f t="shared" si="16"/>
        <v>8.9131271224216102E-2</v>
      </c>
      <c r="F107" s="1">
        <f t="shared" si="17"/>
        <v>8.9167263436903052E-2</v>
      </c>
      <c r="G107" s="1">
        <f t="shared" si="18"/>
        <v>8.7392639171905928E-2</v>
      </c>
    </row>
    <row r="108" spans="2:7">
      <c r="B108" s="3">
        <f t="shared" si="12"/>
        <v>47.5</v>
      </c>
      <c r="C108" s="8">
        <f t="shared" si="15"/>
        <v>119.03288016833883</v>
      </c>
      <c r="D108" s="1">
        <f t="shared" si="10"/>
        <v>8.7393126025191142E-2</v>
      </c>
      <c r="E108" s="1">
        <f t="shared" si="16"/>
        <v>8.5654512777178227E-2</v>
      </c>
      <c r="F108" s="1">
        <f t="shared" si="17"/>
        <v>8.568910103558787E-2</v>
      </c>
      <c r="G108" s="1">
        <f t="shared" si="18"/>
        <v>8.3983699836961953E-2</v>
      </c>
    </row>
    <row r="109" spans="2:7">
      <c r="B109" s="3">
        <f t="shared" si="12"/>
        <v>48</v>
      </c>
      <c r="C109" s="8">
        <f t="shared" si="15"/>
        <v>119.11855751058678</v>
      </c>
      <c r="D109" s="1">
        <f t="shared" si="10"/>
        <v>8.3984167699479043E-2</v>
      </c>
      <c r="E109" s="1">
        <f t="shared" si="16"/>
        <v>8.2313372830057352E-2</v>
      </c>
      <c r="F109" s="1">
        <f t="shared" si="17"/>
        <v>8.2346611898469438E-2</v>
      </c>
      <c r="G109" s="1">
        <f t="shared" si="18"/>
        <v>8.0707733570452328E-2</v>
      </c>
    </row>
    <row r="110" spans="2:7">
      <c r="B110" s="3">
        <f t="shared" si="12"/>
        <v>48.5</v>
      </c>
      <c r="C110" s="8">
        <f t="shared" si="15"/>
        <v>119.20089282237461</v>
      </c>
      <c r="D110" s="1">
        <f t="shared" si="10"/>
        <v>8.0708183182978233E-2</v>
      </c>
      <c r="E110" s="1">
        <f t="shared" si="16"/>
        <v>7.9102561289277673E-2</v>
      </c>
      <c r="F110" s="1">
        <f t="shared" si="17"/>
        <v>7.9134503795772748E-2</v>
      </c>
      <c r="G110" s="1">
        <f t="shared" si="18"/>
        <v>7.7559553469593798E-2</v>
      </c>
    </row>
    <row r="111" spans="2:7">
      <c r="B111" s="3">
        <f t="shared" si="12"/>
        <v>49</v>
      </c>
      <c r="C111" s="8">
        <f t="shared" si="15"/>
        <v>119.28001646684505</v>
      </c>
      <c r="D111" s="1">
        <f t="shared" si="10"/>
        <v>7.7559985544008309E-2</v>
      </c>
      <c r="E111" s="1">
        <f t="shared" si="16"/>
        <v>7.6016994412833799E-2</v>
      </c>
      <c r="F111" s="1">
        <f t="shared" si="17"/>
        <v>7.6047690932620177E-2</v>
      </c>
      <c r="G111" s="1">
        <f t="shared" si="18"/>
        <v>7.4534174957987628E-2</v>
      </c>
    </row>
    <row r="112" spans="2:7">
      <c r="B112" s="3">
        <f t="shared" si="12"/>
        <v>49.5</v>
      </c>
      <c r="C112" s="8">
        <f t="shared" si="15"/>
        <v>119.35605372204387</v>
      </c>
      <c r="D112" s="1">
        <f t="shared" si="10"/>
        <v>7.4534590178403359E-2</v>
      </c>
      <c r="E112" s="1">
        <f t="shared" si="16"/>
        <v>7.3051786761095319E-2</v>
      </c>
      <c r="F112" s="1">
        <f t="shared" si="17"/>
        <v>7.3081285896586051E-2</v>
      </c>
      <c r="G112" s="1">
        <f t="shared" si="18"/>
        <v>7.1626807893444569E-2</v>
      </c>
    </row>
    <row r="113" spans="2:7">
      <c r="B113" s="3">
        <f t="shared" si="12"/>
        <v>50</v>
      </c>
      <c r="C113" s="9">
        <f t="shared" si="15"/>
        <v>119.42912497927507</v>
      </c>
      <c r="D113" s="1">
        <f t="shared" si="10"/>
        <v>7.1627206917287689E-2</v>
      </c>
      <c r="E113" s="1">
        <f t="shared" si="16"/>
        <v>7.0202243461595953E-2</v>
      </c>
      <c r="F113" s="1">
        <f t="shared" si="17"/>
        <v>7.0230591919360111E-2</v>
      </c>
      <c r="G113" s="1">
        <f t="shared" si="18"/>
        <v>6.8832848983654243E-2</v>
      </c>
    </row>
    <row r="114" spans="2:7">
      <c r="B114" s="3">
        <f t="shared" si="12"/>
        <v>50.5</v>
      </c>
      <c r="C114" s="9">
        <f t="shared" ref="C114:C177" si="19">C113+1/6*(D113+2*E113+2*F113+G113)</f>
        <v>119.49934593371889</v>
      </c>
      <c r="D114" s="1">
        <f t="shared" si="10"/>
        <v>6.8833232442706935E-2</v>
      </c>
      <c r="E114" s="1">
        <f t="shared" ref="E114:E177" si="20">$C$9*(($C$3*$C$4*($C$5-($C114+1/2*D114))+$C$6*($C$7-($C114+1/2*D114)))/$C$8/$C$4)</f>
        <v>6.7463852775547478E-2</v>
      </c>
      <c r="F114" s="1">
        <f t="shared" ref="F114:F177" si="21">$C$9*(($C$3*$C$4*($C$5-($C114+1/2*E114))+$C$6*($C$7-($C114+1/2*E114)))/$C$8/$C$4)</f>
        <v>6.749109544026427E-2</v>
      </c>
    </row>
    <row r="115" spans="2:7">
      <c r="B115" s="3">
        <f t="shared" si="12"/>
        <v>51</v>
      </c>
      <c r="C115" s="9">
        <f t="shared" si="19"/>
        <v>119.55580312186461</v>
      </c>
      <c r="D115" s="1">
        <f t="shared" si="10"/>
        <v>6.6586895237022992E-2</v>
      </c>
      <c r="E115" s="1">
        <f t="shared" si="20"/>
        <v>6.526220457233943E-2</v>
      </c>
      <c r="F115" s="1">
        <f t="shared" si="21"/>
        <v>6.5288558186677864E-2</v>
      </c>
    </row>
    <row r="116" spans="2:7">
      <c r="B116" s="3">
        <f t="shared" si="12"/>
        <v>51.5</v>
      </c>
      <c r="C116" s="9">
        <f t="shared" si="19"/>
        <v>119.61041785865713</v>
      </c>
      <c r="D116" s="1">
        <f t="shared" si="10"/>
        <v>6.4413866092904268E-2</v>
      </c>
      <c r="E116" s="1">
        <f t="shared" si="20"/>
        <v>6.3132406028041183E-2</v>
      </c>
      <c r="F116" s="1">
        <f t="shared" si="21"/>
        <v>6.3157899605704587E-2</v>
      </c>
    </row>
    <row r="117" spans="2:7">
      <c r="B117" s="3">
        <f t="shared" si="12"/>
        <v>52</v>
      </c>
      <c r="C117" s="9">
        <f t="shared" si="19"/>
        <v>119.66325027155052</v>
      </c>
      <c r="D117" s="1">
        <f t="shared" si="10"/>
        <v>6.2311752639394272E-2</v>
      </c>
      <c r="E117" s="1">
        <f t="shared" si="20"/>
        <v>6.107211236591871E-2</v>
      </c>
      <c r="F117" s="1">
        <f t="shared" si="21"/>
        <v>6.1096773973762418E-2</v>
      </c>
    </row>
    <row r="118" spans="2:7">
      <c r="B118" s="3">
        <f t="shared" si="12"/>
        <v>52.5</v>
      </c>
      <c r="C118" s="9">
        <f t="shared" si="19"/>
        <v>119.71435852577032</v>
      </c>
      <c r="D118" s="1">
        <f t="shared" si="10"/>
        <v>6.0278240579333064E-2</v>
      </c>
      <c r="E118" s="1">
        <f t="shared" si="20"/>
        <v>5.9079055329821689E-2</v>
      </c>
      <c r="F118" s="1">
        <f t="shared" si="21"/>
        <v>5.9102912118752751E-2</v>
      </c>
    </row>
    <row r="119" spans="2:7">
      <c r="B119" s="3">
        <f t="shared" si="12"/>
        <v>53</v>
      </c>
      <c r="C119" s="9">
        <f t="shared" si="19"/>
        <v>119.76379888834974</v>
      </c>
      <c r="D119" s="1">
        <f t="shared" si="10"/>
        <v>5.8311091141461963E-2</v>
      </c>
      <c r="E119" s="1">
        <f t="shared" si="20"/>
        <v>5.7151040686974429E-2</v>
      </c>
      <c r="F119" s="1">
        <f t="shared" si="21"/>
        <v>5.7174118921845991E-2</v>
      </c>
    </row>
    <row r="120" spans="2:7">
      <c r="B120" s="3">
        <f t="shared" si="12"/>
        <v>53.5</v>
      </c>
      <c r="C120" s="9">
        <f t="shared" si="19"/>
        <v>119.81162579007626</v>
      </c>
      <c r="D120" s="1">
        <f t="shared" si="10"/>
        <v>5.6408138615672752E-2</v>
      </c>
      <c r="E120" s="1">
        <f t="shared" si="20"/>
        <v>5.5285945812263294E-2</v>
      </c>
      <c r="F120" s="1">
        <f t="shared" si="21"/>
        <v>5.5308270900786188E-2</v>
      </c>
    </row>
    <row r="121" spans="2:7">
      <c r="B121" s="3">
        <f t="shared" si="12"/>
        <v>54</v>
      </c>
      <c r="C121" s="9">
        <f t="shared" si="19"/>
        <v>119.85789188541656</v>
      </c>
      <c r="D121" s="1">
        <f t="shared" si="10"/>
        <v>5.4567287968694513E-2</v>
      </c>
      <c r="E121" s="1">
        <f t="shared" si="20"/>
        <v>5.3481717351354097E-2</v>
      </c>
      <c r="F121" s="1">
        <f t="shared" si="21"/>
        <v>5.3503313872073598E-2</v>
      </c>
    </row>
    <row r="122" spans="2:7">
      <c r="B122" s="3">
        <f t="shared" si="12"/>
        <v>54.5</v>
      </c>
      <c r="C122" s="9">
        <f t="shared" si="19"/>
        <v>119.90264811048583</v>
      </c>
      <c r="D122" s="1">
        <f t="shared" si="10"/>
        <v>5.2786512537592076E-2</v>
      </c>
      <c r="E122" s="1">
        <f t="shared" si="20"/>
        <v>5.1736368960078077E-2</v>
      </c>
      <c r="F122" s="1">
        <f t="shared" si="21"/>
        <v>5.1757260689430554E-2</v>
      </c>
    </row>
    <row r="123" spans="2:7">
      <c r="B123" s="3">
        <f t="shared" si="12"/>
        <v>55</v>
      </c>
      <c r="C123" s="9">
        <f t="shared" si="19"/>
        <v>119.94594373912527</v>
      </c>
      <c r="D123" s="1">
        <f t="shared" si="10"/>
        <v>5.1063851798534177E-2</v>
      </c>
      <c r="E123" s="1">
        <f t="shared" si="20"/>
        <v>5.0047979117587717E-2</v>
      </c>
      <c r="F123" s="1">
        <f t="shared" si="21"/>
        <v>5.0068189056077607E-2</v>
      </c>
    </row>
    <row r="124" spans="2:7">
      <c r="B124" s="3">
        <f t="shared" si="12"/>
        <v>55.5</v>
      </c>
      <c r="C124" s="9">
        <f t="shared" si="19"/>
        <v>119.98782643714958</v>
      </c>
      <c r="D124" s="1">
        <f t="shared" si="10"/>
        <v>4.9397409208379164E-2</v>
      </c>
      <c r="E124" s="1">
        <f t="shared" si="20"/>
        <v>4.841468901088411E-2</v>
      </c>
      <c r="F124" s="1">
        <f t="shared" si="21"/>
        <v>4.8434239408405931E-2</v>
      </c>
    </row>
    <row r="125" spans="2:7">
      <c r="B125" s="3">
        <f t="shared" si="12"/>
        <v>56</v>
      </c>
      <c r="C125" s="9">
        <f t="shared" si="19"/>
        <v>120.02834231482407</v>
      </c>
      <c r="D125" s="1">
        <f t="shared" si="10"/>
        <v>4.7785350116696754E-2</v>
      </c>
      <c r="E125" s="1">
        <f t="shared" si="20"/>
        <v>4.6834700488373925E-2</v>
      </c>
      <c r="F125" s="1">
        <f t="shared" si="21"/>
        <v>4.6853612868708518E-2</v>
      </c>
    </row>
    <row r="126" spans="2:7">
      <c r="B126" s="3">
        <f t="shared" si="12"/>
        <v>56.5</v>
      </c>
      <c r="C126" s="9">
        <f t="shared" si="19"/>
        <v>120.06753597762922</v>
      </c>
      <c r="D126" s="1">
        <f t="shared" si="10"/>
        <v>4.6225899745931262E-2</v>
      </c>
      <c r="E126" s="1">
        <f t="shared" si="20"/>
        <v>4.5306274080219124E-2</v>
      </c>
      <c r="F126" s="1">
        <f t="shared" si="21"/>
        <v>4.5324569264730226E-2</v>
      </c>
    </row>
    <row r="127" spans="2:7">
      <c r="B127" s="3">
        <f t="shared" si="12"/>
        <v>57</v>
      </c>
      <c r="C127" s="9">
        <f t="shared" si="19"/>
        <v>120.10545057536852</v>
      </c>
      <c r="D127" s="1">
        <f t="shared" si="10"/>
        <v>4.4717341237482514E-2</v>
      </c>
      <c r="E127" s="1">
        <f t="shared" si="20"/>
        <v>4.3827727083287048E-2</v>
      </c>
      <c r="F127" s="1">
        <f t="shared" si="21"/>
        <v>4.3845425213843332E-2</v>
      </c>
    </row>
    <row r="128" spans="2:7">
      <c r="B128" s="3">
        <f t="shared" si="12"/>
        <v>57.5</v>
      </c>
      <c r="C128" s="9">
        <f t="shared" si="19"/>
        <v>120.14212784967381</v>
      </c>
      <c r="D128" s="1">
        <f t="shared" si="10"/>
        <v>4.3258013761548364E-2</v>
      </c>
      <c r="E128" s="1">
        <f t="shared" si="20"/>
        <v>4.2397431708597721E-2</v>
      </c>
      <c r="F128" s="1">
        <f t="shared" si="21"/>
        <v>4.2414552269748391E-2</v>
      </c>
    </row>
    <row r="129" spans="2:6">
      <c r="B129" s="3">
        <f t="shared" si="12"/>
        <v>58</v>
      </c>
      <c r="C129" s="9">
        <f t="shared" si="19"/>
        <v>120.17760817996019</v>
      </c>
      <c r="D129" s="1">
        <f t="shared" si="10"/>
        <v>4.1846310688655089E-2</v>
      </c>
      <c r="E129" s="1">
        <f t="shared" si="20"/>
        <v>4.1013813289227923E-2</v>
      </c>
      <c r="F129" s="1">
        <f t="shared" si="21"/>
        <v>4.1030375129654531E-2</v>
      </c>
    </row>
    <row r="130" spans="2:6">
      <c r="B130" s="3">
        <f t="shared" si="12"/>
        <v>58.5</v>
      </c>
      <c r="C130" s="9">
        <f t="shared" si="19"/>
        <v>120.21193062788126</v>
      </c>
      <c r="D130" s="1">
        <f t="shared" si="10"/>
        <v>4.0480677820857285E-2</v>
      </c>
      <c r="E130" s="1">
        <f t="shared" si="20"/>
        <v>3.9675348546703952E-2</v>
      </c>
      <c r="F130" s="1">
        <f t="shared" si="21"/>
        <v>3.9691369899969818E-2</v>
      </c>
    </row>
    <row r="131" spans="2:6">
      <c r="B131" s="3">
        <f t="shared" si="12"/>
        <v>59</v>
      </c>
      <c r="C131" s="9">
        <f t="shared" si="19"/>
        <v>120.24513298033362</v>
      </c>
      <c r="D131" s="1">
        <f t="shared" si="10"/>
        <v>3.9159611680661809E-2</v>
      </c>
      <c r="E131" s="1">
        <f t="shared" si="20"/>
        <v>3.8380563913959512E-2</v>
      </c>
      <c r="F131" s="1">
        <f t="shared" si="21"/>
        <v>3.8396062418586216E-2</v>
      </c>
    </row>
    <row r="132" spans="2:6">
      <c r="B132" s="3">
        <f t="shared" si="12"/>
        <v>59.5</v>
      </c>
      <c r="C132" s="9">
        <f t="shared" si="19"/>
        <v>120.27725179105792</v>
      </c>
      <c r="D132" s="1">
        <f t="shared" si="10"/>
        <v>3.7881657855790507E-2</v>
      </c>
      <c r="E132" s="1">
        <f t="shared" si="20"/>
        <v>3.7128033913035818E-2</v>
      </c>
      <c r="F132" s="1">
        <f t="shared" si="21"/>
        <v>3.7143026631919866E-2</v>
      </c>
    </row>
    <row r="133" spans="2:6">
      <c r="B133" s="3">
        <f t="shared" si="12"/>
        <v>60</v>
      </c>
      <c r="C133" s="9">
        <f t="shared" si="19"/>
        <v>120.30832242088221</v>
      </c>
      <c r="D133" s="1">
        <f t="shared" si="10"/>
        <v>3.6645409397964929E-2</v>
      </c>
      <c r="E133" s="1">
        <f t="shared" si="20"/>
        <v>3.5916379585714024E-2</v>
      </c>
      <c r="F133" s="1">
        <f t="shared" si="21"/>
        <v>3.5930883024914199E-2</v>
      </c>
    </row>
    <row r="134" spans="2:6">
      <c r="B134" s="3">
        <f t="shared" si="12"/>
        <v>60.5</v>
      </c>
      <c r="C134" s="9">
        <f t="shared" si="19"/>
        <v>120.33837907665207</v>
      </c>
      <c r="D134" s="1">
        <f t="shared" si="10"/>
        <v>3.5449505273940675E-2</v>
      </c>
      <c r="E134" s="1">
        <f t="shared" si="20"/>
        <v>3.4744266975370378E-2</v>
      </c>
      <c r="F134" s="1">
        <f t="shared" si="21"/>
        <v>3.475829710227691E-2</v>
      </c>
    </row>
    <row r="135" spans="2:6">
      <c r="B135" s="3">
        <f t="shared" si="12"/>
        <v>61</v>
      </c>
      <c r="C135" s="9">
        <f t="shared" si="19"/>
        <v>120.36745484889028</v>
      </c>
      <c r="D135" s="1">
        <f t="shared" si="10"/>
        <v>3.4292628867094735E-2</v>
      </c>
      <c r="E135" s="1">
        <f t="shared" si="20"/>
        <v>3.3610405658368647E-2</v>
      </c>
      <c r="F135" s="1">
        <f t="shared" si="21"/>
        <v>3.3623977919285702E-2</v>
      </c>
    </row>
    <row r="136" spans="2:6">
      <c r="B136" s="3">
        <f t="shared" si="12"/>
        <v>61.5</v>
      </c>
      <c r="C136" s="9">
        <f t="shared" si="19"/>
        <v>120.39558174822734</v>
      </c>
      <c r="D136" s="1">
        <f t="shared" si="10"/>
        <v>3.3173506527910873E-2</v>
      </c>
      <c r="E136" s="1">
        <f t="shared" si="20"/>
        <v>3.2513547323387099E-2</v>
      </c>
      <c r="F136" s="1">
        <f t="shared" si="21"/>
        <v>3.2526676660536442E-2</v>
      </c>
    </row>
    <row r="137" spans="2:6">
      <c r="B137" s="3">
        <f t="shared" si="12"/>
        <v>62</v>
      </c>
      <c r="C137" s="9">
        <f t="shared" si="19"/>
        <v>120.42279074064331</v>
      </c>
      <c r="D137" s="1">
        <f t="shared" si="10"/>
        <v>3.2090906171772321E-2</v>
      </c>
      <c r="E137" s="1">
        <f t="shared" si="20"/>
        <v>3.1452484397102576E-2</v>
      </c>
      <c r="F137" s="1">
        <f t="shared" si="21"/>
        <v>3.1465185265073629E-2</v>
      </c>
    </row>
    <row r="138" spans="2:6">
      <c r="B138" s="3">
        <f t="shared" si="12"/>
        <v>62.5</v>
      </c>
      <c r="C138" s="9">
        <f t="shared" si="19"/>
        <v>120.44911178155932</v>
      </c>
      <c r="D138" s="1">
        <f t="shared" si="10"/>
        <v>3.1043635922510859E-2</v>
      </c>
      <c r="E138" s="1">
        <f t="shared" si="20"/>
        <v>3.0426048714727583E-2</v>
      </c>
      <c r="F138" s="1">
        <f t="shared" si="21"/>
        <v>3.0438335096392755E-2</v>
      </c>
    </row>
    <row r="139" spans="2:6">
      <c r="B139" s="3">
        <f t="shared" si="12"/>
        <v>63</v>
      </c>
      <c r="C139" s="9">
        <f t="shared" si="19"/>
        <v>120.47457384881679</v>
      </c>
      <c r="D139" s="1">
        <f t="shared" si="10"/>
        <v>3.0030542800224429E-2</v>
      </c>
      <c r="E139" s="1">
        <f t="shared" si="20"/>
        <v>2.9433110233932712E-2</v>
      </c>
      <c r="F139" s="1">
        <f t="shared" si="21"/>
        <v>2.9444995655839624E-2</v>
      </c>
    </row>
    <row r="140" spans="2:6">
      <c r="B140" s="3">
        <f t="shared" si="12"/>
        <v>63.5</v>
      </c>
      <c r="C140" s="9">
        <f t="shared" si="19"/>
        <v>120.49920497458008</v>
      </c>
      <c r="D140" s="1">
        <f t="shared" si="10"/>
        <v>2.9050511451919555E-2</v>
      </c>
      <c r="E140" s="1">
        <f t="shared" si="20"/>
        <v>2.8472575790741007E-2</v>
      </c>
      <c r="F140" s="1">
        <f t="shared" si="21"/>
        <v>2.8484073338004824E-2</v>
      </c>
    </row>
    <row r="141" spans="2:6">
      <c r="B141" s="3">
        <f t="shared" si="12"/>
        <v>64</v>
      </c>
      <c r="C141" s="9">
        <f t="shared" si="19"/>
        <v>120.52303227619832</v>
      </c>
      <c r="D141" s="1">
        <f t="shared" ref="D141:D204" si="22">$C$9*(($C$3*$C$4*($C$5-$C141)+$C$6*($C$7-$C141))/$C$8/$C$4)</f>
        <v>2.8102462923573764E-2</v>
      </c>
      <c r="E141" s="1">
        <f t="shared" si="20"/>
        <v>2.7543387896017929E-2</v>
      </c>
      <c r="F141" s="1">
        <f t="shared" si="21"/>
        <v>2.7554510226729001E-2</v>
      </c>
    </row>
    <row r="142" spans="2:6">
      <c r="B142" s="3">
        <f t="shared" ref="B142:B205" si="23">B141+$C$9</f>
        <v>64.5</v>
      </c>
      <c r="C142" s="9">
        <f t="shared" si="19"/>
        <v>120.54608198605983</v>
      </c>
      <c r="D142" s="1">
        <f t="shared" si="22"/>
        <v>2.7185353472276123E-2</v>
      </c>
      <c r="E142" s="1">
        <f t="shared" si="20"/>
        <v>2.6644523571247337E-2</v>
      </c>
      <c r="F142" s="1">
        <f t="shared" si="21"/>
        <v>2.6655282930405668E-2</v>
      </c>
    </row>
    <row r="143" spans="2:6">
      <c r="B143" s="3">
        <f t="shared" si="23"/>
        <v>65</v>
      </c>
      <c r="C143" s="9">
        <f t="shared" si="19"/>
        <v>120.56837948047243</v>
      </c>
      <c r="D143" s="1">
        <f t="shared" si="22"/>
        <v>2.6298173417129644E-2</v>
      </c>
      <c r="E143" s="1">
        <f t="shared" si="20"/>
        <v>2.5774993222289343E-2</v>
      </c>
      <c r="F143" s="1">
        <f t="shared" si="21"/>
        <v>2.5785401455284782E-2</v>
      </c>
    </row>
    <row r="144" spans="2:6">
      <c r="B144" s="3">
        <f t="shared" si="23"/>
        <v>65.5</v>
      </c>
      <c r="C144" s="9">
        <f t="shared" si="19"/>
        <v>120.58994930760115</v>
      </c>
      <c r="D144" s="1">
        <f t="shared" si="22"/>
        <v>2.5439946027654672E-2</v>
      </c>
      <c r="E144" s="1">
        <f t="shared" si="20"/>
        <v>2.4933839549902036E-2</v>
      </c>
      <c r="F144" s="1">
        <f t="shared" si="21"/>
        <v>2.4943908115556416E-2</v>
      </c>
    </row>
    <row r="145" spans="2:6">
      <c r="B145" s="3">
        <f t="shared" si="23"/>
        <v>66</v>
      </c>
      <c r="C145" s="9">
        <f t="shared" si="19"/>
        <v>120.61081521449424</v>
      </c>
      <c r="D145" s="1">
        <f t="shared" si="22"/>
        <v>2.46097264484702E-2</v>
      </c>
      <c r="E145" s="1">
        <f t="shared" si="20"/>
        <v>2.4120136495812732E-2</v>
      </c>
      <c r="F145" s="1">
        <f t="shared" si="21"/>
        <v>2.4129876478995442E-2</v>
      </c>
    </row>
    <row r="146" spans="2:6">
      <c r="B146" s="3">
        <f t="shared" si="23"/>
        <v>66.5</v>
      </c>
      <c r="C146" s="9">
        <f t="shared" si="19"/>
        <v>120.63100017322725</v>
      </c>
      <c r="D146" s="1">
        <f t="shared" si="22"/>
        <v>2.380660065906454E-2</v>
      </c>
      <c r="E146" s="1">
        <f t="shared" si="20"/>
        <v>2.3332988223184036E-2</v>
      </c>
      <c r="F146" s="1">
        <f t="shared" si="21"/>
        <v>2.3342410347015813E-2</v>
      </c>
    </row>
    <row r="147" spans="2:6">
      <c r="B147" s="3">
        <f t="shared" si="23"/>
        <v>67</v>
      </c>
      <c r="C147" s="9">
        <f t="shared" si="19"/>
        <v>120.65052640619383</v>
      </c>
      <c r="D147" s="1">
        <f t="shared" si="22"/>
        <v>2.3029684467516666E-2</v>
      </c>
      <c r="E147" s="1">
        <f t="shared" si="20"/>
        <v>2.2571528130355026E-2</v>
      </c>
      <c r="F147" s="1">
        <f t="shared" si="21"/>
        <v>2.2580642768012527E-2</v>
      </c>
    </row>
    <row r="148" spans="2:6">
      <c r="B148" s="3">
        <f t="shared" si="23"/>
        <v>67.5</v>
      </c>
      <c r="C148" s="9">
        <f t="shared" si="19"/>
        <v>120.6694154105712</v>
      </c>
      <c r="D148" s="1">
        <f t="shared" si="22"/>
        <v>2.2278122537055436E-2</v>
      </c>
      <c r="E148" s="1">
        <f t="shared" si="20"/>
        <v>2.1834917896766098E-2</v>
      </c>
      <c r="F148" s="1">
        <f t="shared" si="21"/>
        <v>2.1843735082902081E-2</v>
      </c>
    </row>
    <row r="149" spans="2:6">
      <c r="B149" s="3">
        <f t="shared" si="23"/>
        <v>68</v>
      </c>
      <c r="C149" s="9">
        <f t="shared" si="19"/>
        <v>120.68768798198727</v>
      </c>
      <c r="D149" s="1">
        <f t="shared" si="22"/>
        <v>2.1551087444385376E-2</v>
      </c>
      <c r="E149" s="1">
        <f t="shared" si="20"/>
        <v>2.1122346560015652E-2</v>
      </c>
      <c r="F149" s="1">
        <f t="shared" si="21"/>
        <v>2.1130876001808463E-2</v>
      </c>
    </row>
    <row r="150" spans="2:6">
      <c r="B150" s="3">
        <f t="shared" si="23"/>
        <v>68.5</v>
      </c>
      <c r="C150" s="9">
        <f t="shared" si="19"/>
        <v>120.70536423741527</v>
      </c>
      <c r="D150" s="1">
        <f t="shared" si="22"/>
        <v>2.084777876874605E-2</v>
      </c>
      <c r="E150" s="1">
        <f t="shared" si="20"/>
        <v>2.0433029623046536E-2</v>
      </c>
      <c r="F150" s="1">
        <f t="shared" si="21"/>
        <v>2.0441280710885232E-2</v>
      </c>
    </row>
    <row r="151" spans="2:6">
      <c r="B151" s="3">
        <f t="shared" si="23"/>
        <v>69</v>
      </c>
      <c r="C151" s="9">
        <f t="shared" si="19"/>
        <v>120.72246363732137</v>
      </c>
      <c r="D151" s="1">
        <f t="shared" si="22"/>
        <v>2.0167422210697294E-2</v>
      </c>
      <c r="E151" s="1">
        <f t="shared" si="20"/>
        <v>1.976620819045867E-2</v>
      </c>
      <c r="F151" s="1">
        <f t="shared" si="21"/>
        <v>1.9774190008281515E-2</v>
      </c>
    </row>
    <row r="152" spans="2:6">
      <c r="B152" s="3">
        <f t="shared" si="23"/>
        <v>69.5</v>
      </c>
      <c r="C152" s="9">
        <f t="shared" si="19"/>
        <v>120.7390050070894</v>
      </c>
      <c r="D152" s="1">
        <f t="shared" si="22"/>
        <v>1.9509268739663684E-2</v>
      </c>
      <c r="E152" s="1">
        <f t="shared" si="20"/>
        <v>1.912114813301526E-2</v>
      </c>
      <c r="F152" s="1">
        <f t="shared" si="21"/>
        <v>1.9128869468310113E-2</v>
      </c>
    </row>
    <row r="153" spans="2:6">
      <c r="B153" s="3">
        <f t="shared" si="23"/>
        <v>70</v>
      </c>
      <c r="C153" s="9">
        <f t="shared" si="19"/>
        <v>120.75500655774646</v>
      </c>
      <c r="D153" s="1">
        <f t="shared" si="22"/>
        <v>1.887259376929876E-2</v>
      </c>
      <c r="E153" s="1">
        <f t="shared" si="20"/>
        <v>1.8497139279409235E-2</v>
      </c>
      <c r="F153" s="1">
        <f t="shared" si="21"/>
        <v>1.8504608632890329E-2</v>
      </c>
    </row>
    <row r="154" spans="2:6">
      <c r="B154" s="3">
        <f t="shared" si="23"/>
        <v>70.5</v>
      </c>
      <c r="C154" s="9">
        <f t="shared" si="19"/>
        <v>120.7704859060121</v>
      </c>
      <c r="D154" s="1">
        <f t="shared" si="22"/>
        <v>1.8256696359758885E-2</v>
      </c>
      <c r="E154" s="1">
        <f t="shared" si="20"/>
        <v>1.7893494634409458E-2</v>
      </c>
      <c r="F154" s="1">
        <f t="shared" si="21"/>
        <v>1.7900720229374605E-2</v>
      </c>
    </row>
    <row r="155" spans="2:6">
      <c r="B155" s="3">
        <f t="shared" si="23"/>
        <v>71</v>
      </c>
      <c r="C155" s="9">
        <f t="shared" si="19"/>
        <v>120.78546009369332</v>
      </c>
      <c r="D155" s="1">
        <f t="shared" si="22"/>
        <v>1.7660898446012509E-2</v>
      </c>
      <c r="E155" s="1">
        <f t="shared" si="20"/>
        <v>1.7309549622522645E-2</v>
      </c>
      <c r="F155" s="1">
        <f t="shared" si="21"/>
        <v>1.7316539413905496E-2</v>
      </c>
    </row>
    <row r="156" spans="2:6">
      <c r="B156" s="3">
        <f t="shared" si="23"/>
        <v>71.5</v>
      </c>
      <c r="C156" s="9">
        <f t="shared" si="19"/>
        <v>120.79994560644646</v>
      </c>
      <c r="D156" s="1">
        <f t="shared" si="22"/>
        <v>1.7084544091332438E-2</v>
      </c>
      <c r="E156" s="1">
        <f t="shared" si="20"/>
        <v>1.67446613563349E-2</v>
      </c>
      <c r="F156" s="1">
        <f t="shared" si="21"/>
        <v>1.6751423039463521E-2</v>
      </c>
    </row>
    <row r="157" spans="2:6">
      <c r="B157" s="3">
        <f t="shared" si="23"/>
        <v>72</v>
      </c>
      <c r="C157" s="9">
        <f t="shared" si="19"/>
        <v>120.81395839192695</v>
      </c>
      <c r="D157" s="1">
        <f t="shared" si="22"/>
        <v>1.6526998765149355E-2</v>
      </c>
      <c r="E157" s="1">
        <f t="shared" si="20"/>
        <v>1.6198207928731428E-2</v>
      </c>
      <c r="F157" s="1">
        <f t="shared" si="21"/>
        <v>1.620474894780265E-2</v>
      </c>
    </row>
    <row r="158" spans="2:6">
      <c r="B158" s="3">
        <f t="shared" si="23"/>
        <v>72.5</v>
      </c>
      <c r="C158" s="9">
        <f t="shared" si="19"/>
        <v>120.82751387734665</v>
      </c>
      <c r="D158" s="1">
        <f t="shared" si="22"/>
        <v>1.598764864447421E-2</v>
      </c>
      <c r="E158" s="1">
        <f t="shared" si="20"/>
        <v>1.5669587728220136E-2</v>
      </c>
      <c r="F158" s="1">
        <f t="shared" si="21"/>
        <v>1.5675915284492171E-2</v>
      </c>
    </row>
    <row r="159" spans="2:6">
      <c r="B159" s="3">
        <f t="shared" si="23"/>
        <v>73</v>
      </c>
      <c r="C159" s="9">
        <f t="shared" si="19"/>
        <v>120.84062698645829</v>
      </c>
      <c r="D159" s="1">
        <f t="shared" si="22"/>
        <v>1.5465899938115637E-2</v>
      </c>
      <c r="E159" s="1">
        <f t="shared" si="20"/>
        <v>1.5158218776589544E-2</v>
      </c>
      <c r="F159" s="1">
        <f t="shared" si="21"/>
        <v>1.5164339836310393E-2</v>
      </c>
    </row>
    <row r="160" spans="2:6">
      <c r="B160" s="3">
        <f t="shared" si="23"/>
        <v>73.5</v>
      </c>
      <c r="C160" s="9">
        <f t="shared" si="19"/>
        <v>120.85331215598561</v>
      </c>
      <c r="D160" s="1">
        <f t="shared" si="22"/>
        <v>1.4961178232952715E-2</v>
      </c>
      <c r="E160" s="1">
        <f t="shared" si="20"/>
        <v>1.4663538088186396E-2</v>
      </c>
      <c r="F160" s="1">
        <f t="shared" si="21"/>
        <v>1.4669459390265508E-2</v>
      </c>
    </row>
    <row r="161" spans="2:6">
      <c r="B161" s="3">
        <f t="shared" si="23"/>
        <v>74</v>
      </c>
      <c r="C161" s="9">
        <f t="shared" si="19"/>
        <v>120.86558335151724</v>
      </c>
      <c r="D161" s="1">
        <f t="shared" si="22"/>
        <v>1.4472927861542282E-2</v>
      </c>
      <c r="E161" s="1">
        <f t="shared" si="20"/>
        <v>1.4185001050109204E-2</v>
      </c>
      <c r="F161" s="1">
        <f t="shared" si="21"/>
        <v>1.4190729113534171E-2</v>
      </c>
    </row>
    <row r="162" spans="2:6">
      <c r="B162" s="3">
        <f t="shared" si="23"/>
        <v>74.5</v>
      </c>
      <c r="C162" s="9">
        <f t="shared" si="19"/>
        <v>120.87745408288205</v>
      </c>
      <c r="D162" s="1">
        <f t="shared" si="22"/>
        <v>1.4000611290362267E-2</v>
      </c>
      <c r="E162" s="1">
        <f t="shared" si="20"/>
        <v>1.3722080822615159E-2</v>
      </c>
      <c r="F162" s="1">
        <f t="shared" si="21"/>
        <v>1.3727621953630901E-2</v>
      </c>
    </row>
    <row r="163" spans="2:6">
      <c r="B163" s="3">
        <f t="shared" si="23"/>
        <v>75</v>
      </c>
      <c r="C163" s="9">
        <f t="shared" si="19"/>
        <v>120.88893741902253</v>
      </c>
      <c r="D163" s="1">
        <f t="shared" si="22"/>
        <v>1.3543708528022653E-2</v>
      </c>
      <c r="E163" s="1">
        <f t="shared" si="20"/>
        <v>1.3274267759108211E-2</v>
      </c>
      <c r="F163" s="1">
        <f t="shared" si="21"/>
        <v>1.3279628058158244E-2</v>
      </c>
    </row>
    <row r="164" spans="2:6">
      <c r="B164" s="3">
        <f t="shared" si="23"/>
        <v>75.5</v>
      </c>
      <c r="C164" s="9">
        <f t="shared" si="19"/>
        <v>120.90004600238295</v>
      </c>
      <c r="D164" s="1">
        <f t="shared" si="22"/>
        <v>1.3101716552783714E-2</v>
      </c>
      <c r="E164" s="1">
        <f t="shared" si="20"/>
        <v>1.2841068845047191E-2</v>
      </c>
      <c r="F164" s="1">
        <f t="shared" si="21"/>
        <v>1.2846254213489606E-2</v>
      </c>
    </row>
    <row r="165" spans="2:6">
      <c r="B165" s="3">
        <f t="shared" si="23"/>
        <v>76</v>
      </c>
      <c r="C165" s="9">
        <f t="shared" si="19"/>
        <v>120.91079206282792</v>
      </c>
      <c r="D165" s="1">
        <f t="shared" si="22"/>
        <v>1.2674148758763215E-2</v>
      </c>
      <c r="E165" s="1">
        <f t="shared" si="20"/>
        <v>1.2422007155166854E-2</v>
      </c>
      <c r="F165" s="1">
        <f t="shared" si="21"/>
        <v>1.2427023301771641E-2</v>
      </c>
    </row>
    <row r="166" spans="2:6">
      <c r="B166" s="3">
        <f t="shared" si="23"/>
        <v>76.5</v>
      </c>
      <c r="C166" s="9">
        <f t="shared" si="19"/>
        <v>120.9211874311067</v>
      </c>
      <c r="D166" s="1">
        <f t="shared" si="22"/>
        <v>1.2260534420211007E-2</v>
      </c>
      <c r="E166" s="1">
        <f t="shared" si="20"/>
        <v>1.2016621328412887E-2</v>
      </c>
      <c r="F166" s="1">
        <f t="shared" si="21"/>
        <v>1.2021473775648784E-2</v>
      </c>
    </row>
    <row r="167" spans="2:6">
      <c r="B167" s="3">
        <f t="shared" si="23"/>
        <v>77</v>
      </c>
      <c r="C167" s="9">
        <f t="shared" si="19"/>
        <v>120.9312435518781</v>
      </c>
      <c r="D167" s="1">
        <f t="shared" si="22"/>
        <v>1.1860418173271473E-2</v>
      </c>
      <c r="E167" s="1">
        <f t="shared" si="20"/>
        <v>1.1624465060012917E-2</v>
      </c>
      <c r="F167" s="1">
        <f t="shared" si="21"/>
        <v>1.1629159150123809E-2</v>
      </c>
    </row>
    <row r="168" spans="2:6">
      <c r="B168" s="3">
        <f t="shared" si="23"/>
        <v>77.5</v>
      </c>
      <c r="C168" s="9">
        <f t="shared" si="19"/>
        <v>120.94097149631035</v>
      </c>
      <c r="D168" s="1">
        <f t="shared" si="22"/>
        <v>1.1473359514653975E-2</v>
      </c>
      <c r="E168" s="1">
        <f t="shared" si="20"/>
        <v>1.1245106610121479E-2</v>
      </c>
      <c r="F168" s="1">
        <f t="shared" si="21"/>
        <v>1.1249647511011571E-2</v>
      </c>
    </row>
    <row r="169" spans="2:6">
      <c r="B169" s="3">
        <f t="shared" si="23"/>
        <v>78</v>
      </c>
      <c r="C169" s="9">
        <f t="shared" si="19"/>
        <v>120.95038197426985</v>
      </c>
      <c r="D169" s="1">
        <f t="shared" si="22"/>
        <v>1.109893231666613E-2</v>
      </c>
      <c r="E169" s="1">
        <f t="shared" si="20"/>
        <v>1.0878128328501461E-2</v>
      </c>
      <c r="F169" s="1">
        <f t="shared" si="21"/>
        <v>1.0882521039421446E-2</v>
      </c>
    </row>
    <row r="170" spans="2:6">
      <c r="B170" s="3">
        <f t="shared" si="23"/>
        <v>78.5</v>
      </c>
      <c r="C170" s="9">
        <f t="shared" si="19"/>
        <v>120.95948534611193</v>
      </c>
      <c r="D170" s="1">
        <f t="shared" si="22"/>
        <v>1.0736724358075071E-2</v>
      </c>
      <c r="E170" s="1">
        <f t="shared" si="20"/>
        <v>1.0523126194715607E-2</v>
      </c>
      <c r="F170" s="1">
        <f t="shared" si="21"/>
        <v>1.0527375551769714E-2</v>
      </c>
    </row>
    <row r="171" spans="2:6">
      <c r="B171" s="3">
        <f t="shared" si="23"/>
        <v>79</v>
      </c>
      <c r="C171" s="9">
        <f t="shared" si="19"/>
        <v>120.96829163408711</v>
      </c>
      <c r="D171" s="1">
        <f t="shared" si="22"/>
        <v>1.0386336870275558E-2</v>
      </c>
      <c r="E171" s="1">
        <f t="shared" si="20"/>
        <v>1.0179709373328068E-2</v>
      </c>
      <c r="F171" s="1">
        <f t="shared" si="21"/>
        <v>1.0183820054796658E-2</v>
      </c>
    </row>
    <row r="172" spans="2:6">
      <c r="B172" s="3">
        <f t="shared" si="23"/>
        <v>79.5</v>
      </c>
      <c r="C172" s="9">
        <f t="shared" si="19"/>
        <v>120.97681053337486</v>
      </c>
      <c r="D172" s="1">
        <f t="shared" si="22"/>
        <v>1.0047384098271486E-2</v>
      </c>
      <c r="E172" s="1">
        <f t="shared" si="20"/>
        <v>9.8474997836162353E-3</v>
      </c>
      <c r="F172" s="1">
        <f t="shared" si="21"/>
        <v>9.8514763151051413E-3</v>
      </c>
    </row>
    <row r="173" spans="2:6">
      <c r="B173" s="3">
        <f t="shared" si="23"/>
        <v>80</v>
      </c>
      <c r="C173" s="9">
        <f t="shared" si="19"/>
        <v>120.98505142275748</v>
      </c>
      <c r="D173" s="1">
        <f t="shared" si="22"/>
        <v>9.7194928759825727E-3</v>
      </c>
      <c r="E173" s="1">
        <f t="shared" si="20"/>
        <v>9.5261316833269438E-3</v>
      </c>
      <c r="F173" s="1">
        <f t="shared" si="21"/>
        <v>9.5299784427518696E-3</v>
      </c>
    </row>
    <row r="174" spans="2:6">
      <c r="B174" s="3">
        <f t="shared" si="23"/>
        <v>80.5</v>
      </c>
      <c r="C174" s="9">
        <f t="shared" si="19"/>
        <v>120.99302337494551</v>
      </c>
      <c r="D174" s="1">
        <f t="shared" si="22"/>
        <v>9.402302215411858E-3</v>
      </c>
      <c r="E174" s="1">
        <f t="shared" si="20"/>
        <v>9.2152512660175906E-3</v>
      </c>
      <c r="F174" s="1">
        <f t="shared" si="21"/>
        <v>9.2189724884231845E-3</v>
      </c>
    </row>
    <row r="175" spans="2:6">
      <c r="B175" s="3">
        <f t="shared" si="23"/>
        <v>81</v>
      </c>
      <c r="C175" s="9">
        <f t="shared" si="19"/>
        <v>121.00073516656623</v>
      </c>
      <c r="D175" s="1">
        <f t="shared" si="22"/>
        <v>9.0954629092212403E-3</v>
      </c>
      <c r="E175" s="1">
        <f t="shared" si="20"/>
        <v>8.9145162715393977E-3</v>
      </c>
      <c r="F175" s="1">
        <f t="shared" si="21"/>
        <v>8.9181160537619743E-3</v>
      </c>
    </row>
    <row r="176" spans="2:6">
      <c r="B176" s="3">
        <f t="shared" si="23"/>
        <v>81.5</v>
      </c>
      <c r="C176" s="9">
        <f t="shared" si="19"/>
        <v>121.0081952878262</v>
      </c>
      <c r="D176" s="1">
        <f t="shared" si="22"/>
        <v>8.7986371462747213E-3</v>
      </c>
      <c r="E176" s="1">
        <f t="shared" si="20"/>
        <v>8.6235956092257839E-3</v>
      </c>
      <c r="F176" s="1">
        <f t="shared" si="21"/>
        <v>8.6270779144032046E-3</v>
      </c>
    </row>
    <row r="177" spans="2:6">
      <c r="B177" s="3">
        <f t="shared" si="23"/>
        <v>82</v>
      </c>
      <c r="C177" s="9">
        <f t="shared" si="19"/>
        <v>121.01541195185845</v>
      </c>
      <c r="D177" s="1">
        <f t="shared" si="22"/>
        <v>8.5114981397280392E-3</v>
      </c>
      <c r="E177" s="1">
        <f t="shared" si="20"/>
        <v>8.3421689933839971E-3</v>
      </c>
      <c r="F177" s="1">
        <f t="shared" si="21"/>
        <v>8.3455376553202565E-3</v>
      </c>
    </row>
    <row r="178" spans="2:6">
      <c r="B178" s="3">
        <f t="shared" si="23"/>
        <v>82.5</v>
      </c>
      <c r="C178" s="9">
        <f t="shared" ref="C178:C213" si="24">C177+1/6*(D177+2*E177+2*F177+G177)</f>
        <v>121.02239310376464</v>
      </c>
      <c r="D178" s="1">
        <f t="shared" si="22"/>
        <v>8.23372976725926E-3</v>
      </c>
      <c r="E178" s="1">
        <f t="shared" ref="E178:E213" si="25">$C$9*(($C$3*$C$4*($C$5-($C178+1/2*D178))+$C$6*($C$7-($C178+1/2*D178)))/$C$8/$C$4)</f>
        <v>8.0699265906825062E-3</v>
      </c>
      <c r="F178" s="1">
        <f t="shared" ref="F178:F213" si="26">$C$9*(($C$3*$C$4*($C$5-($C178+1/2*E178))+$C$6*($C$7-($C178+1/2*E178)))/$C$8/$C$4)</f>
        <v>8.0731853180654629E-3</v>
      </c>
    </row>
    <row r="179" spans="2:6">
      <c r="B179" s="3">
        <f t="shared" si="23"/>
        <v>83</v>
      </c>
      <c r="C179" s="9">
        <f t="shared" si="24"/>
        <v>121.0291464293621</v>
      </c>
      <c r="D179" s="1">
        <f t="shared" si="22"/>
        <v>7.9650262230355172E-3</v>
      </c>
      <c r="E179" s="1">
        <f t="shared" si="25"/>
        <v>7.8065686790386004E-3</v>
      </c>
      <c r="F179" s="1">
        <f t="shared" si="26"/>
        <v>7.8097210595268474E-3</v>
      </c>
    </row>
    <row r="180" spans="2:6">
      <c r="B180" s="3">
        <f t="shared" si="23"/>
        <v>83.5</v>
      </c>
      <c r="C180" s="9">
        <f t="shared" si="24"/>
        <v>121.03567936364546</v>
      </c>
      <c r="D180" s="1">
        <f t="shared" si="22"/>
        <v>7.705091681040368E-3</v>
      </c>
      <c r="E180" s="1">
        <f t="shared" si="25"/>
        <v>7.5518053176492237E-3</v>
      </c>
      <c r="F180" s="1">
        <f t="shared" si="26"/>
        <v>7.5548548218175703E-3</v>
      </c>
    </row>
    <row r="181" spans="2:6">
      <c r="B181" s="3">
        <f t="shared" si="23"/>
        <v>84</v>
      </c>
      <c r="C181" s="9">
        <f t="shared" si="24"/>
        <v>121.04199909897211</v>
      </c>
      <c r="D181" s="1">
        <f t="shared" si="22"/>
        <v>7.4536399693876628E-3</v>
      </c>
      <c r="E181" s="1">
        <f t="shared" si="25"/>
        <v>7.305356027777073E-3</v>
      </c>
      <c r="F181" s="1">
        <f t="shared" si="26"/>
        <v>7.3083060129424809E-3</v>
      </c>
    </row>
    <row r="182" spans="2:6">
      <c r="B182" s="3">
        <f t="shared" si="23"/>
        <v>84.5</v>
      </c>
      <c r="C182" s="9">
        <f t="shared" si="24"/>
        <v>121.04811259298059</v>
      </c>
      <c r="D182" s="1">
        <f t="shared" si="22"/>
        <v>7.2103942552633271E-3</v>
      </c>
      <c r="E182" s="1">
        <f t="shared" si="25"/>
        <v>7.0669494839667377E-3</v>
      </c>
      <c r="F182" s="1">
        <f t="shared" si="26"/>
        <v>7.0698031978805465E-3</v>
      </c>
    </row>
    <row r="183" spans="2:6">
      <c r="B183" s="3">
        <f t="shared" si="23"/>
        <v>85</v>
      </c>
      <c r="C183" s="9">
        <f t="shared" si="24"/>
        <v>121.05402657625041</v>
      </c>
      <c r="D183" s="1">
        <f t="shared" si="22"/>
        <v>6.9750867401511046E-3</v>
      </c>
      <c r="E183" s="1">
        <f t="shared" si="25"/>
        <v>6.8363232153295442E-3</v>
      </c>
      <c r="F183" s="1">
        <f t="shared" si="26"/>
        <v>6.8390837997545691E-3</v>
      </c>
    </row>
    <row r="184" spans="2:6">
      <c r="B184" s="3">
        <f t="shared" si="23"/>
        <v>85.5</v>
      </c>
      <c r="C184" s="9">
        <f t="shared" si="24"/>
        <v>121.05974755971212</v>
      </c>
      <c r="D184" s="1">
        <f t="shared" si="22"/>
        <v>6.7474583650012302E-3</v>
      </c>
      <c r="E184" s="1">
        <f t="shared" si="25"/>
        <v>6.6132233165785382E-3</v>
      </c>
      <c r="F184" s="1">
        <f t="shared" si="26"/>
        <v>6.6158938107483273E-3</v>
      </c>
    </row>
    <row r="185" spans="2:6">
      <c r="B185" s="3">
        <f t="shared" si="23"/>
        <v>86</v>
      </c>
      <c r="C185" s="9">
        <f t="shared" si="24"/>
        <v>121.06528184181539</v>
      </c>
      <c r="D185" s="1">
        <f t="shared" si="22"/>
        <v>6.5272585250227954E-3</v>
      </c>
      <c r="E185" s="1">
        <f t="shared" si="25"/>
        <v>6.3974041684968742E-3</v>
      </c>
      <c r="F185" s="1">
        <f t="shared" si="26"/>
        <v>6.3999875124601032E-3</v>
      </c>
    </row>
    <row r="186" spans="2:6">
      <c r="B186" s="3">
        <f t="shared" si="23"/>
        <v>86.5</v>
      </c>
      <c r="C186" s="9">
        <f t="shared" si="24"/>
        <v>121.07063551546321</v>
      </c>
      <c r="D186" s="1">
        <f t="shared" si="22"/>
        <v>6.314244793783748E-3</v>
      </c>
      <c r="E186" s="1">
        <f t="shared" si="25"/>
        <v>6.1886281675231393E-3</v>
      </c>
      <c r="F186" s="1">
        <f t="shared" si="26"/>
        <v>6.1911272053821282E-3</v>
      </c>
    </row>
    <row r="187" spans="2:6">
      <c r="B187" s="3">
        <f t="shared" si="23"/>
        <v>87</v>
      </c>
      <c r="C187" s="9">
        <f t="shared" si="24"/>
        <v>121.07581447471981</v>
      </c>
      <c r="D187" s="1">
        <f t="shared" si="22"/>
        <v>6.1081826563143919E-3</v>
      </c>
      <c r="E187" s="1">
        <f t="shared" si="25"/>
        <v>5.9866654641674306E-3</v>
      </c>
      <c r="F187" s="1">
        <f t="shared" si="26"/>
        <v>5.9890829472086897E-3</v>
      </c>
    </row>
    <row r="188" spans="2:6">
      <c r="B188" s="3">
        <f t="shared" si="23"/>
        <v>87.5</v>
      </c>
      <c r="C188" s="9">
        <f t="shared" si="24"/>
        <v>121.08082442129965</v>
      </c>
      <c r="D188" s="1">
        <f t="shared" si="22"/>
        <v>5.9088452509206734E-3</v>
      </c>
      <c r="E188" s="1">
        <f t="shared" si="25"/>
        <v>5.7912937099590285E-3</v>
      </c>
      <c r="F188" s="1">
        <f t="shared" si="26"/>
        <v>5.7936322996826129E-3</v>
      </c>
    </row>
    <row r="189" spans="2:6">
      <c r="B189" s="3">
        <f t="shared" si="23"/>
        <v>88</v>
      </c>
      <c r="C189" s="9">
        <f t="shared" si="24"/>
        <v>121.08567087084468</v>
      </c>
      <c r="D189" s="1">
        <f t="shared" si="22"/>
        <v>5.716013119423693E-3</v>
      </c>
      <c r="E189" s="1">
        <f t="shared" si="25"/>
        <v>5.6022978126574275E-3</v>
      </c>
      <c r="F189" s="1">
        <f t="shared" si="26"/>
        <v>5.6045600837056082E-3</v>
      </c>
    </row>
    <row r="190" spans="2:6">
      <c r="B190" s="3">
        <f t="shared" si="23"/>
        <v>88.5</v>
      </c>
      <c r="C190" s="9">
        <f t="shared" si="24"/>
        <v>121.0903591589967</v>
      </c>
      <c r="D190" s="1">
        <f t="shared" si="22"/>
        <v>5.5294739655487772E-3</v>
      </c>
      <c r="E190" s="1">
        <f t="shared" si="25"/>
        <v>5.4194696994438272E-3</v>
      </c>
      <c r="F190" s="1">
        <f t="shared" si="26"/>
        <v>5.4216581424379262E-3</v>
      </c>
    </row>
    <row r="191" spans="2:6">
      <c r="B191" s="3">
        <f t="shared" si="23"/>
        <v>89</v>
      </c>
      <c r="C191" s="9">
        <f t="shared" si="24"/>
        <v>121.09489444727159</v>
      </c>
      <c r="D191" s="1">
        <f t="shared" si="22"/>
        <v>5.3490224212021107E-3</v>
      </c>
      <c r="E191" s="1">
        <f t="shared" si="25"/>
        <v>5.2426080878513887E-3</v>
      </c>
      <c r="F191" s="1">
        <f t="shared" si="26"/>
        <v>5.2447251121317123E-3</v>
      </c>
    </row>
    <row r="192" spans="2:6">
      <c r="B192" s="3">
        <f t="shared" si="23"/>
        <v>89.5</v>
      </c>
      <c r="C192" s="9">
        <f t="shared" si="24"/>
        <v>121.09928172874179</v>
      </c>
      <c r="D192" s="1">
        <f t="shared" si="22"/>
        <v>5.1744598203712962E-3</v>
      </c>
      <c r="E192" s="1">
        <f t="shared" si="25"/>
        <v>5.0715182641618804E-3</v>
      </c>
      <c r="F192" s="1">
        <f t="shared" si="26"/>
        <v>5.073566200441801E-3</v>
      </c>
    </row>
    <row r="193" spans="2:6">
      <c r="B193" s="3">
        <f t="shared" si="23"/>
        <v>90</v>
      </c>
      <c r="C193" s="9">
        <f t="shared" si="24"/>
        <v>121.10352583353338</v>
      </c>
      <c r="D193" s="1">
        <f t="shared" si="22"/>
        <v>5.0055939804081366E-3</v>
      </c>
      <c r="E193" s="1">
        <f t="shared" si="25"/>
        <v>4.906011869041731E-3</v>
      </c>
      <c r="F193" s="1">
        <f t="shared" si="26"/>
        <v>4.9079929719720132E-3</v>
      </c>
    </row>
    <row r="194" spans="2:6">
      <c r="B194" s="3">
        <f t="shared" si="23"/>
        <v>90.5</v>
      </c>
      <c r="C194" s="9">
        <f t="shared" si="24"/>
        <v>121.10763143414378</v>
      </c>
      <c r="D194" s="1">
        <f t="shared" si="22"/>
        <v>4.8422389904462411E-3</v>
      </c>
      <c r="E194" s="1">
        <f t="shared" si="25"/>
        <v>4.7459066901643652E-3</v>
      </c>
      <c r="F194" s="1">
        <f t="shared" si="26"/>
        <v>4.747823140817624E-3</v>
      </c>
    </row>
    <row r="195" spans="2:6">
      <c r="B195" s="3">
        <f t="shared" si="23"/>
        <v>91</v>
      </c>
      <c r="C195" s="9">
        <f t="shared" si="24"/>
        <v>121.11160305058586</v>
      </c>
      <c r="D195" s="1">
        <f t="shared" si="22"/>
        <v>4.6842150067241389E-3</v>
      </c>
      <c r="E195" s="1">
        <f t="shared" si="25"/>
        <v>4.5910264616102914E-3</v>
      </c>
      <c r="F195" s="1">
        <f t="shared" si="26"/>
        <v>4.5928803698805165E-3</v>
      </c>
    </row>
    <row r="196" spans="2:6">
      <c r="B196" s="3">
        <f t="shared" si="23"/>
        <v>91.5</v>
      </c>
      <c r="C196" s="9">
        <f t="shared" si="24"/>
        <v>121.11544505536413</v>
      </c>
      <c r="D196" s="1">
        <f t="shared" si="22"/>
        <v>4.531348054590799E-3</v>
      </c>
      <c r="E196" s="1">
        <f t="shared" si="25"/>
        <v>4.4412006698088761E-3</v>
      </c>
      <c r="F196" s="1">
        <f t="shared" si="26"/>
        <v>4.4429940767343364E-3</v>
      </c>
    </row>
    <row r="197" spans="2:6">
      <c r="B197" s="3">
        <f t="shared" si="23"/>
        <v>92</v>
      </c>
      <c r="C197" s="9">
        <f t="shared" si="24"/>
        <v>121.11916167828875</v>
      </c>
      <c r="D197" s="1">
        <f t="shared" si="22"/>
        <v>4.3834698369667304E-3</v>
      </c>
      <c r="E197" s="1">
        <f t="shared" si="25"/>
        <v>4.2962643658108098E-3</v>
      </c>
      <c r="F197" s="1">
        <f t="shared" si="26"/>
        <v>4.2979992458216437E-3</v>
      </c>
    </row>
    <row r="198" spans="2:6">
      <c r="B198" s="3">
        <f t="shared" si="23"/>
        <v>92.5</v>
      </c>
      <c r="C198" s="9">
        <f t="shared" si="24"/>
        <v>121.12275701113212</v>
      </c>
      <c r="D198" s="1">
        <f t="shared" si="22"/>
        <v>4.2404175490622633E-3</v>
      </c>
      <c r="E198" s="1">
        <f t="shared" si="25"/>
        <v>4.1560579836913275E-3</v>
      </c>
      <c r="F198" s="1">
        <f t="shared" si="26"/>
        <v>4.1577362467837727E-3</v>
      </c>
    </row>
    <row r="199" spans="2:6">
      <c r="B199" s="3">
        <f t="shared" si="23"/>
        <v>93</v>
      </c>
      <c r="C199" s="9">
        <f t="shared" si="24"/>
        <v>121.12623501213379</v>
      </c>
      <c r="D199" s="1">
        <f t="shared" si="22"/>
        <v>4.1020336991390727E-3</v>
      </c>
      <c r="E199" s="1">
        <f t="shared" si="25"/>
        <v>4.0204271648785561E-3</v>
      </c>
      <c r="F199" s="1">
        <f t="shared" si="26"/>
        <v>4.0220506587165935E-3</v>
      </c>
    </row>
    <row r="200" spans="2:6">
      <c r="B200" s="3">
        <f t="shared" si="23"/>
        <v>93.5</v>
      </c>
      <c r="C200" s="9">
        <f t="shared" si="24"/>
        <v>121.12959951035818</v>
      </c>
      <c r="D200" s="1">
        <f t="shared" si="22"/>
        <v>3.9681659351195348E-3</v>
      </c>
      <c r="E200" s="1">
        <f t="shared" si="25"/>
        <v>3.8892225882126296E-3</v>
      </c>
      <c r="F200" s="1">
        <f t="shared" si="26"/>
        <v>3.8907931001623823E-3</v>
      </c>
    </row>
    <row r="201" spans="2:6">
      <c r="B201" s="3">
        <f t="shared" si="23"/>
        <v>94</v>
      </c>
      <c r="C201" s="9">
        <f t="shared" si="24"/>
        <v>121.13285420991015</v>
      </c>
      <c r="D201" s="1">
        <f t="shared" si="22"/>
        <v>3.8386668768588374E-3</v>
      </c>
      <c r="E201" s="1">
        <f t="shared" si="25"/>
        <v>3.7622998055532246E-3</v>
      </c>
      <c r="F201" s="1">
        <f t="shared" si="26"/>
        <v>3.7638190646517929E-3</v>
      </c>
    </row>
    <row r="202" spans="2:6">
      <c r="B202" s="3">
        <f t="shared" si="23"/>
        <v>94.5</v>
      </c>
      <c r="C202" s="9">
        <f t="shared" si="24"/>
        <v>121.13600269401303</v>
      </c>
      <c r="D202" s="1">
        <f t="shared" si="22"/>
        <v>3.713393953886679E-3</v>
      </c>
      <c r="E202" s="1">
        <f t="shared" si="25"/>
        <v>3.6395190827502736E-3</v>
      </c>
      <c r="F202" s="1">
        <f t="shared" si="26"/>
        <v>3.6409887616082317E-3</v>
      </c>
    </row>
    <row r="203" spans="2:6">
      <c r="B203" s="3">
        <f t="shared" si="23"/>
        <v>95</v>
      </c>
      <c r="C203" s="9">
        <f t="shared" si="24"/>
        <v>121.13904842895346</v>
      </c>
      <c r="D203" s="1">
        <f t="shared" si="22"/>
        <v>3.5922092484478893E-3</v>
      </c>
      <c r="E203" s="1">
        <f t="shared" si="25"/>
        <v>3.5207452458081109E-3</v>
      </c>
      <c r="F203" s="1">
        <f t="shared" si="26"/>
        <v>3.5221669624511337E-3</v>
      </c>
    </row>
    <row r="204" spans="2:6">
      <c r="B204" s="3">
        <f t="shared" si="23"/>
        <v>95.5</v>
      </c>
      <c r="C204" s="9">
        <f t="shared" si="24"/>
        <v>121.14199476789761</v>
      </c>
      <c r="D204" s="1">
        <f t="shared" si="22"/>
        <v>3.4749793436619522E-3</v>
      </c>
      <c r="E204" s="1">
        <f t="shared" si="25"/>
        <v>3.4058475320626427E-3</v>
      </c>
      <c r="F204" s="1">
        <f t="shared" si="26"/>
        <v>3.4072228517125114E-3</v>
      </c>
    </row>
    <row r="205" spans="2:6">
      <c r="B205" s="3">
        <f t="shared" si="23"/>
        <v>96</v>
      </c>
      <c r="C205" s="9">
        <f t="shared" si="24"/>
        <v>121.14484495458282</v>
      </c>
      <c r="D205" s="1">
        <f t="shared" ref="D205:D213" si="27">$C$9*(($C$3*$C$4*($C$5-$C205)+$C$6*($C$7-$C205))/$C$8/$C$4)</f>
        <v>3.3615751766388272E-3</v>
      </c>
      <c r="E205" s="1">
        <f t="shared" si="25"/>
        <v>3.2946994462228494E-3</v>
      </c>
      <c r="F205" s="1">
        <f t="shared" si="26"/>
        <v>3.2960298830218746E-3</v>
      </c>
    </row>
    <row r="206" spans="2:6">
      <c r="B206" s="3">
        <f t="shared" ref="B206:B213" si="28">B205+$C$9</f>
        <v>96.5</v>
      </c>
      <c r="C206" s="9">
        <f t="shared" si="24"/>
        <v>121.14760212688867</v>
      </c>
      <c r="D206" s="1">
        <f t="shared" si="27"/>
        <v>3.2518718963919996E-3</v>
      </c>
      <c r="E206" s="1">
        <f t="shared" si="25"/>
        <v>3.1871786211075306E-3</v>
      </c>
      <c r="F206" s="1">
        <f t="shared" si="26"/>
        <v>3.1884656397847019E-3</v>
      </c>
    </row>
    <row r="207" spans="2:6">
      <c r="B207" s="3">
        <f t="shared" si="28"/>
        <v>97</v>
      </c>
      <c r="C207" s="9">
        <f t="shared" si="24"/>
        <v>121.1502693202917</v>
      </c>
      <c r="D207" s="1">
        <f t="shared" si="27"/>
        <v>3.1457487263801642E-3</v>
      </c>
      <c r="E207" s="1">
        <f t="shared" si="25"/>
        <v>3.0831666829248443E-3</v>
      </c>
      <c r="F207" s="1">
        <f t="shared" si="26"/>
        <v>3.0844117004082596E-3</v>
      </c>
    </row>
    <row r="208" spans="2:6">
      <c r="B208" s="3">
        <f t="shared" si="28"/>
        <v>97.5</v>
      </c>
      <c r="C208" s="9">
        <f t="shared" si="24"/>
        <v>121.1528494712072</v>
      </c>
      <c r="D208" s="1">
        <f t="shared" si="27"/>
        <v>3.0430888315440959E-3</v>
      </c>
      <c r="E208" s="1">
        <f t="shared" si="25"/>
        <v>2.9825491209511572E-3</v>
      </c>
      <c r="F208" s="1">
        <f t="shared" si="26"/>
        <v>2.9837535079277684E-3</v>
      </c>
    </row>
    <row r="209" spans="2:6">
      <c r="B209" s="3">
        <f t="shared" si="28"/>
        <v>98</v>
      </c>
      <c r="C209" s="9">
        <f t="shared" si="24"/>
        <v>121.15534542022209</v>
      </c>
      <c r="D209" s="1">
        <f t="shared" si="27"/>
        <v>2.943779189676107E-3</v>
      </c>
      <c r="E209" s="1">
        <f t="shared" si="25"/>
        <v>2.885215161460408E-3</v>
      </c>
      <c r="F209" s="1">
        <f t="shared" si="26"/>
        <v>2.8863802438868586E-3</v>
      </c>
    </row>
    <row r="210" spans="2:6">
      <c r="B210" s="3">
        <f t="shared" si="28"/>
        <v>98.5</v>
      </c>
      <c r="C210" s="9">
        <f t="shared" si="24"/>
        <v>121.15775991522216</v>
      </c>
      <c r="D210" s="1">
        <f t="shared" si="27"/>
        <v>2.8477104669903204E-3</v>
      </c>
      <c r="E210" s="1">
        <f t="shared" si="25"/>
        <v>2.7910576457718184E-3</v>
      </c>
      <c r="F210" s="1">
        <f t="shared" si="26"/>
        <v>2.7921847063314322E-3</v>
      </c>
    </row>
    <row r="211" spans="2:6">
      <c r="B211" s="3">
        <f t="shared" si="28"/>
        <v>99</v>
      </c>
      <c r="C211" s="9">
        <f t="shared" si="24"/>
        <v>121.16009561441736</v>
      </c>
      <c r="D211" s="1">
        <f t="shared" si="27"/>
        <v>2.7547768977532888E-3</v>
      </c>
      <c r="E211" s="1">
        <f t="shared" si="25"/>
        <v>2.6999729122733954E-3</v>
      </c>
      <c r="F211" s="1">
        <f t="shared" si="26"/>
        <v>2.7010631917899768E-3</v>
      </c>
    </row>
    <row r="212" spans="2:6">
      <c r="B212" s="3">
        <f t="shared" si="28"/>
        <v>99.5</v>
      </c>
      <c r="C212" s="9">
        <f t="shared" si="24"/>
        <v>121.16235508926833</v>
      </c>
      <c r="D212" s="1">
        <f t="shared" si="27"/>
        <v>2.6648761678420025E-3</v>
      </c>
      <c r="E212" s="1">
        <f t="shared" si="25"/>
        <v>2.6118606822946554E-3</v>
      </c>
      <c r="F212" s="1">
        <f t="shared" si="26"/>
        <v>2.6129153810989405E-3</v>
      </c>
    </row>
    <row r="213" spans="2:6">
      <c r="B213" s="3">
        <f t="shared" si="28"/>
        <v>100</v>
      </c>
      <c r="C213" s="9">
        <f t="shared" si="24"/>
        <v>121.16454082731744</v>
      </c>
      <c r="D213" s="1">
        <f t="shared" si="27"/>
        <v>2.5779093021007864E-3</v>
      </c>
      <c r="E213" s="1">
        <f t="shared" si="25"/>
        <v>2.5266239497094157E-3</v>
      </c>
      <c r="F213" s="1">
        <f t="shared" si="26"/>
        <v>2.5276442289596133E-3</v>
      </c>
    </row>
  </sheetData>
  <pageMargins left="0.74999999999999989" right="0.74999999999999989" top="1.295275590551181" bottom="1.295275590551181" header="1" footer="1"/>
  <pageSetup paperSize="0" fitToWidth="0" fitToHeight="0" pageOrder="overThenDown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3A12-EAD9-4060-BDBE-33904AB2BB5A}">
  <dimension ref="B1:G203"/>
  <sheetViews>
    <sheetView topLeftCell="A164" workbookViewId="0">
      <selection activeCell="I204" sqref="I204"/>
    </sheetView>
  </sheetViews>
  <sheetFormatPr baseColWidth="10" defaultRowHeight="15.5"/>
  <cols>
    <col min="1" max="1" width="3" customWidth="1"/>
  </cols>
  <sheetData>
    <row r="1" spans="2:7" ht="16" thickBot="1"/>
    <row r="2" spans="2:7">
      <c r="B2" s="10" t="s">
        <v>21</v>
      </c>
      <c r="C2" s="11">
        <v>760</v>
      </c>
      <c r="D2" s="12" t="s">
        <v>9</v>
      </c>
      <c r="E2" s="13" t="s">
        <v>22</v>
      </c>
      <c r="F2" s="14" t="s">
        <v>23</v>
      </c>
      <c r="G2" s="15" t="s">
        <v>24</v>
      </c>
    </row>
    <row r="3" spans="2:7">
      <c r="B3" s="16" t="s">
        <v>25</v>
      </c>
      <c r="C3" s="17">
        <v>20</v>
      </c>
      <c r="D3" s="18" t="s">
        <v>26</v>
      </c>
      <c r="E3" s="19">
        <v>0</v>
      </c>
      <c r="F3" s="20">
        <v>25</v>
      </c>
      <c r="G3" s="21">
        <f t="shared" ref="G3:G34" si="0">($C$4*$C$6*($C$5-F3)+$C$7*($C$8-F3))/$C$2/$C$6</f>
        <v>7.6576086956521747</v>
      </c>
    </row>
    <row r="4" spans="2:7" ht="16">
      <c r="B4" s="16" t="s">
        <v>27</v>
      </c>
      <c r="C4" s="17">
        <v>12</v>
      </c>
      <c r="D4" s="18" t="s">
        <v>18</v>
      </c>
      <c r="E4" s="19">
        <f t="shared" ref="E4:E35" si="1">E3+$C$9</f>
        <v>0.5</v>
      </c>
      <c r="F4" s="20">
        <f t="shared" ref="F4:F67" si="2">F3+G3</f>
        <v>32.657608695652172</v>
      </c>
      <c r="G4" s="21">
        <f t="shared" si="0"/>
        <v>7.0482417794249317</v>
      </c>
    </row>
    <row r="5" spans="2:7" ht="16">
      <c r="B5" s="16" t="s">
        <v>28</v>
      </c>
      <c r="C5" s="17">
        <v>5</v>
      </c>
      <c r="D5" s="18" t="s">
        <v>26</v>
      </c>
      <c r="E5" s="19">
        <f t="shared" si="1"/>
        <v>1</v>
      </c>
      <c r="F5" s="20">
        <f t="shared" si="2"/>
        <v>39.705850475077106</v>
      </c>
      <c r="G5" s="21">
        <f t="shared" si="0"/>
        <v>6.4873662465198949</v>
      </c>
    </row>
    <row r="6" spans="2:7" ht="16">
      <c r="B6" s="16" t="s">
        <v>29</v>
      </c>
      <c r="C6" s="17">
        <v>2.2999999999999998</v>
      </c>
      <c r="D6" s="18" t="s">
        <v>30</v>
      </c>
      <c r="E6" s="19">
        <f t="shared" si="1"/>
        <v>1.5</v>
      </c>
      <c r="F6" s="20">
        <f t="shared" si="2"/>
        <v>46.193216721597004</v>
      </c>
      <c r="G6" s="21">
        <f t="shared" si="0"/>
        <v>5.971123314660101</v>
      </c>
    </row>
    <row r="7" spans="2:7">
      <c r="B7" s="16" t="s">
        <v>31</v>
      </c>
      <c r="C7" s="17">
        <v>111.5</v>
      </c>
      <c r="D7" s="18" t="s">
        <v>20</v>
      </c>
      <c r="E7" s="19">
        <f t="shared" si="1"/>
        <v>2</v>
      </c>
      <c r="F7" s="20">
        <f t="shared" si="2"/>
        <v>52.164340036257101</v>
      </c>
      <c r="G7" s="21">
        <f t="shared" si="0"/>
        <v>5.4959612705701595</v>
      </c>
    </row>
    <row r="8" spans="2:7" ht="16">
      <c r="B8" s="16" t="s">
        <v>32</v>
      </c>
      <c r="C8" s="17">
        <v>150</v>
      </c>
      <c r="D8" s="18" t="s">
        <v>26</v>
      </c>
      <c r="E8" s="19">
        <f t="shared" si="1"/>
        <v>2.5</v>
      </c>
      <c r="F8" s="20">
        <f t="shared" si="2"/>
        <v>57.660301306827265</v>
      </c>
      <c r="G8" s="21">
        <f t="shared" si="0"/>
        <v>5.0586110344509887</v>
      </c>
    </row>
    <row r="9" spans="2:7" ht="16" thickBot="1">
      <c r="B9" s="22" t="s">
        <v>33</v>
      </c>
      <c r="C9" s="23">
        <v>0.5</v>
      </c>
      <c r="D9" s="24" t="s">
        <v>11</v>
      </c>
      <c r="E9" s="19">
        <f t="shared" si="1"/>
        <v>3</v>
      </c>
      <c r="F9" s="20">
        <f t="shared" si="2"/>
        <v>62.718912341278255</v>
      </c>
      <c r="G9" s="21">
        <f t="shared" si="0"/>
        <v>4.6560636689520569</v>
      </c>
    </row>
    <row r="10" spans="2:7">
      <c r="E10" s="19">
        <f t="shared" si="1"/>
        <v>3.5</v>
      </c>
      <c r="F10" s="20">
        <f t="shared" si="2"/>
        <v>67.374976010230313</v>
      </c>
      <c r="G10" s="21">
        <f t="shared" si="0"/>
        <v>4.2855496779044424</v>
      </c>
    </row>
    <row r="11" spans="2:7">
      <c r="E11" s="19">
        <f t="shared" si="1"/>
        <v>4</v>
      </c>
      <c r="F11" s="20">
        <f t="shared" si="2"/>
        <v>71.660525688134754</v>
      </c>
      <c r="G11" s="21">
        <f t="shared" si="0"/>
        <v>3.9445199523915653</v>
      </c>
    </row>
    <row r="12" spans="2:7">
      <c r="E12" s="19">
        <f t="shared" si="1"/>
        <v>4.5</v>
      </c>
      <c r="F12" s="20">
        <f t="shared" si="2"/>
        <v>75.605045640526313</v>
      </c>
      <c r="G12" s="21">
        <f t="shared" si="0"/>
        <v>3.6306282330679576</v>
      </c>
    </row>
    <row r="13" spans="2:7">
      <c r="E13" s="19">
        <f t="shared" si="1"/>
        <v>5</v>
      </c>
      <c r="F13" s="20">
        <f t="shared" si="2"/>
        <v>79.235673873594266</v>
      </c>
      <c r="G13" s="21">
        <f t="shared" si="0"/>
        <v>3.3417149680680991</v>
      </c>
    </row>
    <row r="14" spans="2:7">
      <c r="E14" s="19">
        <f t="shared" si="1"/>
        <v>5.5</v>
      </c>
      <c r="F14" s="20">
        <f t="shared" si="2"/>
        <v>82.577388841662369</v>
      </c>
      <c r="G14" s="21">
        <f t="shared" si="0"/>
        <v>3.07579245544895</v>
      </c>
    </row>
    <row r="15" spans="2:7">
      <c r="E15" s="19">
        <f t="shared" si="1"/>
        <v>6</v>
      </c>
      <c r="F15" s="20">
        <f t="shared" si="2"/>
        <v>85.653181297111317</v>
      </c>
      <c r="G15" s="21">
        <f t="shared" si="0"/>
        <v>2.8310311679472635</v>
      </c>
    </row>
    <row r="16" spans="2:7">
      <c r="E16" s="19">
        <f t="shared" si="1"/>
        <v>6.5</v>
      </c>
      <c r="F16" s="20">
        <f t="shared" si="2"/>
        <v>88.484212465058576</v>
      </c>
      <c r="G16" s="21">
        <f t="shared" si="0"/>
        <v>2.6057471659670206</v>
      </c>
    </row>
    <row r="17" spans="5:7">
      <c r="E17" s="19">
        <f t="shared" si="1"/>
        <v>7</v>
      </c>
      <c r="F17" s="20">
        <f t="shared" si="2"/>
        <v>91.089959631025593</v>
      </c>
      <c r="G17" s="21">
        <f t="shared" si="0"/>
        <v>2.3983905121992795</v>
      </c>
    </row>
    <row r="18" spans="5:7">
      <c r="E18" s="19">
        <f t="shared" si="1"/>
        <v>7.5</v>
      </c>
      <c r="F18" s="20">
        <f t="shared" si="2"/>
        <v>93.488350143224878</v>
      </c>
      <c r="G18" s="21">
        <f t="shared" si="0"/>
        <v>2.2075346081678604</v>
      </c>
    </row>
    <row r="19" spans="5:7">
      <c r="E19" s="19">
        <f t="shared" si="1"/>
        <v>8</v>
      </c>
      <c r="F19" s="20">
        <f t="shared" si="2"/>
        <v>95.69588475139274</v>
      </c>
      <c r="G19" s="21">
        <f t="shared" si="0"/>
        <v>2.031866379337111</v>
      </c>
    </row>
    <row r="20" spans="5:7">
      <c r="E20" s="19">
        <f t="shared" si="1"/>
        <v>8.5</v>
      </c>
      <c r="F20" s="20">
        <f t="shared" si="2"/>
        <v>97.727751130729857</v>
      </c>
      <c r="G20" s="21">
        <f t="shared" si="0"/>
        <v>1.870177241255994</v>
      </c>
    </row>
    <row r="21" spans="5:7">
      <c r="E21" s="19">
        <f t="shared" si="1"/>
        <v>9</v>
      </c>
      <c r="F21" s="20">
        <f t="shared" si="2"/>
        <v>99.597928371985844</v>
      </c>
      <c r="G21" s="21">
        <f t="shared" si="0"/>
        <v>1.7213547845862527</v>
      </c>
    </row>
    <row r="22" spans="5:7">
      <c r="E22" s="19">
        <f t="shared" si="1"/>
        <v>9.5</v>
      </c>
      <c r="F22" s="20">
        <f t="shared" si="2"/>
        <v>101.3192831565721</v>
      </c>
      <c r="G22" s="21">
        <f t="shared" si="0"/>
        <v>1.5843751218082505</v>
      </c>
    </row>
    <row r="23" spans="5:7">
      <c r="E23" s="19">
        <f t="shared" si="1"/>
        <v>10</v>
      </c>
      <c r="F23" s="20">
        <f t="shared" si="2"/>
        <v>102.90365827838035</v>
      </c>
      <c r="G23" s="21">
        <f t="shared" si="0"/>
        <v>1.4582958429503967</v>
      </c>
    </row>
    <row r="24" spans="5:7">
      <c r="E24" s="19">
        <f t="shared" si="1"/>
        <v>10.5</v>
      </c>
      <c r="F24" s="20">
        <f t="shared" si="2"/>
        <v>104.36195412133074</v>
      </c>
      <c r="G24" s="21">
        <f t="shared" si="0"/>
        <v>1.3422495318780863</v>
      </c>
    </row>
    <row r="25" spans="5:7">
      <c r="E25" s="19">
        <f t="shared" si="1"/>
        <v>11</v>
      </c>
      <c r="F25" s="20">
        <f t="shared" si="2"/>
        <v>105.70420365320882</v>
      </c>
      <c r="G25" s="21">
        <f t="shared" si="0"/>
        <v>1.2354377985346987</v>
      </c>
    </row>
    <row r="26" spans="5:7">
      <c r="E26" s="19">
        <f t="shared" si="1"/>
        <v>11.5</v>
      </c>
      <c r="F26" s="20">
        <f t="shared" si="2"/>
        <v>106.93964145174353</v>
      </c>
      <c r="G26" s="21">
        <f t="shared" si="0"/>
        <v>1.137125786076931</v>
      </c>
    </row>
    <row r="27" spans="5:7">
      <c r="E27" s="19">
        <f t="shared" si="1"/>
        <v>12</v>
      </c>
      <c r="F27" s="20">
        <f t="shared" si="2"/>
        <v>108.07676723782046</v>
      </c>
      <c r="G27" s="21">
        <f t="shared" si="0"/>
        <v>1.0466371151139435</v>
      </c>
    </row>
    <row r="28" spans="5:7">
      <c r="E28" s="19">
        <f t="shared" si="1"/>
        <v>12.5</v>
      </c>
      <c r="F28" s="20">
        <f t="shared" si="2"/>
        <v>109.1234043529344</v>
      </c>
      <c r="G28" s="21">
        <f t="shared" si="0"/>
        <v>0.96334923026706287</v>
      </c>
    </row>
    <row r="29" spans="5:7">
      <c r="E29" s="19">
        <f t="shared" si="1"/>
        <v>13</v>
      </c>
      <c r="F29" s="20">
        <f t="shared" si="2"/>
        <v>110.08675358320146</v>
      </c>
      <c r="G29" s="21">
        <f t="shared" si="0"/>
        <v>0.88668911703471232</v>
      </c>
    </row>
    <row r="30" spans="5:7">
      <c r="E30" s="19">
        <f t="shared" si="1"/>
        <v>13.5</v>
      </c>
      <c r="F30" s="20">
        <f t="shared" si="2"/>
        <v>110.97344270023616</v>
      </c>
      <c r="G30" s="21">
        <f t="shared" si="0"/>
        <v>0.81612935949493715</v>
      </c>
    </row>
    <row r="31" spans="5:7">
      <c r="E31" s="19">
        <f t="shared" si="1"/>
        <v>14</v>
      </c>
      <c r="F31" s="20">
        <f t="shared" si="2"/>
        <v>111.7895720597311</v>
      </c>
      <c r="G31" s="21">
        <f t="shared" si="0"/>
        <v>0.75118451172277145</v>
      </c>
    </row>
    <row r="32" spans="5:7">
      <c r="E32" s="19">
        <f t="shared" si="1"/>
        <v>14.5</v>
      </c>
      <c r="F32" s="20">
        <f t="shared" si="2"/>
        <v>112.54075657145387</v>
      </c>
      <c r="G32" s="21">
        <f t="shared" si="0"/>
        <v>0.69140775795810461</v>
      </c>
    </row>
    <row r="33" spans="5:7">
      <c r="E33" s="19">
        <f t="shared" si="1"/>
        <v>15</v>
      </c>
      <c r="F33" s="20">
        <f t="shared" si="2"/>
        <v>113.23216432941197</v>
      </c>
      <c r="G33" s="21">
        <f t="shared" si="0"/>
        <v>0.63638783854622138</v>
      </c>
    </row>
    <row r="34" spans="5:7">
      <c r="E34" s="19">
        <f t="shared" si="1"/>
        <v>15.5</v>
      </c>
      <c r="F34" s="20">
        <f t="shared" si="2"/>
        <v>113.8685521679582</v>
      </c>
      <c r="G34" s="21">
        <f t="shared" si="0"/>
        <v>0.58574622050172465</v>
      </c>
    </row>
    <row r="35" spans="5:7">
      <c r="E35" s="19">
        <f t="shared" si="1"/>
        <v>16</v>
      </c>
      <c r="F35" s="20">
        <f t="shared" si="2"/>
        <v>114.45429838845992</v>
      </c>
      <c r="G35" s="21">
        <f t="shared" ref="G35:G66" si="3">($C$4*$C$6*($C$5-F35)+$C$7*($C$8-F35))/$C$2/$C$6</f>
        <v>0.53913449322953422</v>
      </c>
    </row>
    <row r="36" spans="5:7">
      <c r="E36" s="19">
        <f t="shared" ref="E36:E67" si="4">E35+$C$9</f>
        <v>16.5</v>
      </c>
      <c r="F36" s="20">
        <f t="shared" si="2"/>
        <v>114.99343288168946</v>
      </c>
      <c r="G36" s="21">
        <f t="shared" si="3"/>
        <v>0.49623197148569592</v>
      </c>
    </row>
    <row r="37" spans="5:7">
      <c r="E37" s="19">
        <f t="shared" si="4"/>
        <v>17</v>
      </c>
      <c r="F37" s="20">
        <f t="shared" si="2"/>
        <v>115.48966485317516</v>
      </c>
      <c r="G37" s="21">
        <f t="shared" si="3"/>
        <v>0.45674348908657642</v>
      </c>
    </row>
    <row r="38" spans="5:7">
      <c r="E38" s="19">
        <f t="shared" si="4"/>
        <v>17.5</v>
      </c>
      <c r="F38" s="20">
        <f t="shared" si="2"/>
        <v>115.94640834226173</v>
      </c>
      <c r="G38" s="21">
        <f t="shared" si="3"/>
        <v>0.42039736818729567</v>
      </c>
    </row>
    <row r="39" spans="5:7">
      <c r="E39" s="19">
        <f t="shared" si="4"/>
        <v>18</v>
      </c>
      <c r="F39" s="20">
        <f t="shared" si="2"/>
        <v>116.36680571044903</v>
      </c>
      <c r="G39" s="21">
        <f t="shared" si="3"/>
        <v>0.38694355015820386</v>
      </c>
    </row>
    <row r="40" spans="5:7">
      <c r="E40" s="19">
        <f t="shared" si="4"/>
        <v>18.5</v>
      </c>
      <c r="F40" s="20">
        <f t="shared" si="2"/>
        <v>116.75374926060724</v>
      </c>
      <c r="G40" s="21">
        <f t="shared" si="3"/>
        <v>0.35615187519996194</v>
      </c>
    </row>
    <row r="41" spans="5:7">
      <c r="E41" s="19">
        <f t="shared" si="4"/>
        <v>19</v>
      </c>
      <c r="F41" s="20">
        <f t="shared" si="2"/>
        <v>117.10990113580719</v>
      </c>
      <c r="G41" s="21">
        <f t="shared" si="3"/>
        <v>0.32781049886110969</v>
      </c>
    </row>
    <row r="42" spans="5:7">
      <c r="E42" s="19">
        <f t="shared" si="4"/>
        <v>19.5</v>
      </c>
      <c r="F42" s="20">
        <f t="shared" si="2"/>
        <v>117.4377116346683</v>
      </c>
      <c r="G42" s="21">
        <f t="shared" si="3"/>
        <v>0.30172443456386688</v>
      </c>
    </row>
    <row r="43" spans="5:7">
      <c r="E43" s="19">
        <f t="shared" si="4"/>
        <v>20</v>
      </c>
      <c r="F43" s="20">
        <f t="shared" si="2"/>
        <v>117.73943606923217</v>
      </c>
      <c r="G43" s="21">
        <f t="shared" si="3"/>
        <v>0.27771421211087266</v>
      </c>
    </row>
    <row r="44" spans="5:7">
      <c r="E44" s="19">
        <f t="shared" si="4"/>
        <v>20.5</v>
      </c>
      <c r="F44" s="20">
        <f t="shared" si="2"/>
        <v>118.01715028134305</v>
      </c>
      <c r="G44" s="21">
        <f t="shared" si="3"/>
        <v>0.25561464294346781</v>
      </c>
    </row>
    <row r="45" spans="5:7">
      <c r="E45" s="19">
        <f t="shared" si="4"/>
        <v>21</v>
      </c>
      <c r="F45" s="20">
        <f t="shared" si="2"/>
        <v>118.27276492428652</v>
      </c>
      <c r="G45" s="21">
        <f t="shared" si="3"/>
        <v>0.23527368365660487</v>
      </c>
    </row>
    <row r="46" spans="5:7">
      <c r="E46" s="19">
        <f t="shared" si="4"/>
        <v>21.5</v>
      </c>
      <c r="F46" s="20">
        <f t="shared" si="2"/>
        <v>118.50803860794312</v>
      </c>
      <c r="G46" s="21">
        <f t="shared" si="3"/>
        <v>0.21655138995143733</v>
      </c>
    </row>
    <row r="47" spans="5:7">
      <c r="E47" s="19">
        <f t="shared" si="4"/>
        <v>22</v>
      </c>
      <c r="F47" s="20">
        <f t="shared" si="2"/>
        <v>118.72458999789455</v>
      </c>
      <c r="G47" s="21">
        <f t="shared" si="3"/>
        <v>0.1993189538288716</v>
      </c>
    </row>
    <row r="48" spans="5:7">
      <c r="E48" s="19">
        <f t="shared" si="4"/>
        <v>22.5</v>
      </c>
      <c r="F48" s="20">
        <f t="shared" si="2"/>
        <v>118.92390895172342</v>
      </c>
      <c r="G48" s="21">
        <f t="shared" si="3"/>
        <v>0.18345781740004169</v>
      </c>
    </row>
    <row r="49" spans="5:7">
      <c r="E49" s="19">
        <f t="shared" si="4"/>
        <v>23</v>
      </c>
      <c r="F49" s="20">
        <f t="shared" si="2"/>
        <v>119.10736676912346</v>
      </c>
      <c r="G49" s="21">
        <f t="shared" si="3"/>
        <v>0.1688588572167774</v>
      </c>
    </row>
    <row r="50" spans="5:7">
      <c r="E50" s="19">
        <f t="shared" si="4"/>
        <v>23.5</v>
      </c>
      <c r="F50" s="20">
        <f t="shared" si="2"/>
        <v>119.27622562634023</v>
      </c>
      <c r="G50" s="21">
        <f t="shared" si="3"/>
        <v>0.15542163351033958</v>
      </c>
    </row>
    <row r="51" spans="5:7">
      <c r="E51" s="19">
        <f t="shared" si="4"/>
        <v>24</v>
      </c>
      <c r="F51" s="20">
        <f t="shared" si="2"/>
        <v>119.43164725985058</v>
      </c>
      <c r="G51" s="21">
        <f t="shared" si="3"/>
        <v>0.14305369917321784</v>
      </c>
    </row>
    <row r="52" spans="5:7">
      <c r="E52" s="19">
        <f t="shared" si="4"/>
        <v>24.5</v>
      </c>
      <c r="F52" s="20">
        <f t="shared" si="2"/>
        <v>119.5747009590238</v>
      </c>
      <c r="G52" s="21">
        <f t="shared" si="3"/>
        <v>0.13166996372985687</v>
      </c>
    </row>
    <row r="53" spans="5:7">
      <c r="E53" s="19">
        <f t="shared" si="4"/>
        <v>25</v>
      </c>
      <c r="F53" s="20">
        <f t="shared" si="2"/>
        <v>119.70637092275366</v>
      </c>
      <c r="G53" s="21">
        <f t="shared" si="3"/>
        <v>0.12119210792046083</v>
      </c>
    </row>
    <row r="54" spans="5:7">
      <c r="E54" s="19">
        <f t="shared" si="4"/>
        <v>25.5</v>
      </c>
      <c r="F54" s="20">
        <f t="shared" si="2"/>
        <v>119.82756303067413</v>
      </c>
      <c r="G54" s="21">
        <f t="shared" si="3"/>
        <v>0.11154804487026848</v>
      </c>
    </row>
    <row r="55" spans="5:7">
      <c r="E55" s="19">
        <f t="shared" si="4"/>
        <v>26</v>
      </c>
      <c r="F55" s="20">
        <f t="shared" si="2"/>
        <v>119.9391110755444</v>
      </c>
      <c r="G55" s="21">
        <f t="shared" si="3"/>
        <v>0.10267142413717052</v>
      </c>
    </row>
    <row r="56" spans="5:7">
      <c r="E56" s="19">
        <f t="shared" si="4"/>
        <v>26.5</v>
      </c>
      <c r="F56" s="20">
        <f t="shared" si="2"/>
        <v>120.04178249968157</v>
      </c>
      <c r="G56" s="21">
        <f t="shared" si="3"/>
        <v>9.4501175225568154E-2</v>
      </c>
    </row>
    <row r="57" spans="5:7">
      <c r="E57" s="19">
        <f t="shared" si="4"/>
        <v>27</v>
      </c>
      <c r="F57" s="20">
        <f t="shared" si="2"/>
        <v>120.13628367490715</v>
      </c>
      <c r="G57" s="21">
        <f t="shared" si="3"/>
        <v>8.6981087425867215E-2</v>
      </c>
    </row>
    <row r="58" spans="5:7">
      <c r="E58" s="19">
        <f t="shared" si="4"/>
        <v>27.5</v>
      </c>
      <c r="F58" s="20">
        <f t="shared" si="2"/>
        <v>120.22326476233302</v>
      </c>
      <c r="G58" s="21">
        <f t="shared" si="3"/>
        <v>8.0059423088945911E-2</v>
      </c>
    </row>
    <row r="59" spans="5:7">
      <c r="E59" s="19">
        <f t="shared" si="4"/>
        <v>28</v>
      </c>
      <c r="F59" s="20">
        <f t="shared" si="2"/>
        <v>120.30332418542196</v>
      </c>
      <c r="G59" s="21">
        <f t="shared" si="3"/>
        <v>7.3688561674946168E-2</v>
      </c>
    </row>
    <row r="60" spans="5:7">
      <c r="E60" s="19">
        <f t="shared" si="4"/>
        <v>28.5</v>
      </c>
      <c r="F60" s="20">
        <f t="shared" si="2"/>
        <v>120.3770127470969</v>
      </c>
      <c r="G60" s="21">
        <f t="shared" si="3"/>
        <v>6.7824672127472313E-2</v>
      </c>
    </row>
    <row r="61" spans="5:7">
      <c r="E61" s="19">
        <f t="shared" si="4"/>
        <v>29</v>
      </c>
      <c r="F61" s="20">
        <f t="shared" si="2"/>
        <v>120.44483741922437</v>
      </c>
      <c r="G61" s="21">
        <f t="shared" si="3"/>
        <v>6.2427411319159291E-2</v>
      </c>
    </row>
    <row r="62" spans="5:7">
      <c r="E62" s="19">
        <f t="shared" si="4"/>
        <v>29.5</v>
      </c>
      <c r="F62" s="20">
        <f t="shared" si="2"/>
        <v>120.50726483054353</v>
      </c>
      <c r="G62" s="21">
        <f t="shared" si="3"/>
        <v>5.7459646493932905E-2</v>
      </c>
    </row>
    <row r="63" spans="5:7">
      <c r="E63" s="19">
        <f t="shared" si="4"/>
        <v>30</v>
      </c>
      <c r="F63" s="20">
        <f t="shared" si="2"/>
        <v>120.56472447703747</v>
      </c>
      <c r="G63" s="21">
        <f t="shared" si="3"/>
        <v>5.2887199796388965E-2</v>
      </c>
    </row>
    <row r="64" spans="5:7">
      <c r="E64" s="19">
        <f t="shared" si="4"/>
        <v>30.5</v>
      </c>
      <c r="F64" s="20">
        <f t="shared" si="2"/>
        <v>120.61761167683386</v>
      </c>
      <c r="G64" s="21">
        <f t="shared" si="3"/>
        <v>4.8678613130669415E-2</v>
      </c>
    </row>
    <row r="65" spans="5:7">
      <c r="E65" s="19">
        <f t="shared" si="4"/>
        <v>31</v>
      </c>
      <c r="F65" s="20">
        <f t="shared" si="2"/>
        <v>120.66629028996454</v>
      </c>
      <c r="G65" s="21">
        <f t="shared" si="3"/>
        <v>4.4804931731083124E-2</v>
      </c>
    </row>
    <row r="66" spans="5:7">
      <c r="E66" s="19">
        <f t="shared" si="4"/>
        <v>31.5</v>
      </c>
      <c r="F66" s="20">
        <f t="shared" si="2"/>
        <v>120.71109522169562</v>
      </c>
      <c r="G66" s="21">
        <f t="shared" si="3"/>
        <v>4.1239504955457702E-2</v>
      </c>
    </row>
    <row r="67" spans="5:7">
      <c r="E67" s="19">
        <f t="shared" si="4"/>
        <v>32</v>
      </c>
      <c r="F67" s="20">
        <f t="shared" si="2"/>
        <v>120.75233472665107</v>
      </c>
      <c r="G67" s="21">
        <f t="shared" ref="G67:G98" si="5">($C$4*$C$6*($C$5-F67)+$C$7*($C$8-F67))/$C$2/$C$6</f>
        <v>3.7957802930684521E-2</v>
      </c>
    </row>
    <row r="68" spans="5:7">
      <c r="E68" s="19">
        <f t="shared" ref="E68:E103" si="6">E67+$C$9</f>
        <v>32.5</v>
      </c>
      <c r="F68" s="20">
        <f t="shared" ref="F68:F103" si="7">F67+G67</f>
        <v>120.79029252958176</v>
      </c>
      <c r="G68" s="21">
        <f t="shared" si="5"/>
        <v>3.4937247789003131E-2</v>
      </c>
    </row>
    <row r="69" spans="5:7">
      <c r="E69" s="19">
        <f t="shared" si="6"/>
        <v>33</v>
      </c>
      <c r="F69" s="20">
        <f t="shared" si="7"/>
        <v>120.82522977737077</v>
      </c>
      <c r="G69" s="21">
        <f t="shared" si="5"/>
        <v>3.215705833393985E-2</v>
      </c>
    </row>
    <row r="70" spans="5:7">
      <c r="E70" s="19">
        <f t="shared" si="6"/>
        <v>33.5</v>
      </c>
      <c r="F70" s="20">
        <f t="shared" si="7"/>
        <v>120.8573868357047</v>
      </c>
      <c r="G70" s="21">
        <f t="shared" si="5"/>
        <v>2.9598107067206055E-2</v>
      </c>
    </row>
    <row r="71" spans="5:7">
      <c r="E71" s="19">
        <f t="shared" si="6"/>
        <v>34</v>
      </c>
      <c r="F71" s="20">
        <f t="shared" si="7"/>
        <v>120.8869849427719</v>
      </c>
      <c r="G71" s="21">
        <f t="shared" si="5"/>
        <v>2.7242788592922507E-2</v>
      </c>
    </row>
    <row r="72" spans="5:7">
      <c r="E72" s="19">
        <f t="shared" si="6"/>
        <v>34.5</v>
      </c>
      <c r="F72" s="20">
        <f t="shared" si="7"/>
        <v>120.91422773136483</v>
      </c>
      <c r="G72" s="21">
        <f t="shared" si="5"/>
        <v>2.5074898493794254E-2</v>
      </c>
    </row>
    <row r="73" spans="5:7">
      <c r="E73" s="19">
        <f t="shared" si="6"/>
        <v>35</v>
      </c>
      <c r="F73" s="20">
        <f t="shared" si="7"/>
        <v>120.93930262985863</v>
      </c>
      <c r="G73" s="21">
        <f t="shared" si="5"/>
        <v>2.3079521845918185E-2</v>
      </c>
    </row>
    <row r="74" spans="5:7">
      <c r="E74" s="19">
        <f t="shared" si="6"/>
        <v>35.5</v>
      </c>
      <c r="F74" s="20">
        <f t="shared" si="7"/>
        <v>120.96238215170455</v>
      </c>
      <c r="G74" s="21">
        <f t="shared" si="5"/>
        <v>2.1242930605204841E-2</v>
      </c>
    </row>
    <row r="75" spans="5:7">
      <c r="E75" s="19">
        <f t="shared" si="6"/>
        <v>36</v>
      </c>
      <c r="F75" s="20">
        <f t="shared" si="7"/>
        <v>120.98362508230976</v>
      </c>
      <c r="G75" s="21">
        <f t="shared" si="5"/>
        <v>1.9552489159446879E-2</v>
      </c>
    </row>
    <row r="76" spans="5:7">
      <c r="E76" s="19">
        <f t="shared" si="6"/>
        <v>36.5</v>
      </c>
      <c r="F76" s="20">
        <f t="shared" si="7"/>
        <v>121.00317757146921</v>
      </c>
      <c r="G76" s="21">
        <f t="shared" si="5"/>
        <v>1.7996567396243311E-2</v>
      </c>
    </row>
    <row r="77" spans="5:7">
      <c r="E77" s="19">
        <f t="shared" si="6"/>
        <v>37</v>
      </c>
      <c r="F77" s="20">
        <f t="shared" si="7"/>
        <v>121.02117413886545</v>
      </c>
      <c r="G77" s="21">
        <f t="shared" si="5"/>
        <v>1.6564460688682288E-2</v>
      </c>
    </row>
    <row r="78" spans="5:7">
      <c r="E78" s="19">
        <f t="shared" si="6"/>
        <v>37.5</v>
      </c>
      <c r="F78" s="20">
        <f t="shared" si="7"/>
        <v>121.03773859955413</v>
      </c>
      <c r="G78" s="21">
        <f t="shared" si="5"/>
        <v>1.5246316248295574E-2</v>
      </c>
    </row>
    <row r="79" spans="5:7">
      <c r="E79" s="19">
        <f t="shared" si="6"/>
        <v>38</v>
      </c>
      <c r="F79" s="20">
        <f t="shared" si="7"/>
        <v>121.05298491580243</v>
      </c>
      <c r="G79" s="21">
        <f t="shared" si="5"/>
        <v>1.4033065338605944E-2</v>
      </c>
    </row>
    <row r="80" spans="5:7">
      <c r="E80" s="19">
        <f t="shared" si="6"/>
        <v>38.5</v>
      </c>
      <c r="F80" s="20">
        <f t="shared" si="7"/>
        <v>121.06701798114103</v>
      </c>
      <c r="G80" s="21">
        <f t="shared" si="5"/>
        <v>1.2916360882884519E-2</v>
      </c>
    </row>
    <row r="81" spans="5:7">
      <c r="E81" s="19">
        <f t="shared" si="6"/>
        <v>39</v>
      </c>
      <c r="F81" s="20">
        <f t="shared" si="7"/>
        <v>121.07993434202392</v>
      </c>
      <c r="G81" s="21">
        <f t="shared" si="5"/>
        <v>1.1888520036883921E-2</v>
      </c>
    </row>
    <row r="82" spans="5:7">
      <c r="E82" s="19">
        <f t="shared" si="6"/>
        <v>39.5</v>
      </c>
      <c r="F82" s="20">
        <f t="shared" si="7"/>
        <v>121.09182286206081</v>
      </c>
      <c r="G82" s="21">
        <f t="shared" si="5"/>
        <v>1.0942471331431355E-2</v>
      </c>
    </row>
    <row r="83" spans="5:7">
      <c r="E83" s="19">
        <f t="shared" si="6"/>
        <v>40</v>
      </c>
      <c r="F83" s="20">
        <f t="shared" si="7"/>
        <v>121.10276533339224</v>
      </c>
      <c r="G83" s="21">
        <f t="shared" si="5"/>
        <v>1.0071706021246846E-2</v>
      </c>
    </row>
    <row r="84" spans="5:7">
      <c r="E84" s="19">
        <f t="shared" si="6"/>
        <v>40.5</v>
      </c>
      <c r="F84" s="20">
        <f t="shared" si="7"/>
        <v>121.11283703941349</v>
      </c>
      <c r="G84" s="21">
        <f t="shared" si="5"/>
        <v>9.2702333052535838E-3</v>
      </c>
    </row>
    <row r="85" spans="5:7">
      <c r="E85" s="19">
        <f t="shared" si="6"/>
        <v>41</v>
      </c>
      <c r="F85" s="20">
        <f t="shared" si="7"/>
        <v>121.12210727271875</v>
      </c>
      <c r="G85" s="21">
        <f t="shared" si="5"/>
        <v>8.5325391103100792E-3</v>
      </c>
    </row>
    <row r="86" spans="5:7">
      <c r="E86" s="19">
        <f t="shared" si="6"/>
        <v>41.5</v>
      </c>
      <c r="F86" s="20">
        <f t="shared" si="7"/>
        <v>121.13063981182906</v>
      </c>
      <c r="G86" s="21">
        <f t="shared" si="5"/>
        <v>7.8535481547933102E-3</v>
      </c>
    </row>
    <row r="87" spans="5:7">
      <c r="E87" s="19">
        <f t="shared" si="6"/>
        <v>42</v>
      </c>
      <c r="F87" s="20">
        <f t="shared" si="7"/>
        <v>121.13849335998385</v>
      </c>
      <c r="G87" s="21">
        <f t="shared" si="5"/>
        <v>7.2285890310333188E-3</v>
      </c>
    </row>
    <row r="88" spans="5:7">
      <c r="E88" s="19">
        <f t="shared" si="6"/>
        <v>42.5</v>
      </c>
      <c r="F88" s="20">
        <f t="shared" si="7"/>
        <v>121.14572194901488</v>
      </c>
      <c r="G88" s="21">
        <f t="shared" si="5"/>
        <v>6.6533620663787457E-3</v>
      </c>
    </row>
    <row r="89" spans="5:7">
      <c r="E89" s="19">
        <f t="shared" si="6"/>
        <v>43</v>
      </c>
      <c r="F89" s="20">
        <f t="shared" si="7"/>
        <v>121.15237531108126</v>
      </c>
      <c r="G89" s="21">
        <f t="shared" si="5"/>
        <v>6.1239097417604216E-3</v>
      </c>
    </row>
    <row r="90" spans="5:7">
      <c r="E90" s="19">
        <f t="shared" si="6"/>
        <v>43.5</v>
      </c>
      <c r="F90" s="20">
        <f t="shared" si="7"/>
        <v>121.15849922082302</v>
      </c>
      <c r="G90" s="21">
        <f t="shared" si="5"/>
        <v>5.6365894642554058E-3</v>
      </c>
    </row>
    <row r="91" spans="5:7">
      <c r="E91" s="19">
        <f t="shared" si="6"/>
        <v>44</v>
      </c>
      <c r="F91" s="20">
        <f t="shared" si="7"/>
        <v>121.16413581028728</v>
      </c>
      <c r="G91" s="21">
        <f t="shared" si="5"/>
        <v>5.1880485063158484E-3</v>
      </c>
    </row>
    <row r="92" spans="5:7">
      <c r="E92" s="19">
        <f t="shared" si="6"/>
        <v>44.5</v>
      </c>
      <c r="F92" s="20">
        <f t="shared" si="7"/>
        <v>121.16932385879359</v>
      </c>
      <c r="G92" s="21">
        <f t="shared" si="5"/>
        <v>4.7752009392517713E-3</v>
      </c>
    </row>
    <row r="93" spans="5:7">
      <c r="E93" s="19">
        <f t="shared" si="6"/>
        <v>45</v>
      </c>
      <c r="F93" s="20">
        <f t="shared" si="7"/>
        <v>121.17409905973284</v>
      </c>
      <c r="G93" s="21">
        <f t="shared" si="5"/>
        <v>4.3952064022666805E-3</v>
      </c>
    </row>
    <row r="94" spans="5:7">
      <c r="E94" s="19">
        <f t="shared" si="6"/>
        <v>45.5</v>
      </c>
      <c r="F94" s="20">
        <f t="shared" si="7"/>
        <v>121.1784942661351</v>
      </c>
      <c r="G94" s="21">
        <f t="shared" si="5"/>
        <v>4.0454505609880597E-3</v>
      </c>
    </row>
    <row r="95" spans="5:7">
      <c r="E95" s="19">
        <f t="shared" si="6"/>
        <v>46</v>
      </c>
      <c r="F95" s="20">
        <f t="shared" si="7"/>
        <v>121.1825397166961</v>
      </c>
      <c r="G95" s="21">
        <f t="shared" si="5"/>
        <v>3.7235271210371342E-3</v>
      </c>
    </row>
    <row r="96" spans="5:7">
      <c r="E96" s="19">
        <f t="shared" si="6"/>
        <v>46.5</v>
      </c>
      <c r="F96" s="20">
        <f t="shared" si="7"/>
        <v>121.18626324381714</v>
      </c>
      <c r="G96" s="21">
        <f t="shared" si="5"/>
        <v>3.4272212729039575E-3</v>
      </c>
    </row>
    <row r="97" spans="5:7">
      <c r="E97" s="19">
        <f t="shared" si="6"/>
        <v>47</v>
      </c>
      <c r="F97" s="20">
        <f t="shared" si="7"/>
        <v>121.18969046509004</v>
      </c>
      <c r="G97" s="21">
        <f t="shared" si="5"/>
        <v>3.1544944542195811E-3</v>
      </c>
    </row>
    <row r="98" spans="5:7">
      <c r="E98" s="19">
        <f t="shared" si="6"/>
        <v>47.5</v>
      </c>
      <c r="F98" s="20">
        <f t="shared" si="7"/>
        <v>121.19284495954426</v>
      </c>
      <c r="G98" s="21">
        <f t="shared" si="5"/>
        <v>2.9034703245959161E-3</v>
      </c>
    </row>
    <row r="99" spans="5:7">
      <c r="E99" s="19">
        <f t="shared" si="6"/>
        <v>48</v>
      </c>
      <c r="F99" s="20">
        <f t="shared" si="7"/>
        <v>121.19574842986886</v>
      </c>
      <c r="G99" s="21">
        <f t="shared" ref="G99:G162" si="8">($C$4*$C$6*($C$5-F99)+$C$7*($C$8-F99))/$C$2/$C$6</f>
        <v>2.6724218565459213E-3</v>
      </c>
    </row>
    <row r="100" spans="5:7">
      <c r="E100" s="19">
        <f t="shared" si="6"/>
        <v>48.5</v>
      </c>
      <c r="F100" s="20">
        <f t="shared" si="7"/>
        <v>121.1984208517254</v>
      </c>
      <c r="G100" s="21">
        <f t="shared" si="8"/>
        <v>2.4597594536595931E-3</v>
      </c>
    </row>
    <row r="101" spans="5:7">
      <c r="E101" s="19">
        <f t="shared" si="6"/>
        <v>49</v>
      </c>
      <c r="F101" s="20">
        <f t="shared" si="7"/>
        <v>121.20088061117906</v>
      </c>
      <c r="G101" s="21">
        <f t="shared" si="8"/>
        <v>2.2640200142980326E-3</v>
      </c>
    </row>
    <row r="102" spans="5:7">
      <c r="E102" s="19">
        <f t="shared" si="6"/>
        <v>49.5</v>
      </c>
      <c r="F102" s="20">
        <f t="shared" si="7"/>
        <v>121.20314463119335</v>
      </c>
      <c r="G102" s="21">
        <f t="shared" si="8"/>
        <v>2.083856865563376E-3</v>
      </c>
    </row>
    <row r="103" spans="5:7" ht="16" thickBot="1">
      <c r="E103" s="29">
        <f t="shared" si="6"/>
        <v>50</v>
      </c>
      <c r="F103" s="26">
        <f t="shared" si="7"/>
        <v>121.20522848805892</v>
      </c>
      <c r="G103" s="30">
        <f t="shared" si="8"/>
        <v>1.9180304982861548E-3</v>
      </c>
    </row>
    <row r="104" spans="5:7" ht="16" thickBot="1">
      <c r="E104" s="25">
        <f t="shared" ref="E104:E167" si="9">E103+$C$9</f>
        <v>50.5</v>
      </c>
      <c r="F104" s="28">
        <f t="shared" ref="F104:F167" si="10">F103+G103</f>
        <v>121.20714651855721</v>
      </c>
      <c r="G104" s="27">
        <f t="shared" si="8"/>
        <v>1.7654000392978136E-3</v>
      </c>
    </row>
    <row r="105" spans="5:7" ht="16" thickBot="1">
      <c r="E105" s="25">
        <f t="shared" si="9"/>
        <v>51</v>
      </c>
      <c r="F105" s="28">
        <f t="shared" si="10"/>
        <v>121.20891191859651</v>
      </c>
      <c r="G105" s="27">
        <f t="shared" si="8"/>
        <v>1.6249154023028204E-3</v>
      </c>
    </row>
    <row r="106" spans="5:7" ht="16" thickBot="1">
      <c r="E106" s="25">
        <f t="shared" si="9"/>
        <v>51.5</v>
      </c>
      <c r="F106" s="28">
        <f t="shared" si="10"/>
        <v>121.21053683399882</v>
      </c>
      <c r="G106" s="27">
        <f t="shared" si="8"/>
        <v>1.4956100633668195E-3</v>
      </c>
    </row>
    <row r="107" spans="5:7" ht="16" thickBot="1">
      <c r="E107" s="25">
        <f t="shared" si="9"/>
        <v>52</v>
      </c>
      <c r="F107" s="28">
        <f t="shared" si="10"/>
        <v>121.21203244406219</v>
      </c>
      <c r="G107" s="27">
        <f t="shared" si="8"/>
        <v>1.3765944112985684E-3</v>
      </c>
    </row>
    <row r="108" spans="5:7" ht="16" thickBot="1">
      <c r="E108" s="25">
        <f t="shared" si="9"/>
        <v>52.5</v>
      </c>
      <c r="F108" s="28">
        <f t="shared" si="10"/>
        <v>121.21340903847349</v>
      </c>
      <c r="G108" s="27">
        <f t="shared" si="8"/>
        <v>1.2670496271957184E-3</v>
      </c>
    </row>
    <row r="109" spans="5:7" ht="16" thickBot="1">
      <c r="E109" s="25">
        <f t="shared" si="9"/>
        <v>53</v>
      </c>
      <c r="F109" s="28">
        <f t="shared" si="10"/>
        <v>121.21467608810069</v>
      </c>
      <c r="G109" s="27">
        <f t="shared" si="8"/>
        <v>1.1662220510265642E-3</v>
      </c>
    </row>
    <row r="110" spans="5:7" ht="16" thickBot="1">
      <c r="E110" s="25">
        <f t="shared" si="9"/>
        <v>53.5</v>
      </c>
      <c r="F110" s="28">
        <f t="shared" si="10"/>
        <v>121.21584231015171</v>
      </c>
      <c r="G110" s="27">
        <f t="shared" si="8"/>
        <v>1.073417996508397E-3</v>
      </c>
    </row>
    <row r="111" spans="5:7" ht="16" thickBot="1">
      <c r="E111" s="25">
        <f t="shared" si="9"/>
        <v>54</v>
      </c>
      <c r="F111" s="28">
        <f t="shared" si="10"/>
        <v>121.21691572814822</v>
      </c>
      <c r="G111" s="27">
        <f t="shared" si="8"/>
        <v>9.8799897859389073E-4</v>
      </c>
    </row>
    <row r="112" spans="5:7" ht="16" thickBot="1">
      <c r="E112" s="25">
        <f t="shared" si="9"/>
        <v>54.5</v>
      </c>
      <c r="F112" s="28">
        <f t="shared" si="10"/>
        <v>121.21790372712681</v>
      </c>
      <c r="G112" s="27">
        <f t="shared" si="8"/>
        <v>9.0937732074437198E-4</v>
      </c>
    </row>
    <row r="113" spans="5:7" ht="16" thickBot="1">
      <c r="E113" s="25">
        <f t="shared" si="9"/>
        <v>55</v>
      </c>
      <c r="F113" s="28">
        <f t="shared" si="10"/>
        <v>121.21881310444755</v>
      </c>
      <c r="G113" s="27">
        <f t="shared" si="8"/>
        <v>8.3701211175421183E-4</v>
      </c>
    </row>
    <row r="114" spans="5:7" ht="16" thickBot="1">
      <c r="E114" s="25">
        <f t="shared" si="9"/>
        <v>55.5</v>
      </c>
      <c r="F114" s="28">
        <f t="shared" si="10"/>
        <v>121.21965011655931</v>
      </c>
      <c r="G114" s="27">
        <f t="shared" si="8"/>
        <v>7.7040548432510069E-4</v>
      </c>
    </row>
    <row r="115" spans="5:7" ht="16" thickBot="1">
      <c r="E115" s="25">
        <f t="shared" si="9"/>
        <v>56</v>
      </c>
      <c r="F115" s="28">
        <f t="shared" si="10"/>
        <v>121.22042052204364</v>
      </c>
      <c r="G115" s="27">
        <f t="shared" si="8"/>
        <v>7.0909918977684228E-4</v>
      </c>
    </row>
    <row r="116" spans="5:7" ht="16" thickBot="1">
      <c r="E116" s="25">
        <f t="shared" si="9"/>
        <v>56.5</v>
      </c>
      <c r="F116" s="28">
        <f t="shared" si="10"/>
        <v>121.22112962123342</v>
      </c>
      <c r="G116" s="27">
        <f t="shared" si="8"/>
        <v>6.5267144532741683E-4</v>
      </c>
    </row>
    <row r="117" spans="5:7" ht="16" thickBot="1">
      <c r="E117" s="25">
        <f t="shared" si="9"/>
        <v>57</v>
      </c>
      <c r="F117" s="28">
        <f t="shared" si="10"/>
        <v>121.22178229267874</v>
      </c>
      <c r="G117" s="27">
        <f t="shared" si="8"/>
        <v>6.0073403225830075E-4</v>
      </c>
    </row>
    <row r="118" spans="5:7" ht="16" thickBot="1">
      <c r="E118" s="25">
        <f t="shared" si="9"/>
        <v>57.5</v>
      </c>
      <c r="F118" s="28">
        <f t="shared" si="10"/>
        <v>121.222383026711</v>
      </c>
      <c r="G118" s="27">
        <f t="shared" si="8"/>
        <v>5.5292962499986628E-4</v>
      </c>
    </row>
    <row r="119" spans="5:7" ht="16" thickBot="1">
      <c r="E119" s="25">
        <f t="shared" si="9"/>
        <v>58</v>
      </c>
      <c r="F119" s="28">
        <f t="shared" si="10"/>
        <v>121.222935956336</v>
      </c>
      <c r="G119" s="27">
        <f t="shared" si="8"/>
        <v>5.0892933275861849E-4</v>
      </c>
    </row>
    <row r="120" spans="5:7" ht="16" thickBot="1">
      <c r="E120" s="25">
        <f t="shared" si="9"/>
        <v>58.5</v>
      </c>
      <c r="F120" s="28">
        <f t="shared" si="10"/>
        <v>121.22344488566875</v>
      </c>
      <c r="G120" s="27">
        <f t="shared" si="8"/>
        <v>4.6843043677138212E-4</v>
      </c>
    </row>
    <row r="121" spans="5:7" ht="16" thickBot="1">
      <c r="E121" s="25">
        <f t="shared" si="9"/>
        <v>59</v>
      </c>
      <c r="F121" s="28">
        <f t="shared" si="10"/>
        <v>121.22391331610552</v>
      </c>
      <c r="G121" s="27">
        <f t="shared" si="8"/>
        <v>4.31154307621229E-4</v>
      </c>
    </row>
    <row r="122" spans="5:7" ht="16" thickBot="1">
      <c r="E122" s="25">
        <f t="shared" si="9"/>
        <v>59.5</v>
      </c>
      <c r="F122" s="28">
        <f t="shared" si="10"/>
        <v>121.22434447041314</v>
      </c>
      <c r="G122" s="27">
        <f t="shared" si="8"/>
        <v>3.9684448829060455E-4</v>
      </c>
    </row>
    <row r="123" spans="5:7" ht="16" thickBot="1">
      <c r="E123" s="25">
        <f t="shared" si="9"/>
        <v>60</v>
      </c>
      <c r="F123" s="28">
        <f t="shared" si="10"/>
        <v>121.22474131490144</v>
      </c>
      <c r="G123" s="27">
        <f t="shared" si="8"/>
        <v>3.652649297540935E-4</v>
      </c>
    </row>
    <row r="124" spans="5:7" ht="16" thickBot="1">
      <c r="E124" s="25">
        <f t="shared" si="9"/>
        <v>60.5</v>
      </c>
      <c r="F124" s="28">
        <f t="shared" si="10"/>
        <v>121.22510657983119</v>
      </c>
      <c r="G124" s="27">
        <f t="shared" si="8"/>
        <v>3.3619836698015363E-4</v>
      </c>
    </row>
    <row r="125" spans="5:7" ht="16" thickBot="1">
      <c r="E125" s="25">
        <f t="shared" si="9"/>
        <v>61</v>
      </c>
      <c r="F125" s="28">
        <f t="shared" si="10"/>
        <v>121.22544277819817</v>
      </c>
      <c r="G125" s="27">
        <f t="shared" si="8"/>
        <v>3.094448241617449E-4</v>
      </c>
    </row>
    <row r="126" spans="5:7" ht="16" thickBot="1">
      <c r="E126" s="25">
        <f t="shared" si="9"/>
        <v>61.5</v>
      </c>
      <c r="F126" s="28">
        <f t="shared" si="10"/>
        <v>121.22575222302234</v>
      </c>
      <c r="G126" s="27">
        <f t="shared" si="8"/>
        <v>2.8482023889747063E-4</v>
      </c>
    </row>
    <row r="127" spans="5:7" ht="16" thickBot="1">
      <c r="E127" s="25">
        <f t="shared" si="9"/>
        <v>62</v>
      </c>
      <c r="F127" s="28">
        <f t="shared" si="10"/>
        <v>121.22603704326124</v>
      </c>
      <c r="G127" s="27">
        <f t="shared" si="8"/>
        <v>2.6215519585886664E-4</v>
      </c>
    </row>
    <row r="128" spans="5:7" ht="16" thickBot="1">
      <c r="E128" s="25">
        <f t="shared" si="9"/>
        <v>62.5</v>
      </c>
      <c r="F128" s="28">
        <f t="shared" si="10"/>
        <v>121.2262991984571</v>
      </c>
      <c r="G128" s="27">
        <f t="shared" si="8"/>
        <v>2.4129376122299177E-4</v>
      </c>
    </row>
    <row r="129" spans="5:7" ht="16" thickBot="1">
      <c r="E129" s="25">
        <f t="shared" si="9"/>
        <v>63</v>
      </c>
      <c r="F129" s="28">
        <f t="shared" si="10"/>
        <v>121.22654049221832</v>
      </c>
      <c r="G129" s="27">
        <f t="shared" si="8"/>
        <v>2.220924098581286E-4</v>
      </c>
    </row>
    <row r="130" spans="5:7" ht="16" thickBot="1">
      <c r="E130" s="25">
        <f t="shared" si="9"/>
        <v>63.5</v>
      </c>
      <c r="F130" s="28">
        <f t="shared" si="10"/>
        <v>121.22676258462818</v>
      </c>
      <c r="G130" s="27">
        <f t="shared" si="8"/>
        <v>2.0441903788387687E-4</v>
      </c>
    </row>
    <row r="131" spans="5:7" ht="16" thickBot="1">
      <c r="E131" s="25">
        <f t="shared" si="9"/>
        <v>64</v>
      </c>
      <c r="F131" s="28">
        <f t="shared" si="10"/>
        <v>121.22696700366606</v>
      </c>
      <c r="G131" s="27">
        <f t="shared" si="8"/>
        <v>1.8815205380498135E-4</v>
      </c>
    </row>
    <row r="132" spans="5:7" ht="16" thickBot="1">
      <c r="E132" s="25">
        <f t="shared" si="9"/>
        <v>64.5</v>
      </c>
      <c r="F132" s="28">
        <f t="shared" si="10"/>
        <v>121.22715515571987</v>
      </c>
      <c r="G132" s="27">
        <f t="shared" si="8"/>
        <v>1.7317954197158095E-4</v>
      </c>
    </row>
    <row r="133" spans="5:7" ht="16" thickBot="1">
      <c r="E133" s="25">
        <f t="shared" si="9"/>
        <v>65</v>
      </c>
      <c r="F133" s="28">
        <f t="shared" si="10"/>
        <v>121.22732833526184</v>
      </c>
      <c r="G133" s="27">
        <f t="shared" si="8"/>
        <v>1.5939849260739389E-4</v>
      </c>
    </row>
    <row r="134" spans="5:7" ht="16" thickBot="1">
      <c r="E134" s="25">
        <f t="shared" si="9"/>
        <v>65.5</v>
      </c>
      <c r="F134" s="28">
        <f t="shared" si="10"/>
        <v>121.22748773375446</v>
      </c>
      <c r="G134" s="27">
        <f t="shared" si="8"/>
        <v>1.4671409310912516E-4</v>
      </c>
    </row>
    <row r="135" spans="5:7" ht="16" thickBot="1">
      <c r="E135" s="25">
        <f t="shared" si="9"/>
        <v>66</v>
      </c>
      <c r="F135" s="28">
        <f t="shared" si="10"/>
        <v>121.22763444784756</v>
      </c>
      <c r="G135" s="27">
        <f t="shared" si="8"/>
        <v>1.3503907574599191E-4</v>
      </c>
    </row>
    <row r="136" spans="5:7" ht="16" thickBot="1">
      <c r="E136" s="25">
        <f t="shared" si="9"/>
        <v>66.5</v>
      </c>
      <c r="F136" s="28">
        <f t="shared" si="10"/>
        <v>121.22776948692331</v>
      </c>
      <c r="G136" s="27">
        <f t="shared" si="8"/>
        <v>1.2429311725872114E-4</v>
      </c>
    </row>
    <row r="137" spans="5:7" ht="16" thickBot="1">
      <c r="E137" s="25">
        <f t="shared" si="9"/>
        <v>67</v>
      </c>
      <c r="F137" s="28">
        <f t="shared" si="10"/>
        <v>121.22789378004056</v>
      </c>
      <c r="G137" s="27">
        <f t="shared" si="8"/>
        <v>1.1440228624630251E-4</v>
      </c>
    </row>
    <row r="138" spans="5:7" ht="16" thickBot="1">
      <c r="E138" s="25">
        <f t="shared" si="9"/>
        <v>67.5</v>
      </c>
      <c r="F138" s="28">
        <f t="shared" si="10"/>
        <v>121.2280081823268</v>
      </c>
      <c r="G138" s="27">
        <f t="shared" si="8"/>
        <v>1.0529853452067021E-4</v>
      </c>
    </row>
    <row r="139" spans="5:7" ht="16" thickBot="1">
      <c r="E139" s="25">
        <f t="shared" si="9"/>
        <v>68</v>
      </c>
      <c r="F139" s="28">
        <f t="shared" si="10"/>
        <v>121.22811348086132</v>
      </c>
      <c r="G139" s="27">
        <f t="shared" si="8"/>
        <v>9.6919228941703687E-5</v>
      </c>
    </row>
    <row r="140" spans="5:7" ht="16" thickBot="1">
      <c r="E140" s="25">
        <f t="shared" si="9"/>
        <v>68.5</v>
      </c>
      <c r="F140" s="28">
        <f t="shared" si="10"/>
        <v>121.22821040009026</v>
      </c>
      <c r="G140" s="27">
        <f t="shared" si="8"/>
        <v>8.9206720506390457E-5</v>
      </c>
    </row>
    <row r="141" spans="5:7" ht="16" thickBot="1">
      <c r="E141" s="25">
        <f t="shared" si="9"/>
        <v>69</v>
      </c>
      <c r="F141" s="28">
        <f t="shared" si="10"/>
        <v>121.22829960681076</v>
      </c>
      <c r="G141" s="27">
        <f t="shared" si="8"/>
        <v>8.2107947724586544E-5</v>
      </c>
    </row>
    <row r="142" spans="5:7" ht="16" thickBot="1">
      <c r="E142" s="25">
        <f t="shared" si="9"/>
        <v>69.5</v>
      </c>
      <c r="F142" s="28">
        <f t="shared" si="10"/>
        <v>121.22838171475848</v>
      </c>
      <c r="G142" s="27">
        <f t="shared" si="8"/>
        <v>7.5574071564596932E-5</v>
      </c>
    </row>
    <row r="143" spans="5:7" ht="16" thickBot="1">
      <c r="E143" s="25">
        <f t="shared" si="9"/>
        <v>70</v>
      </c>
      <c r="F143" s="28">
        <f t="shared" si="10"/>
        <v>121.22845728883004</v>
      </c>
      <c r="G143" s="27">
        <f t="shared" si="8"/>
        <v>6.9560139440149902E-5</v>
      </c>
    </row>
    <row r="144" spans="5:7" ht="16" thickBot="1">
      <c r="E144" s="25">
        <f t="shared" si="9"/>
        <v>70.5</v>
      </c>
      <c r="F144" s="28">
        <f t="shared" si="10"/>
        <v>121.22852684896948</v>
      </c>
      <c r="G144" s="27">
        <f t="shared" si="8"/>
        <v>6.4024775941354446E-5</v>
      </c>
    </row>
    <row r="145" spans="5:7" ht="16" thickBot="1">
      <c r="E145" s="25">
        <f t="shared" si="9"/>
        <v>71</v>
      </c>
      <c r="F145" s="28">
        <f t="shared" si="10"/>
        <v>121.22859087374542</v>
      </c>
      <c r="G145" s="27">
        <f t="shared" si="8"/>
        <v>5.8929898176646676E-5</v>
      </c>
    </row>
    <row r="146" spans="5:7" ht="16" thickBot="1">
      <c r="E146" s="25">
        <f t="shared" si="9"/>
        <v>71.5</v>
      </c>
      <c r="F146" s="28">
        <f t="shared" si="10"/>
        <v>121.22864980364359</v>
      </c>
      <c r="G146" s="27">
        <f t="shared" si="8"/>
        <v>5.4240453762351074E-5</v>
      </c>
    </row>
    <row r="147" spans="5:7" ht="16" thickBot="1">
      <c r="E147" s="25">
        <f t="shared" si="9"/>
        <v>72</v>
      </c>
      <c r="F147" s="28">
        <f t="shared" si="10"/>
        <v>121.22870404409736</v>
      </c>
      <c r="G147" s="27">
        <f t="shared" si="8"/>
        <v>4.9924179666882383E-5</v>
      </c>
    </row>
    <row r="148" spans="5:7" ht="16" thickBot="1">
      <c r="E148" s="25">
        <f t="shared" si="9"/>
        <v>72.5</v>
      </c>
      <c r="F148" s="28">
        <f t="shared" si="10"/>
        <v>121.22875396827702</v>
      </c>
      <c r="G148" s="27">
        <f t="shared" si="8"/>
        <v>4.5951380244349192E-5</v>
      </c>
    </row>
    <row r="149" spans="5:7" ht="16" thickBot="1">
      <c r="E149" s="25">
        <f t="shared" si="9"/>
        <v>73</v>
      </c>
      <c r="F149" s="28">
        <f t="shared" si="10"/>
        <v>121.22879991965726</v>
      </c>
      <c r="G149" s="27">
        <f t="shared" si="8"/>
        <v>4.2294722926038692E-5</v>
      </c>
    </row>
    <row r="150" spans="5:7" ht="16" thickBot="1">
      <c r="E150" s="25">
        <f t="shared" si="9"/>
        <v>73.5</v>
      </c>
      <c r="F150" s="28">
        <f t="shared" si="10"/>
        <v>121.22884221438019</v>
      </c>
      <c r="G150" s="27">
        <f t="shared" si="8"/>
        <v>3.8929050180305914E-5</v>
      </c>
    </row>
    <row r="151" spans="5:7" ht="16" thickBot="1">
      <c r="E151" s="25">
        <f t="shared" si="9"/>
        <v>74</v>
      </c>
      <c r="F151" s="28">
        <f t="shared" si="10"/>
        <v>121.22888114343037</v>
      </c>
      <c r="G151" s="27">
        <f t="shared" si="8"/>
        <v>3.5831206427875332E-5</v>
      </c>
    </row>
    <row r="152" spans="5:7" ht="16" thickBot="1">
      <c r="E152" s="25">
        <f t="shared" si="9"/>
        <v>74.5</v>
      </c>
      <c r="F152" s="28">
        <f t="shared" si="10"/>
        <v>121.2289169746368</v>
      </c>
      <c r="G152" s="27">
        <f t="shared" si="8"/>
        <v>3.2979878730419962E-5</v>
      </c>
    </row>
    <row r="153" spans="5:7" ht="16" thickBot="1">
      <c r="E153" s="25">
        <f t="shared" si="9"/>
        <v>75</v>
      </c>
      <c r="F153" s="28">
        <f t="shared" si="10"/>
        <v>121.22894995451553</v>
      </c>
      <c r="G153" s="27">
        <f t="shared" si="8"/>
        <v>3.0355450166019221E-5</v>
      </c>
    </row>
    <row r="154" spans="5:7" ht="16" thickBot="1">
      <c r="E154" s="25">
        <f t="shared" si="9"/>
        <v>75.5</v>
      </c>
      <c r="F154" s="28">
        <f t="shared" si="10"/>
        <v>121.22898030996569</v>
      </c>
      <c r="G154" s="27">
        <f t="shared" si="8"/>
        <v>2.7939864858428164E-5</v>
      </c>
    </row>
    <row r="155" spans="5:7" ht="16" thickBot="1">
      <c r="E155" s="25">
        <f t="shared" si="9"/>
        <v>76</v>
      </c>
      <c r="F155" s="28">
        <f t="shared" si="10"/>
        <v>121.22900824983056</v>
      </c>
      <c r="G155" s="27">
        <f t="shared" si="8"/>
        <v>2.5716503758468007E-5</v>
      </c>
    </row>
    <row r="156" spans="5:7" ht="16" thickBot="1">
      <c r="E156" s="25">
        <f t="shared" si="9"/>
        <v>76.5</v>
      </c>
      <c r="F156" s="28">
        <f t="shared" si="10"/>
        <v>121.22903396633431</v>
      </c>
      <c r="G156" s="27">
        <f t="shared" si="8"/>
        <v>2.3670070307326369E-5</v>
      </c>
    </row>
    <row r="157" spans="5:7" ht="16" thickBot="1">
      <c r="E157" s="25">
        <f t="shared" si="9"/>
        <v>77</v>
      </c>
      <c r="F157" s="28">
        <f t="shared" si="10"/>
        <v>121.22905763640462</v>
      </c>
      <c r="G157" s="27">
        <f t="shared" si="8"/>
        <v>2.1786485193243572E-5</v>
      </c>
    </row>
    <row r="158" spans="5:7" ht="16" thickBot="1">
      <c r="E158" s="25">
        <f t="shared" si="9"/>
        <v>77.5</v>
      </c>
      <c r="F158" s="28">
        <f t="shared" si="10"/>
        <v>121.22907942288981</v>
      </c>
      <c r="G158" s="27">
        <f t="shared" si="8"/>
        <v>2.0052789489546455E-5</v>
      </c>
    </row>
    <row r="159" spans="5:7" ht="16" thickBot="1">
      <c r="E159" s="25">
        <f t="shared" si="9"/>
        <v>78</v>
      </c>
      <c r="F159" s="28">
        <f t="shared" si="10"/>
        <v>121.22909947567931</v>
      </c>
      <c r="G159" s="27">
        <f t="shared" si="8"/>
        <v>1.8457055497111687E-5</v>
      </c>
    </row>
    <row r="160" spans="5:7" ht="16" thickBot="1">
      <c r="E160" s="25">
        <f t="shared" si="9"/>
        <v>78.5</v>
      </c>
      <c r="F160" s="28">
        <f t="shared" si="10"/>
        <v>121.22911793273481</v>
      </c>
      <c r="G160" s="27">
        <f t="shared" si="8"/>
        <v>1.6988304684321769E-5</v>
      </c>
    </row>
    <row r="161" spans="5:7" ht="16" thickBot="1">
      <c r="E161" s="25">
        <f t="shared" si="9"/>
        <v>79</v>
      </c>
      <c r="F161" s="28">
        <f t="shared" si="10"/>
        <v>121.22913492103949</v>
      </c>
      <c r="G161" s="27">
        <f t="shared" si="8"/>
        <v>1.5636432155299119E-5</v>
      </c>
    </row>
    <row r="162" spans="5:7" ht="16" thickBot="1">
      <c r="E162" s="25">
        <f t="shared" si="9"/>
        <v>79.5</v>
      </c>
      <c r="F162" s="28">
        <f t="shared" si="10"/>
        <v>121.22915055747164</v>
      </c>
      <c r="G162" s="27">
        <f t="shared" si="8"/>
        <v>1.4392137125331801E-5</v>
      </c>
    </row>
    <row r="163" spans="5:7" ht="16" thickBot="1">
      <c r="E163" s="25">
        <f t="shared" si="9"/>
        <v>80</v>
      </c>
      <c r="F163" s="28">
        <f t="shared" si="10"/>
        <v>121.22916494960877</v>
      </c>
      <c r="G163" s="27">
        <f t="shared" ref="G163:G203" si="11">($C$4*$C$6*($C$5-F163)+$C$7*($C$8-F163))/$C$2/$C$6</f>
        <v>1.324685893599613E-5</v>
      </c>
    </row>
    <row r="164" spans="5:7" ht="16" thickBot="1">
      <c r="E164" s="25">
        <f t="shared" si="9"/>
        <v>80.5</v>
      </c>
      <c r="F164" s="28">
        <f t="shared" si="10"/>
        <v>121.22917819646771</v>
      </c>
      <c r="G164" s="27">
        <f t="shared" si="11"/>
        <v>1.2192718158350599E-5</v>
      </c>
    </row>
    <row r="165" spans="5:7" ht="16" thickBot="1">
      <c r="E165" s="25">
        <f t="shared" si="9"/>
        <v>81</v>
      </c>
      <c r="F165" s="28">
        <f t="shared" si="10"/>
        <v>121.22919038918587</v>
      </c>
      <c r="G165" s="27">
        <f t="shared" si="11"/>
        <v>1.1222462382785154E-5</v>
      </c>
    </row>
    <row r="166" spans="5:7" ht="16" thickBot="1">
      <c r="E166" s="25">
        <f t="shared" si="9"/>
        <v>81.5</v>
      </c>
      <c r="F166" s="28">
        <f t="shared" si="10"/>
        <v>121.22920161164825</v>
      </c>
      <c r="G166" s="27">
        <f t="shared" si="11"/>
        <v>1.0329416320645385E-5</v>
      </c>
    </row>
    <row r="167" spans="5:7" ht="16" thickBot="1">
      <c r="E167" s="25">
        <f t="shared" si="9"/>
        <v>82</v>
      </c>
      <c r="F167" s="28">
        <f t="shared" si="10"/>
        <v>121.22921194106458</v>
      </c>
      <c r="G167" s="27">
        <f t="shared" si="11"/>
        <v>9.5074358796930119E-6</v>
      </c>
    </row>
    <row r="168" spans="5:7" ht="16" thickBot="1">
      <c r="E168" s="25">
        <f t="shared" ref="E168:E199" si="12">E167+$C$9</f>
        <v>82.5</v>
      </c>
      <c r="F168" s="28">
        <f t="shared" ref="F168:F199" si="13">F167+G167</f>
        <v>121.22922144850045</v>
      </c>
      <c r="G168" s="27">
        <f t="shared" si="11"/>
        <v>8.7508658965363026E-6</v>
      </c>
    </row>
    <row r="169" spans="5:7" ht="16" thickBot="1">
      <c r="E169" s="25">
        <f t="shared" si="12"/>
        <v>83</v>
      </c>
      <c r="F169" s="28">
        <f t="shared" si="13"/>
        <v>121.22923019936636</v>
      </c>
      <c r="G169" s="27">
        <f t="shared" si="11"/>
        <v>8.0545012245132333E-6</v>
      </c>
    </row>
    <row r="170" spans="5:7" ht="16" thickBot="1">
      <c r="E170" s="25">
        <f t="shared" si="12"/>
        <v>83.5</v>
      </c>
      <c r="F170" s="28">
        <f t="shared" si="13"/>
        <v>121.22923825386758</v>
      </c>
      <c r="G170" s="27">
        <f t="shared" si="11"/>
        <v>7.4135509267601999E-6</v>
      </c>
    </row>
    <row r="171" spans="5:7" ht="16" thickBot="1">
      <c r="E171" s="25">
        <f t="shared" si="12"/>
        <v>84</v>
      </c>
      <c r="F171" s="28">
        <f t="shared" si="13"/>
        <v>121.22924566741851</v>
      </c>
      <c r="G171" s="27">
        <f t="shared" si="11"/>
        <v>6.8236053119719852E-6</v>
      </c>
    </row>
    <row r="172" spans="5:7" ht="16" thickBot="1">
      <c r="E172" s="25">
        <f t="shared" si="12"/>
        <v>84.5</v>
      </c>
      <c r="F172" s="28">
        <f t="shared" si="13"/>
        <v>121.22925249102383</v>
      </c>
      <c r="G172" s="27">
        <f t="shared" si="11"/>
        <v>6.2806055982267946E-6</v>
      </c>
    </row>
    <row r="173" spans="5:7" ht="16" thickBot="1">
      <c r="E173" s="25">
        <f t="shared" si="12"/>
        <v>85</v>
      </c>
      <c r="F173" s="28">
        <f t="shared" si="13"/>
        <v>121.22925877162943</v>
      </c>
      <c r="G173" s="27">
        <f t="shared" si="11"/>
        <v>5.7808159876486479E-6</v>
      </c>
    </row>
    <row r="174" spans="5:7" ht="16" thickBot="1">
      <c r="E174" s="25">
        <f t="shared" si="12"/>
        <v>85.5</v>
      </c>
      <c r="F174" s="28">
        <f t="shared" si="13"/>
        <v>121.22926455244541</v>
      </c>
      <c r="G174" s="27">
        <f t="shared" si="11"/>
        <v>5.3207979653774651E-6</v>
      </c>
    </row>
    <row r="175" spans="5:7" ht="16" thickBot="1">
      <c r="E175" s="25">
        <f t="shared" si="12"/>
        <v>86</v>
      </c>
      <c r="F175" s="28">
        <f t="shared" si="13"/>
        <v>121.22926987324338</v>
      </c>
      <c r="G175" s="27">
        <f t="shared" si="11"/>
        <v>4.8973866394390208E-6</v>
      </c>
    </row>
    <row r="176" spans="5:7" ht="16" thickBot="1">
      <c r="E176" s="25">
        <f t="shared" si="12"/>
        <v>86.5</v>
      </c>
      <c r="F176" s="28">
        <f t="shared" si="13"/>
        <v>121.22927477063003</v>
      </c>
      <c r="G176" s="27">
        <f t="shared" si="11"/>
        <v>4.5076689721869738E-6</v>
      </c>
    </row>
    <row r="177" spans="5:7" ht="16" thickBot="1">
      <c r="E177" s="25">
        <f t="shared" si="12"/>
        <v>87</v>
      </c>
      <c r="F177" s="28">
        <f t="shared" si="13"/>
        <v>121.229279278299</v>
      </c>
      <c r="G177" s="27">
        <f t="shared" si="11"/>
        <v>4.1489637349980136E-6</v>
      </c>
    </row>
    <row r="178" spans="5:7" ht="16" thickBot="1">
      <c r="E178" s="25">
        <f t="shared" si="12"/>
        <v>87.5</v>
      </c>
      <c r="F178" s="28">
        <f t="shared" si="13"/>
        <v>121.22928342726274</v>
      </c>
      <c r="G178" s="27">
        <f t="shared" si="11"/>
        <v>3.8188030621271753E-6</v>
      </c>
    </row>
    <row r="179" spans="5:7" ht="16" thickBot="1">
      <c r="E179" s="25">
        <f t="shared" si="12"/>
        <v>88</v>
      </c>
      <c r="F179" s="28">
        <f t="shared" si="13"/>
        <v>121.22928724606581</v>
      </c>
      <c r="G179" s="27">
        <f t="shared" si="11"/>
        <v>3.5149154726062268E-6</v>
      </c>
    </row>
    <row r="180" spans="5:7" ht="16" thickBot="1">
      <c r="E180" s="25">
        <f t="shared" si="12"/>
        <v>88.5</v>
      </c>
      <c r="F180" s="28">
        <f t="shared" si="13"/>
        <v>121.22929076098129</v>
      </c>
      <c r="G180" s="27">
        <f t="shared" si="11"/>
        <v>3.2352102423358558E-6</v>
      </c>
    </row>
    <row r="181" spans="5:7" ht="16" thickBot="1">
      <c r="E181" s="25">
        <f t="shared" si="12"/>
        <v>89</v>
      </c>
      <c r="F181" s="28">
        <f t="shared" si="13"/>
        <v>121.22929399619153</v>
      </c>
      <c r="G181" s="27">
        <f t="shared" si="11"/>
        <v>2.9777630197089372E-6</v>
      </c>
    </row>
    <row r="182" spans="5:7" ht="16" thickBot="1">
      <c r="E182" s="25">
        <f t="shared" si="12"/>
        <v>89.5</v>
      </c>
      <c r="F182" s="28">
        <f t="shared" si="13"/>
        <v>121.22929697395455</v>
      </c>
      <c r="G182" s="27">
        <f t="shared" si="11"/>
        <v>2.7408025874676861E-6</v>
      </c>
    </row>
    <row r="183" spans="5:7" ht="16" thickBot="1">
      <c r="E183" s="25">
        <f t="shared" si="12"/>
        <v>90</v>
      </c>
      <c r="F183" s="28">
        <f t="shared" si="13"/>
        <v>121.22929971475713</v>
      </c>
      <c r="G183" s="27">
        <f t="shared" si="11"/>
        <v>2.522698674538104E-6</v>
      </c>
    </row>
    <row r="184" spans="5:7" ht="16" thickBot="1">
      <c r="E184" s="25">
        <f t="shared" si="12"/>
        <v>90.5</v>
      </c>
      <c r="F184" s="28">
        <f t="shared" si="13"/>
        <v>121.22930223745581</v>
      </c>
      <c r="G184" s="27">
        <f t="shared" si="11"/>
        <v>2.3219507418770568E-6</v>
      </c>
    </row>
    <row r="185" spans="5:7" ht="16" thickBot="1">
      <c r="E185" s="25">
        <f t="shared" si="12"/>
        <v>91</v>
      </c>
      <c r="F185" s="28">
        <f t="shared" si="13"/>
        <v>121.22930455940656</v>
      </c>
      <c r="G185" s="27">
        <f t="shared" si="11"/>
        <v>2.1371776590830427E-6</v>
      </c>
    </row>
    <row r="186" spans="5:7" ht="16" thickBot="1">
      <c r="E186" s="25">
        <f t="shared" si="12"/>
        <v>91.5</v>
      </c>
      <c r="F186" s="28">
        <f t="shared" si="13"/>
        <v>121.22930669658422</v>
      </c>
      <c r="G186" s="27">
        <f t="shared" si="11"/>
        <v>1.9671082010090457E-6</v>
      </c>
    </row>
    <row r="187" spans="5:7" ht="16" thickBot="1">
      <c r="E187" s="25">
        <f t="shared" si="12"/>
        <v>92</v>
      </c>
      <c r="F187" s="28">
        <f t="shared" si="13"/>
        <v>121.22930866369242</v>
      </c>
      <c r="G187" s="27">
        <f t="shared" si="11"/>
        <v>1.8105723024610834E-6</v>
      </c>
    </row>
    <row r="188" spans="5:7" ht="16" thickBot="1">
      <c r="E188" s="25">
        <f t="shared" si="12"/>
        <v>92.5</v>
      </c>
      <c r="F188" s="28">
        <f t="shared" si="13"/>
        <v>121.22931047426472</v>
      </c>
      <c r="G188" s="27">
        <f t="shared" si="11"/>
        <v>1.6664930075051124E-6</v>
      </c>
    </row>
    <row r="189" spans="5:7" ht="16" thickBot="1">
      <c r="E189" s="25">
        <f t="shared" si="12"/>
        <v>93</v>
      </c>
      <c r="F189" s="28">
        <f t="shared" si="13"/>
        <v>121.22931214075773</v>
      </c>
      <c r="G189" s="27">
        <f t="shared" si="11"/>
        <v>1.5338790621321788E-6</v>
      </c>
    </row>
    <row r="190" spans="5:7" ht="16" thickBot="1">
      <c r="E190" s="25">
        <f t="shared" si="12"/>
        <v>93.5</v>
      </c>
      <c r="F190" s="28">
        <f t="shared" si="13"/>
        <v>121.22931367463678</v>
      </c>
      <c r="G190" s="27">
        <f t="shared" si="11"/>
        <v>1.4118180912270835E-6</v>
      </c>
    </row>
    <row r="191" spans="5:7" ht="16" thickBot="1">
      <c r="E191" s="25">
        <f t="shared" si="12"/>
        <v>94</v>
      </c>
      <c r="F191" s="28">
        <f t="shared" si="13"/>
        <v>121.22931508645487</v>
      </c>
      <c r="G191" s="27">
        <f t="shared" si="11"/>
        <v>1.2994703244597656E-6</v>
      </c>
    </row>
    <row r="192" spans="5:7" ht="16" thickBot="1">
      <c r="E192" s="25">
        <f t="shared" si="12"/>
        <v>94.5</v>
      </c>
      <c r="F192" s="28">
        <f t="shared" si="13"/>
        <v>121.2293163859252</v>
      </c>
      <c r="G192" s="27">
        <f t="shared" si="11"/>
        <v>1.196062817247745E-6</v>
      </c>
    </row>
    <row r="193" spans="5:7" ht="16" thickBot="1">
      <c r="E193" s="25">
        <f t="shared" si="12"/>
        <v>95</v>
      </c>
      <c r="F193" s="28">
        <f t="shared" si="13"/>
        <v>121.22931758198801</v>
      </c>
      <c r="G193" s="27">
        <f t="shared" si="11"/>
        <v>1.1008841347908066E-6</v>
      </c>
    </row>
    <row r="194" spans="5:7" ht="16" thickBot="1">
      <c r="E194" s="25">
        <f t="shared" si="12"/>
        <v>95.5</v>
      </c>
      <c r="F194" s="28">
        <f t="shared" si="13"/>
        <v>121.22931868287215</v>
      </c>
      <c r="G194" s="27">
        <f t="shared" si="11"/>
        <v>1.0132794533910158E-6</v>
      </c>
    </row>
    <row r="195" spans="5:7" ht="16" thickBot="1">
      <c r="E195" s="25">
        <f t="shared" si="12"/>
        <v>96</v>
      </c>
      <c r="F195" s="28">
        <f t="shared" si="13"/>
        <v>121.22931969615161</v>
      </c>
      <c r="G195" s="27">
        <f t="shared" si="11"/>
        <v>9.3264605954658536E-7</v>
      </c>
    </row>
    <row r="196" spans="5:7" ht="16" thickBot="1">
      <c r="E196" s="25">
        <f t="shared" si="12"/>
        <v>96.5</v>
      </c>
      <c r="F196" s="28">
        <f t="shared" si="13"/>
        <v>121.22932062879767</v>
      </c>
      <c r="G196" s="27">
        <f t="shared" si="11"/>
        <v>8.5842920181314046E-7</v>
      </c>
    </row>
    <row r="197" spans="5:7" ht="16" thickBot="1">
      <c r="E197" s="25">
        <f t="shared" si="12"/>
        <v>97</v>
      </c>
      <c r="F197" s="28">
        <f t="shared" si="13"/>
        <v>121.22932148722687</v>
      </c>
      <c r="G197" s="27">
        <f t="shared" si="11"/>
        <v>7.9011827383968406E-7</v>
      </c>
    </row>
    <row r="198" spans="5:7" ht="16" thickBot="1">
      <c r="E198" s="25">
        <f t="shared" si="12"/>
        <v>97.5</v>
      </c>
      <c r="F198" s="28">
        <f t="shared" si="13"/>
        <v>121.22932227734515</v>
      </c>
      <c r="G198" s="27">
        <f t="shared" si="11"/>
        <v>7.2724330100305202E-7</v>
      </c>
    </row>
    <row r="199" spans="5:7" ht="16" thickBot="1">
      <c r="E199" s="25">
        <f t="shared" si="12"/>
        <v>98</v>
      </c>
      <c r="F199" s="28">
        <f t="shared" si="13"/>
        <v>121.22932300458845</v>
      </c>
      <c r="G199" s="27">
        <f t="shared" si="11"/>
        <v>6.6937170878800753E-7</v>
      </c>
    </row>
    <row r="200" spans="5:7" ht="16" thickBot="1">
      <c r="E200" s="25">
        <f t="shared" ref="E200:E201" si="14">E199+$C$9</f>
        <v>98.5</v>
      </c>
      <c r="F200" s="28">
        <f t="shared" ref="F200:F201" si="15">F199+G199</f>
        <v>121.22932367396017</v>
      </c>
      <c r="G200" s="27">
        <f t="shared" si="11"/>
        <v>6.1610534377584917E-7</v>
      </c>
    </row>
    <row r="201" spans="5:7" ht="16" thickBot="1">
      <c r="E201" s="25">
        <f t="shared" si="14"/>
        <v>99</v>
      </c>
      <c r="F201" s="28">
        <f t="shared" si="15"/>
        <v>121.22932429006551</v>
      </c>
      <c r="G201" s="27">
        <f t="shared" si="11"/>
        <v>5.6707773917678718E-7</v>
      </c>
    </row>
    <row r="202" spans="5:7" ht="16" thickBot="1">
      <c r="E202" s="25">
        <f t="shared" ref="E202:E203" si="16">E201+$C$9</f>
        <v>99.5</v>
      </c>
      <c r="F202" s="28">
        <f t="shared" ref="F202:F203" si="17">F201+G201</f>
        <v>121.22932485714324</v>
      </c>
      <c r="G202" s="27">
        <f t="shared" si="11"/>
        <v>5.2195158770421914E-7</v>
      </c>
    </row>
    <row r="203" spans="5:7" ht="16" thickBot="1">
      <c r="E203" s="29">
        <f t="shared" si="16"/>
        <v>100</v>
      </c>
      <c r="F203" s="26">
        <f t="shared" si="17"/>
        <v>121.22932537909483</v>
      </c>
      <c r="G203" s="30">
        <f t="shared" si="11"/>
        <v>4.8041642413228067E-7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Runtge-Kutta</vt:lpstr>
      <vt:lpstr>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Anxo Sánchez Bermúdez</dc:creator>
  <cp:lastModifiedBy>Anxo</cp:lastModifiedBy>
  <cp:revision>2</cp:revision>
  <dcterms:created xsi:type="dcterms:W3CDTF">2001-06-20T19:34:53Z</dcterms:created>
  <dcterms:modified xsi:type="dcterms:W3CDTF">2022-01-09T17:56:07Z</dcterms:modified>
</cp:coreProperties>
</file>