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ate1904="1"/>
  <mc:AlternateContent xmlns:mc="http://schemas.openxmlformats.org/markup-compatibility/2006">
    <mc:Choice Requires="x15">
      <x15ac:absPath xmlns:x15ac="http://schemas.microsoft.com/office/spreadsheetml/2010/11/ac" url="C:\Users\musda_000\Desktop\4 курс\Риски\"/>
    </mc:Choice>
  </mc:AlternateContent>
  <xr:revisionPtr revIDLastSave="0" documentId="13_ncr:1_{34E77ACF-97D1-4E74-B47E-FBD69597BA64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Stocks" sheetId="1" r:id="rId1"/>
    <sheet name="arifm_return" sheetId="6" r:id="rId2"/>
    <sheet name="ln_return" sheetId="4" r:id="rId3"/>
    <sheet name="delta VAR, ES" sheetId="7" r:id="rId4"/>
    <sheet name="backtesting" sheetId="8" r:id="rId5"/>
    <sheet name="graphs" sheetId="9" r:id="rId6"/>
    <sheet name="Russia Bonds" sheetId="2" r:id="rId7"/>
    <sheet name="Exch_rate" sheetId="3" r:id="rId8"/>
  </sheets>
  <externalReferences>
    <externalReference r:id="rId9"/>
  </externalReferences>
  <definedNames>
    <definedName name="_xlnm._FilterDatabase" localSheetId="3" hidden="1">'delta VAR, ES'!$F$22:$L$22</definedName>
    <definedName name="solver_eng" localSheetId="1" hidden="1">1</definedName>
    <definedName name="solver_eng" localSheetId="2" hidden="1">1</definedName>
    <definedName name="solver_neg" localSheetId="1" hidden="1">1</definedName>
    <definedName name="solver_neg" localSheetId="2" hidden="1">1</definedName>
    <definedName name="solver_num" localSheetId="1" hidden="1">0</definedName>
    <definedName name="solver_num" localSheetId="2" hidden="1">0</definedName>
    <definedName name="solver_opt" localSheetId="1" hidden="1">arifm_return!#REF!</definedName>
    <definedName name="solver_opt" localSheetId="2" hidden="1">ln_return!#REF!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41" i="7" l="1"/>
  <c r="Y37" i="7"/>
  <c r="Y34" i="7"/>
  <c r="Y29" i="7"/>
  <c r="M13" i="8" a="1"/>
  <c r="M13" i="8" s="1"/>
  <c r="Q23" i="7"/>
  <c r="G24" i="7" a="1"/>
  <c r="G24" i="7" s="1"/>
  <c r="G25" i="7" a="1"/>
  <c r="G25" i="7"/>
  <c r="G26" i="7" a="1"/>
  <c r="G26" i="7" s="1"/>
  <c r="G27" i="7" a="1"/>
  <c r="G27" i="7" s="1"/>
  <c r="G28" i="7" a="1"/>
  <c r="G28" i="7" s="1"/>
  <c r="G29" i="7" a="1"/>
  <c r="G29" i="7" s="1"/>
  <c r="G30" i="7" a="1"/>
  <c r="G30" i="7" s="1"/>
  <c r="G31" i="7" a="1"/>
  <c r="G31" i="7"/>
  <c r="G32" i="7" a="1"/>
  <c r="G32" i="7" s="1"/>
  <c r="G33" i="7" a="1"/>
  <c r="G33" i="7" s="1"/>
  <c r="G34" i="7" a="1"/>
  <c r="G34" i="7" s="1"/>
  <c r="G35" i="7" a="1"/>
  <c r="G35" i="7" s="1"/>
  <c r="G36" i="7" a="1"/>
  <c r="G36" i="7" s="1"/>
  <c r="G37" i="7" a="1"/>
  <c r="G37" i="7" s="1"/>
  <c r="G38" i="7" a="1"/>
  <c r="G38" i="7" s="1"/>
  <c r="G39" i="7" a="1"/>
  <c r="G39" i="7"/>
  <c r="G40" i="7" a="1"/>
  <c r="G40" i="7" s="1"/>
  <c r="G41" i="7" a="1"/>
  <c r="G41" i="7" s="1"/>
  <c r="G42" i="7" a="1"/>
  <c r="G42" i="7" s="1"/>
  <c r="G43" i="7" a="1"/>
  <c r="G43" i="7" s="1"/>
  <c r="G44" i="7" a="1"/>
  <c r="G44" i="7" s="1"/>
  <c r="G45" i="7" a="1"/>
  <c r="G45" i="7"/>
  <c r="G46" i="7" a="1"/>
  <c r="G46" i="7" s="1"/>
  <c r="G47" i="7" a="1"/>
  <c r="G47" i="7"/>
  <c r="G48" i="7" a="1"/>
  <c r="G48" i="7" s="1"/>
  <c r="G49" i="7" a="1"/>
  <c r="G49" i="7" s="1"/>
  <c r="G50" i="7" a="1"/>
  <c r="G50" i="7" s="1"/>
  <c r="G51" i="7" a="1"/>
  <c r="G51" i="7" s="1"/>
  <c r="G52" i="7" a="1"/>
  <c r="G52" i="7" s="1"/>
  <c r="G53" i="7" a="1"/>
  <c r="G53" i="7"/>
  <c r="G54" i="7" a="1"/>
  <c r="G54" i="7" s="1"/>
  <c r="G55" i="7" a="1"/>
  <c r="G55" i="7"/>
  <c r="G56" i="7" a="1"/>
  <c r="G56" i="7" s="1"/>
  <c r="G57" i="7" a="1"/>
  <c r="G57" i="7" s="1"/>
  <c r="G58" i="7" a="1"/>
  <c r="G58" i="7" s="1"/>
  <c r="G59" i="7" a="1"/>
  <c r="G59" i="7" s="1"/>
  <c r="G60" i="7" a="1"/>
  <c r="G60" i="7" s="1"/>
  <c r="G61" i="7" a="1"/>
  <c r="G61" i="7"/>
  <c r="G62" i="7" a="1"/>
  <c r="G62" i="7" s="1"/>
  <c r="G63" i="7" a="1"/>
  <c r="G63" i="7"/>
  <c r="G64" i="7" a="1"/>
  <c r="G64" i="7" s="1"/>
  <c r="G65" i="7" a="1"/>
  <c r="G65" i="7" s="1"/>
  <c r="G66" i="7" a="1"/>
  <c r="G66" i="7" s="1"/>
  <c r="G67" i="7" a="1"/>
  <c r="G67" i="7" s="1"/>
  <c r="G68" i="7" a="1"/>
  <c r="G68" i="7" s="1"/>
  <c r="G69" i="7" a="1"/>
  <c r="G69" i="7"/>
  <c r="G70" i="7" a="1"/>
  <c r="G70" i="7" s="1"/>
  <c r="G71" i="7" a="1"/>
  <c r="G71" i="7"/>
  <c r="G72" i="7" a="1"/>
  <c r="G72" i="7" s="1"/>
  <c r="G73" i="7" a="1"/>
  <c r="G73" i="7" s="1"/>
  <c r="G74" i="7" a="1"/>
  <c r="G74" i="7" s="1"/>
  <c r="G75" i="7" a="1"/>
  <c r="G75" i="7" s="1"/>
  <c r="G76" i="7" a="1"/>
  <c r="G76" i="7" s="1"/>
  <c r="G77" i="7" a="1"/>
  <c r="G77" i="7"/>
  <c r="G78" i="7" a="1"/>
  <c r="G78" i="7" s="1"/>
  <c r="G79" i="7" a="1"/>
  <c r="G79" i="7"/>
  <c r="G80" i="7" a="1"/>
  <c r="G80" i="7" s="1"/>
  <c r="G81" i="7" a="1"/>
  <c r="G81" i="7" s="1"/>
  <c r="G82" i="7" a="1"/>
  <c r="G82" i="7" s="1"/>
  <c r="G83" i="7" a="1"/>
  <c r="G83" i="7" s="1"/>
  <c r="G84" i="7" a="1"/>
  <c r="G84" i="7" s="1"/>
  <c r="G85" i="7" a="1"/>
  <c r="G85" i="7"/>
  <c r="G86" i="7" a="1"/>
  <c r="G86" i="7" s="1"/>
  <c r="G87" i="7" a="1"/>
  <c r="G87" i="7"/>
  <c r="G88" i="7" a="1"/>
  <c r="G88" i="7" s="1"/>
  <c r="G89" i="7" a="1"/>
  <c r="G89" i="7" s="1"/>
  <c r="G90" i="7" a="1"/>
  <c r="G90" i="7" s="1"/>
  <c r="G91" i="7" a="1"/>
  <c r="G91" i="7" s="1"/>
  <c r="G92" i="7" a="1"/>
  <c r="G92" i="7" s="1"/>
  <c r="G93" i="7" a="1"/>
  <c r="G93" i="7"/>
  <c r="G94" i="7" a="1"/>
  <c r="G94" i="7" s="1"/>
  <c r="G95" i="7" a="1"/>
  <c r="G95" i="7"/>
  <c r="G96" i="7" a="1"/>
  <c r="G96" i="7" s="1"/>
  <c r="G97" i="7" a="1"/>
  <c r="G97" i="7" s="1"/>
  <c r="G98" i="7" a="1"/>
  <c r="G98" i="7" s="1"/>
  <c r="G99" i="7" a="1"/>
  <c r="G99" i="7" s="1"/>
  <c r="G100" i="7" a="1"/>
  <c r="G100" i="7" s="1"/>
  <c r="G101" i="7" a="1"/>
  <c r="G101" i="7"/>
  <c r="G102" i="7" a="1"/>
  <c r="G102" i="7" s="1"/>
  <c r="G103" i="7" a="1"/>
  <c r="G103" i="7"/>
  <c r="G104" i="7" a="1"/>
  <c r="G104" i="7" s="1"/>
  <c r="G105" i="7" a="1"/>
  <c r="G105" i="7" s="1"/>
  <c r="G106" i="7" a="1"/>
  <c r="G106" i="7" s="1"/>
  <c r="G107" i="7" a="1"/>
  <c r="G107" i="7" s="1"/>
  <c r="G108" i="7" a="1"/>
  <c r="G108" i="7" s="1"/>
  <c r="G109" i="7" a="1"/>
  <c r="G109" i="7"/>
  <c r="G110" i="7" a="1"/>
  <c r="G110" i="7" s="1"/>
  <c r="G111" i="7" a="1"/>
  <c r="G111" i="7"/>
  <c r="G112" i="7" a="1"/>
  <c r="G112" i="7" s="1"/>
  <c r="G113" i="7" a="1"/>
  <c r="G113" i="7" s="1"/>
  <c r="G114" i="7" a="1"/>
  <c r="G114" i="7" s="1"/>
  <c r="G115" i="7" a="1"/>
  <c r="G115" i="7" s="1"/>
  <c r="G116" i="7" a="1"/>
  <c r="G116" i="7" s="1"/>
  <c r="G117" i="7" a="1"/>
  <c r="G117" i="7"/>
  <c r="G118" i="7" a="1"/>
  <c r="G118" i="7" s="1"/>
  <c r="G119" i="7" a="1"/>
  <c r="G119" i="7"/>
  <c r="G120" i="7" a="1"/>
  <c r="G120" i="7" s="1"/>
  <c r="G121" i="7" a="1"/>
  <c r="G121" i="7" s="1"/>
  <c r="G122" i="7" a="1"/>
  <c r="G122" i="7" s="1"/>
  <c r="G123" i="7" a="1"/>
  <c r="G123" i="7" s="1"/>
  <c r="G124" i="7" a="1"/>
  <c r="G124" i="7" s="1"/>
  <c r="G125" i="7" a="1"/>
  <c r="G125" i="7"/>
  <c r="G126" i="7" a="1"/>
  <c r="G126" i="7" s="1"/>
  <c r="G127" i="7" a="1"/>
  <c r="G127" i="7"/>
  <c r="G128" i="7" a="1"/>
  <c r="G128" i="7" s="1"/>
  <c r="G129" i="7" a="1"/>
  <c r="G129" i="7" s="1"/>
  <c r="G130" i="7" a="1"/>
  <c r="G130" i="7" s="1"/>
  <c r="G131" i="7" a="1"/>
  <c r="G131" i="7" s="1"/>
  <c r="G132" i="7" a="1"/>
  <c r="G132" i="7" s="1"/>
  <c r="G133" i="7" a="1"/>
  <c r="G133" i="7"/>
  <c r="G134" i="7" a="1"/>
  <c r="G134" i="7" s="1"/>
  <c r="G135" i="7" a="1"/>
  <c r="G135" i="7"/>
  <c r="G136" i="7" a="1"/>
  <c r="G136" i="7" s="1"/>
  <c r="G137" i="7" a="1"/>
  <c r="G137" i="7" s="1"/>
  <c r="G138" i="7" a="1"/>
  <c r="G138" i="7" s="1"/>
  <c r="G139" i="7" a="1"/>
  <c r="G139" i="7" s="1"/>
  <c r="G140" i="7" a="1"/>
  <c r="G140" i="7" s="1"/>
  <c r="G141" i="7" a="1"/>
  <c r="G141" i="7"/>
  <c r="G142" i="7" a="1"/>
  <c r="G142" i="7" s="1"/>
  <c r="G143" i="7" a="1"/>
  <c r="G143" i="7"/>
  <c r="G144" i="7" a="1"/>
  <c r="G144" i="7" s="1"/>
  <c r="G145" i="7" a="1"/>
  <c r="G145" i="7" s="1"/>
  <c r="G146" i="7" a="1"/>
  <c r="G146" i="7" s="1"/>
  <c r="G147" i="7" a="1"/>
  <c r="G147" i="7" s="1"/>
  <c r="G148" i="7" a="1"/>
  <c r="G148" i="7" s="1"/>
  <c r="G149" i="7" a="1"/>
  <c r="G149" i="7"/>
  <c r="G150" i="7" a="1"/>
  <c r="G150" i="7" s="1"/>
  <c r="G151" i="7" a="1"/>
  <c r="G151" i="7"/>
  <c r="G152" i="7" a="1"/>
  <c r="G152" i="7" s="1"/>
  <c r="G153" i="7" a="1"/>
  <c r="G153" i="7" s="1"/>
  <c r="G154" i="7" a="1"/>
  <c r="G154" i="7" s="1"/>
  <c r="G155" i="7" a="1"/>
  <c r="G155" i="7" s="1"/>
  <c r="G156" i="7" a="1"/>
  <c r="G156" i="7" s="1"/>
  <c r="G157" i="7" a="1"/>
  <c r="G157" i="7"/>
  <c r="G158" i="7" a="1"/>
  <c r="G158" i="7" s="1"/>
  <c r="G159" i="7" a="1"/>
  <c r="G159" i="7"/>
  <c r="G160" i="7" a="1"/>
  <c r="G160" i="7" s="1"/>
  <c r="G161" i="7" a="1"/>
  <c r="G161" i="7" s="1"/>
  <c r="G162" i="7" a="1"/>
  <c r="G162" i="7" s="1"/>
  <c r="G163" i="7" a="1"/>
  <c r="G163" i="7" s="1"/>
  <c r="G164" i="7" a="1"/>
  <c r="G164" i="7" s="1"/>
  <c r="G165" i="7" a="1"/>
  <c r="G165" i="7"/>
  <c r="G166" i="7" a="1"/>
  <c r="G166" i="7" s="1"/>
  <c r="G167" i="7" a="1"/>
  <c r="G167" i="7"/>
  <c r="G168" i="7" a="1"/>
  <c r="G168" i="7" s="1"/>
  <c r="G169" i="7" a="1"/>
  <c r="G169" i="7" s="1"/>
  <c r="G170" i="7" a="1"/>
  <c r="G170" i="7" s="1"/>
  <c r="G171" i="7" a="1"/>
  <c r="G171" i="7" s="1"/>
  <c r="G172" i="7" a="1"/>
  <c r="G172" i="7" s="1"/>
  <c r="G173" i="7" a="1"/>
  <c r="G173" i="7"/>
  <c r="G174" i="7" a="1"/>
  <c r="G174" i="7" s="1"/>
  <c r="G175" i="7" a="1"/>
  <c r="G175" i="7"/>
  <c r="G176" i="7" a="1"/>
  <c r="G176" i="7" s="1"/>
  <c r="G177" i="7" a="1"/>
  <c r="G177" i="7" s="1"/>
  <c r="G178" i="7" a="1"/>
  <c r="G178" i="7" s="1"/>
  <c r="G179" i="7" a="1"/>
  <c r="G179" i="7" s="1"/>
  <c r="G180" i="7" a="1"/>
  <c r="G180" i="7" s="1"/>
  <c r="G181" i="7" a="1"/>
  <c r="G181" i="7"/>
  <c r="G182" i="7" a="1"/>
  <c r="G182" i="7" s="1"/>
  <c r="G183" i="7" a="1"/>
  <c r="G183" i="7"/>
  <c r="G184" i="7" a="1"/>
  <c r="G184" i="7" s="1"/>
  <c r="G185" i="7" a="1"/>
  <c r="G185" i="7" s="1"/>
  <c r="G186" i="7" a="1"/>
  <c r="G186" i="7" s="1"/>
  <c r="G187" i="7" a="1"/>
  <c r="G187" i="7" s="1"/>
  <c r="G188" i="7" a="1"/>
  <c r="G188" i="7" s="1"/>
  <c r="G189" i="7" a="1"/>
  <c r="G189" i="7"/>
  <c r="G190" i="7" a="1"/>
  <c r="G190" i="7" s="1"/>
  <c r="G191" i="7" a="1"/>
  <c r="G191" i="7"/>
  <c r="G192" i="7" a="1"/>
  <c r="G192" i="7" s="1"/>
  <c r="G193" i="7" a="1"/>
  <c r="G193" i="7" s="1"/>
  <c r="G194" i="7" a="1"/>
  <c r="G194" i="7"/>
  <c r="G195" i="7" a="1"/>
  <c r="G195" i="7" s="1"/>
  <c r="G196" i="7" a="1"/>
  <c r="G196" i="7"/>
  <c r="G197" i="7" a="1"/>
  <c r="G197" i="7" s="1"/>
  <c r="G198" i="7" a="1"/>
  <c r="G198" i="7"/>
  <c r="G199" i="7" a="1"/>
  <c r="G199" i="7" s="1"/>
  <c r="G200" i="7" a="1"/>
  <c r="G200" i="7"/>
  <c r="G201" i="7" a="1"/>
  <c r="G201" i="7" s="1"/>
  <c r="G202" i="7" a="1"/>
  <c r="G202" i="7"/>
  <c r="G203" i="7" a="1"/>
  <c r="G203" i="7" s="1"/>
  <c r="G204" i="7" a="1"/>
  <c r="G204" i="7"/>
  <c r="G205" i="7" a="1"/>
  <c r="G205" i="7" s="1"/>
  <c r="G206" i="7" a="1"/>
  <c r="G206" i="7"/>
  <c r="G207" i="7" a="1"/>
  <c r="G207" i="7" s="1"/>
  <c r="G208" i="7" a="1"/>
  <c r="G208" i="7"/>
  <c r="G209" i="7" a="1"/>
  <c r="G209" i="7" s="1"/>
  <c r="G210" i="7" a="1"/>
  <c r="G210" i="7"/>
  <c r="G211" i="7" a="1"/>
  <c r="G211" i="7" s="1"/>
  <c r="G212" i="7" a="1"/>
  <c r="G212" i="7"/>
  <c r="G213" i="7" a="1"/>
  <c r="G213" i="7" s="1"/>
  <c r="G214" i="7" a="1"/>
  <c r="G214" i="7"/>
  <c r="G215" i="7" a="1"/>
  <c r="G215" i="7" s="1"/>
  <c r="G216" i="7" a="1"/>
  <c r="G216" i="7"/>
  <c r="G217" i="7" a="1"/>
  <c r="G217" i="7" s="1"/>
  <c r="G218" i="7" a="1"/>
  <c r="G218" i="7"/>
  <c r="G219" i="7" a="1"/>
  <c r="G219" i="7" s="1"/>
  <c r="G220" i="7" a="1"/>
  <c r="G220" i="7"/>
  <c r="G221" i="7" a="1"/>
  <c r="G221" i="7" s="1"/>
  <c r="G222" i="7" a="1"/>
  <c r="G222" i="7"/>
  <c r="G223" i="7" a="1"/>
  <c r="G223" i="7" s="1"/>
  <c r="G224" i="7" a="1"/>
  <c r="G224" i="7"/>
  <c r="G225" i="7" a="1"/>
  <c r="G225" i="7" s="1"/>
  <c r="G226" i="7" a="1"/>
  <c r="G226" i="7"/>
  <c r="G227" i="7" a="1"/>
  <c r="G227" i="7" s="1"/>
  <c r="G228" i="7" a="1"/>
  <c r="G228" i="7"/>
  <c r="G229" i="7" a="1"/>
  <c r="G229" i="7" s="1"/>
  <c r="G230" i="7" a="1"/>
  <c r="G230" i="7"/>
  <c r="G231" i="7" a="1"/>
  <c r="G231" i="7" s="1"/>
  <c r="G232" i="7" a="1"/>
  <c r="G232" i="7"/>
  <c r="G233" i="7" a="1"/>
  <c r="G233" i="7" s="1"/>
  <c r="G234" i="7" a="1"/>
  <c r="G234" i="7"/>
  <c r="G235" i="7" a="1"/>
  <c r="G235" i="7" s="1"/>
  <c r="G236" i="7" a="1"/>
  <c r="G236" i="7"/>
  <c r="G237" i="7" a="1"/>
  <c r="G237" i="7" s="1"/>
  <c r="G238" i="7" a="1"/>
  <c r="G238" i="7"/>
  <c r="G239" i="7" a="1"/>
  <c r="G239" i="7" s="1"/>
  <c r="G240" i="7" a="1"/>
  <c r="G240" i="7"/>
  <c r="G241" i="7" a="1"/>
  <c r="G241" i="7" s="1"/>
  <c r="G242" i="7" a="1"/>
  <c r="G242" i="7"/>
  <c r="G243" i="7" a="1"/>
  <c r="G243" i="7" s="1"/>
  <c r="G244" i="7" a="1"/>
  <c r="G244" i="7"/>
  <c r="G245" i="7" a="1"/>
  <c r="G245" i="7" s="1"/>
  <c r="G246" i="7" a="1"/>
  <c r="G246" i="7"/>
  <c r="G247" i="7" a="1"/>
  <c r="G247" i="7" s="1"/>
  <c r="G248" i="7" a="1"/>
  <c r="G248" i="7" s="1"/>
  <c r="G249" i="7" a="1"/>
  <c r="G249" i="7" s="1"/>
  <c r="G250" i="7" a="1"/>
  <c r="G250" i="7" s="1"/>
  <c r="G251" i="7" a="1"/>
  <c r="G251" i="7" s="1"/>
  <c r="G252" i="7" a="1"/>
  <c r="G252" i="7" s="1"/>
  <c r="G253" i="7" a="1"/>
  <c r="G253" i="7" s="1"/>
  <c r="G254" i="7" a="1"/>
  <c r="G254" i="7" s="1"/>
  <c r="G255" i="7" a="1"/>
  <c r="G255" i="7" s="1"/>
  <c r="G256" i="7" a="1"/>
  <c r="G256" i="7" s="1"/>
  <c r="G257" i="7" a="1"/>
  <c r="G257" i="7" s="1"/>
  <c r="G258" i="7" a="1"/>
  <c r="G258" i="7" s="1"/>
  <c r="G259" i="7" a="1"/>
  <c r="G259" i="7" s="1"/>
  <c r="G260" i="7" a="1"/>
  <c r="G260" i="7" s="1"/>
  <c r="G261" i="7" a="1"/>
  <c r="G261" i="7" s="1"/>
  <c r="G262" i="7" a="1"/>
  <c r="G262" i="7" s="1"/>
  <c r="G263" i="7" a="1"/>
  <c r="G263" i="7" s="1"/>
  <c r="G264" i="7" a="1"/>
  <c r="G264" i="7" s="1"/>
  <c r="G265" i="7" a="1"/>
  <c r="G265" i="7" s="1"/>
  <c r="G266" i="7" a="1"/>
  <c r="G266" i="7" s="1"/>
  <c r="G267" i="7" a="1"/>
  <c r="G267" i="7" s="1"/>
  <c r="G268" i="7" a="1"/>
  <c r="G268" i="7" s="1"/>
  <c r="G269" i="7" a="1"/>
  <c r="G269" i="7" s="1"/>
  <c r="G270" i="7" a="1"/>
  <c r="G270" i="7" s="1"/>
  <c r="G271" i="7" a="1"/>
  <c r="G271" i="7" s="1"/>
  <c r="G272" i="7" a="1"/>
  <c r="G272" i="7" s="1"/>
  <c r="G273" i="7" a="1"/>
  <c r="G273" i="7" s="1"/>
  <c r="G274" i="7" a="1"/>
  <c r="G274" i="7" s="1"/>
  <c r="G23" i="7" a="1"/>
  <c r="G23" i="7" s="1"/>
  <c r="Y31" i="7" l="1"/>
  <c r="Z42" i="7"/>
  <c r="Z41" i="7"/>
  <c r="Y35" i="7"/>
  <c r="Y33" i="7"/>
  <c r="B518" i="4"/>
  <c r="B519" i="4" s="1"/>
  <c r="H28" i="7"/>
  <c r="H274" i="7"/>
  <c r="H23" i="7"/>
  <c r="O14" i="8"/>
  <c r="O13" i="8"/>
  <c r="K13" i="8" a="1"/>
  <c r="K13" i="8" s="1"/>
  <c r="O264" i="8"/>
  <c r="M264" i="8" a="1"/>
  <c r="M264" i="8" s="1"/>
  <c r="K264" i="8" a="1"/>
  <c r="K264" i="8" s="1"/>
  <c r="O263" i="8"/>
  <c r="M263" i="8" a="1"/>
  <c r="M263" i="8" s="1"/>
  <c r="K263" i="8" a="1"/>
  <c r="K263" i="8" s="1"/>
  <c r="O262" i="8"/>
  <c r="M262" i="8" a="1"/>
  <c r="M262" i="8" s="1"/>
  <c r="K262" i="8" a="1"/>
  <c r="K262" i="8" s="1"/>
  <c r="O261" i="8"/>
  <c r="M261" i="8" a="1"/>
  <c r="M261" i="8" s="1"/>
  <c r="K261" i="8" a="1"/>
  <c r="K261" i="8" s="1"/>
  <c r="O260" i="8"/>
  <c r="M260" i="8" a="1"/>
  <c r="M260" i="8" s="1"/>
  <c r="K260" i="8" a="1"/>
  <c r="K260" i="8" s="1"/>
  <c r="O259" i="8"/>
  <c r="M259" i="8" a="1"/>
  <c r="M259" i="8" s="1"/>
  <c r="K259" i="8" a="1"/>
  <c r="K259" i="8" s="1"/>
  <c r="O258" i="8"/>
  <c r="M258" i="8" a="1"/>
  <c r="M258" i="8" s="1"/>
  <c r="K258" i="8" a="1"/>
  <c r="K258" i="8" s="1"/>
  <c r="O257" i="8"/>
  <c r="M257" i="8" a="1"/>
  <c r="M257" i="8" s="1"/>
  <c r="K257" i="8" a="1"/>
  <c r="K257" i="8" s="1"/>
  <c r="O256" i="8"/>
  <c r="M256" i="8" a="1"/>
  <c r="M256" i="8" s="1"/>
  <c r="K256" i="8" a="1"/>
  <c r="K256" i="8" s="1"/>
  <c r="O255" i="8"/>
  <c r="M255" i="8" a="1"/>
  <c r="M255" i="8" s="1"/>
  <c r="K255" i="8" a="1"/>
  <c r="K255" i="8" s="1"/>
  <c r="O254" i="8"/>
  <c r="M254" i="8" a="1"/>
  <c r="M254" i="8" s="1"/>
  <c r="K254" i="8" a="1"/>
  <c r="K254" i="8" s="1"/>
  <c r="O253" i="8"/>
  <c r="M253" i="8" a="1"/>
  <c r="M253" i="8" s="1"/>
  <c r="K253" i="8" a="1"/>
  <c r="K253" i="8" s="1"/>
  <c r="O252" i="8"/>
  <c r="M252" i="8" a="1"/>
  <c r="M252" i="8" s="1"/>
  <c r="K252" i="8" a="1"/>
  <c r="K252" i="8" s="1"/>
  <c r="O251" i="8"/>
  <c r="M251" i="8" a="1"/>
  <c r="M251" i="8" s="1"/>
  <c r="K251" i="8" a="1"/>
  <c r="K251" i="8" s="1"/>
  <c r="O250" i="8"/>
  <c r="M250" i="8" a="1"/>
  <c r="M250" i="8" s="1"/>
  <c r="K250" i="8" a="1"/>
  <c r="K250" i="8" s="1"/>
  <c r="O249" i="8"/>
  <c r="M249" i="8" a="1"/>
  <c r="M249" i="8" s="1"/>
  <c r="K249" i="8" a="1"/>
  <c r="K249" i="8" s="1"/>
  <c r="O248" i="8"/>
  <c r="M248" i="8" a="1"/>
  <c r="M248" i="8" s="1"/>
  <c r="K248" i="8" a="1"/>
  <c r="K248" i="8" s="1"/>
  <c r="O247" i="8"/>
  <c r="M247" i="8" a="1"/>
  <c r="M247" i="8" s="1"/>
  <c r="K247" i="8" a="1"/>
  <c r="K247" i="8" s="1"/>
  <c r="O246" i="8"/>
  <c r="M246" i="8" a="1"/>
  <c r="M246" i="8" s="1"/>
  <c r="K246" i="8" a="1"/>
  <c r="K246" i="8" s="1"/>
  <c r="O245" i="8"/>
  <c r="M245" i="8" a="1"/>
  <c r="M245" i="8" s="1"/>
  <c r="K245" i="8" a="1"/>
  <c r="K245" i="8" s="1"/>
  <c r="O244" i="8"/>
  <c r="M244" i="8" a="1"/>
  <c r="M244" i="8" s="1"/>
  <c r="K244" i="8" a="1"/>
  <c r="K244" i="8" s="1"/>
  <c r="O243" i="8"/>
  <c r="M243" i="8" a="1"/>
  <c r="M243" i="8" s="1"/>
  <c r="K243" i="8" a="1"/>
  <c r="K243" i="8" s="1"/>
  <c r="O242" i="8"/>
  <c r="M242" i="8" a="1"/>
  <c r="M242" i="8" s="1"/>
  <c r="K242" i="8" a="1"/>
  <c r="K242" i="8" s="1"/>
  <c r="O241" i="8"/>
  <c r="M241" i="8" a="1"/>
  <c r="M241" i="8" s="1"/>
  <c r="K241" i="8" a="1"/>
  <c r="K241" i="8" s="1"/>
  <c r="O240" i="8"/>
  <c r="M240" i="8" a="1"/>
  <c r="M240" i="8" s="1"/>
  <c r="K240" i="8" a="1"/>
  <c r="K240" i="8" s="1"/>
  <c r="O239" i="8"/>
  <c r="M239" i="8" a="1"/>
  <c r="M239" i="8" s="1"/>
  <c r="K239" i="8" a="1"/>
  <c r="K239" i="8" s="1"/>
  <c r="O238" i="8"/>
  <c r="M238" i="8" a="1"/>
  <c r="M238" i="8" s="1"/>
  <c r="K238" i="8" a="1"/>
  <c r="K238" i="8" s="1"/>
  <c r="O237" i="8"/>
  <c r="M237" i="8" a="1"/>
  <c r="M237" i="8" s="1"/>
  <c r="K237" i="8" a="1"/>
  <c r="K237" i="8" s="1"/>
  <c r="O236" i="8"/>
  <c r="M236" i="8" a="1"/>
  <c r="M236" i="8" s="1"/>
  <c r="K236" i="8" a="1"/>
  <c r="K236" i="8" s="1"/>
  <c r="O235" i="8"/>
  <c r="M235" i="8" a="1"/>
  <c r="M235" i="8" s="1"/>
  <c r="K235" i="8" a="1"/>
  <c r="K235" i="8" s="1"/>
  <c r="O234" i="8"/>
  <c r="M234" i="8" a="1"/>
  <c r="M234" i="8" s="1"/>
  <c r="K234" i="8" a="1"/>
  <c r="K234" i="8" s="1"/>
  <c r="O233" i="8"/>
  <c r="M233" i="8" a="1"/>
  <c r="M233" i="8" s="1"/>
  <c r="K233" i="8" a="1"/>
  <c r="K233" i="8" s="1"/>
  <c r="O232" i="8"/>
  <c r="M232" i="8" a="1"/>
  <c r="M232" i="8" s="1"/>
  <c r="K232" i="8" a="1"/>
  <c r="K232" i="8" s="1"/>
  <c r="O231" i="8"/>
  <c r="M231" i="8" a="1"/>
  <c r="M231" i="8" s="1"/>
  <c r="K231" i="8" a="1"/>
  <c r="K231" i="8" s="1"/>
  <c r="O230" i="8"/>
  <c r="M230" i="8" a="1"/>
  <c r="M230" i="8" s="1"/>
  <c r="K230" i="8" a="1"/>
  <c r="K230" i="8" s="1"/>
  <c r="O229" i="8"/>
  <c r="M229" i="8" a="1"/>
  <c r="M229" i="8" s="1"/>
  <c r="K229" i="8" a="1"/>
  <c r="K229" i="8" s="1"/>
  <c r="O228" i="8"/>
  <c r="M228" i="8" a="1"/>
  <c r="M228" i="8" s="1"/>
  <c r="K228" i="8" a="1"/>
  <c r="K228" i="8" s="1"/>
  <c r="O227" i="8"/>
  <c r="M227" i="8" a="1"/>
  <c r="M227" i="8" s="1"/>
  <c r="K227" i="8" a="1"/>
  <c r="K227" i="8" s="1"/>
  <c r="O226" i="8"/>
  <c r="M226" i="8" a="1"/>
  <c r="M226" i="8" s="1"/>
  <c r="K226" i="8" a="1"/>
  <c r="K226" i="8" s="1"/>
  <c r="O225" i="8"/>
  <c r="M225" i="8" a="1"/>
  <c r="M225" i="8" s="1"/>
  <c r="K225" i="8" a="1"/>
  <c r="K225" i="8" s="1"/>
  <c r="O224" i="8"/>
  <c r="M224" i="8" a="1"/>
  <c r="M224" i="8" s="1"/>
  <c r="K224" i="8" a="1"/>
  <c r="K224" i="8" s="1"/>
  <c r="O223" i="8"/>
  <c r="M223" i="8" a="1"/>
  <c r="M223" i="8" s="1"/>
  <c r="K223" i="8" a="1"/>
  <c r="K223" i="8" s="1"/>
  <c r="O222" i="8"/>
  <c r="M222" i="8" a="1"/>
  <c r="M222" i="8" s="1"/>
  <c r="K222" i="8" a="1"/>
  <c r="K222" i="8" s="1"/>
  <c r="O221" i="8"/>
  <c r="M221" i="8" a="1"/>
  <c r="M221" i="8" s="1"/>
  <c r="K221" i="8" a="1"/>
  <c r="K221" i="8" s="1"/>
  <c r="O220" i="8"/>
  <c r="M220" i="8" a="1"/>
  <c r="M220" i="8" s="1"/>
  <c r="K220" i="8" a="1"/>
  <c r="K220" i="8" s="1"/>
  <c r="O219" i="8"/>
  <c r="M219" i="8" a="1"/>
  <c r="M219" i="8" s="1"/>
  <c r="K219" i="8" a="1"/>
  <c r="K219" i="8" s="1"/>
  <c r="O218" i="8"/>
  <c r="M218" i="8" a="1"/>
  <c r="M218" i="8" s="1"/>
  <c r="K218" i="8" a="1"/>
  <c r="K218" i="8" s="1"/>
  <c r="O217" i="8"/>
  <c r="M217" i="8" a="1"/>
  <c r="M217" i="8" s="1"/>
  <c r="K217" i="8" a="1"/>
  <c r="K217" i="8" s="1"/>
  <c r="O216" i="8"/>
  <c r="M216" i="8" a="1"/>
  <c r="M216" i="8" s="1"/>
  <c r="K216" i="8" a="1"/>
  <c r="K216" i="8" s="1"/>
  <c r="O215" i="8"/>
  <c r="M215" i="8" a="1"/>
  <c r="M215" i="8" s="1"/>
  <c r="K215" i="8" a="1"/>
  <c r="K215" i="8" s="1"/>
  <c r="O214" i="8"/>
  <c r="M214" i="8" a="1"/>
  <c r="M214" i="8" s="1"/>
  <c r="K214" i="8" a="1"/>
  <c r="K214" i="8" s="1"/>
  <c r="O213" i="8"/>
  <c r="M213" i="8" a="1"/>
  <c r="M213" i="8" s="1"/>
  <c r="K213" i="8" a="1"/>
  <c r="K213" i="8" s="1"/>
  <c r="O212" i="8"/>
  <c r="M212" i="8" a="1"/>
  <c r="M212" i="8" s="1"/>
  <c r="K212" i="8" a="1"/>
  <c r="K212" i="8" s="1"/>
  <c r="O211" i="8"/>
  <c r="M211" i="8" a="1"/>
  <c r="M211" i="8" s="1"/>
  <c r="K211" i="8" a="1"/>
  <c r="K211" i="8" s="1"/>
  <c r="O210" i="8"/>
  <c r="M210" i="8" a="1"/>
  <c r="M210" i="8" s="1"/>
  <c r="K210" i="8" a="1"/>
  <c r="K210" i="8" s="1"/>
  <c r="O209" i="8"/>
  <c r="M209" i="8" a="1"/>
  <c r="M209" i="8" s="1"/>
  <c r="K209" i="8" a="1"/>
  <c r="K209" i="8" s="1"/>
  <c r="O208" i="8"/>
  <c r="M208" i="8" a="1"/>
  <c r="M208" i="8" s="1"/>
  <c r="K208" i="8" a="1"/>
  <c r="K208" i="8" s="1"/>
  <c r="O207" i="8"/>
  <c r="M207" i="8" a="1"/>
  <c r="M207" i="8" s="1"/>
  <c r="K207" i="8" a="1"/>
  <c r="K207" i="8" s="1"/>
  <c r="O206" i="8"/>
  <c r="M206" i="8" a="1"/>
  <c r="M206" i="8" s="1"/>
  <c r="K206" i="8" a="1"/>
  <c r="K206" i="8" s="1"/>
  <c r="O205" i="8"/>
  <c r="M205" i="8" a="1"/>
  <c r="M205" i="8" s="1"/>
  <c r="K205" i="8" a="1"/>
  <c r="K205" i="8" s="1"/>
  <c r="O204" i="8"/>
  <c r="M204" i="8" a="1"/>
  <c r="M204" i="8" s="1"/>
  <c r="K204" i="8" a="1"/>
  <c r="K204" i="8" s="1"/>
  <c r="O203" i="8"/>
  <c r="M203" i="8" a="1"/>
  <c r="M203" i="8" s="1"/>
  <c r="K203" i="8" a="1"/>
  <c r="K203" i="8" s="1"/>
  <c r="O202" i="8"/>
  <c r="M202" i="8" a="1"/>
  <c r="M202" i="8" s="1"/>
  <c r="K202" i="8" a="1"/>
  <c r="K202" i="8" s="1"/>
  <c r="O201" i="8"/>
  <c r="M201" i="8" a="1"/>
  <c r="M201" i="8" s="1"/>
  <c r="K201" i="8" a="1"/>
  <c r="K201" i="8" s="1"/>
  <c r="O200" i="8"/>
  <c r="M200" i="8" a="1"/>
  <c r="M200" i="8" s="1"/>
  <c r="K200" i="8" a="1"/>
  <c r="K200" i="8" s="1"/>
  <c r="O199" i="8"/>
  <c r="M199" i="8" a="1"/>
  <c r="M199" i="8" s="1"/>
  <c r="K199" i="8" a="1"/>
  <c r="K199" i="8" s="1"/>
  <c r="O198" i="8"/>
  <c r="M198" i="8" a="1"/>
  <c r="M198" i="8" s="1"/>
  <c r="K198" i="8" a="1"/>
  <c r="K198" i="8" s="1"/>
  <c r="O197" i="8"/>
  <c r="M197" i="8" a="1"/>
  <c r="M197" i="8" s="1"/>
  <c r="K197" i="8" a="1"/>
  <c r="K197" i="8" s="1"/>
  <c r="O196" i="8"/>
  <c r="M196" i="8" a="1"/>
  <c r="M196" i="8" s="1"/>
  <c r="K196" i="8" a="1"/>
  <c r="K196" i="8" s="1"/>
  <c r="O195" i="8"/>
  <c r="M195" i="8" a="1"/>
  <c r="M195" i="8" s="1"/>
  <c r="K195" i="8" a="1"/>
  <c r="K195" i="8" s="1"/>
  <c r="O194" i="8"/>
  <c r="M194" i="8" a="1"/>
  <c r="M194" i="8" s="1"/>
  <c r="K194" i="8" a="1"/>
  <c r="K194" i="8" s="1"/>
  <c r="O193" i="8"/>
  <c r="M193" i="8" a="1"/>
  <c r="M193" i="8" s="1"/>
  <c r="K193" i="8" a="1"/>
  <c r="K193" i="8" s="1"/>
  <c r="O192" i="8"/>
  <c r="M192" i="8" a="1"/>
  <c r="M192" i="8" s="1"/>
  <c r="K192" i="8" a="1"/>
  <c r="K192" i="8" s="1"/>
  <c r="O191" i="8"/>
  <c r="M191" i="8" a="1"/>
  <c r="M191" i="8" s="1"/>
  <c r="K191" i="8" a="1"/>
  <c r="K191" i="8" s="1"/>
  <c r="O190" i="8"/>
  <c r="M190" i="8" a="1"/>
  <c r="M190" i="8" s="1"/>
  <c r="K190" i="8" a="1"/>
  <c r="K190" i="8" s="1"/>
  <c r="O189" i="8"/>
  <c r="M189" i="8" a="1"/>
  <c r="M189" i="8" s="1"/>
  <c r="K189" i="8" a="1"/>
  <c r="K189" i="8" s="1"/>
  <c r="O188" i="8"/>
  <c r="M188" i="8" a="1"/>
  <c r="M188" i="8" s="1"/>
  <c r="K188" i="8" a="1"/>
  <c r="K188" i="8" s="1"/>
  <c r="O187" i="8"/>
  <c r="M187" i="8" a="1"/>
  <c r="M187" i="8" s="1"/>
  <c r="K187" i="8" a="1"/>
  <c r="K187" i="8" s="1"/>
  <c r="O186" i="8"/>
  <c r="M186" i="8" a="1"/>
  <c r="M186" i="8" s="1"/>
  <c r="K186" i="8" a="1"/>
  <c r="K186" i="8" s="1"/>
  <c r="O185" i="8"/>
  <c r="M185" i="8" a="1"/>
  <c r="M185" i="8" s="1"/>
  <c r="N185" i="8" s="1"/>
  <c r="K185" i="8" a="1"/>
  <c r="K185" i="8" s="1"/>
  <c r="O184" i="8"/>
  <c r="M184" i="8" a="1"/>
  <c r="M184" i="8" s="1"/>
  <c r="K184" i="8" a="1"/>
  <c r="K184" i="8" s="1"/>
  <c r="O183" i="8"/>
  <c r="M183" i="8" a="1"/>
  <c r="M183" i="8" s="1"/>
  <c r="K183" i="8" a="1"/>
  <c r="K183" i="8" s="1"/>
  <c r="O182" i="8"/>
  <c r="M182" i="8" a="1"/>
  <c r="M182" i="8" s="1"/>
  <c r="K182" i="8" a="1"/>
  <c r="K182" i="8" s="1"/>
  <c r="O181" i="8"/>
  <c r="M181" i="8" a="1"/>
  <c r="M181" i="8" s="1"/>
  <c r="K181" i="8" a="1"/>
  <c r="K181" i="8" s="1"/>
  <c r="O180" i="8"/>
  <c r="M180" i="8" a="1"/>
  <c r="M180" i="8" s="1"/>
  <c r="K180" i="8" a="1"/>
  <c r="K180" i="8" s="1"/>
  <c r="O179" i="8"/>
  <c r="M179" i="8" a="1"/>
  <c r="M179" i="8" s="1"/>
  <c r="K179" i="8" a="1"/>
  <c r="K179" i="8" s="1"/>
  <c r="O178" i="8"/>
  <c r="M178" i="8" a="1"/>
  <c r="M178" i="8" s="1"/>
  <c r="K178" i="8" a="1"/>
  <c r="K178" i="8" s="1"/>
  <c r="O177" i="8"/>
  <c r="M177" i="8" a="1"/>
  <c r="M177" i="8" s="1"/>
  <c r="K177" i="8" a="1"/>
  <c r="K177" i="8" s="1"/>
  <c r="O176" i="8"/>
  <c r="M176" i="8" a="1"/>
  <c r="M176" i="8" s="1"/>
  <c r="K176" i="8" a="1"/>
  <c r="K176" i="8" s="1"/>
  <c r="O175" i="8"/>
  <c r="M175" i="8" a="1"/>
  <c r="M175" i="8" s="1"/>
  <c r="K175" i="8" a="1"/>
  <c r="K175" i="8" s="1"/>
  <c r="O174" i="8"/>
  <c r="M174" i="8" a="1"/>
  <c r="M174" i="8" s="1"/>
  <c r="K174" i="8" a="1"/>
  <c r="K174" i="8" s="1"/>
  <c r="O173" i="8"/>
  <c r="M173" i="8" a="1"/>
  <c r="M173" i="8" s="1"/>
  <c r="K173" i="8" a="1"/>
  <c r="K173" i="8" s="1"/>
  <c r="O172" i="8"/>
  <c r="M172" i="8" a="1"/>
  <c r="M172" i="8" s="1"/>
  <c r="K172" i="8" a="1"/>
  <c r="K172" i="8" s="1"/>
  <c r="O171" i="8"/>
  <c r="M171" i="8" a="1"/>
  <c r="M171" i="8" s="1"/>
  <c r="K171" i="8" a="1"/>
  <c r="K171" i="8" s="1"/>
  <c r="O170" i="8"/>
  <c r="M170" i="8" a="1"/>
  <c r="M170" i="8" s="1"/>
  <c r="K170" i="8" a="1"/>
  <c r="K170" i="8" s="1"/>
  <c r="O169" i="8"/>
  <c r="M169" i="8" a="1"/>
  <c r="M169" i="8" s="1"/>
  <c r="K169" i="8" a="1"/>
  <c r="K169" i="8" s="1"/>
  <c r="O168" i="8"/>
  <c r="M168" i="8" a="1"/>
  <c r="M168" i="8" s="1"/>
  <c r="K168" i="8" a="1"/>
  <c r="K168" i="8" s="1"/>
  <c r="O167" i="8"/>
  <c r="M167" i="8" a="1"/>
  <c r="M167" i="8" s="1"/>
  <c r="K167" i="8" a="1"/>
  <c r="K167" i="8" s="1"/>
  <c r="O166" i="8"/>
  <c r="M166" i="8" a="1"/>
  <c r="M166" i="8" s="1"/>
  <c r="K166" i="8" a="1"/>
  <c r="K166" i="8" s="1"/>
  <c r="O165" i="8"/>
  <c r="M165" i="8" a="1"/>
  <c r="M165" i="8" s="1"/>
  <c r="K165" i="8" a="1"/>
  <c r="K165" i="8" s="1"/>
  <c r="O164" i="8"/>
  <c r="M164" i="8" a="1"/>
  <c r="M164" i="8" s="1"/>
  <c r="K164" i="8" a="1"/>
  <c r="K164" i="8" s="1"/>
  <c r="O163" i="8"/>
  <c r="M163" i="8" a="1"/>
  <c r="M163" i="8" s="1"/>
  <c r="K163" i="8" a="1"/>
  <c r="K163" i="8" s="1"/>
  <c r="O162" i="8"/>
  <c r="M162" i="8" a="1"/>
  <c r="M162" i="8" s="1"/>
  <c r="K162" i="8" a="1"/>
  <c r="K162" i="8" s="1"/>
  <c r="O161" i="8"/>
  <c r="M161" i="8" a="1"/>
  <c r="M161" i="8" s="1"/>
  <c r="K161" i="8" a="1"/>
  <c r="K161" i="8" s="1"/>
  <c r="O160" i="8"/>
  <c r="M160" i="8" a="1"/>
  <c r="M160" i="8" s="1"/>
  <c r="K160" i="8" a="1"/>
  <c r="K160" i="8" s="1"/>
  <c r="O159" i="8"/>
  <c r="M159" i="8" a="1"/>
  <c r="M159" i="8" s="1"/>
  <c r="K159" i="8" a="1"/>
  <c r="K159" i="8" s="1"/>
  <c r="O158" i="8"/>
  <c r="M158" i="8" a="1"/>
  <c r="M158" i="8" s="1"/>
  <c r="K158" i="8" a="1"/>
  <c r="K158" i="8" s="1"/>
  <c r="O157" i="8"/>
  <c r="M157" i="8" a="1"/>
  <c r="M157" i="8" s="1"/>
  <c r="K157" i="8" a="1"/>
  <c r="K157" i="8" s="1"/>
  <c r="O156" i="8"/>
  <c r="M156" i="8" a="1"/>
  <c r="M156" i="8" s="1"/>
  <c r="K156" i="8" a="1"/>
  <c r="K156" i="8" s="1"/>
  <c r="O155" i="8"/>
  <c r="M155" i="8" a="1"/>
  <c r="M155" i="8" s="1"/>
  <c r="K155" i="8" a="1"/>
  <c r="K155" i="8" s="1"/>
  <c r="O154" i="8"/>
  <c r="M154" i="8" a="1"/>
  <c r="M154" i="8" s="1"/>
  <c r="K154" i="8" a="1"/>
  <c r="K154" i="8" s="1"/>
  <c r="O153" i="8"/>
  <c r="M153" i="8" a="1"/>
  <c r="M153" i="8" s="1"/>
  <c r="K153" i="8" a="1"/>
  <c r="K153" i="8" s="1"/>
  <c r="O152" i="8"/>
  <c r="M152" i="8" a="1"/>
  <c r="M152" i="8" s="1"/>
  <c r="K152" i="8" a="1"/>
  <c r="K152" i="8" s="1"/>
  <c r="O151" i="8"/>
  <c r="M151" i="8" a="1"/>
  <c r="M151" i="8" s="1"/>
  <c r="K151" i="8" a="1"/>
  <c r="K151" i="8" s="1"/>
  <c r="O150" i="8"/>
  <c r="M150" i="8" a="1"/>
  <c r="M150" i="8" s="1"/>
  <c r="K150" i="8" a="1"/>
  <c r="K150" i="8" s="1"/>
  <c r="O149" i="8"/>
  <c r="M149" i="8" a="1"/>
  <c r="M149" i="8" s="1"/>
  <c r="K149" i="8" a="1"/>
  <c r="K149" i="8" s="1"/>
  <c r="O148" i="8"/>
  <c r="M148" i="8" a="1"/>
  <c r="M148" i="8" s="1"/>
  <c r="K148" i="8" a="1"/>
  <c r="K148" i="8" s="1"/>
  <c r="O147" i="8"/>
  <c r="M147" i="8" a="1"/>
  <c r="M147" i="8" s="1"/>
  <c r="K147" i="8" a="1"/>
  <c r="K147" i="8" s="1"/>
  <c r="O146" i="8"/>
  <c r="M146" i="8" a="1"/>
  <c r="M146" i="8" s="1"/>
  <c r="K146" i="8" a="1"/>
  <c r="K146" i="8" s="1"/>
  <c r="O145" i="8"/>
  <c r="M145" i="8" a="1"/>
  <c r="M145" i="8" s="1"/>
  <c r="K145" i="8" a="1"/>
  <c r="K145" i="8" s="1"/>
  <c r="O144" i="8"/>
  <c r="M144" i="8" a="1"/>
  <c r="M144" i="8" s="1"/>
  <c r="K144" i="8" a="1"/>
  <c r="K144" i="8" s="1"/>
  <c r="O143" i="8"/>
  <c r="M143" i="8" a="1"/>
  <c r="M143" i="8" s="1"/>
  <c r="K143" i="8" a="1"/>
  <c r="K143" i="8" s="1"/>
  <c r="O142" i="8"/>
  <c r="M142" i="8" a="1"/>
  <c r="M142" i="8" s="1"/>
  <c r="K142" i="8" a="1"/>
  <c r="K142" i="8" s="1"/>
  <c r="O141" i="8"/>
  <c r="M141" i="8" a="1"/>
  <c r="M141" i="8" s="1"/>
  <c r="K141" i="8" a="1"/>
  <c r="K141" i="8" s="1"/>
  <c r="O140" i="8"/>
  <c r="M140" i="8" a="1"/>
  <c r="M140" i="8" s="1"/>
  <c r="K140" i="8" a="1"/>
  <c r="K140" i="8" s="1"/>
  <c r="O139" i="8"/>
  <c r="M139" i="8" a="1"/>
  <c r="M139" i="8" s="1"/>
  <c r="K139" i="8" a="1"/>
  <c r="K139" i="8" s="1"/>
  <c r="O138" i="8"/>
  <c r="M138" i="8" a="1"/>
  <c r="M138" i="8" s="1"/>
  <c r="K138" i="8" a="1"/>
  <c r="K138" i="8" s="1"/>
  <c r="O137" i="8"/>
  <c r="M137" i="8" a="1"/>
  <c r="M137" i="8" s="1"/>
  <c r="K137" i="8" a="1"/>
  <c r="K137" i="8" s="1"/>
  <c r="O136" i="8"/>
  <c r="M136" i="8" a="1"/>
  <c r="M136" i="8" s="1"/>
  <c r="K136" i="8" a="1"/>
  <c r="K136" i="8" s="1"/>
  <c r="O135" i="8"/>
  <c r="M135" i="8" a="1"/>
  <c r="M135" i="8" s="1"/>
  <c r="K135" i="8" a="1"/>
  <c r="K135" i="8" s="1"/>
  <c r="O134" i="8"/>
  <c r="M134" i="8" a="1"/>
  <c r="M134" i="8" s="1"/>
  <c r="K134" i="8" a="1"/>
  <c r="K134" i="8" s="1"/>
  <c r="O133" i="8"/>
  <c r="M133" i="8" a="1"/>
  <c r="M133" i="8" s="1"/>
  <c r="K133" i="8" a="1"/>
  <c r="K133" i="8" s="1"/>
  <c r="O132" i="8"/>
  <c r="M132" i="8" a="1"/>
  <c r="M132" i="8" s="1"/>
  <c r="K132" i="8" a="1"/>
  <c r="K132" i="8" s="1"/>
  <c r="O131" i="8"/>
  <c r="M131" i="8" a="1"/>
  <c r="M131" i="8" s="1"/>
  <c r="K131" i="8" a="1"/>
  <c r="K131" i="8" s="1"/>
  <c r="O130" i="8"/>
  <c r="M130" i="8" a="1"/>
  <c r="M130" i="8" s="1"/>
  <c r="K130" i="8" a="1"/>
  <c r="K130" i="8" s="1"/>
  <c r="O129" i="8"/>
  <c r="M129" i="8" a="1"/>
  <c r="M129" i="8" s="1"/>
  <c r="K129" i="8" a="1"/>
  <c r="K129" i="8" s="1"/>
  <c r="O128" i="8"/>
  <c r="M128" i="8" a="1"/>
  <c r="M128" i="8" s="1"/>
  <c r="K128" i="8" a="1"/>
  <c r="K128" i="8" s="1"/>
  <c r="O127" i="8"/>
  <c r="M127" i="8" a="1"/>
  <c r="M127" i="8" s="1"/>
  <c r="K127" i="8" a="1"/>
  <c r="K127" i="8" s="1"/>
  <c r="O126" i="8"/>
  <c r="M126" i="8" a="1"/>
  <c r="M126" i="8" s="1"/>
  <c r="K126" i="8" a="1"/>
  <c r="K126" i="8" s="1"/>
  <c r="O125" i="8"/>
  <c r="M125" i="8" a="1"/>
  <c r="M125" i="8" s="1"/>
  <c r="K125" i="8" a="1"/>
  <c r="K125" i="8" s="1"/>
  <c r="O124" i="8"/>
  <c r="M124" i="8" a="1"/>
  <c r="M124" i="8" s="1"/>
  <c r="K124" i="8" a="1"/>
  <c r="K124" i="8" s="1"/>
  <c r="O123" i="8"/>
  <c r="M123" i="8" a="1"/>
  <c r="M123" i="8" s="1"/>
  <c r="K123" i="8" a="1"/>
  <c r="K123" i="8" s="1"/>
  <c r="O122" i="8"/>
  <c r="M122" i="8" a="1"/>
  <c r="M122" i="8" s="1"/>
  <c r="K122" i="8" a="1"/>
  <c r="K122" i="8" s="1"/>
  <c r="O121" i="8"/>
  <c r="M121" i="8" a="1"/>
  <c r="M121" i="8" s="1"/>
  <c r="K121" i="8" a="1"/>
  <c r="K121" i="8" s="1"/>
  <c r="O120" i="8"/>
  <c r="M120" i="8" a="1"/>
  <c r="M120" i="8" s="1"/>
  <c r="K120" i="8" a="1"/>
  <c r="K120" i="8" s="1"/>
  <c r="O119" i="8"/>
  <c r="M119" i="8" a="1"/>
  <c r="M119" i="8" s="1"/>
  <c r="K119" i="8" a="1"/>
  <c r="K119" i="8" s="1"/>
  <c r="O118" i="8"/>
  <c r="M118" i="8" a="1"/>
  <c r="M118" i="8" s="1"/>
  <c r="K118" i="8" a="1"/>
  <c r="K118" i="8" s="1"/>
  <c r="O117" i="8"/>
  <c r="M117" i="8" a="1"/>
  <c r="M117" i="8" s="1"/>
  <c r="K117" i="8" a="1"/>
  <c r="K117" i="8" s="1"/>
  <c r="O116" i="8"/>
  <c r="M116" i="8" a="1"/>
  <c r="M116" i="8" s="1"/>
  <c r="K116" i="8" a="1"/>
  <c r="K116" i="8" s="1"/>
  <c r="O115" i="8"/>
  <c r="M115" i="8" a="1"/>
  <c r="M115" i="8" s="1"/>
  <c r="K115" i="8" a="1"/>
  <c r="K115" i="8" s="1"/>
  <c r="O114" i="8"/>
  <c r="M114" i="8" a="1"/>
  <c r="M114" i="8" s="1"/>
  <c r="K114" i="8" a="1"/>
  <c r="K114" i="8" s="1"/>
  <c r="O113" i="8"/>
  <c r="M113" i="8" a="1"/>
  <c r="M113" i="8" s="1"/>
  <c r="K113" i="8" a="1"/>
  <c r="K113" i="8" s="1"/>
  <c r="O112" i="8"/>
  <c r="M112" i="8" a="1"/>
  <c r="M112" i="8" s="1"/>
  <c r="K112" i="8" a="1"/>
  <c r="K112" i="8" s="1"/>
  <c r="O111" i="8"/>
  <c r="M111" i="8" a="1"/>
  <c r="M111" i="8" s="1"/>
  <c r="K111" i="8" a="1"/>
  <c r="K111" i="8" s="1"/>
  <c r="O110" i="8"/>
  <c r="M110" i="8" a="1"/>
  <c r="M110" i="8" s="1"/>
  <c r="K110" i="8" a="1"/>
  <c r="K110" i="8" s="1"/>
  <c r="O109" i="8"/>
  <c r="M109" i="8" a="1"/>
  <c r="M109" i="8" s="1"/>
  <c r="K109" i="8" a="1"/>
  <c r="K109" i="8" s="1"/>
  <c r="O108" i="8"/>
  <c r="M108" i="8" a="1"/>
  <c r="M108" i="8" s="1"/>
  <c r="K108" i="8" a="1"/>
  <c r="K108" i="8" s="1"/>
  <c r="O107" i="8"/>
  <c r="M107" i="8" a="1"/>
  <c r="M107" i="8" s="1"/>
  <c r="K107" i="8" a="1"/>
  <c r="K107" i="8" s="1"/>
  <c r="O106" i="8"/>
  <c r="M106" i="8" a="1"/>
  <c r="M106" i="8" s="1"/>
  <c r="K106" i="8" a="1"/>
  <c r="K106" i="8" s="1"/>
  <c r="O105" i="8"/>
  <c r="M105" i="8" a="1"/>
  <c r="M105" i="8" s="1"/>
  <c r="K105" i="8" a="1"/>
  <c r="K105" i="8" s="1"/>
  <c r="O104" i="8"/>
  <c r="M104" i="8" a="1"/>
  <c r="M104" i="8" s="1"/>
  <c r="K104" i="8" a="1"/>
  <c r="K104" i="8" s="1"/>
  <c r="O103" i="8"/>
  <c r="M103" i="8" a="1"/>
  <c r="M103" i="8" s="1"/>
  <c r="K103" i="8" a="1"/>
  <c r="K103" i="8" s="1"/>
  <c r="O102" i="8"/>
  <c r="M102" i="8" a="1"/>
  <c r="M102" i="8" s="1"/>
  <c r="K102" i="8" a="1"/>
  <c r="K102" i="8" s="1"/>
  <c r="O101" i="8"/>
  <c r="M101" i="8" a="1"/>
  <c r="M101" i="8" s="1"/>
  <c r="K101" i="8" a="1"/>
  <c r="K101" i="8" s="1"/>
  <c r="O100" i="8"/>
  <c r="M100" i="8" a="1"/>
  <c r="M100" i="8" s="1"/>
  <c r="K100" i="8" a="1"/>
  <c r="K100" i="8" s="1"/>
  <c r="O99" i="8"/>
  <c r="M99" i="8" a="1"/>
  <c r="M99" i="8" s="1"/>
  <c r="K99" i="8" a="1"/>
  <c r="K99" i="8" s="1"/>
  <c r="O98" i="8"/>
  <c r="M98" i="8" a="1"/>
  <c r="M98" i="8" s="1"/>
  <c r="K98" i="8" a="1"/>
  <c r="K98" i="8" s="1"/>
  <c r="O97" i="8"/>
  <c r="M97" i="8" a="1"/>
  <c r="M97" i="8" s="1"/>
  <c r="K97" i="8" a="1"/>
  <c r="K97" i="8" s="1"/>
  <c r="O96" i="8"/>
  <c r="M96" i="8" a="1"/>
  <c r="M96" i="8" s="1"/>
  <c r="K96" i="8" a="1"/>
  <c r="K96" i="8" s="1"/>
  <c r="O95" i="8"/>
  <c r="M95" i="8" a="1"/>
  <c r="M95" i="8" s="1"/>
  <c r="K95" i="8" a="1"/>
  <c r="K95" i="8" s="1"/>
  <c r="O94" i="8"/>
  <c r="M94" i="8" a="1"/>
  <c r="M94" i="8" s="1"/>
  <c r="K94" i="8" a="1"/>
  <c r="K94" i="8" s="1"/>
  <c r="O93" i="8"/>
  <c r="M93" i="8" a="1"/>
  <c r="M93" i="8" s="1"/>
  <c r="K93" i="8" a="1"/>
  <c r="K93" i="8" s="1"/>
  <c r="O92" i="8"/>
  <c r="M92" i="8" a="1"/>
  <c r="M92" i="8" s="1"/>
  <c r="K92" i="8" a="1"/>
  <c r="K92" i="8" s="1"/>
  <c r="O91" i="8"/>
  <c r="M91" i="8" a="1"/>
  <c r="M91" i="8" s="1"/>
  <c r="K91" i="8" a="1"/>
  <c r="K91" i="8" s="1"/>
  <c r="O90" i="8"/>
  <c r="M90" i="8" a="1"/>
  <c r="M90" i="8" s="1"/>
  <c r="K90" i="8" a="1"/>
  <c r="K90" i="8" s="1"/>
  <c r="O89" i="8"/>
  <c r="M89" i="8" a="1"/>
  <c r="M89" i="8" s="1"/>
  <c r="K89" i="8" a="1"/>
  <c r="K89" i="8" s="1"/>
  <c r="O88" i="8"/>
  <c r="M88" i="8" a="1"/>
  <c r="M88" i="8" s="1"/>
  <c r="K88" i="8" a="1"/>
  <c r="K88" i="8" s="1"/>
  <c r="O87" i="8"/>
  <c r="M87" i="8" a="1"/>
  <c r="M87" i="8" s="1"/>
  <c r="K87" i="8" a="1"/>
  <c r="K87" i="8" s="1"/>
  <c r="O86" i="8"/>
  <c r="M86" i="8" a="1"/>
  <c r="M86" i="8" s="1"/>
  <c r="K86" i="8" a="1"/>
  <c r="K86" i="8" s="1"/>
  <c r="O85" i="8"/>
  <c r="M85" i="8" a="1"/>
  <c r="M85" i="8" s="1"/>
  <c r="K85" i="8" a="1"/>
  <c r="K85" i="8" s="1"/>
  <c r="O84" i="8"/>
  <c r="M84" i="8" a="1"/>
  <c r="M84" i="8" s="1"/>
  <c r="K84" i="8" a="1"/>
  <c r="K84" i="8" s="1"/>
  <c r="O83" i="8"/>
  <c r="M83" i="8" a="1"/>
  <c r="M83" i="8" s="1"/>
  <c r="K83" i="8" a="1"/>
  <c r="K83" i="8" s="1"/>
  <c r="O82" i="8"/>
  <c r="M82" i="8" a="1"/>
  <c r="M82" i="8" s="1"/>
  <c r="K82" i="8" a="1"/>
  <c r="K82" i="8" s="1"/>
  <c r="O81" i="8"/>
  <c r="M81" i="8" a="1"/>
  <c r="M81" i="8" s="1"/>
  <c r="K81" i="8" a="1"/>
  <c r="K81" i="8" s="1"/>
  <c r="O80" i="8"/>
  <c r="M80" i="8" a="1"/>
  <c r="M80" i="8" s="1"/>
  <c r="K80" i="8" a="1"/>
  <c r="K80" i="8" s="1"/>
  <c r="O79" i="8"/>
  <c r="M79" i="8" a="1"/>
  <c r="M79" i="8" s="1"/>
  <c r="K79" i="8" a="1"/>
  <c r="K79" i="8" s="1"/>
  <c r="O78" i="8"/>
  <c r="M78" i="8" a="1"/>
  <c r="M78" i="8" s="1"/>
  <c r="K78" i="8" a="1"/>
  <c r="K78" i="8" s="1"/>
  <c r="O77" i="8"/>
  <c r="M77" i="8" a="1"/>
  <c r="M77" i="8" s="1"/>
  <c r="K77" i="8" a="1"/>
  <c r="K77" i="8" s="1"/>
  <c r="O76" i="8"/>
  <c r="M76" i="8" a="1"/>
  <c r="M76" i="8" s="1"/>
  <c r="K76" i="8" a="1"/>
  <c r="K76" i="8" s="1"/>
  <c r="O75" i="8"/>
  <c r="M75" i="8" a="1"/>
  <c r="M75" i="8" s="1"/>
  <c r="K75" i="8" a="1"/>
  <c r="K75" i="8" s="1"/>
  <c r="O74" i="8"/>
  <c r="M74" i="8" a="1"/>
  <c r="M74" i="8" s="1"/>
  <c r="K74" i="8" a="1"/>
  <c r="K74" i="8" s="1"/>
  <c r="O73" i="8"/>
  <c r="M73" i="8" a="1"/>
  <c r="M73" i="8" s="1"/>
  <c r="K73" i="8" a="1"/>
  <c r="K73" i="8" s="1"/>
  <c r="O72" i="8"/>
  <c r="M72" i="8" a="1"/>
  <c r="M72" i="8" s="1"/>
  <c r="K72" i="8" a="1"/>
  <c r="K72" i="8" s="1"/>
  <c r="O71" i="8"/>
  <c r="M71" i="8" a="1"/>
  <c r="M71" i="8" s="1"/>
  <c r="K71" i="8" a="1"/>
  <c r="K71" i="8" s="1"/>
  <c r="O70" i="8"/>
  <c r="M70" i="8" a="1"/>
  <c r="M70" i="8" s="1"/>
  <c r="K70" i="8" a="1"/>
  <c r="K70" i="8" s="1"/>
  <c r="O69" i="8"/>
  <c r="M69" i="8" a="1"/>
  <c r="M69" i="8" s="1"/>
  <c r="K69" i="8" a="1"/>
  <c r="K69" i="8" s="1"/>
  <c r="O68" i="8"/>
  <c r="M68" i="8" a="1"/>
  <c r="M68" i="8" s="1"/>
  <c r="K68" i="8" a="1"/>
  <c r="K68" i="8" s="1"/>
  <c r="O67" i="8"/>
  <c r="M67" i="8" a="1"/>
  <c r="M67" i="8" s="1"/>
  <c r="K67" i="8" a="1"/>
  <c r="K67" i="8" s="1"/>
  <c r="O66" i="8"/>
  <c r="M66" i="8" a="1"/>
  <c r="M66" i="8" s="1"/>
  <c r="K66" i="8" a="1"/>
  <c r="K66" i="8" s="1"/>
  <c r="O65" i="8"/>
  <c r="M65" i="8" a="1"/>
  <c r="M65" i="8" s="1"/>
  <c r="K65" i="8" a="1"/>
  <c r="K65" i="8" s="1"/>
  <c r="O64" i="8"/>
  <c r="M64" i="8" a="1"/>
  <c r="M64" i="8" s="1"/>
  <c r="K64" i="8" a="1"/>
  <c r="K64" i="8" s="1"/>
  <c r="O63" i="8"/>
  <c r="M63" i="8" a="1"/>
  <c r="M63" i="8" s="1"/>
  <c r="K63" i="8" a="1"/>
  <c r="K63" i="8" s="1"/>
  <c r="O62" i="8"/>
  <c r="M62" i="8" a="1"/>
  <c r="M62" i="8" s="1"/>
  <c r="K62" i="8" a="1"/>
  <c r="K62" i="8" s="1"/>
  <c r="O61" i="8"/>
  <c r="M61" i="8" a="1"/>
  <c r="M61" i="8" s="1"/>
  <c r="K61" i="8" a="1"/>
  <c r="K61" i="8" s="1"/>
  <c r="O60" i="8"/>
  <c r="M60" i="8" a="1"/>
  <c r="M60" i="8" s="1"/>
  <c r="K60" i="8" a="1"/>
  <c r="K60" i="8" s="1"/>
  <c r="O59" i="8"/>
  <c r="M59" i="8" a="1"/>
  <c r="M59" i="8" s="1"/>
  <c r="K59" i="8" a="1"/>
  <c r="K59" i="8" s="1"/>
  <c r="O58" i="8"/>
  <c r="M58" i="8" a="1"/>
  <c r="M58" i="8" s="1"/>
  <c r="K58" i="8" a="1"/>
  <c r="K58" i="8" s="1"/>
  <c r="O57" i="8"/>
  <c r="M57" i="8" a="1"/>
  <c r="M57" i="8" s="1"/>
  <c r="K57" i="8" a="1"/>
  <c r="K57" i="8" s="1"/>
  <c r="O56" i="8"/>
  <c r="M56" i="8" a="1"/>
  <c r="M56" i="8" s="1"/>
  <c r="K56" i="8" a="1"/>
  <c r="K56" i="8" s="1"/>
  <c r="O55" i="8"/>
  <c r="M55" i="8" a="1"/>
  <c r="M55" i="8" s="1"/>
  <c r="K55" i="8" a="1"/>
  <c r="K55" i="8" s="1"/>
  <c r="O54" i="8"/>
  <c r="M54" i="8" a="1"/>
  <c r="M54" i="8" s="1"/>
  <c r="K54" i="8" a="1"/>
  <c r="K54" i="8" s="1"/>
  <c r="O53" i="8"/>
  <c r="M53" i="8" a="1"/>
  <c r="M53" i="8" s="1"/>
  <c r="K53" i="8" a="1"/>
  <c r="K53" i="8" s="1"/>
  <c r="O52" i="8"/>
  <c r="M52" i="8" a="1"/>
  <c r="M52" i="8" s="1"/>
  <c r="K52" i="8" a="1"/>
  <c r="K52" i="8" s="1"/>
  <c r="O51" i="8"/>
  <c r="M51" i="8" a="1"/>
  <c r="M51" i="8" s="1"/>
  <c r="K51" i="8" a="1"/>
  <c r="K51" i="8" s="1"/>
  <c r="O50" i="8"/>
  <c r="M50" i="8" a="1"/>
  <c r="M50" i="8" s="1"/>
  <c r="K50" i="8" a="1"/>
  <c r="K50" i="8" s="1"/>
  <c r="O49" i="8"/>
  <c r="M49" i="8" a="1"/>
  <c r="M49" i="8" s="1"/>
  <c r="K49" i="8" a="1"/>
  <c r="K49" i="8" s="1"/>
  <c r="O48" i="8"/>
  <c r="M48" i="8" a="1"/>
  <c r="M48" i="8" s="1"/>
  <c r="K48" i="8" a="1"/>
  <c r="K48" i="8" s="1"/>
  <c r="O47" i="8"/>
  <c r="M47" i="8" a="1"/>
  <c r="M47" i="8" s="1"/>
  <c r="K47" i="8" a="1"/>
  <c r="K47" i="8" s="1"/>
  <c r="O46" i="8"/>
  <c r="M46" i="8" a="1"/>
  <c r="M46" i="8" s="1"/>
  <c r="K46" i="8" a="1"/>
  <c r="K46" i="8" s="1"/>
  <c r="O45" i="8"/>
  <c r="M45" i="8" a="1"/>
  <c r="M45" i="8" s="1"/>
  <c r="K45" i="8" a="1"/>
  <c r="K45" i="8" s="1"/>
  <c r="O44" i="8"/>
  <c r="M44" i="8" a="1"/>
  <c r="M44" i="8" s="1"/>
  <c r="K44" i="8" a="1"/>
  <c r="K44" i="8" s="1"/>
  <c r="O43" i="8"/>
  <c r="M43" i="8" a="1"/>
  <c r="M43" i="8" s="1"/>
  <c r="K43" i="8" a="1"/>
  <c r="K43" i="8" s="1"/>
  <c r="O42" i="8"/>
  <c r="M42" i="8" a="1"/>
  <c r="M42" i="8" s="1"/>
  <c r="K42" i="8" a="1"/>
  <c r="K42" i="8" s="1"/>
  <c r="O41" i="8"/>
  <c r="M41" i="8" a="1"/>
  <c r="M41" i="8" s="1"/>
  <c r="K41" i="8" a="1"/>
  <c r="K41" i="8" s="1"/>
  <c r="O40" i="8"/>
  <c r="M40" i="8" a="1"/>
  <c r="M40" i="8" s="1"/>
  <c r="K40" i="8" a="1"/>
  <c r="K40" i="8" s="1"/>
  <c r="O39" i="8"/>
  <c r="M39" i="8" a="1"/>
  <c r="M39" i="8" s="1"/>
  <c r="K39" i="8" a="1"/>
  <c r="K39" i="8" s="1"/>
  <c r="O38" i="8"/>
  <c r="M38" i="8" a="1"/>
  <c r="M38" i="8" s="1"/>
  <c r="K38" i="8" a="1"/>
  <c r="K38" i="8" s="1"/>
  <c r="O37" i="8"/>
  <c r="M37" i="8" a="1"/>
  <c r="M37" i="8" s="1"/>
  <c r="K37" i="8" a="1"/>
  <c r="K37" i="8" s="1"/>
  <c r="O36" i="8"/>
  <c r="M36" i="8" a="1"/>
  <c r="M36" i="8" s="1"/>
  <c r="K36" i="8" a="1"/>
  <c r="K36" i="8" s="1"/>
  <c r="O35" i="8"/>
  <c r="M35" i="8" a="1"/>
  <c r="M35" i="8" s="1"/>
  <c r="K35" i="8" a="1"/>
  <c r="K35" i="8" s="1"/>
  <c r="O34" i="8"/>
  <c r="M34" i="8" a="1"/>
  <c r="M34" i="8" s="1"/>
  <c r="K34" i="8" a="1"/>
  <c r="K34" i="8" s="1"/>
  <c r="O33" i="8"/>
  <c r="M33" i="8" a="1"/>
  <c r="M33" i="8" s="1"/>
  <c r="K33" i="8" a="1"/>
  <c r="K33" i="8" s="1"/>
  <c r="O32" i="8"/>
  <c r="M32" i="8" a="1"/>
  <c r="M32" i="8" s="1"/>
  <c r="K32" i="8" a="1"/>
  <c r="K32" i="8" s="1"/>
  <c r="O31" i="8"/>
  <c r="M31" i="8" a="1"/>
  <c r="M31" i="8" s="1"/>
  <c r="K31" i="8" a="1"/>
  <c r="K31" i="8" s="1"/>
  <c r="O30" i="8"/>
  <c r="M30" i="8" a="1"/>
  <c r="M30" i="8" s="1"/>
  <c r="K30" i="8" a="1"/>
  <c r="K30" i="8" s="1"/>
  <c r="O29" i="8"/>
  <c r="M29" i="8" a="1"/>
  <c r="M29" i="8" s="1"/>
  <c r="K29" i="8" a="1"/>
  <c r="K29" i="8" s="1"/>
  <c r="O28" i="8"/>
  <c r="M28" i="8" a="1"/>
  <c r="M28" i="8" s="1"/>
  <c r="K28" i="8" a="1"/>
  <c r="K28" i="8" s="1"/>
  <c r="O27" i="8"/>
  <c r="M27" i="8" a="1"/>
  <c r="M27" i="8" s="1"/>
  <c r="K27" i="8" a="1"/>
  <c r="K27" i="8" s="1"/>
  <c r="O26" i="8"/>
  <c r="M26" i="8" a="1"/>
  <c r="M26" i="8" s="1"/>
  <c r="K26" i="8" a="1"/>
  <c r="K26" i="8" s="1"/>
  <c r="O25" i="8"/>
  <c r="M25" i="8" a="1"/>
  <c r="M25" i="8" s="1"/>
  <c r="K25" i="8" a="1"/>
  <c r="K25" i="8" s="1"/>
  <c r="O24" i="8"/>
  <c r="M24" i="8" a="1"/>
  <c r="M24" i="8" s="1"/>
  <c r="K24" i="8" a="1"/>
  <c r="K24" i="8" s="1"/>
  <c r="O23" i="8"/>
  <c r="M23" i="8" a="1"/>
  <c r="M23" i="8" s="1"/>
  <c r="K23" i="8" a="1"/>
  <c r="K23" i="8" s="1"/>
  <c r="O22" i="8"/>
  <c r="M22" i="8" a="1"/>
  <c r="M22" i="8" s="1"/>
  <c r="K22" i="8" a="1"/>
  <c r="K22" i="8" s="1"/>
  <c r="O21" i="8"/>
  <c r="M21" i="8" a="1"/>
  <c r="M21" i="8" s="1"/>
  <c r="K21" i="8" a="1"/>
  <c r="K21" i="8" s="1"/>
  <c r="O20" i="8"/>
  <c r="M20" i="8" a="1"/>
  <c r="M20" i="8" s="1"/>
  <c r="K20" i="8" a="1"/>
  <c r="K20" i="8" s="1"/>
  <c r="O19" i="8"/>
  <c r="M19" i="8" a="1"/>
  <c r="M19" i="8" s="1"/>
  <c r="K19" i="8" a="1"/>
  <c r="K19" i="8" s="1"/>
  <c r="O18" i="8"/>
  <c r="M18" i="8" a="1"/>
  <c r="M18" i="8" s="1"/>
  <c r="K18" i="8" a="1"/>
  <c r="K18" i="8" s="1"/>
  <c r="O17" i="8"/>
  <c r="M17" i="8" a="1"/>
  <c r="M17" i="8" s="1"/>
  <c r="K17" i="8" a="1"/>
  <c r="K17" i="8" s="1"/>
  <c r="O16" i="8"/>
  <c r="M16" i="8" a="1"/>
  <c r="M16" i="8" s="1"/>
  <c r="K16" i="8" a="1"/>
  <c r="K16" i="8" s="1"/>
  <c r="O15" i="8"/>
  <c r="M15" i="8" a="1"/>
  <c r="M15" i="8" s="1"/>
  <c r="K15" i="8" a="1"/>
  <c r="K15" i="8" s="1"/>
  <c r="M14" i="8" a="1"/>
  <c r="M14" i="8" s="1"/>
  <c r="K14" i="8" a="1"/>
  <c r="K14" i="8" s="1"/>
  <c r="Q9" i="7"/>
  <c r="Q10" i="7" s="1"/>
  <c r="T11" i="7"/>
  <c r="T10" i="7"/>
  <c r="G9" i="7"/>
  <c r="G10" i="7" s="1"/>
  <c r="J10" i="7"/>
  <c r="B523" i="4" a="1"/>
  <c r="B523" i="4" s="1"/>
  <c r="H520" i="4"/>
  <c r="I520" i="4"/>
  <c r="J520" i="4"/>
  <c r="K520" i="4"/>
  <c r="G520" i="4"/>
  <c r="C519" i="4"/>
  <c r="D519" i="4"/>
  <c r="E519" i="4"/>
  <c r="F519" i="4"/>
  <c r="C518" i="4"/>
  <c r="D518" i="4"/>
  <c r="E518" i="4"/>
  <c r="F518" i="4"/>
  <c r="B518" i="6"/>
  <c r="B519" i="6" s="1"/>
  <c r="H520" i="6"/>
  <c r="I520" i="6"/>
  <c r="J520" i="6"/>
  <c r="K520" i="6"/>
  <c r="G520" i="6"/>
  <c r="C519" i="6"/>
  <c r="D519" i="6"/>
  <c r="E519" i="6"/>
  <c r="F519" i="6"/>
  <c r="C518" i="6"/>
  <c r="D518" i="6"/>
  <c r="E518" i="6"/>
  <c r="F518" i="6"/>
  <c r="I23" i="7" l="1"/>
  <c r="N193" i="8"/>
  <c r="N201" i="8"/>
  <c r="L78" i="8"/>
  <c r="L74" i="8"/>
  <c r="L114" i="8"/>
  <c r="L186" i="8"/>
  <c r="L262" i="8"/>
  <c r="L65" i="8"/>
  <c r="N94" i="8"/>
  <c r="N98" i="8"/>
  <c r="N150" i="8"/>
  <c r="N154" i="8"/>
  <c r="L197" i="8"/>
  <c r="L225" i="8"/>
  <c r="N262" i="8"/>
  <c r="L132" i="8"/>
  <c r="L204" i="8"/>
  <c r="L119" i="8"/>
  <c r="N160" i="8"/>
  <c r="L183" i="8"/>
  <c r="N212" i="8"/>
  <c r="N216" i="8"/>
  <c r="I274" i="7"/>
  <c r="Q274" i="7" s="1"/>
  <c r="N56" i="8"/>
  <c r="N72" i="8"/>
  <c r="L31" i="8"/>
  <c r="N99" i="8"/>
  <c r="N147" i="8"/>
  <c r="N202" i="8"/>
  <c r="N69" i="8"/>
  <c r="N226" i="8"/>
  <c r="N242" i="8"/>
  <c r="N67" i="8"/>
  <c r="L88" i="8"/>
  <c r="L92" i="8"/>
  <c r="N114" i="8"/>
  <c r="L117" i="8"/>
  <c r="L148" i="8"/>
  <c r="L160" i="8"/>
  <c r="L165" i="8"/>
  <c r="L169" i="8"/>
  <c r="L181" i="8"/>
  <c r="N186" i="8"/>
  <c r="L203" i="8"/>
  <c r="L79" i="8"/>
  <c r="L83" i="8"/>
  <c r="L139" i="8"/>
  <c r="L155" i="8"/>
  <c r="L159" i="8"/>
  <c r="L164" i="8"/>
  <c r="L176" i="8"/>
  <c r="L196" i="8"/>
  <c r="L215" i="8"/>
  <c r="L219" i="8"/>
  <c r="L235" i="8"/>
  <c r="L243" i="8"/>
  <c r="N62" i="8"/>
  <c r="N66" i="8"/>
  <c r="L69" i="8"/>
  <c r="N180" i="8"/>
  <c r="N188" i="8"/>
  <c r="L191" i="8"/>
  <c r="L214" i="8"/>
  <c r="L97" i="8"/>
  <c r="L101" i="8"/>
  <c r="L102" i="8"/>
  <c r="L106" i="8"/>
  <c r="L120" i="8"/>
  <c r="N126" i="8"/>
  <c r="L144" i="8"/>
  <c r="L149" i="8"/>
  <c r="L153" i="8"/>
  <c r="L170" i="8"/>
  <c r="L184" i="8"/>
  <c r="L205" i="8"/>
  <c r="L209" i="8"/>
  <c r="L234" i="8"/>
  <c r="L248" i="8"/>
  <c r="L252" i="8"/>
  <c r="L256" i="8"/>
  <c r="N14" i="8"/>
  <c r="N18" i="8"/>
  <c r="N22" i="8"/>
  <c r="N26" i="8"/>
  <c r="N34" i="8"/>
  <c r="N35" i="8"/>
  <c r="N38" i="8"/>
  <c r="N39" i="8"/>
  <c r="N42" i="8"/>
  <c r="N43" i="8"/>
  <c r="N46" i="8"/>
  <c r="N47" i="8"/>
  <c r="N50" i="8"/>
  <c r="N51" i="8"/>
  <c r="N85" i="8"/>
  <c r="N120" i="8"/>
  <c r="N163" i="8"/>
  <c r="N166" i="8"/>
  <c r="N170" i="8"/>
  <c r="N184" i="8"/>
  <c r="L199" i="8"/>
  <c r="N200" i="8"/>
  <c r="N210" i="8"/>
  <c r="N217" i="8"/>
  <c r="N218" i="8"/>
  <c r="L220" i="8"/>
  <c r="L229" i="8"/>
  <c r="N248" i="8"/>
  <c r="N261" i="8"/>
  <c r="L14" i="8"/>
  <c r="N15" i="8"/>
  <c r="L18" i="8"/>
  <c r="N19" i="8"/>
  <c r="L22" i="8"/>
  <c r="L26" i="8"/>
  <c r="N28" i="8"/>
  <c r="L30" i="8"/>
  <c r="N33" i="8"/>
  <c r="L35" i="8"/>
  <c r="N37" i="8"/>
  <c r="L39" i="8"/>
  <c r="N41" i="8"/>
  <c r="L43" i="8"/>
  <c r="N45" i="8"/>
  <c r="L47" i="8"/>
  <c r="N49" i="8"/>
  <c r="L51" i="8"/>
  <c r="N53" i="8"/>
  <c r="L56" i="8"/>
  <c r="L60" i="8"/>
  <c r="N78" i="8"/>
  <c r="N82" i="8"/>
  <c r="N83" i="8"/>
  <c r="N108" i="8"/>
  <c r="L112" i="8"/>
  <c r="L126" i="8"/>
  <c r="N132" i="8"/>
  <c r="L154" i="8"/>
  <c r="N164" i="8"/>
  <c r="L171" i="8"/>
  <c r="L175" i="8"/>
  <c r="N176" i="8"/>
  <c r="L180" i="8"/>
  <c r="L185" i="8"/>
  <c r="N192" i="8"/>
  <c r="N196" i="8"/>
  <c r="N232" i="8"/>
  <c r="N236" i="8"/>
  <c r="L240" i="8"/>
  <c r="N255" i="8"/>
  <c r="N260" i="8"/>
  <c r="L70" i="8"/>
  <c r="L118" i="8"/>
  <c r="L124" i="8"/>
  <c r="L131" i="8"/>
  <c r="L137" i="8"/>
  <c r="L138" i="8"/>
  <c r="L143" i="8"/>
  <c r="L210" i="8"/>
  <c r="L221" i="8"/>
  <c r="L226" i="8"/>
  <c r="L230" i="8"/>
  <c r="L238" i="8"/>
  <c r="L242" i="8"/>
  <c r="L247" i="8"/>
  <c r="N249" i="8"/>
  <c r="L251" i="8"/>
  <c r="L255" i="8"/>
  <c r="L260" i="8"/>
  <c r="L13" i="8"/>
  <c r="L17" i="8"/>
  <c r="L21" i="8"/>
  <c r="L25" i="8"/>
  <c r="L29" i="8"/>
  <c r="N30" i="8"/>
  <c r="L34" i="8"/>
  <c r="L38" i="8"/>
  <c r="L42" i="8"/>
  <c r="L46" i="8"/>
  <c r="L50" i="8"/>
  <c r="L55" i="8"/>
  <c r="L59" i="8"/>
  <c r="N61" i="8"/>
  <c r="L64" i="8"/>
  <c r="L68" i="8"/>
  <c r="N70" i="8"/>
  <c r="L73" i="8"/>
  <c r="N74" i="8"/>
  <c r="N75" i="8"/>
  <c r="L77" i="8"/>
  <c r="N80" i="8"/>
  <c r="L82" i="8"/>
  <c r="L87" i="8"/>
  <c r="L91" i="8"/>
  <c r="L96" i="8"/>
  <c r="L100" i="8"/>
  <c r="N102" i="8"/>
  <c r="L105" i="8"/>
  <c r="N106" i="8"/>
  <c r="N112" i="8"/>
  <c r="N118" i="8"/>
  <c r="N119" i="8"/>
  <c r="N124" i="8"/>
  <c r="N138" i="8"/>
  <c r="N155" i="8"/>
  <c r="N171" i="8"/>
  <c r="N205" i="8"/>
  <c r="N206" i="8"/>
  <c r="N221" i="8"/>
  <c r="N222" i="8"/>
  <c r="N59" i="8"/>
  <c r="N64" i="8"/>
  <c r="N77" i="8"/>
  <c r="N91" i="8"/>
  <c r="N111" i="8"/>
  <c r="L113" i="8"/>
  <c r="L125" i="8"/>
  <c r="N135" i="8"/>
  <c r="L150" i="8"/>
  <c r="L166" i="8"/>
  <c r="N179" i="8"/>
  <c r="N190" i="8"/>
  <c r="L192" i="8"/>
  <c r="N198" i="8"/>
  <c r="L200" i="8"/>
  <c r="N214" i="8"/>
  <c r="L216" i="8"/>
  <c r="N234" i="8"/>
  <c r="N23" i="8"/>
  <c r="N27" i="8"/>
  <c r="L20" i="8"/>
  <c r="L24" i="8"/>
  <c r="L28" i="8"/>
  <c r="L33" i="8"/>
  <c r="L37" i="8"/>
  <c r="L41" i="8"/>
  <c r="L45" i="8"/>
  <c r="L49" i="8"/>
  <c r="L53" i="8"/>
  <c r="L54" i="8"/>
  <c r="L58" i="8"/>
  <c r="L63" i="8"/>
  <c r="L67" i="8"/>
  <c r="L72" i="8"/>
  <c r="L76" i="8"/>
  <c r="L81" i="8"/>
  <c r="L85" i="8"/>
  <c r="L86" i="8"/>
  <c r="L90" i="8"/>
  <c r="L95" i="8"/>
  <c r="L99" i="8"/>
  <c r="L104" i="8"/>
  <c r="L109" i="8"/>
  <c r="L110" i="8"/>
  <c r="L111" i="8"/>
  <c r="L116" i="8"/>
  <c r="L123" i="8"/>
  <c r="L129" i="8"/>
  <c r="L130" i="8"/>
  <c r="L135" i="8"/>
  <c r="L136" i="8"/>
  <c r="L141" i="8"/>
  <c r="L142" i="8"/>
  <c r="L147" i="8"/>
  <c r="L152" i="8"/>
  <c r="L157" i="8"/>
  <c r="L158" i="8"/>
  <c r="L163" i="8"/>
  <c r="L168" i="8"/>
  <c r="L173" i="8"/>
  <c r="L174" i="8"/>
  <c r="L179" i="8"/>
  <c r="L182" i="8"/>
  <c r="L190" i="8"/>
  <c r="L195" i="8"/>
  <c r="L208" i="8"/>
  <c r="L224" i="8"/>
  <c r="L16" i="8"/>
  <c r="L15" i="8"/>
  <c r="L19" i="8"/>
  <c r="L23" i="8"/>
  <c r="L27" i="8"/>
  <c r="L32" i="8"/>
  <c r="L36" i="8"/>
  <c r="L40" i="8"/>
  <c r="L44" i="8"/>
  <c r="L48" i="8"/>
  <c r="L52" i="8"/>
  <c r="N54" i="8"/>
  <c r="L57" i="8"/>
  <c r="N58" i="8"/>
  <c r="L61" i="8"/>
  <c r="L62" i="8"/>
  <c r="L66" i="8"/>
  <c r="L71" i="8"/>
  <c r="L75" i="8"/>
  <c r="L80" i="8"/>
  <c r="L84" i="8"/>
  <c r="N86" i="8"/>
  <c r="L89" i="8"/>
  <c r="N90" i="8"/>
  <c r="L93" i="8"/>
  <c r="L94" i="8"/>
  <c r="L98" i="8"/>
  <c r="L103" i="8"/>
  <c r="L107" i="8"/>
  <c r="L108" i="8"/>
  <c r="N110" i="8"/>
  <c r="L115" i="8"/>
  <c r="N116" i="8"/>
  <c r="L121" i="8"/>
  <c r="L122" i="8"/>
  <c r="L127" i="8"/>
  <c r="L128" i="8"/>
  <c r="N130" i="8"/>
  <c r="L133" i="8"/>
  <c r="L134" i="8"/>
  <c r="N136" i="8"/>
  <c r="L140" i="8"/>
  <c r="N142" i="8"/>
  <c r="L145" i="8"/>
  <c r="L146" i="8"/>
  <c r="L151" i="8"/>
  <c r="N152" i="8"/>
  <c r="L156" i="8"/>
  <c r="N158" i="8"/>
  <c r="L161" i="8"/>
  <c r="L162" i="8"/>
  <c r="L167" i="8"/>
  <c r="N168" i="8"/>
  <c r="L172" i="8"/>
  <c r="N174" i="8"/>
  <c r="L177" i="8"/>
  <c r="L178" i="8"/>
  <c r="N181" i="8"/>
  <c r="N182" i="8"/>
  <c r="L188" i="8"/>
  <c r="L189" i="8"/>
  <c r="N197" i="8"/>
  <c r="L202" i="8"/>
  <c r="N204" i="8"/>
  <c r="L207" i="8"/>
  <c r="N209" i="8"/>
  <c r="L212" i="8"/>
  <c r="L213" i="8"/>
  <c r="L218" i="8"/>
  <c r="N220" i="8"/>
  <c r="L223" i="8"/>
  <c r="N225" i="8"/>
  <c r="L228" i="8"/>
  <c r="N229" i="8"/>
  <c r="L232" i="8"/>
  <c r="L233" i="8"/>
  <c r="L237" i="8"/>
  <c r="L239" i="8"/>
  <c r="L241" i="8"/>
  <c r="L245" i="8"/>
  <c r="L246" i="8"/>
  <c r="L250" i="8"/>
  <c r="L254" i="8"/>
  <c r="L259" i="8"/>
  <c r="L264" i="8"/>
  <c r="N122" i="8"/>
  <c r="N128" i="8"/>
  <c r="N134" i="8"/>
  <c r="N140" i="8"/>
  <c r="N146" i="8"/>
  <c r="N156" i="8"/>
  <c r="N162" i="8"/>
  <c r="N172" i="8"/>
  <c r="N178" i="8"/>
  <c r="L187" i="8"/>
  <c r="N189" i="8"/>
  <c r="L193" i="8"/>
  <c r="L201" i="8"/>
  <c r="L206" i="8"/>
  <c r="N208" i="8"/>
  <c r="L211" i="8"/>
  <c r="N213" i="8"/>
  <c r="L217" i="8"/>
  <c r="L222" i="8"/>
  <c r="N224" i="8"/>
  <c r="L227" i="8"/>
  <c r="N228" i="8"/>
  <c r="L231" i="8"/>
  <c r="N233" i="8"/>
  <c r="L236" i="8"/>
  <c r="N237" i="8"/>
  <c r="N240" i="8"/>
  <c r="N241" i="8"/>
  <c r="L244" i="8"/>
  <c r="N246" i="8"/>
  <c r="L249" i="8"/>
  <c r="N250" i="8"/>
  <c r="L253" i="8"/>
  <c r="N254" i="8"/>
  <c r="L257" i="8"/>
  <c r="L258" i="8"/>
  <c r="L263" i="8"/>
  <c r="N244" i="8"/>
  <c r="N257" i="8"/>
  <c r="N258" i="8"/>
  <c r="L261" i="8"/>
  <c r="N129" i="8"/>
  <c r="N230" i="8"/>
  <c r="N238" i="8"/>
  <c r="N245" i="8"/>
  <c r="N252" i="8"/>
  <c r="N263" i="8"/>
  <c r="N13" i="8"/>
  <c r="N29" i="8"/>
  <c r="N55" i="8"/>
  <c r="N60" i="8"/>
  <c r="N65" i="8"/>
  <c r="N71" i="8"/>
  <c r="N76" i="8"/>
  <c r="N81" i="8"/>
  <c r="N87" i="8"/>
  <c r="N92" i="8"/>
  <c r="N97" i="8"/>
  <c r="N103" i="8"/>
  <c r="N113" i="8"/>
  <c r="N125" i="8"/>
  <c r="N141" i="8"/>
  <c r="N149" i="8"/>
  <c r="N157" i="8"/>
  <c r="N165" i="8"/>
  <c r="N173" i="8"/>
  <c r="N121" i="8"/>
  <c r="N137" i="8"/>
  <c r="N17" i="8"/>
  <c r="N21" i="8"/>
  <c r="N25" i="8"/>
  <c r="N117" i="8"/>
  <c r="N133" i="8"/>
  <c r="N145" i="8"/>
  <c r="N153" i="8"/>
  <c r="N161" i="8"/>
  <c r="N169" i="8"/>
  <c r="N177" i="8"/>
  <c r="N194" i="8"/>
  <c r="N16" i="8"/>
  <c r="N20" i="8"/>
  <c r="N24" i="8"/>
  <c r="N31" i="8"/>
  <c r="N88" i="8"/>
  <c r="N93" i="8"/>
  <c r="N104" i="8"/>
  <c r="N96" i="8"/>
  <c r="N101" i="8"/>
  <c r="N32" i="8"/>
  <c r="N36" i="8"/>
  <c r="N40" i="8"/>
  <c r="N44" i="8"/>
  <c r="N48" i="8"/>
  <c r="N52" i="8"/>
  <c r="N57" i="8"/>
  <c r="N63" i="8"/>
  <c r="N68" i="8"/>
  <c r="N73" i="8"/>
  <c r="N79" i="8"/>
  <c r="N84" i="8"/>
  <c r="N89" i="8"/>
  <c r="N95" i="8"/>
  <c r="N100" i="8"/>
  <c r="N105" i="8"/>
  <c r="N115" i="8"/>
  <c r="N127" i="8"/>
  <c r="N143" i="8"/>
  <c r="N151" i="8"/>
  <c r="N159" i="8"/>
  <c r="N167" i="8"/>
  <c r="N175" i="8"/>
  <c r="N109" i="8"/>
  <c r="N123" i="8"/>
  <c r="N139" i="8"/>
  <c r="N148" i="8"/>
  <c r="N107" i="8"/>
  <c r="N131" i="8"/>
  <c r="N144" i="8"/>
  <c r="L194" i="8"/>
  <c r="N183" i="8"/>
  <c r="N187" i="8"/>
  <c r="N195" i="8"/>
  <c r="N203" i="8"/>
  <c r="N211" i="8"/>
  <c r="N219" i="8"/>
  <c r="N227" i="8"/>
  <c r="N235" i="8"/>
  <c r="N243" i="8"/>
  <c r="N251" i="8"/>
  <c r="N256" i="8"/>
  <c r="L198" i="8"/>
  <c r="N191" i="8"/>
  <c r="N199" i="8"/>
  <c r="N207" i="8"/>
  <c r="N215" i="8"/>
  <c r="N223" i="8"/>
  <c r="N231" i="8"/>
  <c r="N239" i="8"/>
  <c r="N247" i="8"/>
  <c r="N253" i="8"/>
  <c r="N259" i="8"/>
  <c r="N264" i="8"/>
  <c r="Q12" i="7"/>
  <c r="Q11" i="7"/>
  <c r="G11" i="7"/>
  <c r="D8" i="8" l="1"/>
  <c r="E8" i="8" s="1"/>
  <c r="Y27" i="7" s="1"/>
  <c r="D7" i="8"/>
  <c r="E7" i="8" s="1"/>
  <c r="J11" i="7" l="1"/>
  <c r="G12" i="7" l="1"/>
  <c r="K274" i="7"/>
  <c r="S274" i="7" s="1"/>
  <c r="G15" i="7"/>
  <c r="L274" i="7" l="1"/>
  <c r="T274" i="7" s="1"/>
  <c r="G16" i="7"/>
  <c r="J274" i="7"/>
  <c r="R274" i="7" s="1"/>
  <c r="G17" i="7"/>
  <c r="G13" i="6"/>
  <c r="H13" i="6"/>
  <c r="I13" i="6"/>
  <c r="J13" i="6"/>
  <c r="K13" i="6"/>
  <c r="G14" i="6"/>
  <c r="H14" i="6"/>
  <c r="I14" i="6"/>
  <c r="J14" i="6"/>
  <c r="K14" i="6"/>
  <c r="G15" i="6"/>
  <c r="H15" i="6"/>
  <c r="I15" i="6"/>
  <c r="J15" i="6"/>
  <c r="K15" i="6"/>
  <c r="G16" i="6"/>
  <c r="H16" i="6"/>
  <c r="I16" i="6"/>
  <c r="J16" i="6"/>
  <c r="K16" i="6"/>
  <c r="G17" i="6"/>
  <c r="H17" i="6"/>
  <c r="I17" i="6"/>
  <c r="J17" i="6"/>
  <c r="K17" i="6"/>
  <c r="G18" i="6"/>
  <c r="H18" i="6"/>
  <c r="I18" i="6"/>
  <c r="J18" i="6"/>
  <c r="K18" i="6"/>
  <c r="G19" i="6"/>
  <c r="H19" i="6"/>
  <c r="I19" i="6"/>
  <c r="J19" i="6"/>
  <c r="K19" i="6"/>
  <c r="G20" i="6"/>
  <c r="H20" i="6"/>
  <c r="I20" i="6"/>
  <c r="J20" i="6"/>
  <c r="K20" i="6"/>
  <c r="G21" i="6"/>
  <c r="H21" i="6"/>
  <c r="I21" i="6"/>
  <c r="J21" i="6"/>
  <c r="K21" i="6"/>
  <c r="G22" i="6"/>
  <c r="H22" i="6"/>
  <c r="I22" i="6"/>
  <c r="J22" i="6"/>
  <c r="K22" i="6"/>
  <c r="G23" i="6"/>
  <c r="H23" i="6"/>
  <c r="I23" i="6"/>
  <c r="J23" i="6"/>
  <c r="K23" i="6"/>
  <c r="G24" i="6"/>
  <c r="H24" i="6"/>
  <c r="I24" i="6"/>
  <c r="J24" i="6"/>
  <c r="K24" i="6"/>
  <c r="G25" i="6"/>
  <c r="H25" i="6"/>
  <c r="I25" i="6"/>
  <c r="J25" i="6"/>
  <c r="K25" i="6"/>
  <c r="G26" i="6"/>
  <c r="H26" i="6"/>
  <c r="I26" i="6"/>
  <c r="J26" i="6"/>
  <c r="K26" i="6"/>
  <c r="G27" i="6"/>
  <c r="H27" i="6"/>
  <c r="I27" i="6"/>
  <c r="J27" i="6"/>
  <c r="K27" i="6"/>
  <c r="G28" i="6"/>
  <c r="H28" i="6"/>
  <c r="I28" i="6"/>
  <c r="J28" i="6"/>
  <c r="K28" i="6"/>
  <c r="G29" i="6"/>
  <c r="H29" i="6"/>
  <c r="I29" i="6"/>
  <c r="J29" i="6"/>
  <c r="K29" i="6"/>
  <c r="G30" i="6"/>
  <c r="H30" i="6"/>
  <c r="I30" i="6"/>
  <c r="J30" i="6"/>
  <c r="K30" i="6"/>
  <c r="G31" i="6"/>
  <c r="H31" i="6"/>
  <c r="I31" i="6"/>
  <c r="J31" i="6"/>
  <c r="K31" i="6"/>
  <c r="G32" i="6"/>
  <c r="H32" i="6"/>
  <c r="I32" i="6"/>
  <c r="J32" i="6"/>
  <c r="K32" i="6"/>
  <c r="G33" i="6"/>
  <c r="H33" i="6"/>
  <c r="I33" i="6"/>
  <c r="J33" i="6"/>
  <c r="K33" i="6"/>
  <c r="G34" i="6"/>
  <c r="H34" i="6"/>
  <c r="I34" i="6"/>
  <c r="J34" i="6"/>
  <c r="K34" i="6"/>
  <c r="G35" i="6"/>
  <c r="H35" i="6"/>
  <c r="I35" i="6"/>
  <c r="J35" i="6"/>
  <c r="K35" i="6"/>
  <c r="G36" i="6"/>
  <c r="H36" i="6"/>
  <c r="I36" i="6"/>
  <c r="J36" i="6"/>
  <c r="K36" i="6"/>
  <c r="G37" i="6"/>
  <c r="H37" i="6"/>
  <c r="I37" i="6"/>
  <c r="J37" i="6"/>
  <c r="K37" i="6"/>
  <c r="G38" i="6"/>
  <c r="H38" i="6"/>
  <c r="I38" i="6"/>
  <c r="J38" i="6"/>
  <c r="K38" i="6"/>
  <c r="G39" i="6"/>
  <c r="H39" i="6"/>
  <c r="I39" i="6"/>
  <c r="J39" i="6"/>
  <c r="K39" i="6"/>
  <c r="G40" i="6"/>
  <c r="H40" i="6"/>
  <c r="I40" i="6"/>
  <c r="J40" i="6"/>
  <c r="K40" i="6"/>
  <c r="G41" i="6"/>
  <c r="H41" i="6"/>
  <c r="I41" i="6"/>
  <c r="J41" i="6"/>
  <c r="K41" i="6"/>
  <c r="G42" i="6"/>
  <c r="H42" i="6"/>
  <c r="I42" i="6"/>
  <c r="J42" i="6"/>
  <c r="K42" i="6"/>
  <c r="G43" i="6"/>
  <c r="H43" i="6"/>
  <c r="I43" i="6"/>
  <c r="J43" i="6"/>
  <c r="K43" i="6"/>
  <c r="G44" i="6"/>
  <c r="H44" i="6"/>
  <c r="I44" i="6"/>
  <c r="J44" i="6"/>
  <c r="K44" i="6"/>
  <c r="G45" i="6"/>
  <c r="H45" i="6"/>
  <c r="I45" i="6"/>
  <c r="J45" i="6"/>
  <c r="K45" i="6"/>
  <c r="G46" i="6"/>
  <c r="H46" i="6"/>
  <c r="I46" i="6"/>
  <c r="J46" i="6"/>
  <c r="K46" i="6"/>
  <c r="G47" i="6"/>
  <c r="H47" i="6"/>
  <c r="I47" i="6"/>
  <c r="J47" i="6"/>
  <c r="K47" i="6"/>
  <c r="G48" i="6"/>
  <c r="H48" i="6"/>
  <c r="I48" i="6"/>
  <c r="J48" i="6"/>
  <c r="K48" i="6"/>
  <c r="G49" i="6"/>
  <c r="H49" i="6"/>
  <c r="I49" i="6"/>
  <c r="J49" i="6"/>
  <c r="K49" i="6"/>
  <c r="G50" i="6"/>
  <c r="H50" i="6"/>
  <c r="I50" i="6"/>
  <c r="J50" i="6"/>
  <c r="K50" i="6"/>
  <c r="G51" i="6"/>
  <c r="H51" i="6"/>
  <c r="I51" i="6"/>
  <c r="J51" i="6"/>
  <c r="K51" i="6"/>
  <c r="G52" i="6"/>
  <c r="H52" i="6"/>
  <c r="I52" i="6"/>
  <c r="J52" i="6"/>
  <c r="K52" i="6"/>
  <c r="G53" i="6"/>
  <c r="H53" i="6"/>
  <c r="I53" i="6"/>
  <c r="J53" i="6"/>
  <c r="K53" i="6"/>
  <c r="G54" i="6"/>
  <c r="H54" i="6"/>
  <c r="I54" i="6"/>
  <c r="J54" i="6"/>
  <c r="K54" i="6"/>
  <c r="G55" i="6"/>
  <c r="H55" i="6"/>
  <c r="I55" i="6"/>
  <c r="J55" i="6"/>
  <c r="K55" i="6"/>
  <c r="G56" i="6"/>
  <c r="H56" i="6"/>
  <c r="I56" i="6"/>
  <c r="J56" i="6"/>
  <c r="K56" i="6"/>
  <c r="G57" i="6"/>
  <c r="H57" i="6"/>
  <c r="I57" i="6"/>
  <c r="J57" i="6"/>
  <c r="K57" i="6"/>
  <c r="G58" i="6"/>
  <c r="H58" i="6"/>
  <c r="I58" i="6"/>
  <c r="J58" i="6"/>
  <c r="K58" i="6"/>
  <c r="G59" i="6"/>
  <c r="H59" i="6"/>
  <c r="I59" i="6"/>
  <c r="J59" i="6"/>
  <c r="K59" i="6"/>
  <c r="G60" i="6"/>
  <c r="H60" i="6"/>
  <c r="I60" i="6"/>
  <c r="J60" i="6"/>
  <c r="K60" i="6"/>
  <c r="G61" i="6"/>
  <c r="H61" i="6"/>
  <c r="I61" i="6"/>
  <c r="J61" i="6"/>
  <c r="K61" i="6"/>
  <c r="G62" i="6"/>
  <c r="H62" i="6"/>
  <c r="I62" i="6"/>
  <c r="J62" i="6"/>
  <c r="K62" i="6"/>
  <c r="G63" i="6"/>
  <c r="H63" i="6"/>
  <c r="I63" i="6"/>
  <c r="J63" i="6"/>
  <c r="K63" i="6"/>
  <c r="G64" i="6"/>
  <c r="H64" i="6"/>
  <c r="I64" i="6"/>
  <c r="J64" i="6"/>
  <c r="K64" i="6"/>
  <c r="G65" i="6"/>
  <c r="H65" i="6"/>
  <c r="I65" i="6"/>
  <c r="J65" i="6"/>
  <c r="K65" i="6"/>
  <c r="G66" i="6"/>
  <c r="H66" i="6"/>
  <c r="I66" i="6"/>
  <c r="J66" i="6"/>
  <c r="K66" i="6"/>
  <c r="G67" i="6"/>
  <c r="H67" i="6"/>
  <c r="I67" i="6"/>
  <c r="J67" i="6"/>
  <c r="K67" i="6"/>
  <c r="G68" i="6"/>
  <c r="H68" i="6"/>
  <c r="I68" i="6"/>
  <c r="J68" i="6"/>
  <c r="K68" i="6"/>
  <c r="G69" i="6"/>
  <c r="H69" i="6"/>
  <c r="I69" i="6"/>
  <c r="J69" i="6"/>
  <c r="K69" i="6"/>
  <c r="G70" i="6"/>
  <c r="H70" i="6"/>
  <c r="I70" i="6"/>
  <c r="J70" i="6"/>
  <c r="K70" i="6"/>
  <c r="G71" i="6"/>
  <c r="H71" i="6"/>
  <c r="I71" i="6"/>
  <c r="J71" i="6"/>
  <c r="K71" i="6"/>
  <c r="G72" i="6"/>
  <c r="H72" i="6"/>
  <c r="I72" i="6"/>
  <c r="J72" i="6"/>
  <c r="K72" i="6"/>
  <c r="G73" i="6"/>
  <c r="H73" i="6"/>
  <c r="I73" i="6"/>
  <c r="J73" i="6"/>
  <c r="K73" i="6"/>
  <c r="G74" i="6"/>
  <c r="H74" i="6"/>
  <c r="I74" i="6"/>
  <c r="J74" i="6"/>
  <c r="K74" i="6"/>
  <c r="G75" i="6"/>
  <c r="H75" i="6"/>
  <c r="I75" i="6"/>
  <c r="J75" i="6"/>
  <c r="K75" i="6"/>
  <c r="G76" i="6"/>
  <c r="H76" i="6"/>
  <c r="I76" i="6"/>
  <c r="J76" i="6"/>
  <c r="K76" i="6"/>
  <c r="G77" i="6"/>
  <c r="H77" i="6"/>
  <c r="I77" i="6"/>
  <c r="J77" i="6"/>
  <c r="K77" i="6"/>
  <c r="G78" i="6"/>
  <c r="H78" i="6"/>
  <c r="I78" i="6"/>
  <c r="J78" i="6"/>
  <c r="K78" i="6"/>
  <c r="G79" i="6"/>
  <c r="H79" i="6"/>
  <c r="I79" i="6"/>
  <c r="J79" i="6"/>
  <c r="K79" i="6"/>
  <c r="G80" i="6"/>
  <c r="H80" i="6"/>
  <c r="I80" i="6"/>
  <c r="J80" i="6"/>
  <c r="K80" i="6"/>
  <c r="G81" i="6"/>
  <c r="H81" i="6"/>
  <c r="I81" i="6"/>
  <c r="J81" i="6"/>
  <c r="K81" i="6"/>
  <c r="G82" i="6"/>
  <c r="H82" i="6"/>
  <c r="I82" i="6"/>
  <c r="J82" i="6"/>
  <c r="K82" i="6"/>
  <c r="G83" i="6"/>
  <c r="H83" i="6"/>
  <c r="I83" i="6"/>
  <c r="J83" i="6"/>
  <c r="K83" i="6"/>
  <c r="G84" i="6"/>
  <c r="H84" i="6"/>
  <c r="I84" i="6"/>
  <c r="J84" i="6"/>
  <c r="K84" i="6"/>
  <c r="G85" i="6"/>
  <c r="H85" i="6"/>
  <c r="I85" i="6"/>
  <c r="J85" i="6"/>
  <c r="K85" i="6"/>
  <c r="G86" i="6"/>
  <c r="H86" i="6"/>
  <c r="I86" i="6"/>
  <c r="J86" i="6"/>
  <c r="K86" i="6"/>
  <c r="G87" i="6"/>
  <c r="H87" i="6"/>
  <c r="I87" i="6"/>
  <c r="J87" i="6"/>
  <c r="K87" i="6"/>
  <c r="G88" i="6"/>
  <c r="H88" i="6"/>
  <c r="I88" i="6"/>
  <c r="J88" i="6"/>
  <c r="K88" i="6"/>
  <c r="G89" i="6"/>
  <c r="H89" i="6"/>
  <c r="I89" i="6"/>
  <c r="J89" i="6"/>
  <c r="K89" i="6"/>
  <c r="G90" i="6"/>
  <c r="H90" i="6"/>
  <c r="I90" i="6"/>
  <c r="J90" i="6"/>
  <c r="K90" i="6"/>
  <c r="G91" i="6"/>
  <c r="H91" i="6"/>
  <c r="I91" i="6"/>
  <c r="J91" i="6"/>
  <c r="K91" i="6"/>
  <c r="G92" i="6"/>
  <c r="H92" i="6"/>
  <c r="I92" i="6"/>
  <c r="J92" i="6"/>
  <c r="K92" i="6"/>
  <c r="G93" i="6"/>
  <c r="H93" i="6"/>
  <c r="I93" i="6"/>
  <c r="J93" i="6"/>
  <c r="K93" i="6"/>
  <c r="G94" i="6"/>
  <c r="H94" i="6"/>
  <c r="I94" i="6"/>
  <c r="J94" i="6"/>
  <c r="K94" i="6"/>
  <c r="G95" i="6"/>
  <c r="H95" i="6"/>
  <c r="I95" i="6"/>
  <c r="J95" i="6"/>
  <c r="K95" i="6"/>
  <c r="G96" i="6"/>
  <c r="H96" i="6"/>
  <c r="I96" i="6"/>
  <c r="J96" i="6"/>
  <c r="K96" i="6"/>
  <c r="G97" i="6"/>
  <c r="H97" i="6"/>
  <c r="I97" i="6"/>
  <c r="J97" i="6"/>
  <c r="K97" i="6"/>
  <c r="G98" i="6"/>
  <c r="H98" i="6"/>
  <c r="I98" i="6"/>
  <c r="J98" i="6"/>
  <c r="K98" i="6"/>
  <c r="G99" i="6"/>
  <c r="H99" i="6"/>
  <c r="I99" i="6"/>
  <c r="J99" i="6"/>
  <c r="K99" i="6"/>
  <c r="G100" i="6"/>
  <c r="H100" i="6"/>
  <c r="I100" i="6"/>
  <c r="J100" i="6"/>
  <c r="K100" i="6"/>
  <c r="G101" i="6"/>
  <c r="H101" i="6"/>
  <c r="I101" i="6"/>
  <c r="J101" i="6"/>
  <c r="K101" i="6"/>
  <c r="G102" i="6"/>
  <c r="H102" i="6"/>
  <c r="I102" i="6"/>
  <c r="J102" i="6"/>
  <c r="K102" i="6"/>
  <c r="G103" i="6"/>
  <c r="H103" i="6"/>
  <c r="I103" i="6"/>
  <c r="J103" i="6"/>
  <c r="K103" i="6"/>
  <c r="G104" i="6"/>
  <c r="H104" i="6"/>
  <c r="I104" i="6"/>
  <c r="J104" i="6"/>
  <c r="K104" i="6"/>
  <c r="G105" i="6"/>
  <c r="H105" i="6"/>
  <c r="I105" i="6"/>
  <c r="J105" i="6"/>
  <c r="K105" i="6"/>
  <c r="G106" i="6"/>
  <c r="H106" i="6"/>
  <c r="I106" i="6"/>
  <c r="J106" i="6"/>
  <c r="K106" i="6"/>
  <c r="G107" i="6"/>
  <c r="H107" i="6"/>
  <c r="I107" i="6"/>
  <c r="J107" i="6"/>
  <c r="K107" i="6"/>
  <c r="G108" i="6"/>
  <c r="H108" i="6"/>
  <c r="I108" i="6"/>
  <c r="J108" i="6"/>
  <c r="K108" i="6"/>
  <c r="G109" i="6"/>
  <c r="H109" i="6"/>
  <c r="I109" i="6"/>
  <c r="J109" i="6"/>
  <c r="K109" i="6"/>
  <c r="G110" i="6"/>
  <c r="H110" i="6"/>
  <c r="I110" i="6"/>
  <c r="J110" i="6"/>
  <c r="K110" i="6"/>
  <c r="G111" i="6"/>
  <c r="H111" i="6"/>
  <c r="I111" i="6"/>
  <c r="J111" i="6"/>
  <c r="K111" i="6"/>
  <c r="G112" i="6"/>
  <c r="H112" i="6"/>
  <c r="I112" i="6"/>
  <c r="J112" i="6"/>
  <c r="K112" i="6"/>
  <c r="G113" i="6"/>
  <c r="H113" i="6"/>
  <c r="I113" i="6"/>
  <c r="J113" i="6"/>
  <c r="K113" i="6"/>
  <c r="G114" i="6"/>
  <c r="H114" i="6"/>
  <c r="I114" i="6"/>
  <c r="J114" i="6"/>
  <c r="K114" i="6"/>
  <c r="G115" i="6"/>
  <c r="H115" i="6"/>
  <c r="I115" i="6"/>
  <c r="J115" i="6"/>
  <c r="K115" i="6"/>
  <c r="G116" i="6"/>
  <c r="H116" i="6"/>
  <c r="I116" i="6"/>
  <c r="J116" i="6"/>
  <c r="K116" i="6"/>
  <c r="G117" i="6"/>
  <c r="H117" i="6"/>
  <c r="I117" i="6"/>
  <c r="J117" i="6"/>
  <c r="K117" i="6"/>
  <c r="G118" i="6"/>
  <c r="H118" i="6"/>
  <c r="I118" i="6"/>
  <c r="J118" i="6"/>
  <c r="K118" i="6"/>
  <c r="G119" i="6"/>
  <c r="H119" i="6"/>
  <c r="I119" i="6"/>
  <c r="J119" i="6"/>
  <c r="K119" i="6"/>
  <c r="G120" i="6"/>
  <c r="H120" i="6"/>
  <c r="I120" i="6"/>
  <c r="J120" i="6"/>
  <c r="K120" i="6"/>
  <c r="G121" i="6"/>
  <c r="H121" i="6"/>
  <c r="I121" i="6"/>
  <c r="J121" i="6"/>
  <c r="K121" i="6"/>
  <c r="G122" i="6"/>
  <c r="H122" i="6"/>
  <c r="I122" i="6"/>
  <c r="J122" i="6"/>
  <c r="K122" i="6"/>
  <c r="G123" i="6"/>
  <c r="H123" i="6"/>
  <c r="I123" i="6"/>
  <c r="J123" i="6"/>
  <c r="K123" i="6"/>
  <c r="G124" i="6"/>
  <c r="H124" i="6"/>
  <c r="I124" i="6"/>
  <c r="J124" i="6"/>
  <c r="K124" i="6"/>
  <c r="G125" i="6"/>
  <c r="H125" i="6"/>
  <c r="I125" i="6"/>
  <c r="J125" i="6"/>
  <c r="K125" i="6"/>
  <c r="G126" i="6"/>
  <c r="H126" i="6"/>
  <c r="I126" i="6"/>
  <c r="J126" i="6"/>
  <c r="K126" i="6"/>
  <c r="G127" i="6"/>
  <c r="H127" i="6"/>
  <c r="I127" i="6"/>
  <c r="J127" i="6"/>
  <c r="K127" i="6"/>
  <c r="G128" i="6"/>
  <c r="H128" i="6"/>
  <c r="I128" i="6"/>
  <c r="J128" i="6"/>
  <c r="K128" i="6"/>
  <c r="G129" i="6"/>
  <c r="H129" i="6"/>
  <c r="I129" i="6"/>
  <c r="J129" i="6"/>
  <c r="K129" i="6"/>
  <c r="G130" i="6"/>
  <c r="H130" i="6"/>
  <c r="I130" i="6"/>
  <c r="J130" i="6"/>
  <c r="K130" i="6"/>
  <c r="G131" i="6"/>
  <c r="H131" i="6"/>
  <c r="I131" i="6"/>
  <c r="J131" i="6"/>
  <c r="K131" i="6"/>
  <c r="G132" i="6"/>
  <c r="H132" i="6"/>
  <c r="I132" i="6"/>
  <c r="J132" i="6"/>
  <c r="K132" i="6"/>
  <c r="G133" i="6"/>
  <c r="H133" i="6"/>
  <c r="I133" i="6"/>
  <c r="J133" i="6"/>
  <c r="K133" i="6"/>
  <c r="G134" i="6"/>
  <c r="H134" i="6"/>
  <c r="I134" i="6"/>
  <c r="J134" i="6"/>
  <c r="K134" i="6"/>
  <c r="G135" i="6"/>
  <c r="H135" i="6"/>
  <c r="I135" i="6"/>
  <c r="J135" i="6"/>
  <c r="K135" i="6"/>
  <c r="G136" i="6"/>
  <c r="H136" i="6"/>
  <c r="I136" i="6"/>
  <c r="J136" i="6"/>
  <c r="K136" i="6"/>
  <c r="G137" i="6"/>
  <c r="H137" i="6"/>
  <c r="I137" i="6"/>
  <c r="J137" i="6"/>
  <c r="K137" i="6"/>
  <c r="G138" i="6"/>
  <c r="H138" i="6"/>
  <c r="I138" i="6"/>
  <c r="J138" i="6"/>
  <c r="K138" i="6"/>
  <c r="G139" i="6"/>
  <c r="H139" i="6"/>
  <c r="I139" i="6"/>
  <c r="J139" i="6"/>
  <c r="K139" i="6"/>
  <c r="G140" i="6"/>
  <c r="H140" i="6"/>
  <c r="I140" i="6"/>
  <c r="J140" i="6"/>
  <c r="K140" i="6"/>
  <c r="G141" i="6"/>
  <c r="H141" i="6"/>
  <c r="I141" i="6"/>
  <c r="J141" i="6"/>
  <c r="K141" i="6"/>
  <c r="G142" i="6"/>
  <c r="H142" i="6"/>
  <c r="I142" i="6"/>
  <c r="J142" i="6"/>
  <c r="K142" i="6"/>
  <c r="G143" i="6"/>
  <c r="H143" i="6"/>
  <c r="I143" i="6"/>
  <c r="J143" i="6"/>
  <c r="K143" i="6"/>
  <c r="G144" i="6"/>
  <c r="H144" i="6"/>
  <c r="I144" i="6"/>
  <c r="J144" i="6"/>
  <c r="K144" i="6"/>
  <c r="G145" i="6"/>
  <c r="H145" i="6"/>
  <c r="I145" i="6"/>
  <c r="J145" i="6"/>
  <c r="K145" i="6"/>
  <c r="G146" i="6"/>
  <c r="H146" i="6"/>
  <c r="I146" i="6"/>
  <c r="J146" i="6"/>
  <c r="K146" i="6"/>
  <c r="G147" i="6"/>
  <c r="H147" i="6"/>
  <c r="I147" i="6"/>
  <c r="J147" i="6"/>
  <c r="K147" i="6"/>
  <c r="G148" i="6"/>
  <c r="H148" i="6"/>
  <c r="I148" i="6"/>
  <c r="J148" i="6"/>
  <c r="K148" i="6"/>
  <c r="G149" i="6"/>
  <c r="H149" i="6"/>
  <c r="I149" i="6"/>
  <c r="J149" i="6"/>
  <c r="K149" i="6"/>
  <c r="G150" i="6"/>
  <c r="H150" i="6"/>
  <c r="I150" i="6"/>
  <c r="J150" i="6"/>
  <c r="K150" i="6"/>
  <c r="G151" i="6"/>
  <c r="H151" i="6"/>
  <c r="I151" i="6"/>
  <c r="J151" i="6"/>
  <c r="K151" i="6"/>
  <c r="G152" i="6"/>
  <c r="H152" i="6"/>
  <c r="I152" i="6"/>
  <c r="J152" i="6"/>
  <c r="K152" i="6"/>
  <c r="G153" i="6"/>
  <c r="H153" i="6"/>
  <c r="I153" i="6"/>
  <c r="J153" i="6"/>
  <c r="K153" i="6"/>
  <c r="G154" i="6"/>
  <c r="H154" i="6"/>
  <c r="I154" i="6"/>
  <c r="J154" i="6"/>
  <c r="K154" i="6"/>
  <c r="G155" i="6"/>
  <c r="H155" i="6"/>
  <c r="I155" i="6"/>
  <c r="J155" i="6"/>
  <c r="K155" i="6"/>
  <c r="G156" i="6"/>
  <c r="H156" i="6"/>
  <c r="I156" i="6"/>
  <c r="J156" i="6"/>
  <c r="K156" i="6"/>
  <c r="G157" i="6"/>
  <c r="H157" i="6"/>
  <c r="I157" i="6"/>
  <c r="J157" i="6"/>
  <c r="K157" i="6"/>
  <c r="G158" i="6"/>
  <c r="H158" i="6"/>
  <c r="I158" i="6"/>
  <c r="J158" i="6"/>
  <c r="K158" i="6"/>
  <c r="G159" i="6"/>
  <c r="H159" i="6"/>
  <c r="I159" i="6"/>
  <c r="J159" i="6"/>
  <c r="K159" i="6"/>
  <c r="G160" i="6"/>
  <c r="H160" i="6"/>
  <c r="I160" i="6"/>
  <c r="J160" i="6"/>
  <c r="K160" i="6"/>
  <c r="G161" i="6"/>
  <c r="H161" i="6"/>
  <c r="I161" i="6"/>
  <c r="J161" i="6"/>
  <c r="K161" i="6"/>
  <c r="G162" i="6"/>
  <c r="H162" i="6"/>
  <c r="I162" i="6"/>
  <c r="J162" i="6"/>
  <c r="K162" i="6"/>
  <c r="G163" i="6"/>
  <c r="H163" i="6"/>
  <c r="I163" i="6"/>
  <c r="J163" i="6"/>
  <c r="K163" i="6"/>
  <c r="G164" i="6"/>
  <c r="H164" i="6"/>
  <c r="I164" i="6"/>
  <c r="J164" i="6"/>
  <c r="K164" i="6"/>
  <c r="G165" i="6"/>
  <c r="H165" i="6"/>
  <c r="I165" i="6"/>
  <c r="J165" i="6"/>
  <c r="K165" i="6"/>
  <c r="G166" i="6"/>
  <c r="H166" i="6"/>
  <c r="I166" i="6"/>
  <c r="J166" i="6"/>
  <c r="K166" i="6"/>
  <c r="G167" i="6"/>
  <c r="H167" i="6"/>
  <c r="I167" i="6"/>
  <c r="J167" i="6"/>
  <c r="K167" i="6"/>
  <c r="G168" i="6"/>
  <c r="H168" i="6"/>
  <c r="I168" i="6"/>
  <c r="J168" i="6"/>
  <c r="K168" i="6"/>
  <c r="G169" i="6"/>
  <c r="H169" i="6"/>
  <c r="I169" i="6"/>
  <c r="J169" i="6"/>
  <c r="K169" i="6"/>
  <c r="G170" i="6"/>
  <c r="H170" i="6"/>
  <c r="I170" i="6"/>
  <c r="J170" i="6"/>
  <c r="K170" i="6"/>
  <c r="G171" i="6"/>
  <c r="H171" i="6"/>
  <c r="I171" i="6"/>
  <c r="J171" i="6"/>
  <c r="K171" i="6"/>
  <c r="G172" i="6"/>
  <c r="H172" i="6"/>
  <c r="I172" i="6"/>
  <c r="J172" i="6"/>
  <c r="K172" i="6"/>
  <c r="G173" i="6"/>
  <c r="H173" i="6"/>
  <c r="I173" i="6"/>
  <c r="J173" i="6"/>
  <c r="K173" i="6"/>
  <c r="G174" i="6"/>
  <c r="H174" i="6"/>
  <c r="I174" i="6"/>
  <c r="J174" i="6"/>
  <c r="K174" i="6"/>
  <c r="G175" i="6"/>
  <c r="H175" i="6"/>
  <c r="I175" i="6"/>
  <c r="J175" i="6"/>
  <c r="K175" i="6"/>
  <c r="G176" i="6"/>
  <c r="H176" i="6"/>
  <c r="I176" i="6"/>
  <c r="J176" i="6"/>
  <c r="K176" i="6"/>
  <c r="G177" i="6"/>
  <c r="H177" i="6"/>
  <c r="I177" i="6"/>
  <c r="J177" i="6"/>
  <c r="K177" i="6"/>
  <c r="G178" i="6"/>
  <c r="H178" i="6"/>
  <c r="I178" i="6"/>
  <c r="J178" i="6"/>
  <c r="K178" i="6"/>
  <c r="G179" i="6"/>
  <c r="H179" i="6"/>
  <c r="I179" i="6"/>
  <c r="J179" i="6"/>
  <c r="K179" i="6"/>
  <c r="G180" i="6"/>
  <c r="H180" i="6"/>
  <c r="I180" i="6"/>
  <c r="J180" i="6"/>
  <c r="K180" i="6"/>
  <c r="G181" i="6"/>
  <c r="H181" i="6"/>
  <c r="I181" i="6"/>
  <c r="J181" i="6"/>
  <c r="K181" i="6"/>
  <c r="G182" i="6"/>
  <c r="H182" i="6"/>
  <c r="I182" i="6"/>
  <c r="J182" i="6"/>
  <c r="K182" i="6"/>
  <c r="G183" i="6"/>
  <c r="H183" i="6"/>
  <c r="I183" i="6"/>
  <c r="J183" i="6"/>
  <c r="K183" i="6"/>
  <c r="G184" i="6"/>
  <c r="H184" i="6"/>
  <c r="I184" i="6"/>
  <c r="J184" i="6"/>
  <c r="K184" i="6"/>
  <c r="G185" i="6"/>
  <c r="H185" i="6"/>
  <c r="I185" i="6"/>
  <c r="J185" i="6"/>
  <c r="K185" i="6"/>
  <c r="G186" i="6"/>
  <c r="H186" i="6"/>
  <c r="I186" i="6"/>
  <c r="J186" i="6"/>
  <c r="K186" i="6"/>
  <c r="G187" i="6"/>
  <c r="H187" i="6"/>
  <c r="I187" i="6"/>
  <c r="J187" i="6"/>
  <c r="K187" i="6"/>
  <c r="G188" i="6"/>
  <c r="H188" i="6"/>
  <c r="I188" i="6"/>
  <c r="J188" i="6"/>
  <c r="K188" i="6"/>
  <c r="G189" i="6"/>
  <c r="H189" i="6"/>
  <c r="I189" i="6"/>
  <c r="J189" i="6"/>
  <c r="K189" i="6"/>
  <c r="G190" i="6"/>
  <c r="H190" i="6"/>
  <c r="I190" i="6"/>
  <c r="J190" i="6"/>
  <c r="K190" i="6"/>
  <c r="G191" i="6"/>
  <c r="H191" i="6"/>
  <c r="I191" i="6"/>
  <c r="J191" i="6"/>
  <c r="K191" i="6"/>
  <c r="G192" i="6"/>
  <c r="H192" i="6"/>
  <c r="I192" i="6"/>
  <c r="J192" i="6"/>
  <c r="K192" i="6"/>
  <c r="G193" i="6"/>
  <c r="H193" i="6"/>
  <c r="I193" i="6"/>
  <c r="J193" i="6"/>
  <c r="K193" i="6"/>
  <c r="G194" i="6"/>
  <c r="H194" i="6"/>
  <c r="I194" i="6"/>
  <c r="J194" i="6"/>
  <c r="K194" i="6"/>
  <c r="G195" i="6"/>
  <c r="H195" i="6"/>
  <c r="I195" i="6"/>
  <c r="J195" i="6"/>
  <c r="K195" i="6"/>
  <c r="G196" i="6"/>
  <c r="H196" i="6"/>
  <c r="I196" i="6"/>
  <c r="J196" i="6"/>
  <c r="K196" i="6"/>
  <c r="G197" i="6"/>
  <c r="H197" i="6"/>
  <c r="I197" i="6"/>
  <c r="J197" i="6"/>
  <c r="K197" i="6"/>
  <c r="G198" i="6"/>
  <c r="H198" i="6"/>
  <c r="I198" i="6"/>
  <c r="J198" i="6"/>
  <c r="K198" i="6"/>
  <c r="G199" i="6"/>
  <c r="H199" i="6"/>
  <c r="I199" i="6"/>
  <c r="J199" i="6"/>
  <c r="K199" i="6"/>
  <c r="G200" i="6"/>
  <c r="H200" i="6"/>
  <c r="I200" i="6"/>
  <c r="J200" i="6"/>
  <c r="K200" i="6"/>
  <c r="G201" i="6"/>
  <c r="H201" i="6"/>
  <c r="I201" i="6"/>
  <c r="J201" i="6"/>
  <c r="K201" i="6"/>
  <c r="G202" i="6"/>
  <c r="H202" i="6"/>
  <c r="I202" i="6"/>
  <c r="J202" i="6"/>
  <c r="K202" i="6"/>
  <c r="G203" i="6"/>
  <c r="H203" i="6"/>
  <c r="I203" i="6"/>
  <c r="J203" i="6"/>
  <c r="K203" i="6"/>
  <c r="G204" i="6"/>
  <c r="H204" i="6"/>
  <c r="I204" i="6"/>
  <c r="J204" i="6"/>
  <c r="K204" i="6"/>
  <c r="G205" i="6"/>
  <c r="H205" i="6"/>
  <c r="I205" i="6"/>
  <c r="J205" i="6"/>
  <c r="K205" i="6"/>
  <c r="G206" i="6"/>
  <c r="H206" i="6"/>
  <c r="I206" i="6"/>
  <c r="J206" i="6"/>
  <c r="K206" i="6"/>
  <c r="G207" i="6"/>
  <c r="H207" i="6"/>
  <c r="I207" i="6"/>
  <c r="J207" i="6"/>
  <c r="K207" i="6"/>
  <c r="G208" i="6"/>
  <c r="H208" i="6"/>
  <c r="I208" i="6"/>
  <c r="J208" i="6"/>
  <c r="K208" i="6"/>
  <c r="G209" i="6"/>
  <c r="H209" i="6"/>
  <c r="I209" i="6"/>
  <c r="J209" i="6"/>
  <c r="K209" i="6"/>
  <c r="G210" i="6"/>
  <c r="H210" i="6"/>
  <c r="I210" i="6"/>
  <c r="J210" i="6"/>
  <c r="K210" i="6"/>
  <c r="G211" i="6"/>
  <c r="H211" i="6"/>
  <c r="I211" i="6"/>
  <c r="J211" i="6"/>
  <c r="K211" i="6"/>
  <c r="G212" i="6"/>
  <c r="H212" i="6"/>
  <c r="I212" i="6"/>
  <c r="J212" i="6"/>
  <c r="K212" i="6"/>
  <c r="G213" i="6"/>
  <c r="H213" i="6"/>
  <c r="I213" i="6"/>
  <c r="J213" i="6"/>
  <c r="K213" i="6"/>
  <c r="G214" i="6"/>
  <c r="H214" i="6"/>
  <c r="I214" i="6"/>
  <c r="J214" i="6"/>
  <c r="K214" i="6"/>
  <c r="G215" i="6"/>
  <c r="H215" i="6"/>
  <c r="I215" i="6"/>
  <c r="J215" i="6"/>
  <c r="K215" i="6"/>
  <c r="G216" i="6"/>
  <c r="H216" i="6"/>
  <c r="I216" i="6"/>
  <c r="J216" i="6"/>
  <c r="K216" i="6"/>
  <c r="G217" i="6"/>
  <c r="H217" i="6"/>
  <c r="I217" i="6"/>
  <c r="J217" i="6"/>
  <c r="K217" i="6"/>
  <c r="G218" i="6"/>
  <c r="H218" i="6"/>
  <c r="I218" i="6"/>
  <c r="J218" i="6"/>
  <c r="K218" i="6"/>
  <c r="G219" i="6"/>
  <c r="H219" i="6"/>
  <c r="I219" i="6"/>
  <c r="J219" i="6"/>
  <c r="K219" i="6"/>
  <c r="G220" i="6"/>
  <c r="H220" i="6"/>
  <c r="I220" i="6"/>
  <c r="J220" i="6"/>
  <c r="K220" i="6"/>
  <c r="G221" i="6"/>
  <c r="H221" i="6"/>
  <c r="I221" i="6"/>
  <c r="J221" i="6"/>
  <c r="K221" i="6"/>
  <c r="G222" i="6"/>
  <c r="H222" i="6"/>
  <c r="I222" i="6"/>
  <c r="J222" i="6"/>
  <c r="K222" i="6"/>
  <c r="G223" i="6"/>
  <c r="H223" i="6"/>
  <c r="I223" i="6"/>
  <c r="J223" i="6"/>
  <c r="K223" i="6"/>
  <c r="G224" i="6"/>
  <c r="H224" i="6"/>
  <c r="I224" i="6"/>
  <c r="J224" i="6"/>
  <c r="K224" i="6"/>
  <c r="G225" i="6"/>
  <c r="H225" i="6"/>
  <c r="I225" i="6"/>
  <c r="J225" i="6"/>
  <c r="K225" i="6"/>
  <c r="G226" i="6"/>
  <c r="H226" i="6"/>
  <c r="I226" i="6"/>
  <c r="J226" i="6"/>
  <c r="K226" i="6"/>
  <c r="G227" i="6"/>
  <c r="H227" i="6"/>
  <c r="I227" i="6"/>
  <c r="J227" i="6"/>
  <c r="K227" i="6"/>
  <c r="G228" i="6"/>
  <c r="H228" i="6"/>
  <c r="I228" i="6"/>
  <c r="J228" i="6"/>
  <c r="K228" i="6"/>
  <c r="G229" i="6"/>
  <c r="H229" i="6"/>
  <c r="I229" i="6"/>
  <c r="J229" i="6"/>
  <c r="K229" i="6"/>
  <c r="G230" i="6"/>
  <c r="H230" i="6"/>
  <c r="I230" i="6"/>
  <c r="J230" i="6"/>
  <c r="K230" i="6"/>
  <c r="G231" i="6"/>
  <c r="H231" i="6"/>
  <c r="I231" i="6"/>
  <c r="J231" i="6"/>
  <c r="K231" i="6"/>
  <c r="G232" i="6"/>
  <c r="H232" i="6"/>
  <c r="I232" i="6"/>
  <c r="J232" i="6"/>
  <c r="K232" i="6"/>
  <c r="G233" i="6"/>
  <c r="H233" i="6"/>
  <c r="I233" i="6"/>
  <c r="J233" i="6"/>
  <c r="K233" i="6"/>
  <c r="G234" i="6"/>
  <c r="H234" i="6"/>
  <c r="I234" i="6"/>
  <c r="J234" i="6"/>
  <c r="K234" i="6"/>
  <c r="G235" i="6"/>
  <c r="H235" i="6"/>
  <c r="I235" i="6"/>
  <c r="J235" i="6"/>
  <c r="K235" i="6"/>
  <c r="G236" i="6"/>
  <c r="H236" i="6"/>
  <c r="I236" i="6"/>
  <c r="J236" i="6"/>
  <c r="K236" i="6"/>
  <c r="G237" i="6"/>
  <c r="H237" i="6"/>
  <c r="I237" i="6"/>
  <c r="J237" i="6"/>
  <c r="K237" i="6"/>
  <c r="G238" i="6"/>
  <c r="H238" i="6"/>
  <c r="I238" i="6"/>
  <c r="J238" i="6"/>
  <c r="K238" i="6"/>
  <c r="G239" i="6"/>
  <c r="H239" i="6"/>
  <c r="I239" i="6"/>
  <c r="J239" i="6"/>
  <c r="K239" i="6"/>
  <c r="G240" i="6"/>
  <c r="H240" i="6"/>
  <c r="I240" i="6"/>
  <c r="J240" i="6"/>
  <c r="K240" i="6"/>
  <c r="G241" i="6"/>
  <c r="H241" i="6"/>
  <c r="I241" i="6"/>
  <c r="J241" i="6"/>
  <c r="K241" i="6"/>
  <c r="G242" i="6"/>
  <c r="H242" i="6"/>
  <c r="I242" i="6"/>
  <c r="J242" i="6"/>
  <c r="K242" i="6"/>
  <c r="G243" i="6"/>
  <c r="H243" i="6"/>
  <c r="I243" i="6"/>
  <c r="J243" i="6"/>
  <c r="K243" i="6"/>
  <c r="G244" i="6"/>
  <c r="H244" i="6"/>
  <c r="I244" i="6"/>
  <c r="J244" i="6"/>
  <c r="K244" i="6"/>
  <c r="G245" i="6"/>
  <c r="H245" i="6"/>
  <c r="I245" i="6"/>
  <c r="J245" i="6"/>
  <c r="K245" i="6"/>
  <c r="G246" i="6"/>
  <c r="H246" i="6"/>
  <c r="I246" i="6"/>
  <c r="J246" i="6"/>
  <c r="K246" i="6"/>
  <c r="G247" i="6"/>
  <c r="H247" i="6"/>
  <c r="I247" i="6"/>
  <c r="J247" i="6"/>
  <c r="K247" i="6"/>
  <c r="G248" i="6"/>
  <c r="H248" i="6"/>
  <c r="I248" i="6"/>
  <c r="J248" i="6"/>
  <c r="K248" i="6"/>
  <c r="G249" i="6"/>
  <c r="H249" i="6"/>
  <c r="I249" i="6"/>
  <c r="J249" i="6"/>
  <c r="K249" i="6"/>
  <c r="G250" i="6"/>
  <c r="H250" i="6"/>
  <c r="I250" i="6"/>
  <c r="J250" i="6"/>
  <c r="K250" i="6"/>
  <c r="G251" i="6"/>
  <c r="H251" i="6"/>
  <c r="I251" i="6"/>
  <c r="J251" i="6"/>
  <c r="K251" i="6"/>
  <c r="G252" i="6"/>
  <c r="H252" i="6"/>
  <c r="I252" i="6"/>
  <c r="J252" i="6"/>
  <c r="K252" i="6"/>
  <c r="G253" i="6"/>
  <c r="H253" i="6"/>
  <c r="I253" i="6"/>
  <c r="J253" i="6"/>
  <c r="K253" i="6"/>
  <c r="G254" i="6"/>
  <c r="H254" i="6"/>
  <c r="I254" i="6"/>
  <c r="J254" i="6"/>
  <c r="K254" i="6"/>
  <c r="G255" i="6"/>
  <c r="H255" i="6"/>
  <c r="I255" i="6"/>
  <c r="J255" i="6"/>
  <c r="K255" i="6"/>
  <c r="G256" i="6"/>
  <c r="H256" i="6"/>
  <c r="I256" i="6"/>
  <c r="J256" i="6"/>
  <c r="K256" i="6"/>
  <c r="G257" i="6"/>
  <c r="H257" i="6"/>
  <c r="I257" i="6"/>
  <c r="J257" i="6"/>
  <c r="K257" i="6"/>
  <c r="G258" i="6"/>
  <c r="H258" i="6"/>
  <c r="I258" i="6"/>
  <c r="J258" i="6"/>
  <c r="K258" i="6"/>
  <c r="G259" i="6"/>
  <c r="H259" i="6"/>
  <c r="I259" i="6"/>
  <c r="J259" i="6"/>
  <c r="K259" i="6"/>
  <c r="G260" i="6"/>
  <c r="H260" i="6"/>
  <c r="I260" i="6"/>
  <c r="J260" i="6"/>
  <c r="K260" i="6"/>
  <c r="G261" i="6"/>
  <c r="H261" i="6"/>
  <c r="I261" i="6"/>
  <c r="J261" i="6"/>
  <c r="K261" i="6"/>
  <c r="G262" i="6"/>
  <c r="H262" i="6"/>
  <c r="I262" i="6"/>
  <c r="J262" i="6"/>
  <c r="K262" i="6"/>
  <c r="G263" i="6"/>
  <c r="H263" i="6"/>
  <c r="I263" i="6"/>
  <c r="J263" i="6"/>
  <c r="K263" i="6"/>
  <c r="G264" i="6"/>
  <c r="H264" i="6"/>
  <c r="I264" i="6"/>
  <c r="J264" i="6"/>
  <c r="K264" i="6"/>
  <c r="G265" i="6"/>
  <c r="H265" i="6"/>
  <c r="I265" i="6"/>
  <c r="J265" i="6"/>
  <c r="K265" i="6"/>
  <c r="G266" i="6"/>
  <c r="H266" i="6"/>
  <c r="I266" i="6"/>
  <c r="J266" i="6"/>
  <c r="K266" i="6"/>
  <c r="G267" i="6"/>
  <c r="H267" i="6"/>
  <c r="I267" i="6"/>
  <c r="J267" i="6"/>
  <c r="K267" i="6"/>
  <c r="G268" i="6"/>
  <c r="H268" i="6"/>
  <c r="I268" i="6"/>
  <c r="J268" i="6"/>
  <c r="K268" i="6"/>
  <c r="G269" i="6"/>
  <c r="H269" i="6"/>
  <c r="I269" i="6"/>
  <c r="J269" i="6"/>
  <c r="K269" i="6"/>
  <c r="G270" i="6"/>
  <c r="H270" i="6"/>
  <c r="I270" i="6"/>
  <c r="J270" i="6"/>
  <c r="K270" i="6"/>
  <c r="G271" i="6"/>
  <c r="H271" i="6"/>
  <c r="I271" i="6"/>
  <c r="J271" i="6"/>
  <c r="K271" i="6"/>
  <c r="G272" i="6"/>
  <c r="H272" i="6"/>
  <c r="I272" i="6"/>
  <c r="J272" i="6"/>
  <c r="K272" i="6"/>
  <c r="G273" i="6"/>
  <c r="H273" i="6"/>
  <c r="I273" i="6"/>
  <c r="J273" i="6"/>
  <c r="K273" i="6"/>
  <c r="G274" i="6"/>
  <c r="H274" i="6"/>
  <c r="I274" i="6"/>
  <c r="J274" i="6"/>
  <c r="K274" i="6"/>
  <c r="G275" i="6"/>
  <c r="H275" i="6"/>
  <c r="I275" i="6"/>
  <c r="J275" i="6"/>
  <c r="K275" i="6"/>
  <c r="G276" i="6"/>
  <c r="H276" i="6"/>
  <c r="I276" i="6"/>
  <c r="J276" i="6"/>
  <c r="K276" i="6"/>
  <c r="G277" i="6"/>
  <c r="H277" i="6"/>
  <c r="I277" i="6"/>
  <c r="J277" i="6"/>
  <c r="K277" i="6"/>
  <c r="G278" i="6"/>
  <c r="H278" i="6"/>
  <c r="I278" i="6"/>
  <c r="J278" i="6"/>
  <c r="K278" i="6"/>
  <c r="G279" i="6"/>
  <c r="H279" i="6"/>
  <c r="I279" i="6"/>
  <c r="J279" i="6"/>
  <c r="K279" i="6"/>
  <c r="G280" i="6"/>
  <c r="H280" i="6"/>
  <c r="I280" i="6"/>
  <c r="J280" i="6"/>
  <c r="K280" i="6"/>
  <c r="G281" i="6"/>
  <c r="H281" i="6"/>
  <c r="I281" i="6"/>
  <c r="J281" i="6"/>
  <c r="K281" i="6"/>
  <c r="G282" i="6"/>
  <c r="H282" i="6"/>
  <c r="I282" i="6"/>
  <c r="J282" i="6"/>
  <c r="K282" i="6"/>
  <c r="G283" i="6"/>
  <c r="H283" i="6"/>
  <c r="I283" i="6"/>
  <c r="J283" i="6"/>
  <c r="K283" i="6"/>
  <c r="G284" i="6"/>
  <c r="H284" i="6"/>
  <c r="I284" i="6"/>
  <c r="J284" i="6"/>
  <c r="K284" i="6"/>
  <c r="G285" i="6"/>
  <c r="H285" i="6"/>
  <c r="I285" i="6"/>
  <c r="J285" i="6"/>
  <c r="K285" i="6"/>
  <c r="G286" i="6"/>
  <c r="H286" i="6"/>
  <c r="I286" i="6"/>
  <c r="J286" i="6"/>
  <c r="K286" i="6"/>
  <c r="G287" i="6"/>
  <c r="H287" i="6"/>
  <c r="I287" i="6"/>
  <c r="J287" i="6"/>
  <c r="K287" i="6"/>
  <c r="G288" i="6"/>
  <c r="H288" i="6"/>
  <c r="I288" i="6"/>
  <c r="J288" i="6"/>
  <c r="K288" i="6"/>
  <c r="G289" i="6"/>
  <c r="H289" i="6"/>
  <c r="I289" i="6"/>
  <c r="J289" i="6"/>
  <c r="K289" i="6"/>
  <c r="G290" i="6"/>
  <c r="H290" i="6"/>
  <c r="I290" i="6"/>
  <c r="J290" i="6"/>
  <c r="K290" i="6"/>
  <c r="G291" i="6"/>
  <c r="H291" i="6"/>
  <c r="I291" i="6"/>
  <c r="J291" i="6"/>
  <c r="K291" i="6"/>
  <c r="G292" i="6"/>
  <c r="H292" i="6"/>
  <c r="I292" i="6"/>
  <c r="J292" i="6"/>
  <c r="K292" i="6"/>
  <c r="G293" i="6"/>
  <c r="H293" i="6"/>
  <c r="I293" i="6"/>
  <c r="J293" i="6"/>
  <c r="K293" i="6"/>
  <c r="G294" i="6"/>
  <c r="H294" i="6"/>
  <c r="I294" i="6"/>
  <c r="J294" i="6"/>
  <c r="K294" i="6"/>
  <c r="G295" i="6"/>
  <c r="H295" i="6"/>
  <c r="I295" i="6"/>
  <c r="J295" i="6"/>
  <c r="K295" i="6"/>
  <c r="G296" i="6"/>
  <c r="H296" i="6"/>
  <c r="I296" i="6"/>
  <c r="J296" i="6"/>
  <c r="K296" i="6"/>
  <c r="G297" i="6"/>
  <c r="H297" i="6"/>
  <c r="I297" i="6"/>
  <c r="J297" i="6"/>
  <c r="K297" i="6"/>
  <c r="G298" i="6"/>
  <c r="H298" i="6"/>
  <c r="I298" i="6"/>
  <c r="J298" i="6"/>
  <c r="K298" i="6"/>
  <c r="G299" i="6"/>
  <c r="H299" i="6"/>
  <c r="I299" i="6"/>
  <c r="J299" i="6"/>
  <c r="K299" i="6"/>
  <c r="G300" i="6"/>
  <c r="H300" i="6"/>
  <c r="I300" i="6"/>
  <c r="J300" i="6"/>
  <c r="K300" i="6"/>
  <c r="G301" i="6"/>
  <c r="H301" i="6"/>
  <c r="I301" i="6"/>
  <c r="J301" i="6"/>
  <c r="K301" i="6"/>
  <c r="G302" i="6"/>
  <c r="H302" i="6"/>
  <c r="I302" i="6"/>
  <c r="J302" i="6"/>
  <c r="K302" i="6"/>
  <c r="G303" i="6"/>
  <c r="H303" i="6"/>
  <c r="I303" i="6"/>
  <c r="J303" i="6"/>
  <c r="K303" i="6"/>
  <c r="G304" i="6"/>
  <c r="H304" i="6"/>
  <c r="I304" i="6"/>
  <c r="J304" i="6"/>
  <c r="K304" i="6"/>
  <c r="G305" i="6"/>
  <c r="H305" i="6"/>
  <c r="I305" i="6"/>
  <c r="J305" i="6"/>
  <c r="K305" i="6"/>
  <c r="G306" i="6"/>
  <c r="H306" i="6"/>
  <c r="I306" i="6"/>
  <c r="J306" i="6"/>
  <c r="K306" i="6"/>
  <c r="G307" i="6"/>
  <c r="H307" i="6"/>
  <c r="I307" i="6"/>
  <c r="J307" i="6"/>
  <c r="K307" i="6"/>
  <c r="G308" i="6"/>
  <c r="H308" i="6"/>
  <c r="I308" i="6"/>
  <c r="J308" i="6"/>
  <c r="K308" i="6"/>
  <c r="G309" i="6"/>
  <c r="H309" i="6"/>
  <c r="I309" i="6"/>
  <c r="J309" i="6"/>
  <c r="K309" i="6"/>
  <c r="G310" i="6"/>
  <c r="H310" i="6"/>
  <c r="I310" i="6"/>
  <c r="J310" i="6"/>
  <c r="K310" i="6"/>
  <c r="G311" i="6"/>
  <c r="H311" i="6"/>
  <c r="I311" i="6"/>
  <c r="J311" i="6"/>
  <c r="K311" i="6"/>
  <c r="G312" i="6"/>
  <c r="H312" i="6"/>
  <c r="I312" i="6"/>
  <c r="J312" i="6"/>
  <c r="K312" i="6"/>
  <c r="G313" i="6"/>
  <c r="H313" i="6"/>
  <c r="I313" i="6"/>
  <c r="J313" i="6"/>
  <c r="K313" i="6"/>
  <c r="G314" i="6"/>
  <c r="H314" i="6"/>
  <c r="I314" i="6"/>
  <c r="J314" i="6"/>
  <c r="K314" i="6"/>
  <c r="G315" i="6"/>
  <c r="H315" i="6"/>
  <c r="I315" i="6"/>
  <c r="J315" i="6"/>
  <c r="K315" i="6"/>
  <c r="G316" i="6"/>
  <c r="H316" i="6"/>
  <c r="I316" i="6"/>
  <c r="J316" i="6"/>
  <c r="K316" i="6"/>
  <c r="G317" i="6"/>
  <c r="H317" i="6"/>
  <c r="I317" i="6"/>
  <c r="J317" i="6"/>
  <c r="K317" i="6"/>
  <c r="G318" i="6"/>
  <c r="H318" i="6"/>
  <c r="I318" i="6"/>
  <c r="J318" i="6"/>
  <c r="K318" i="6"/>
  <c r="G319" i="6"/>
  <c r="H319" i="6"/>
  <c r="I319" i="6"/>
  <c r="J319" i="6"/>
  <c r="K319" i="6"/>
  <c r="G320" i="6"/>
  <c r="H320" i="6"/>
  <c r="I320" i="6"/>
  <c r="J320" i="6"/>
  <c r="K320" i="6"/>
  <c r="G321" i="6"/>
  <c r="H321" i="6"/>
  <c r="I321" i="6"/>
  <c r="J321" i="6"/>
  <c r="K321" i="6"/>
  <c r="G322" i="6"/>
  <c r="H322" i="6"/>
  <c r="I322" i="6"/>
  <c r="J322" i="6"/>
  <c r="K322" i="6"/>
  <c r="G323" i="6"/>
  <c r="H323" i="6"/>
  <c r="I323" i="6"/>
  <c r="J323" i="6"/>
  <c r="K323" i="6"/>
  <c r="G324" i="6"/>
  <c r="H324" i="6"/>
  <c r="I324" i="6"/>
  <c r="J324" i="6"/>
  <c r="K324" i="6"/>
  <c r="G325" i="6"/>
  <c r="H325" i="6"/>
  <c r="I325" i="6"/>
  <c r="J325" i="6"/>
  <c r="K325" i="6"/>
  <c r="G326" i="6"/>
  <c r="H326" i="6"/>
  <c r="I326" i="6"/>
  <c r="J326" i="6"/>
  <c r="K326" i="6"/>
  <c r="G327" i="6"/>
  <c r="H327" i="6"/>
  <c r="I327" i="6"/>
  <c r="J327" i="6"/>
  <c r="K327" i="6"/>
  <c r="G328" i="6"/>
  <c r="H328" i="6"/>
  <c r="I328" i="6"/>
  <c r="J328" i="6"/>
  <c r="K328" i="6"/>
  <c r="G329" i="6"/>
  <c r="H329" i="6"/>
  <c r="I329" i="6"/>
  <c r="J329" i="6"/>
  <c r="K329" i="6"/>
  <c r="G330" i="6"/>
  <c r="H330" i="6"/>
  <c r="I330" i="6"/>
  <c r="J330" i="6"/>
  <c r="K330" i="6"/>
  <c r="G331" i="6"/>
  <c r="H331" i="6"/>
  <c r="I331" i="6"/>
  <c r="J331" i="6"/>
  <c r="K331" i="6"/>
  <c r="G332" i="6"/>
  <c r="H332" i="6"/>
  <c r="I332" i="6"/>
  <c r="J332" i="6"/>
  <c r="K332" i="6"/>
  <c r="G333" i="6"/>
  <c r="H333" i="6"/>
  <c r="I333" i="6"/>
  <c r="J333" i="6"/>
  <c r="K333" i="6"/>
  <c r="G334" i="6"/>
  <c r="H334" i="6"/>
  <c r="I334" i="6"/>
  <c r="J334" i="6"/>
  <c r="K334" i="6"/>
  <c r="G335" i="6"/>
  <c r="H335" i="6"/>
  <c r="I335" i="6"/>
  <c r="J335" i="6"/>
  <c r="K335" i="6"/>
  <c r="G336" i="6"/>
  <c r="H336" i="6"/>
  <c r="I336" i="6"/>
  <c r="J336" i="6"/>
  <c r="K336" i="6"/>
  <c r="G337" i="6"/>
  <c r="H337" i="6"/>
  <c r="I337" i="6"/>
  <c r="J337" i="6"/>
  <c r="K337" i="6"/>
  <c r="G338" i="6"/>
  <c r="H338" i="6"/>
  <c r="I338" i="6"/>
  <c r="J338" i="6"/>
  <c r="K338" i="6"/>
  <c r="G339" i="6"/>
  <c r="H339" i="6"/>
  <c r="I339" i="6"/>
  <c r="J339" i="6"/>
  <c r="K339" i="6"/>
  <c r="G340" i="6"/>
  <c r="H340" i="6"/>
  <c r="I340" i="6"/>
  <c r="J340" i="6"/>
  <c r="K340" i="6"/>
  <c r="G341" i="6"/>
  <c r="H341" i="6"/>
  <c r="I341" i="6"/>
  <c r="J341" i="6"/>
  <c r="K341" i="6"/>
  <c r="G342" i="6"/>
  <c r="H342" i="6"/>
  <c r="I342" i="6"/>
  <c r="J342" i="6"/>
  <c r="K342" i="6"/>
  <c r="G343" i="6"/>
  <c r="H343" i="6"/>
  <c r="I343" i="6"/>
  <c r="J343" i="6"/>
  <c r="K343" i="6"/>
  <c r="G344" i="6"/>
  <c r="H344" i="6"/>
  <c r="I344" i="6"/>
  <c r="J344" i="6"/>
  <c r="K344" i="6"/>
  <c r="G345" i="6"/>
  <c r="H345" i="6"/>
  <c r="I345" i="6"/>
  <c r="J345" i="6"/>
  <c r="K345" i="6"/>
  <c r="G346" i="6"/>
  <c r="H346" i="6"/>
  <c r="I346" i="6"/>
  <c r="J346" i="6"/>
  <c r="K346" i="6"/>
  <c r="G347" i="6"/>
  <c r="H347" i="6"/>
  <c r="I347" i="6"/>
  <c r="J347" i="6"/>
  <c r="K347" i="6"/>
  <c r="G348" i="6"/>
  <c r="H348" i="6"/>
  <c r="I348" i="6"/>
  <c r="J348" i="6"/>
  <c r="K348" i="6"/>
  <c r="G349" i="6"/>
  <c r="H349" i="6"/>
  <c r="I349" i="6"/>
  <c r="J349" i="6"/>
  <c r="K349" i="6"/>
  <c r="G350" i="6"/>
  <c r="H350" i="6"/>
  <c r="I350" i="6"/>
  <c r="J350" i="6"/>
  <c r="K350" i="6"/>
  <c r="G351" i="6"/>
  <c r="H351" i="6"/>
  <c r="I351" i="6"/>
  <c r="J351" i="6"/>
  <c r="K351" i="6"/>
  <c r="G352" i="6"/>
  <c r="H352" i="6"/>
  <c r="I352" i="6"/>
  <c r="J352" i="6"/>
  <c r="K352" i="6"/>
  <c r="G353" i="6"/>
  <c r="H353" i="6"/>
  <c r="I353" i="6"/>
  <c r="J353" i="6"/>
  <c r="K353" i="6"/>
  <c r="G354" i="6"/>
  <c r="H354" i="6"/>
  <c r="I354" i="6"/>
  <c r="J354" i="6"/>
  <c r="K354" i="6"/>
  <c r="G355" i="6"/>
  <c r="H355" i="6"/>
  <c r="I355" i="6"/>
  <c r="J355" i="6"/>
  <c r="K355" i="6"/>
  <c r="G356" i="6"/>
  <c r="H356" i="6"/>
  <c r="I356" i="6"/>
  <c r="J356" i="6"/>
  <c r="K356" i="6"/>
  <c r="G357" i="6"/>
  <c r="H357" i="6"/>
  <c r="I357" i="6"/>
  <c r="J357" i="6"/>
  <c r="K357" i="6"/>
  <c r="G358" i="6"/>
  <c r="H358" i="6"/>
  <c r="I358" i="6"/>
  <c r="J358" i="6"/>
  <c r="K358" i="6"/>
  <c r="G359" i="6"/>
  <c r="H359" i="6"/>
  <c r="I359" i="6"/>
  <c r="J359" i="6"/>
  <c r="K359" i="6"/>
  <c r="G360" i="6"/>
  <c r="H360" i="6"/>
  <c r="I360" i="6"/>
  <c r="J360" i="6"/>
  <c r="K360" i="6"/>
  <c r="G361" i="6"/>
  <c r="H361" i="6"/>
  <c r="I361" i="6"/>
  <c r="J361" i="6"/>
  <c r="K361" i="6"/>
  <c r="G362" i="6"/>
  <c r="H362" i="6"/>
  <c r="I362" i="6"/>
  <c r="J362" i="6"/>
  <c r="K362" i="6"/>
  <c r="G363" i="6"/>
  <c r="H363" i="6"/>
  <c r="I363" i="6"/>
  <c r="J363" i="6"/>
  <c r="K363" i="6"/>
  <c r="G364" i="6"/>
  <c r="H364" i="6"/>
  <c r="I364" i="6"/>
  <c r="J364" i="6"/>
  <c r="K364" i="6"/>
  <c r="G365" i="6"/>
  <c r="H365" i="6"/>
  <c r="I365" i="6"/>
  <c r="J365" i="6"/>
  <c r="K365" i="6"/>
  <c r="G366" i="6"/>
  <c r="H366" i="6"/>
  <c r="I366" i="6"/>
  <c r="J366" i="6"/>
  <c r="K366" i="6"/>
  <c r="G367" i="6"/>
  <c r="H367" i="6"/>
  <c r="I367" i="6"/>
  <c r="J367" i="6"/>
  <c r="K367" i="6"/>
  <c r="G368" i="6"/>
  <c r="H368" i="6"/>
  <c r="I368" i="6"/>
  <c r="J368" i="6"/>
  <c r="K368" i="6"/>
  <c r="G369" i="6"/>
  <c r="H369" i="6"/>
  <c r="I369" i="6"/>
  <c r="J369" i="6"/>
  <c r="K369" i="6"/>
  <c r="G370" i="6"/>
  <c r="H370" i="6"/>
  <c r="I370" i="6"/>
  <c r="J370" i="6"/>
  <c r="K370" i="6"/>
  <c r="G371" i="6"/>
  <c r="H371" i="6"/>
  <c r="I371" i="6"/>
  <c r="J371" i="6"/>
  <c r="K371" i="6"/>
  <c r="G372" i="6"/>
  <c r="H372" i="6"/>
  <c r="I372" i="6"/>
  <c r="J372" i="6"/>
  <c r="K372" i="6"/>
  <c r="G373" i="6"/>
  <c r="H373" i="6"/>
  <c r="I373" i="6"/>
  <c r="J373" i="6"/>
  <c r="K373" i="6"/>
  <c r="G374" i="6"/>
  <c r="H374" i="6"/>
  <c r="I374" i="6"/>
  <c r="J374" i="6"/>
  <c r="K374" i="6"/>
  <c r="G375" i="6"/>
  <c r="H375" i="6"/>
  <c r="I375" i="6"/>
  <c r="J375" i="6"/>
  <c r="K375" i="6"/>
  <c r="G376" i="6"/>
  <c r="H376" i="6"/>
  <c r="I376" i="6"/>
  <c r="J376" i="6"/>
  <c r="K376" i="6"/>
  <c r="G377" i="6"/>
  <c r="H377" i="6"/>
  <c r="I377" i="6"/>
  <c r="J377" i="6"/>
  <c r="K377" i="6"/>
  <c r="G378" i="6"/>
  <c r="H378" i="6"/>
  <c r="I378" i="6"/>
  <c r="J378" i="6"/>
  <c r="K378" i="6"/>
  <c r="G379" i="6"/>
  <c r="H379" i="6"/>
  <c r="I379" i="6"/>
  <c r="J379" i="6"/>
  <c r="K379" i="6"/>
  <c r="G380" i="6"/>
  <c r="H380" i="6"/>
  <c r="I380" i="6"/>
  <c r="J380" i="6"/>
  <c r="K380" i="6"/>
  <c r="G381" i="6"/>
  <c r="H381" i="6"/>
  <c r="I381" i="6"/>
  <c r="J381" i="6"/>
  <c r="K381" i="6"/>
  <c r="G382" i="6"/>
  <c r="H382" i="6"/>
  <c r="I382" i="6"/>
  <c r="J382" i="6"/>
  <c r="K382" i="6"/>
  <c r="G383" i="6"/>
  <c r="H383" i="6"/>
  <c r="I383" i="6"/>
  <c r="J383" i="6"/>
  <c r="K383" i="6"/>
  <c r="G384" i="6"/>
  <c r="H384" i="6"/>
  <c r="I384" i="6"/>
  <c r="J384" i="6"/>
  <c r="K384" i="6"/>
  <c r="G385" i="6"/>
  <c r="H385" i="6"/>
  <c r="I385" i="6"/>
  <c r="J385" i="6"/>
  <c r="K385" i="6"/>
  <c r="G386" i="6"/>
  <c r="H386" i="6"/>
  <c r="I386" i="6"/>
  <c r="J386" i="6"/>
  <c r="K386" i="6"/>
  <c r="G387" i="6"/>
  <c r="H387" i="6"/>
  <c r="I387" i="6"/>
  <c r="J387" i="6"/>
  <c r="K387" i="6"/>
  <c r="G388" i="6"/>
  <c r="H388" i="6"/>
  <c r="I388" i="6"/>
  <c r="J388" i="6"/>
  <c r="K388" i="6"/>
  <c r="G389" i="6"/>
  <c r="H389" i="6"/>
  <c r="I389" i="6"/>
  <c r="J389" i="6"/>
  <c r="K389" i="6"/>
  <c r="G390" i="6"/>
  <c r="H390" i="6"/>
  <c r="I390" i="6"/>
  <c r="J390" i="6"/>
  <c r="K390" i="6"/>
  <c r="G391" i="6"/>
  <c r="H391" i="6"/>
  <c r="I391" i="6"/>
  <c r="J391" i="6"/>
  <c r="K391" i="6"/>
  <c r="G392" i="6"/>
  <c r="H392" i="6"/>
  <c r="I392" i="6"/>
  <c r="J392" i="6"/>
  <c r="K392" i="6"/>
  <c r="G393" i="6"/>
  <c r="H393" i="6"/>
  <c r="I393" i="6"/>
  <c r="J393" i="6"/>
  <c r="K393" i="6"/>
  <c r="G394" i="6"/>
  <c r="H394" i="6"/>
  <c r="I394" i="6"/>
  <c r="J394" i="6"/>
  <c r="K394" i="6"/>
  <c r="G395" i="6"/>
  <c r="H395" i="6"/>
  <c r="I395" i="6"/>
  <c r="J395" i="6"/>
  <c r="K395" i="6"/>
  <c r="G396" i="6"/>
  <c r="H396" i="6"/>
  <c r="I396" i="6"/>
  <c r="J396" i="6"/>
  <c r="K396" i="6"/>
  <c r="G397" i="6"/>
  <c r="H397" i="6"/>
  <c r="I397" i="6"/>
  <c r="J397" i="6"/>
  <c r="K397" i="6"/>
  <c r="G398" i="6"/>
  <c r="H398" i="6"/>
  <c r="I398" i="6"/>
  <c r="J398" i="6"/>
  <c r="K398" i="6"/>
  <c r="G399" i="6"/>
  <c r="H399" i="6"/>
  <c r="I399" i="6"/>
  <c r="J399" i="6"/>
  <c r="K399" i="6"/>
  <c r="G400" i="6"/>
  <c r="H400" i="6"/>
  <c r="I400" i="6"/>
  <c r="J400" i="6"/>
  <c r="K400" i="6"/>
  <c r="G401" i="6"/>
  <c r="H401" i="6"/>
  <c r="I401" i="6"/>
  <c r="J401" i="6"/>
  <c r="K401" i="6"/>
  <c r="G402" i="6"/>
  <c r="H402" i="6"/>
  <c r="I402" i="6"/>
  <c r="J402" i="6"/>
  <c r="K402" i="6"/>
  <c r="G403" i="6"/>
  <c r="H403" i="6"/>
  <c r="I403" i="6"/>
  <c r="J403" i="6"/>
  <c r="K403" i="6"/>
  <c r="G404" i="6"/>
  <c r="H404" i="6"/>
  <c r="I404" i="6"/>
  <c r="J404" i="6"/>
  <c r="K404" i="6"/>
  <c r="G405" i="6"/>
  <c r="H405" i="6"/>
  <c r="I405" i="6"/>
  <c r="J405" i="6"/>
  <c r="K405" i="6"/>
  <c r="G406" i="6"/>
  <c r="H406" i="6"/>
  <c r="I406" i="6"/>
  <c r="J406" i="6"/>
  <c r="K406" i="6"/>
  <c r="G407" i="6"/>
  <c r="H407" i="6"/>
  <c r="I407" i="6"/>
  <c r="J407" i="6"/>
  <c r="K407" i="6"/>
  <c r="G408" i="6"/>
  <c r="H408" i="6"/>
  <c r="I408" i="6"/>
  <c r="J408" i="6"/>
  <c r="K408" i="6"/>
  <c r="G409" i="6"/>
  <c r="H409" i="6"/>
  <c r="I409" i="6"/>
  <c r="J409" i="6"/>
  <c r="K409" i="6"/>
  <c r="G410" i="6"/>
  <c r="H410" i="6"/>
  <c r="I410" i="6"/>
  <c r="J410" i="6"/>
  <c r="K410" i="6"/>
  <c r="G411" i="6"/>
  <c r="H411" i="6"/>
  <c r="I411" i="6"/>
  <c r="J411" i="6"/>
  <c r="K411" i="6"/>
  <c r="G412" i="6"/>
  <c r="H412" i="6"/>
  <c r="I412" i="6"/>
  <c r="J412" i="6"/>
  <c r="K412" i="6"/>
  <c r="G413" i="6"/>
  <c r="H413" i="6"/>
  <c r="I413" i="6"/>
  <c r="J413" i="6"/>
  <c r="K413" i="6"/>
  <c r="G414" i="6"/>
  <c r="H414" i="6"/>
  <c r="I414" i="6"/>
  <c r="J414" i="6"/>
  <c r="K414" i="6"/>
  <c r="G415" i="6"/>
  <c r="H415" i="6"/>
  <c r="I415" i="6"/>
  <c r="J415" i="6"/>
  <c r="K415" i="6"/>
  <c r="G416" i="6"/>
  <c r="H416" i="6"/>
  <c r="I416" i="6"/>
  <c r="J416" i="6"/>
  <c r="K416" i="6"/>
  <c r="G417" i="6"/>
  <c r="H417" i="6"/>
  <c r="I417" i="6"/>
  <c r="J417" i="6"/>
  <c r="K417" i="6"/>
  <c r="G418" i="6"/>
  <c r="H418" i="6"/>
  <c r="I418" i="6"/>
  <c r="J418" i="6"/>
  <c r="K418" i="6"/>
  <c r="G419" i="6"/>
  <c r="H419" i="6"/>
  <c r="I419" i="6"/>
  <c r="J419" i="6"/>
  <c r="K419" i="6"/>
  <c r="G420" i="6"/>
  <c r="H420" i="6"/>
  <c r="I420" i="6"/>
  <c r="J420" i="6"/>
  <c r="K420" i="6"/>
  <c r="G421" i="6"/>
  <c r="H421" i="6"/>
  <c r="I421" i="6"/>
  <c r="J421" i="6"/>
  <c r="K421" i="6"/>
  <c r="G422" i="6"/>
  <c r="H422" i="6"/>
  <c r="I422" i="6"/>
  <c r="J422" i="6"/>
  <c r="K422" i="6"/>
  <c r="G423" i="6"/>
  <c r="H423" i="6"/>
  <c r="I423" i="6"/>
  <c r="J423" i="6"/>
  <c r="K423" i="6"/>
  <c r="G424" i="6"/>
  <c r="H424" i="6"/>
  <c r="I424" i="6"/>
  <c r="J424" i="6"/>
  <c r="K424" i="6"/>
  <c r="G425" i="6"/>
  <c r="H425" i="6"/>
  <c r="I425" i="6"/>
  <c r="J425" i="6"/>
  <c r="K425" i="6"/>
  <c r="G426" i="6"/>
  <c r="H426" i="6"/>
  <c r="I426" i="6"/>
  <c r="J426" i="6"/>
  <c r="K426" i="6"/>
  <c r="G427" i="6"/>
  <c r="H427" i="6"/>
  <c r="I427" i="6"/>
  <c r="J427" i="6"/>
  <c r="K427" i="6"/>
  <c r="G428" i="6"/>
  <c r="H428" i="6"/>
  <c r="I428" i="6"/>
  <c r="J428" i="6"/>
  <c r="K428" i="6"/>
  <c r="G429" i="6"/>
  <c r="H429" i="6"/>
  <c r="I429" i="6"/>
  <c r="J429" i="6"/>
  <c r="K429" i="6"/>
  <c r="G430" i="6"/>
  <c r="H430" i="6"/>
  <c r="I430" i="6"/>
  <c r="J430" i="6"/>
  <c r="K430" i="6"/>
  <c r="G431" i="6"/>
  <c r="H431" i="6"/>
  <c r="I431" i="6"/>
  <c r="J431" i="6"/>
  <c r="K431" i="6"/>
  <c r="G432" i="6"/>
  <c r="H432" i="6"/>
  <c r="I432" i="6"/>
  <c r="J432" i="6"/>
  <c r="K432" i="6"/>
  <c r="G433" i="6"/>
  <c r="H433" i="6"/>
  <c r="I433" i="6"/>
  <c r="J433" i="6"/>
  <c r="K433" i="6"/>
  <c r="G434" i="6"/>
  <c r="H434" i="6"/>
  <c r="I434" i="6"/>
  <c r="J434" i="6"/>
  <c r="K434" i="6"/>
  <c r="G435" i="6"/>
  <c r="H435" i="6"/>
  <c r="I435" i="6"/>
  <c r="J435" i="6"/>
  <c r="K435" i="6"/>
  <c r="G436" i="6"/>
  <c r="H436" i="6"/>
  <c r="I436" i="6"/>
  <c r="J436" i="6"/>
  <c r="K436" i="6"/>
  <c r="G437" i="6"/>
  <c r="H437" i="6"/>
  <c r="I437" i="6"/>
  <c r="J437" i="6"/>
  <c r="K437" i="6"/>
  <c r="G438" i="6"/>
  <c r="H438" i="6"/>
  <c r="I438" i="6"/>
  <c r="J438" i="6"/>
  <c r="K438" i="6"/>
  <c r="G439" i="6"/>
  <c r="H439" i="6"/>
  <c r="I439" i="6"/>
  <c r="J439" i="6"/>
  <c r="K439" i="6"/>
  <c r="G440" i="6"/>
  <c r="H440" i="6"/>
  <c r="I440" i="6"/>
  <c r="J440" i="6"/>
  <c r="K440" i="6"/>
  <c r="G441" i="6"/>
  <c r="H441" i="6"/>
  <c r="I441" i="6"/>
  <c r="J441" i="6"/>
  <c r="K441" i="6"/>
  <c r="G442" i="6"/>
  <c r="H442" i="6"/>
  <c r="I442" i="6"/>
  <c r="J442" i="6"/>
  <c r="K442" i="6"/>
  <c r="G443" i="6"/>
  <c r="H443" i="6"/>
  <c r="I443" i="6"/>
  <c r="J443" i="6"/>
  <c r="K443" i="6"/>
  <c r="G444" i="6"/>
  <c r="H444" i="6"/>
  <c r="I444" i="6"/>
  <c r="J444" i="6"/>
  <c r="K444" i="6"/>
  <c r="G445" i="6"/>
  <c r="H445" i="6"/>
  <c r="I445" i="6"/>
  <c r="J445" i="6"/>
  <c r="K445" i="6"/>
  <c r="G446" i="6"/>
  <c r="H446" i="6"/>
  <c r="I446" i="6"/>
  <c r="J446" i="6"/>
  <c r="K446" i="6"/>
  <c r="G447" i="6"/>
  <c r="H447" i="6"/>
  <c r="I447" i="6"/>
  <c r="J447" i="6"/>
  <c r="K447" i="6"/>
  <c r="G448" i="6"/>
  <c r="H448" i="6"/>
  <c r="I448" i="6"/>
  <c r="J448" i="6"/>
  <c r="K448" i="6"/>
  <c r="G449" i="6"/>
  <c r="H449" i="6"/>
  <c r="I449" i="6"/>
  <c r="J449" i="6"/>
  <c r="K449" i="6"/>
  <c r="G450" i="6"/>
  <c r="H450" i="6"/>
  <c r="I450" i="6"/>
  <c r="J450" i="6"/>
  <c r="K450" i="6"/>
  <c r="G451" i="6"/>
  <c r="H451" i="6"/>
  <c r="I451" i="6"/>
  <c r="J451" i="6"/>
  <c r="K451" i="6"/>
  <c r="G452" i="6"/>
  <c r="H452" i="6"/>
  <c r="I452" i="6"/>
  <c r="J452" i="6"/>
  <c r="K452" i="6"/>
  <c r="G453" i="6"/>
  <c r="H453" i="6"/>
  <c r="I453" i="6"/>
  <c r="J453" i="6"/>
  <c r="K453" i="6"/>
  <c r="G454" i="6"/>
  <c r="H454" i="6"/>
  <c r="I454" i="6"/>
  <c r="J454" i="6"/>
  <c r="K454" i="6"/>
  <c r="G455" i="6"/>
  <c r="H455" i="6"/>
  <c r="I455" i="6"/>
  <c r="J455" i="6"/>
  <c r="K455" i="6"/>
  <c r="G456" i="6"/>
  <c r="H456" i="6"/>
  <c r="I456" i="6"/>
  <c r="J456" i="6"/>
  <c r="K456" i="6"/>
  <c r="G457" i="6"/>
  <c r="H457" i="6"/>
  <c r="I457" i="6"/>
  <c r="J457" i="6"/>
  <c r="K457" i="6"/>
  <c r="G458" i="6"/>
  <c r="H458" i="6"/>
  <c r="I458" i="6"/>
  <c r="J458" i="6"/>
  <c r="K458" i="6"/>
  <c r="G459" i="6"/>
  <c r="H459" i="6"/>
  <c r="I459" i="6"/>
  <c r="J459" i="6"/>
  <c r="K459" i="6"/>
  <c r="G460" i="6"/>
  <c r="H460" i="6"/>
  <c r="I460" i="6"/>
  <c r="J460" i="6"/>
  <c r="K460" i="6"/>
  <c r="G461" i="6"/>
  <c r="H461" i="6"/>
  <c r="I461" i="6"/>
  <c r="J461" i="6"/>
  <c r="K461" i="6"/>
  <c r="G462" i="6"/>
  <c r="H462" i="6"/>
  <c r="I462" i="6"/>
  <c r="J462" i="6"/>
  <c r="K462" i="6"/>
  <c r="G463" i="6"/>
  <c r="H463" i="6"/>
  <c r="I463" i="6"/>
  <c r="J463" i="6"/>
  <c r="K463" i="6"/>
  <c r="G464" i="6"/>
  <c r="H464" i="6"/>
  <c r="I464" i="6"/>
  <c r="J464" i="6"/>
  <c r="K464" i="6"/>
  <c r="G465" i="6"/>
  <c r="H465" i="6"/>
  <c r="I465" i="6"/>
  <c r="J465" i="6"/>
  <c r="K465" i="6"/>
  <c r="G466" i="6"/>
  <c r="H466" i="6"/>
  <c r="I466" i="6"/>
  <c r="J466" i="6"/>
  <c r="K466" i="6"/>
  <c r="G467" i="6"/>
  <c r="H467" i="6"/>
  <c r="I467" i="6"/>
  <c r="J467" i="6"/>
  <c r="K467" i="6"/>
  <c r="G468" i="6"/>
  <c r="H468" i="6"/>
  <c r="I468" i="6"/>
  <c r="J468" i="6"/>
  <c r="K468" i="6"/>
  <c r="G469" i="6"/>
  <c r="H469" i="6"/>
  <c r="I469" i="6"/>
  <c r="J469" i="6"/>
  <c r="K469" i="6"/>
  <c r="G470" i="6"/>
  <c r="H470" i="6"/>
  <c r="I470" i="6"/>
  <c r="J470" i="6"/>
  <c r="K470" i="6"/>
  <c r="G471" i="6"/>
  <c r="H471" i="6"/>
  <c r="I471" i="6"/>
  <c r="J471" i="6"/>
  <c r="K471" i="6"/>
  <c r="G472" i="6"/>
  <c r="H472" i="6"/>
  <c r="I472" i="6"/>
  <c r="J472" i="6"/>
  <c r="K472" i="6"/>
  <c r="G473" i="6"/>
  <c r="H473" i="6"/>
  <c r="I473" i="6"/>
  <c r="J473" i="6"/>
  <c r="K473" i="6"/>
  <c r="G474" i="6"/>
  <c r="H474" i="6"/>
  <c r="I474" i="6"/>
  <c r="J474" i="6"/>
  <c r="K474" i="6"/>
  <c r="G475" i="6"/>
  <c r="H475" i="6"/>
  <c r="I475" i="6"/>
  <c r="J475" i="6"/>
  <c r="K475" i="6"/>
  <c r="G476" i="6"/>
  <c r="H476" i="6"/>
  <c r="I476" i="6"/>
  <c r="J476" i="6"/>
  <c r="K476" i="6"/>
  <c r="G477" i="6"/>
  <c r="H477" i="6"/>
  <c r="I477" i="6"/>
  <c r="J477" i="6"/>
  <c r="K477" i="6"/>
  <c r="G478" i="6"/>
  <c r="H478" i="6"/>
  <c r="I478" i="6"/>
  <c r="J478" i="6"/>
  <c r="K478" i="6"/>
  <c r="G479" i="6"/>
  <c r="H479" i="6"/>
  <c r="I479" i="6"/>
  <c r="J479" i="6"/>
  <c r="K479" i="6"/>
  <c r="G480" i="6"/>
  <c r="H480" i="6"/>
  <c r="I480" i="6"/>
  <c r="J480" i="6"/>
  <c r="K480" i="6"/>
  <c r="G481" i="6"/>
  <c r="H481" i="6"/>
  <c r="I481" i="6"/>
  <c r="J481" i="6"/>
  <c r="K481" i="6"/>
  <c r="G482" i="6"/>
  <c r="H482" i="6"/>
  <c r="I482" i="6"/>
  <c r="J482" i="6"/>
  <c r="K482" i="6"/>
  <c r="G483" i="6"/>
  <c r="H483" i="6"/>
  <c r="I483" i="6"/>
  <c r="J483" i="6"/>
  <c r="K483" i="6"/>
  <c r="G484" i="6"/>
  <c r="H484" i="6"/>
  <c r="I484" i="6"/>
  <c r="J484" i="6"/>
  <c r="K484" i="6"/>
  <c r="G485" i="6"/>
  <c r="H485" i="6"/>
  <c r="I485" i="6"/>
  <c r="J485" i="6"/>
  <c r="K485" i="6"/>
  <c r="G486" i="6"/>
  <c r="H486" i="6"/>
  <c r="I486" i="6"/>
  <c r="J486" i="6"/>
  <c r="K486" i="6"/>
  <c r="G487" i="6"/>
  <c r="H487" i="6"/>
  <c r="I487" i="6"/>
  <c r="J487" i="6"/>
  <c r="K487" i="6"/>
  <c r="G488" i="6"/>
  <c r="H488" i="6"/>
  <c r="I488" i="6"/>
  <c r="J488" i="6"/>
  <c r="K488" i="6"/>
  <c r="G489" i="6"/>
  <c r="H489" i="6"/>
  <c r="I489" i="6"/>
  <c r="J489" i="6"/>
  <c r="K489" i="6"/>
  <c r="G490" i="6"/>
  <c r="H490" i="6"/>
  <c r="I490" i="6"/>
  <c r="J490" i="6"/>
  <c r="K490" i="6"/>
  <c r="G491" i="6"/>
  <c r="H491" i="6"/>
  <c r="I491" i="6"/>
  <c r="J491" i="6"/>
  <c r="K491" i="6"/>
  <c r="G492" i="6"/>
  <c r="H492" i="6"/>
  <c r="I492" i="6"/>
  <c r="J492" i="6"/>
  <c r="K492" i="6"/>
  <c r="G493" i="6"/>
  <c r="H493" i="6"/>
  <c r="I493" i="6"/>
  <c r="J493" i="6"/>
  <c r="K493" i="6"/>
  <c r="G494" i="6"/>
  <c r="H494" i="6"/>
  <c r="I494" i="6"/>
  <c r="J494" i="6"/>
  <c r="K494" i="6"/>
  <c r="G495" i="6"/>
  <c r="H495" i="6"/>
  <c r="I495" i="6"/>
  <c r="J495" i="6"/>
  <c r="K495" i="6"/>
  <c r="G496" i="6"/>
  <c r="H496" i="6"/>
  <c r="I496" i="6"/>
  <c r="J496" i="6"/>
  <c r="K496" i="6"/>
  <c r="G497" i="6"/>
  <c r="H497" i="6"/>
  <c r="I497" i="6"/>
  <c r="J497" i="6"/>
  <c r="K497" i="6"/>
  <c r="G498" i="6"/>
  <c r="H498" i="6"/>
  <c r="I498" i="6"/>
  <c r="J498" i="6"/>
  <c r="K498" i="6"/>
  <c r="G499" i="6"/>
  <c r="H499" i="6"/>
  <c r="I499" i="6"/>
  <c r="J499" i="6"/>
  <c r="K499" i="6"/>
  <c r="G500" i="6"/>
  <c r="H500" i="6"/>
  <c r="I500" i="6"/>
  <c r="J500" i="6"/>
  <c r="K500" i="6"/>
  <c r="G501" i="6"/>
  <c r="H501" i="6"/>
  <c r="I501" i="6"/>
  <c r="J501" i="6"/>
  <c r="K501" i="6"/>
  <c r="G502" i="6"/>
  <c r="H502" i="6"/>
  <c r="I502" i="6"/>
  <c r="J502" i="6"/>
  <c r="K502" i="6"/>
  <c r="G503" i="6"/>
  <c r="H503" i="6"/>
  <c r="I503" i="6"/>
  <c r="J503" i="6"/>
  <c r="K503" i="6"/>
  <c r="G504" i="6"/>
  <c r="H504" i="6"/>
  <c r="I504" i="6"/>
  <c r="J504" i="6"/>
  <c r="K504" i="6"/>
  <c r="G505" i="6"/>
  <c r="H505" i="6"/>
  <c r="I505" i="6"/>
  <c r="J505" i="6"/>
  <c r="K505" i="6"/>
  <c r="G506" i="6"/>
  <c r="H506" i="6"/>
  <c r="I506" i="6"/>
  <c r="J506" i="6"/>
  <c r="K506" i="6"/>
  <c r="H12" i="6"/>
  <c r="I12" i="6"/>
  <c r="J12" i="6"/>
  <c r="K12" i="6"/>
  <c r="G12" i="6"/>
  <c r="B4" i="6"/>
  <c r="C4" i="6"/>
  <c r="D4" i="6"/>
  <c r="E4" i="6"/>
  <c r="F4" i="6"/>
  <c r="B5" i="6"/>
  <c r="C5" i="6"/>
  <c r="D5" i="6"/>
  <c r="E5" i="6"/>
  <c r="F5" i="6"/>
  <c r="B6" i="6"/>
  <c r="C6" i="6"/>
  <c r="D6" i="6"/>
  <c r="E6" i="6"/>
  <c r="F6" i="6"/>
  <c r="B7" i="6"/>
  <c r="C7" i="6"/>
  <c r="D7" i="6"/>
  <c r="E7" i="6"/>
  <c r="F7" i="6"/>
  <c r="B8" i="6"/>
  <c r="C8" i="6"/>
  <c r="D8" i="6"/>
  <c r="E8" i="6"/>
  <c r="F8" i="6"/>
  <c r="B9" i="6"/>
  <c r="C9" i="6"/>
  <c r="D9" i="6"/>
  <c r="E9" i="6"/>
  <c r="F9" i="6"/>
  <c r="B10" i="6"/>
  <c r="C10" i="6"/>
  <c r="D10" i="6"/>
  <c r="E10" i="6"/>
  <c r="F10" i="6"/>
  <c r="B11" i="6"/>
  <c r="C11" i="6"/>
  <c r="D11" i="6"/>
  <c r="E11" i="6"/>
  <c r="F11" i="6"/>
  <c r="B12" i="6"/>
  <c r="C12" i="6"/>
  <c r="D12" i="6"/>
  <c r="E12" i="6"/>
  <c r="F12" i="6"/>
  <c r="B13" i="6"/>
  <c r="C13" i="6"/>
  <c r="D13" i="6"/>
  <c r="E13" i="6"/>
  <c r="F13" i="6"/>
  <c r="B14" i="6"/>
  <c r="C14" i="6"/>
  <c r="D14" i="6"/>
  <c r="E14" i="6"/>
  <c r="F14" i="6"/>
  <c r="B15" i="6"/>
  <c r="C15" i="6"/>
  <c r="D15" i="6"/>
  <c r="E15" i="6"/>
  <c r="F15" i="6"/>
  <c r="B16" i="6"/>
  <c r="C16" i="6"/>
  <c r="D16" i="6"/>
  <c r="E16" i="6"/>
  <c r="F16" i="6"/>
  <c r="B17" i="6"/>
  <c r="C17" i="6"/>
  <c r="D17" i="6"/>
  <c r="E17" i="6"/>
  <c r="F17" i="6"/>
  <c r="B18" i="6"/>
  <c r="C18" i="6"/>
  <c r="D18" i="6"/>
  <c r="E18" i="6"/>
  <c r="F18" i="6"/>
  <c r="B19" i="6"/>
  <c r="C19" i="6"/>
  <c r="D19" i="6"/>
  <c r="E19" i="6"/>
  <c r="F19" i="6"/>
  <c r="B20" i="6"/>
  <c r="C20" i="6"/>
  <c r="D20" i="6"/>
  <c r="E20" i="6"/>
  <c r="F20" i="6"/>
  <c r="B21" i="6"/>
  <c r="C21" i="6"/>
  <c r="D21" i="6"/>
  <c r="E21" i="6"/>
  <c r="F21" i="6"/>
  <c r="B22" i="6"/>
  <c r="C22" i="6"/>
  <c r="D22" i="6"/>
  <c r="E22" i="6"/>
  <c r="F22" i="6"/>
  <c r="B23" i="6"/>
  <c r="C23" i="6"/>
  <c r="D23" i="6"/>
  <c r="E23" i="6"/>
  <c r="F23" i="6"/>
  <c r="B24" i="6"/>
  <c r="C24" i="6"/>
  <c r="D24" i="6"/>
  <c r="E24" i="6"/>
  <c r="F24" i="6"/>
  <c r="B25" i="6"/>
  <c r="C25" i="6"/>
  <c r="D25" i="6"/>
  <c r="E25" i="6"/>
  <c r="F25" i="6"/>
  <c r="B26" i="6"/>
  <c r="C26" i="6"/>
  <c r="D26" i="6"/>
  <c r="E26" i="6"/>
  <c r="F26" i="6"/>
  <c r="B27" i="6"/>
  <c r="C27" i="6"/>
  <c r="D27" i="6"/>
  <c r="E27" i="6"/>
  <c r="F27" i="6"/>
  <c r="B28" i="6"/>
  <c r="C28" i="6"/>
  <c r="D28" i="6"/>
  <c r="E28" i="6"/>
  <c r="F28" i="6"/>
  <c r="B29" i="6"/>
  <c r="C29" i="6"/>
  <c r="D29" i="6"/>
  <c r="E29" i="6"/>
  <c r="F29" i="6"/>
  <c r="B30" i="6"/>
  <c r="C30" i="6"/>
  <c r="D30" i="6"/>
  <c r="E30" i="6"/>
  <c r="F30" i="6"/>
  <c r="B31" i="6"/>
  <c r="C31" i="6"/>
  <c r="D31" i="6"/>
  <c r="E31" i="6"/>
  <c r="F31" i="6"/>
  <c r="B32" i="6"/>
  <c r="C32" i="6"/>
  <c r="D32" i="6"/>
  <c r="E32" i="6"/>
  <c r="F32" i="6"/>
  <c r="B33" i="6"/>
  <c r="C33" i="6"/>
  <c r="D33" i="6"/>
  <c r="E33" i="6"/>
  <c r="F33" i="6"/>
  <c r="B34" i="6"/>
  <c r="C34" i="6"/>
  <c r="D34" i="6"/>
  <c r="E34" i="6"/>
  <c r="F34" i="6"/>
  <c r="B35" i="6"/>
  <c r="C35" i="6"/>
  <c r="D35" i="6"/>
  <c r="E35" i="6"/>
  <c r="F35" i="6"/>
  <c r="B36" i="6"/>
  <c r="C36" i="6"/>
  <c r="D36" i="6"/>
  <c r="E36" i="6"/>
  <c r="F36" i="6"/>
  <c r="B37" i="6"/>
  <c r="C37" i="6"/>
  <c r="D37" i="6"/>
  <c r="E37" i="6"/>
  <c r="F37" i="6"/>
  <c r="B38" i="6"/>
  <c r="C38" i="6"/>
  <c r="D38" i="6"/>
  <c r="E38" i="6"/>
  <c r="F38" i="6"/>
  <c r="B39" i="6"/>
  <c r="C39" i="6"/>
  <c r="D39" i="6"/>
  <c r="E39" i="6"/>
  <c r="F39" i="6"/>
  <c r="B40" i="6"/>
  <c r="C40" i="6"/>
  <c r="D40" i="6"/>
  <c r="E40" i="6"/>
  <c r="F40" i="6"/>
  <c r="B41" i="6"/>
  <c r="C41" i="6"/>
  <c r="D41" i="6"/>
  <c r="E41" i="6"/>
  <c r="F41" i="6"/>
  <c r="B42" i="6"/>
  <c r="C42" i="6"/>
  <c r="D42" i="6"/>
  <c r="E42" i="6"/>
  <c r="F42" i="6"/>
  <c r="B43" i="6"/>
  <c r="C43" i="6"/>
  <c r="D43" i="6"/>
  <c r="E43" i="6"/>
  <c r="F43" i="6"/>
  <c r="B44" i="6"/>
  <c r="C44" i="6"/>
  <c r="D44" i="6"/>
  <c r="E44" i="6"/>
  <c r="F44" i="6"/>
  <c r="B45" i="6"/>
  <c r="C45" i="6"/>
  <c r="D45" i="6"/>
  <c r="E45" i="6"/>
  <c r="F45" i="6"/>
  <c r="B46" i="6"/>
  <c r="C46" i="6"/>
  <c r="D46" i="6"/>
  <c r="E46" i="6"/>
  <c r="F46" i="6"/>
  <c r="B47" i="6"/>
  <c r="C47" i="6"/>
  <c r="D47" i="6"/>
  <c r="E47" i="6"/>
  <c r="F47" i="6"/>
  <c r="B48" i="6"/>
  <c r="C48" i="6"/>
  <c r="D48" i="6"/>
  <c r="E48" i="6"/>
  <c r="F48" i="6"/>
  <c r="B49" i="6"/>
  <c r="C49" i="6"/>
  <c r="D49" i="6"/>
  <c r="E49" i="6"/>
  <c r="F49" i="6"/>
  <c r="B50" i="6"/>
  <c r="C50" i="6"/>
  <c r="D50" i="6"/>
  <c r="E50" i="6"/>
  <c r="F50" i="6"/>
  <c r="B51" i="6"/>
  <c r="C51" i="6"/>
  <c r="D51" i="6"/>
  <c r="E51" i="6"/>
  <c r="F51" i="6"/>
  <c r="B52" i="6"/>
  <c r="C52" i="6"/>
  <c r="D52" i="6"/>
  <c r="E52" i="6"/>
  <c r="F52" i="6"/>
  <c r="B53" i="6"/>
  <c r="C53" i="6"/>
  <c r="D53" i="6"/>
  <c r="E53" i="6"/>
  <c r="F53" i="6"/>
  <c r="B54" i="6"/>
  <c r="C54" i="6"/>
  <c r="D54" i="6"/>
  <c r="E54" i="6"/>
  <c r="F54" i="6"/>
  <c r="B55" i="6"/>
  <c r="C55" i="6"/>
  <c r="D55" i="6"/>
  <c r="E55" i="6"/>
  <c r="F55" i="6"/>
  <c r="B56" i="6"/>
  <c r="C56" i="6"/>
  <c r="D56" i="6"/>
  <c r="E56" i="6"/>
  <c r="F56" i="6"/>
  <c r="B57" i="6"/>
  <c r="C57" i="6"/>
  <c r="D57" i="6"/>
  <c r="E57" i="6"/>
  <c r="F57" i="6"/>
  <c r="B58" i="6"/>
  <c r="C58" i="6"/>
  <c r="D58" i="6"/>
  <c r="E58" i="6"/>
  <c r="F58" i="6"/>
  <c r="B59" i="6"/>
  <c r="C59" i="6"/>
  <c r="D59" i="6"/>
  <c r="E59" i="6"/>
  <c r="F59" i="6"/>
  <c r="B60" i="6"/>
  <c r="C60" i="6"/>
  <c r="D60" i="6"/>
  <c r="E60" i="6"/>
  <c r="F60" i="6"/>
  <c r="B61" i="6"/>
  <c r="C61" i="6"/>
  <c r="D61" i="6"/>
  <c r="E61" i="6"/>
  <c r="F61" i="6"/>
  <c r="B62" i="6"/>
  <c r="C62" i="6"/>
  <c r="D62" i="6"/>
  <c r="E62" i="6"/>
  <c r="F62" i="6"/>
  <c r="B63" i="6"/>
  <c r="C63" i="6"/>
  <c r="D63" i="6"/>
  <c r="E63" i="6"/>
  <c r="F63" i="6"/>
  <c r="B64" i="6"/>
  <c r="C64" i="6"/>
  <c r="D64" i="6"/>
  <c r="E64" i="6"/>
  <c r="F64" i="6"/>
  <c r="B65" i="6"/>
  <c r="C65" i="6"/>
  <c r="D65" i="6"/>
  <c r="E65" i="6"/>
  <c r="F65" i="6"/>
  <c r="B66" i="6"/>
  <c r="C66" i="6"/>
  <c r="D66" i="6"/>
  <c r="E66" i="6"/>
  <c r="F66" i="6"/>
  <c r="B67" i="6"/>
  <c r="C67" i="6"/>
  <c r="D67" i="6"/>
  <c r="E67" i="6"/>
  <c r="F67" i="6"/>
  <c r="B68" i="6"/>
  <c r="C68" i="6"/>
  <c r="D68" i="6"/>
  <c r="E68" i="6"/>
  <c r="F68" i="6"/>
  <c r="B69" i="6"/>
  <c r="C69" i="6"/>
  <c r="D69" i="6"/>
  <c r="E69" i="6"/>
  <c r="F69" i="6"/>
  <c r="B70" i="6"/>
  <c r="C70" i="6"/>
  <c r="D70" i="6"/>
  <c r="E70" i="6"/>
  <c r="F70" i="6"/>
  <c r="B71" i="6"/>
  <c r="C71" i="6"/>
  <c r="D71" i="6"/>
  <c r="E71" i="6"/>
  <c r="F71" i="6"/>
  <c r="B72" i="6"/>
  <c r="C72" i="6"/>
  <c r="D72" i="6"/>
  <c r="E72" i="6"/>
  <c r="F72" i="6"/>
  <c r="B73" i="6"/>
  <c r="C73" i="6"/>
  <c r="D73" i="6"/>
  <c r="E73" i="6"/>
  <c r="F73" i="6"/>
  <c r="B74" i="6"/>
  <c r="C74" i="6"/>
  <c r="D74" i="6"/>
  <c r="E74" i="6"/>
  <c r="F74" i="6"/>
  <c r="B75" i="6"/>
  <c r="C75" i="6"/>
  <c r="D75" i="6"/>
  <c r="E75" i="6"/>
  <c r="F75" i="6"/>
  <c r="B76" i="6"/>
  <c r="C76" i="6"/>
  <c r="D76" i="6"/>
  <c r="E76" i="6"/>
  <c r="F76" i="6"/>
  <c r="B77" i="6"/>
  <c r="C77" i="6"/>
  <c r="D77" i="6"/>
  <c r="E77" i="6"/>
  <c r="F77" i="6"/>
  <c r="B78" i="6"/>
  <c r="C78" i="6"/>
  <c r="D78" i="6"/>
  <c r="E78" i="6"/>
  <c r="F78" i="6"/>
  <c r="B79" i="6"/>
  <c r="C79" i="6"/>
  <c r="D79" i="6"/>
  <c r="E79" i="6"/>
  <c r="F79" i="6"/>
  <c r="B80" i="6"/>
  <c r="C80" i="6"/>
  <c r="D80" i="6"/>
  <c r="E80" i="6"/>
  <c r="F80" i="6"/>
  <c r="B81" i="6"/>
  <c r="C81" i="6"/>
  <c r="D81" i="6"/>
  <c r="E81" i="6"/>
  <c r="F81" i="6"/>
  <c r="B82" i="6"/>
  <c r="C82" i="6"/>
  <c r="D82" i="6"/>
  <c r="E82" i="6"/>
  <c r="F82" i="6"/>
  <c r="B83" i="6"/>
  <c r="C83" i="6"/>
  <c r="D83" i="6"/>
  <c r="E83" i="6"/>
  <c r="F83" i="6"/>
  <c r="B84" i="6"/>
  <c r="C84" i="6"/>
  <c r="D84" i="6"/>
  <c r="E84" i="6"/>
  <c r="F84" i="6"/>
  <c r="B85" i="6"/>
  <c r="C85" i="6"/>
  <c r="D85" i="6"/>
  <c r="E85" i="6"/>
  <c r="F85" i="6"/>
  <c r="B86" i="6"/>
  <c r="C86" i="6"/>
  <c r="D86" i="6"/>
  <c r="E86" i="6"/>
  <c r="F86" i="6"/>
  <c r="B87" i="6"/>
  <c r="C87" i="6"/>
  <c r="D87" i="6"/>
  <c r="E87" i="6"/>
  <c r="F87" i="6"/>
  <c r="B88" i="6"/>
  <c r="C88" i="6"/>
  <c r="D88" i="6"/>
  <c r="E88" i="6"/>
  <c r="F88" i="6"/>
  <c r="B89" i="6"/>
  <c r="C89" i="6"/>
  <c r="D89" i="6"/>
  <c r="E89" i="6"/>
  <c r="F89" i="6"/>
  <c r="B90" i="6"/>
  <c r="C90" i="6"/>
  <c r="D90" i="6"/>
  <c r="E90" i="6"/>
  <c r="F90" i="6"/>
  <c r="B91" i="6"/>
  <c r="C91" i="6"/>
  <c r="D91" i="6"/>
  <c r="E91" i="6"/>
  <c r="F91" i="6"/>
  <c r="B92" i="6"/>
  <c r="C92" i="6"/>
  <c r="D92" i="6"/>
  <c r="E92" i="6"/>
  <c r="F92" i="6"/>
  <c r="B93" i="6"/>
  <c r="C93" i="6"/>
  <c r="D93" i="6"/>
  <c r="E93" i="6"/>
  <c r="F93" i="6"/>
  <c r="B94" i="6"/>
  <c r="C94" i="6"/>
  <c r="D94" i="6"/>
  <c r="E94" i="6"/>
  <c r="F94" i="6"/>
  <c r="B95" i="6"/>
  <c r="C95" i="6"/>
  <c r="D95" i="6"/>
  <c r="E95" i="6"/>
  <c r="F95" i="6"/>
  <c r="B96" i="6"/>
  <c r="C96" i="6"/>
  <c r="D96" i="6"/>
  <c r="E96" i="6"/>
  <c r="F96" i="6"/>
  <c r="B97" i="6"/>
  <c r="C97" i="6"/>
  <c r="D97" i="6"/>
  <c r="E97" i="6"/>
  <c r="F97" i="6"/>
  <c r="B98" i="6"/>
  <c r="C98" i="6"/>
  <c r="D98" i="6"/>
  <c r="E98" i="6"/>
  <c r="F98" i="6"/>
  <c r="B99" i="6"/>
  <c r="C99" i="6"/>
  <c r="D99" i="6"/>
  <c r="E99" i="6"/>
  <c r="F99" i="6"/>
  <c r="B100" i="6"/>
  <c r="C100" i="6"/>
  <c r="D100" i="6"/>
  <c r="E100" i="6"/>
  <c r="F100" i="6"/>
  <c r="B101" i="6"/>
  <c r="C101" i="6"/>
  <c r="D101" i="6"/>
  <c r="E101" i="6"/>
  <c r="F101" i="6"/>
  <c r="B102" i="6"/>
  <c r="C102" i="6"/>
  <c r="D102" i="6"/>
  <c r="E102" i="6"/>
  <c r="F102" i="6"/>
  <c r="B103" i="6"/>
  <c r="C103" i="6"/>
  <c r="D103" i="6"/>
  <c r="E103" i="6"/>
  <c r="F103" i="6"/>
  <c r="B104" i="6"/>
  <c r="C104" i="6"/>
  <c r="D104" i="6"/>
  <c r="E104" i="6"/>
  <c r="F104" i="6"/>
  <c r="B105" i="6"/>
  <c r="C105" i="6"/>
  <c r="D105" i="6"/>
  <c r="E105" i="6"/>
  <c r="F105" i="6"/>
  <c r="B106" i="6"/>
  <c r="C106" i="6"/>
  <c r="D106" i="6"/>
  <c r="E106" i="6"/>
  <c r="F106" i="6"/>
  <c r="B107" i="6"/>
  <c r="C107" i="6"/>
  <c r="D107" i="6"/>
  <c r="E107" i="6"/>
  <c r="F107" i="6"/>
  <c r="B108" i="6"/>
  <c r="C108" i="6"/>
  <c r="D108" i="6"/>
  <c r="E108" i="6"/>
  <c r="F108" i="6"/>
  <c r="B109" i="6"/>
  <c r="C109" i="6"/>
  <c r="D109" i="6"/>
  <c r="E109" i="6"/>
  <c r="F109" i="6"/>
  <c r="B110" i="6"/>
  <c r="C110" i="6"/>
  <c r="D110" i="6"/>
  <c r="E110" i="6"/>
  <c r="F110" i="6"/>
  <c r="B111" i="6"/>
  <c r="C111" i="6"/>
  <c r="D111" i="6"/>
  <c r="E111" i="6"/>
  <c r="F111" i="6"/>
  <c r="B112" i="6"/>
  <c r="C112" i="6"/>
  <c r="D112" i="6"/>
  <c r="E112" i="6"/>
  <c r="F112" i="6"/>
  <c r="B113" i="6"/>
  <c r="C113" i="6"/>
  <c r="D113" i="6"/>
  <c r="E113" i="6"/>
  <c r="F113" i="6"/>
  <c r="B114" i="6"/>
  <c r="C114" i="6"/>
  <c r="D114" i="6"/>
  <c r="E114" i="6"/>
  <c r="F114" i="6"/>
  <c r="B115" i="6"/>
  <c r="C115" i="6"/>
  <c r="D115" i="6"/>
  <c r="E115" i="6"/>
  <c r="F115" i="6"/>
  <c r="B116" i="6"/>
  <c r="C116" i="6"/>
  <c r="D116" i="6"/>
  <c r="E116" i="6"/>
  <c r="F116" i="6"/>
  <c r="B117" i="6"/>
  <c r="C117" i="6"/>
  <c r="D117" i="6"/>
  <c r="E117" i="6"/>
  <c r="F117" i="6"/>
  <c r="B118" i="6"/>
  <c r="C118" i="6"/>
  <c r="D118" i="6"/>
  <c r="E118" i="6"/>
  <c r="F118" i="6"/>
  <c r="B119" i="6"/>
  <c r="C119" i="6"/>
  <c r="D119" i="6"/>
  <c r="E119" i="6"/>
  <c r="F119" i="6"/>
  <c r="B120" i="6"/>
  <c r="C120" i="6"/>
  <c r="D120" i="6"/>
  <c r="E120" i="6"/>
  <c r="F120" i="6"/>
  <c r="B121" i="6"/>
  <c r="C121" i="6"/>
  <c r="D121" i="6"/>
  <c r="E121" i="6"/>
  <c r="F121" i="6"/>
  <c r="B122" i="6"/>
  <c r="C122" i="6"/>
  <c r="D122" i="6"/>
  <c r="E122" i="6"/>
  <c r="F122" i="6"/>
  <c r="B123" i="6"/>
  <c r="C123" i="6"/>
  <c r="D123" i="6"/>
  <c r="E123" i="6"/>
  <c r="F123" i="6"/>
  <c r="B124" i="6"/>
  <c r="C124" i="6"/>
  <c r="D124" i="6"/>
  <c r="E124" i="6"/>
  <c r="F124" i="6"/>
  <c r="B125" i="6"/>
  <c r="C125" i="6"/>
  <c r="D125" i="6"/>
  <c r="E125" i="6"/>
  <c r="F125" i="6"/>
  <c r="B126" i="6"/>
  <c r="C126" i="6"/>
  <c r="D126" i="6"/>
  <c r="E126" i="6"/>
  <c r="F126" i="6"/>
  <c r="B127" i="6"/>
  <c r="C127" i="6"/>
  <c r="D127" i="6"/>
  <c r="E127" i="6"/>
  <c r="F127" i="6"/>
  <c r="B128" i="6"/>
  <c r="C128" i="6"/>
  <c r="D128" i="6"/>
  <c r="E128" i="6"/>
  <c r="F128" i="6"/>
  <c r="B129" i="6"/>
  <c r="C129" i="6"/>
  <c r="D129" i="6"/>
  <c r="E129" i="6"/>
  <c r="F129" i="6"/>
  <c r="B130" i="6"/>
  <c r="C130" i="6"/>
  <c r="D130" i="6"/>
  <c r="E130" i="6"/>
  <c r="F130" i="6"/>
  <c r="B131" i="6"/>
  <c r="C131" i="6"/>
  <c r="D131" i="6"/>
  <c r="E131" i="6"/>
  <c r="F131" i="6"/>
  <c r="B132" i="6"/>
  <c r="C132" i="6"/>
  <c r="D132" i="6"/>
  <c r="E132" i="6"/>
  <c r="F132" i="6"/>
  <c r="B133" i="6"/>
  <c r="C133" i="6"/>
  <c r="D133" i="6"/>
  <c r="E133" i="6"/>
  <c r="F133" i="6"/>
  <c r="B134" i="6"/>
  <c r="C134" i="6"/>
  <c r="D134" i="6"/>
  <c r="E134" i="6"/>
  <c r="F134" i="6"/>
  <c r="B135" i="6"/>
  <c r="C135" i="6"/>
  <c r="D135" i="6"/>
  <c r="E135" i="6"/>
  <c r="F135" i="6"/>
  <c r="B136" i="6"/>
  <c r="C136" i="6"/>
  <c r="D136" i="6"/>
  <c r="E136" i="6"/>
  <c r="F136" i="6"/>
  <c r="B137" i="6"/>
  <c r="C137" i="6"/>
  <c r="D137" i="6"/>
  <c r="E137" i="6"/>
  <c r="F137" i="6"/>
  <c r="B138" i="6"/>
  <c r="C138" i="6"/>
  <c r="D138" i="6"/>
  <c r="E138" i="6"/>
  <c r="F138" i="6"/>
  <c r="B139" i="6"/>
  <c r="C139" i="6"/>
  <c r="D139" i="6"/>
  <c r="E139" i="6"/>
  <c r="F139" i="6"/>
  <c r="B140" i="6"/>
  <c r="C140" i="6"/>
  <c r="D140" i="6"/>
  <c r="E140" i="6"/>
  <c r="F140" i="6"/>
  <c r="B141" i="6"/>
  <c r="C141" i="6"/>
  <c r="D141" i="6"/>
  <c r="E141" i="6"/>
  <c r="F141" i="6"/>
  <c r="B142" i="6"/>
  <c r="C142" i="6"/>
  <c r="D142" i="6"/>
  <c r="E142" i="6"/>
  <c r="F142" i="6"/>
  <c r="B143" i="6"/>
  <c r="C143" i="6"/>
  <c r="D143" i="6"/>
  <c r="E143" i="6"/>
  <c r="F143" i="6"/>
  <c r="B144" i="6"/>
  <c r="C144" i="6"/>
  <c r="D144" i="6"/>
  <c r="E144" i="6"/>
  <c r="F144" i="6"/>
  <c r="B145" i="6"/>
  <c r="C145" i="6"/>
  <c r="D145" i="6"/>
  <c r="E145" i="6"/>
  <c r="F145" i="6"/>
  <c r="B146" i="6"/>
  <c r="C146" i="6"/>
  <c r="D146" i="6"/>
  <c r="E146" i="6"/>
  <c r="F146" i="6"/>
  <c r="B147" i="6"/>
  <c r="C147" i="6"/>
  <c r="D147" i="6"/>
  <c r="E147" i="6"/>
  <c r="F147" i="6"/>
  <c r="B148" i="6"/>
  <c r="C148" i="6"/>
  <c r="D148" i="6"/>
  <c r="E148" i="6"/>
  <c r="F148" i="6"/>
  <c r="B149" i="6"/>
  <c r="C149" i="6"/>
  <c r="D149" i="6"/>
  <c r="E149" i="6"/>
  <c r="F149" i="6"/>
  <c r="B150" i="6"/>
  <c r="C150" i="6"/>
  <c r="D150" i="6"/>
  <c r="E150" i="6"/>
  <c r="F150" i="6"/>
  <c r="B151" i="6"/>
  <c r="C151" i="6"/>
  <c r="D151" i="6"/>
  <c r="E151" i="6"/>
  <c r="F151" i="6"/>
  <c r="B152" i="6"/>
  <c r="C152" i="6"/>
  <c r="D152" i="6"/>
  <c r="E152" i="6"/>
  <c r="F152" i="6"/>
  <c r="B153" i="6"/>
  <c r="C153" i="6"/>
  <c r="D153" i="6"/>
  <c r="E153" i="6"/>
  <c r="F153" i="6"/>
  <c r="B154" i="6"/>
  <c r="C154" i="6"/>
  <c r="D154" i="6"/>
  <c r="E154" i="6"/>
  <c r="F154" i="6"/>
  <c r="B155" i="6"/>
  <c r="C155" i="6"/>
  <c r="D155" i="6"/>
  <c r="E155" i="6"/>
  <c r="F155" i="6"/>
  <c r="B156" i="6"/>
  <c r="C156" i="6"/>
  <c r="D156" i="6"/>
  <c r="E156" i="6"/>
  <c r="F156" i="6"/>
  <c r="B157" i="6"/>
  <c r="C157" i="6"/>
  <c r="D157" i="6"/>
  <c r="E157" i="6"/>
  <c r="F157" i="6"/>
  <c r="B158" i="6"/>
  <c r="C158" i="6"/>
  <c r="D158" i="6"/>
  <c r="E158" i="6"/>
  <c r="F158" i="6"/>
  <c r="B159" i="6"/>
  <c r="C159" i="6"/>
  <c r="D159" i="6"/>
  <c r="E159" i="6"/>
  <c r="F159" i="6"/>
  <c r="B160" i="6"/>
  <c r="C160" i="6"/>
  <c r="D160" i="6"/>
  <c r="E160" i="6"/>
  <c r="F160" i="6"/>
  <c r="B161" i="6"/>
  <c r="C161" i="6"/>
  <c r="D161" i="6"/>
  <c r="E161" i="6"/>
  <c r="F161" i="6"/>
  <c r="B162" i="6"/>
  <c r="C162" i="6"/>
  <c r="D162" i="6"/>
  <c r="E162" i="6"/>
  <c r="F162" i="6"/>
  <c r="B163" i="6"/>
  <c r="C163" i="6"/>
  <c r="D163" i="6"/>
  <c r="E163" i="6"/>
  <c r="F163" i="6"/>
  <c r="B164" i="6"/>
  <c r="C164" i="6"/>
  <c r="D164" i="6"/>
  <c r="E164" i="6"/>
  <c r="F164" i="6"/>
  <c r="B165" i="6"/>
  <c r="C165" i="6"/>
  <c r="D165" i="6"/>
  <c r="E165" i="6"/>
  <c r="F165" i="6"/>
  <c r="B166" i="6"/>
  <c r="C166" i="6"/>
  <c r="D166" i="6"/>
  <c r="E166" i="6"/>
  <c r="F166" i="6"/>
  <c r="B167" i="6"/>
  <c r="C167" i="6"/>
  <c r="D167" i="6"/>
  <c r="E167" i="6"/>
  <c r="F167" i="6"/>
  <c r="B168" i="6"/>
  <c r="C168" i="6"/>
  <c r="D168" i="6"/>
  <c r="E168" i="6"/>
  <c r="F168" i="6"/>
  <c r="B169" i="6"/>
  <c r="C169" i="6"/>
  <c r="D169" i="6"/>
  <c r="E169" i="6"/>
  <c r="F169" i="6"/>
  <c r="B170" i="6"/>
  <c r="C170" i="6"/>
  <c r="D170" i="6"/>
  <c r="E170" i="6"/>
  <c r="F170" i="6"/>
  <c r="B171" i="6"/>
  <c r="C171" i="6"/>
  <c r="D171" i="6"/>
  <c r="E171" i="6"/>
  <c r="F171" i="6"/>
  <c r="B172" i="6"/>
  <c r="C172" i="6"/>
  <c r="D172" i="6"/>
  <c r="E172" i="6"/>
  <c r="F172" i="6"/>
  <c r="B173" i="6"/>
  <c r="C173" i="6"/>
  <c r="D173" i="6"/>
  <c r="E173" i="6"/>
  <c r="F173" i="6"/>
  <c r="B174" i="6"/>
  <c r="C174" i="6"/>
  <c r="D174" i="6"/>
  <c r="E174" i="6"/>
  <c r="F174" i="6"/>
  <c r="B175" i="6"/>
  <c r="C175" i="6"/>
  <c r="D175" i="6"/>
  <c r="E175" i="6"/>
  <c r="F175" i="6"/>
  <c r="B176" i="6"/>
  <c r="C176" i="6"/>
  <c r="D176" i="6"/>
  <c r="E176" i="6"/>
  <c r="F176" i="6"/>
  <c r="B177" i="6"/>
  <c r="C177" i="6"/>
  <c r="D177" i="6"/>
  <c r="E177" i="6"/>
  <c r="F177" i="6"/>
  <c r="B178" i="6"/>
  <c r="C178" i="6"/>
  <c r="D178" i="6"/>
  <c r="E178" i="6"/>
  <c r="F178" i="6"/>
  <c r="B179" i="6"/>
  <c r="C179" i="6"/>
  <c r="D179" i="6"/>
  <c r="E179" i="6"/>
  <c r="F179" i="6"/>
  <c r="B180" i="6"/>
  <c r="C180" i="6"/>
  <c r="D180" i="6"/>
  <c r="E180" i="6"/>
  <c r="F180" i="6"/>
  <c r="B181" i="6"/>
  <c r="C181" i="6"/>
  <c r="D181" i="6"/>
  <c r="E181" i="6"/>
  <c r="F181" i="6"/>
  <c r="B182" i="6"/>
  <c r="C182" i="6"/>
  <c r="D182" i="6"/>
  <c r="E182" i="6"/>
  <c r="F182" i="6"/>
  <c r="B183" i="6"/>
  <c r="C183" i="6"/>
  <c r="D183" i="6"/>
  <c r="E183" i="6"/>
  <c r="F183" i="6"/>
  <c r="B184" i="6"/>
  <c r="C184" i="6"/>
  <c r="D184" i="6"/>
  <c r="E184" i="6"/>
  <c r="F184" i="6"/>
  <c r="B185" i="6"/>
  <c r="C185" i="6"/>
  <c r="D185" i="6"/>
  <c r="E185" i="6"/>
  <c r="F185" i="6"/>
  <c r="B186" i="6"/>
  <c r="C186" i="6"/>
  <c r="D186" i="6"/>
  <c r="E186" i="6"/>
  <c r="F186" i="6"/>
  <c r="B187" i="6"/>
  <c r="C187" i="6"/>
  <c r="D187" i="6"/>
  <c r="E187" i="6"/>
  <c r="F187" i="6"/>
  <c r="B188" i="6"/>
  <c r="C188" i="6"/>
  <c r="D188" i="6"/>
  <c r="E188" i="6"/>
  <c r="F188" i="6"/>
  <c r="B189" i="6"/>
  <c r="C189" i="6"/>
  <c r="D189" i="6"/>
  <c r="E189" i="6"/>
  <c r="F189" i="6"/>
  <c r="B190" i="6"/>
  <c r="C190" i="6"/>
  <c r="D190" i="6"/>
  <c r="E190" i="6"/>
  <c r="F190" i="6"/>
  <c r="B191" i="6"/>
  <c r="C191" i="6"/>
  <c r="D191" i="6"/>
  <c r="E191" i="6"/>
  <c r="F191" i="6"/>
  <c r="B192" i="6"/>
  <c r="C192" i="6"/>
  <c r="D192" i="6"/>
  <c r="E192" i="6"/>
  <c r="F192" i="6"/>
  <c r="B193" i="6"/>
  <c r="C193" i="6"/>
  <c r="D193" i="6"/>
  <c r="E193" i="6"/>
  <c r="F193" i="6"/>
  <c r="B194" i="6"/>
  <c r="C194" i="6"/>
  <c r="D194" i="6"/>
  <c r="E194" i="6"/>
  <c r="F194" i="6"/>
  <c r="B195" i="6"/>
  <c r="C195" i="6"/>
  <c r="D195" i="6"/>
  <c r="E195" i="6"/>
  <c r="F195" i="6"/>
  <c r="B196" i="6"/>
  <c r="C196" i="6"/>
  <c r="D196" i="6"/>
  <c r="E196" i="6"/>
  <c r="F196" i="6"/>
  <c r="B197" i="6"/>
  <c r="C197" i="6"/>
  <c r="D197" i="6"/>
  <c r="E197" i="6"/>
  <c r="F197" i="6"/>
  <c r="B198" i="6"/>
  <c r="C198" i="6"/>
  <c r="D198" i="6"/>
  <c r="E198" i="6"/>
  <c r="F198" i="6"/>
  <c r="B199" i="6"/>
  <c r="C199" i="6"/>
  <c r="D199" i="6"/>
  <c r="E199" i="6"/>
  <c r="F199" i="6"/>
  <c r="B200" i="6"/>
  <c r="C200" i="6"/>
  <c r="D200" i="6"/>
  <c r="E200" i="6"/>
  <c r="F200" i="6"/>
  <c r="B201" i="6"/>
  <c r="C201" i="6"/>
  <c r="D201" i="6"/>
  <c r="E201" i="6"/>
  <c r="F201" i="6"/>
  <c r="B202" i="6"/>
  <c r="C202" i="6"/>
  <c r="D202" i="6"/>
  <c r="E202" i="6"/>
  <c r="F202" i="6"/>
  <c r="B203" i="6"/>
  <c r="C203" i="6"/>
  <c r="D203" i="6"/>
  <c r="E203" i="6"/>
  <c r="F203" i="6"/>
  <c r="B204" i="6"/>
  <c r="C204" i="6"/>
  <c r="D204" i="6"/>
  <c r="E204" i="6"/>
  <c r="F204" i="6"/>
  <c r="B205" i="6"/>
  <c r="C205" i="6"/>
  <c r="D205" i="6"/>
  <c r="E205" i="6"/>
  <c r="F205" i="6"/>
  <c r="B206" i="6"/>
  <c r="C206" i="6"/>
  <c r="D206" i="6"/>
  <c r="E206" i="6"/>
  <c r="F206" i="6"/>
  <c r="B207" i="6"/>
  <c r="C207" i="6"/>
  <c r="D207" i="6"/>
  <c r="E207" i="6"/>
  <c r="F207" i="6"/>
  <c r="B208" i="6"/>
  <c r="C208" i="6"/>
  <c r="D208" i="6"/>
  <c r="E208" i="6"/>
  <c r="F208" i="6"/>
  <c r="B209" i="6"/>
  <c r="C209" i="6"/>
  <c r="D209" i="6"/>
  <c r="E209" i="6"/>
  <c r="F209" i="6"/>
  <c r="B210" i="6"/>
  <c r="C210" i="6"/>
  <c r="D210" i="6"/>
  <c r="E210" i="6"/>
  <c r="F210" i="6"/>
  <c r="B211" i="6"/>
  <c r="C211" i="6"/>
  <c r="D211" i="6"/>
  <c r="E211" i="6"/>
  <c r="F211" i="6"/>
  <c r="B212" i="6"/>
  <c r="C212" i="6"/>
  <c r="D212" i="6"/>
  <c r="E212" i="6"/>
  <c r="F212" i="6"/>
  <c r="B213" i="6"/>
  <c r="C213" i="6"/>
  <c r="D213" i="6"/>
  <c r="E213" i="6"/>
  <c r="F213" i="6"/>
  <c r="B214" i="6"/>
  <c r="C214" i="6"/>
  <c r="D214" i="6"/>
  <c r="E214" i="6"/>
  <c r="F214" i="6"/>
  <c r="B215" i="6"/>
  <c r="C215" i="6"/>
  <c r="D215" i="6"/>
  <c r="E215" i="6"/>
  <c r="F215" i="6"/>
  <c r="B216" i="6"/>
  <c r="C216" i="6"/>
  <c r="D216" i="6"/>
  <c r="E216" i="6"/>
  <c r="F216" i="6"/>
  <c r="B217" i="6"/>
  <c r="C217" i="6"/>
  <c r="D217" i="6"/>
  <c r="E217" i="6"/>
  <c r="F217" i="6"/>
  <c r="B218" i="6"/>
  <c r="C218" i="6"/>
  <c r="D218" i="6"/>
  <c r="E218" i="6"/>
  <c r="F218" i="6"/>
  <c r="B219" i="6"/>
  <c r="C219" i="6"/>
  <c r="D219" i="6"/>
  <c r="E219" i="6"/>
  <c r="F219" i="6"/>
  <c r="B220" i="6"/>
  <c r="C220" i="6"/>
  <c r="D220" i="6"/>
  <c r="E220" i="6"/>
  <c r="F220" i="6"/>
  <c r="B221" i="6"/>
  <c r="C221" i="6"/>
  <c r="D221" i="6"/>
  <c r="E221" i="6"/>
  <c r="F221" i="6"/>
  <c r="B222" i="6"/>
  <c r="C222" i="6"/>
  <c r="D222" i="6"/>
  <c r="E222" i="6"/>
  <c r="F222" i="6"/>
  <c r="B223" i="6"/>
  <c r="C223" i="6"/>
  <c r="D223" i="6"/>
  <c r="E223" i="6"/>
  <c r="F223" i="6"/>
  <c r="B224" i="6"/>
  <c r="C224" i="6"/>
  <c r="D224" i="6"/>
  <c r="E224" i="6"/>
  <c r="F224" i="6"/>
  <c r="B225" i="6"/>
  <c r="C225" i="6"/>
  <c r="D225" i="6"/>
  <c r="E225" i="6"/>
  <c r="F225" i="6"/>
  <c r="B226" i="6"/>
  <c r="C226" i="6"/>
  <c r="D226" i="6"/>
  <c r="E226" i="6"/>
  <c r="F226" i="6"/>
  <c r="B227" i="6"/>
  <c r="C227" i="6"/>
  <c r="D227" i="6"/>
  <c r="E227" i="6"/>
  <c r="F227" i="6"/>
  <c r="B228" i="6"/>
  <c r="C228" i="6"/>
  <c r="D228" i="6"/>
  <c r="E228" i="6"/>
  <c r="F228" i="6"/>
  <c r="B229" i="6"/>
  <c r="C229" i="6"/>
  <c r="D229" i="6"/>
  <c r="E229" i="6"/>
  <c r="F229" i="6"/>
  <c r="B230" i="6"/>
  <c r="C230" i="6"/>
  <c r="D230" i="6"/>
  <c r="E230" i="6"/>
  <c r="F230" i="6"/>
  <c r="B231" i="6"/>
  <c r="C231" i="6"/>
  <c r="D231" i="6"/>
  <c r="E231" i="6"/>
  <c r="F231" i="6"/>
  <c r="B232" i="6"/>
  <c r="C232" i="6"/>
  <c r="D232" i="6"/>
  <c r="E232" i="6"/>
  <c r="F232" i="6"/>
  <c r="B233" i="6"/>
  <c r="C233" i="6"/>
  <c r="D233" i="6"/>
  <c r="E233" i="6"/>
  <c r="F233" i="6"/>
  <c r="B234" i="6"/>
  <c r="C234" i="6"/>
  <c r="D234" i="6"/>
  <c r="E234" i="6"/>
  <c r="F234" i="6"/>
  <c r="B235" i="6"/>
  <c r="C235" i="6"/>
  <c r="D235" i="6"/>
  <c r="E235" i="6"/>
  <c r="F235" i="6"/>
  <c r="B236" i="6"/>
  <c r="C236" i="6"/>
  <c r="D236" i="6"/>
  <c r="E236" i="6"/>
  <c r="F236" i="6"/>
  <c r="B237" i="6"/>
  <c r="C237" i="6"/>
  <c r="D237" i="6"/>
  <c r="E237" i="6"/>
  <c r="F237" i="6"/>
  <c r="B238" i="6"/>
  <c r="C238" i="6"/>
  <c r="D238" i="6"/>
  <c r="E238" i="6"/>
  <c r="F238" i="6"/>
  <c r="B239" i="6"/>
  <c r="C239" i="6"/>
  <c r="D239" i="6"/>
  <c r="E239" i="6"/>
  <c r="F239" i="6"/>
  <c r="B240" i="6"/>
  <c r="C240" i="6"/>
  <c r="D240" i="6"/>
  <c r="E240" i="6"/>
  <c r="F240" i="6"/>
  <c r="B241" i="6"/>
  <c r="C241" i="6"/>
  <c r="D241" i="6"/>
  <c r="E241" i="6"/>
  <c r="F241" i="6"/>
  <c r="B242" i="6"/>
  <c r="C242" i="6"/>
  <c r="D242" i="6"/>
  <c r="E242" i="6"/>
  <c r="F242" i="6"/>
  <c r="B243" i="6"/>
  <c r="C243" i="6"/>
  <c r="D243" i="6"/>
  <c r="E243" i="6"/>
  <c r="F243" i="6"/>
  <c r="B244" i="6"/>
  <c r="C244" i="6"/>
  <c r="D244" i="6"/>
  <c r="E244" i="6"/>
  <c r="F244" i="6"/>
  <c r="B245" i="6"/>
  <c r="C245" i="6"/>
  <c r="D245" i="6"/>
  <c r="E245" i="6"/>
  <c r="F245" i="6"/>
  <c r="B246" i="6"/>
  <c r="C246" i="6"/>
  <c r="D246" i="6"/>
  <c r="E246" i="6"/>
  <c r="F246" i="6"/>
  <c r="B247" i="6"/>
  <c r="C247" i="6"/>
  <c r="D247" i="6"/>
  <c r="E247" i="6"/>
  <c r="F247" i="6"/>
  <c r="B248" i="6"/>
  <c r="C248" i="6"/>
  <c r="D248" i="6"/>
  <c r="E248" i="6"/>
  <c r="F248" i="6"/>
  <c r="B249" i="6"/>
  <c r="C249" i="6"/>
  <c r="D249" i="6"/>
  <c r="E249" i="6"/>
  <c r="F249" i="6"/>
  <c r="B250" i="6"/>
  <c r="C250" i="6"/>
  <c r="D250" i="6"/>
  <c r="E250" i="6"/>
  <c r="F250" i="6"/>
  <c r="B251" i="6"/>
  <c r="C251" i="6"/>
  <c r="D251" i="6"/>
  <c r="E251" i="6"/>
  <c r="F251" i="6"/>
  <c r="B252" i="6"/>
  <c r="C252" i="6"/>
  <c r="D252" i="6"/>
  <c r="E252" i="6"/>
  <c r="F252" i="6"/>
  <c r="B253" i="6"/>
  <c r="C253" i="6"/>
  <c r="D253" i="6"/>
  <c r="E253" i="6"/>
  <c r="F253" i="6"/>
  <c r="B254" i="6"/>
  <c r="C254" i="6"/>
  <c r="D254" i="6"/>
  <c r="E254" i="6"/>
  <c r="F254" i="6"/>
  <c r="B255" i="6"/>
  <c r="C255" i="6"/>
  <c r="D255" i="6"/>
  <c r="E255" i="6"/>
  <c r="F255" i="6"/>
  <c r="B256" i="6"/>
  <c r="C256" i="6"/>
  <c r="D256" i="6"/>
  <c r="E256" i="6"/>
  <c r="F256" i="6"/>
  <c r="B257" i="6"/>
  <c r="C257" i="6"/>
  <c r="D257" i="6"/>
  <c r="E257" i="6"/>
  <c r="F257" i="6"/>
  <c r="B258" i="6"/>
  <c r="C258" i="6"/>
  <c r="D258" i="6"/>
  <c r="E258" i="6"/>
  <c r="F258" i="6"/>
  <c r="B259" i="6"/>
  <c r="C259" i="6"/>
  <c r="D259" i="6"/>
  <c r="E259" i="6"/>
  <c r="F259" i="6"/>
  <c r="B260" i="6"/>
  <c r="C260" i="6"/>
  <c r="D260" i="6"/>
  <c r="E260" i="6"/>
  <c r="F260" i="6"/>
  <c r="B261" i="6"/>
  <c r="C261" i="6"/>
  <c r="D261" i="6"/>
  <c r="E261" i="6"/>
  <c r="F261" i="6"/>
  <c r="B262" i="6"/>
  <c r="C262" i="6"/>
  <c r="D262" i="6"/>
  <c r="E262" i="6"/>
  <c r="F262" i="6"/>
  <c r="B263" i="6"/>
  <c r="C263" i="6"/>
  <c r="D263" i="6"/>
  <c r="E263" i="6"/>
  <c r="F263" i="6"/>
  <c r="B264" i="6"/>
  <c r="C264" i="6"/>
  <c r="D264" i="6"/>
  <c r="E264" i="6"/>
  <c r="F264" i="6"/>
  <c r="B265" i="6"/>
  <c r="C265" i="6"/>
  <c r="D265" i="6"/>
  <c r="E265" i="6"/>
  <c r="F265" i="6"/>
  <c r="B266" i="6"/>
  <c r="C266" i="6"/>
  <c r="D266" i="6"/>
  <c r="E266" i="6"/>
  <c r="F266" i="6"/>
  <c r="B267" i="6"/>
  <c r="C267" i="6"/>
  <c r="D267" i="6"/>
  <c r="E267" i="6"/>
  <c r="F267" i="6"/>
  <c r="B268" i="6"/>
  <c r="C268" i="6"/>
  <c r="D268" i="6"/>
  <c r="E268" i="6"/>
  <c r="F268" i="6"/>
  <c r="B269" i="6"/>
  <c r="C269" i="6"/>
  <c r="D269" i="6"/>
  <c r="E269" i="6"/>
  <c r="F269" i="6"/>
  <c r="B270" i="6"/>
  <c r="C270" i="6"/>
  <c r="D270" i="6"/>
  <c r="E270" i="6"/>
  <c r="F270" i="6"/>
  <c r="B271" i="6"/>
  <c r="C271" i="6"/>
  <c r="D271" i="6"/>
  <c r="E271" i="6"/>
  <c r="F271" i="6"/>
  <c r="B272" i="6"/>
  <c r="C272" i="6"/>
  <c r="D272" i="6"/>
  <c r="E272" i="6"/>
  <c r="F272" i="6"/>
  <c r="B273" i="6"/>
  <c r="C273" i="6"/>
  <c r="D273" i="6"/>
  <c r="E273" i="6"/>
  <c r="F273" i="6"/>
  <c r="B274" i="6"/>
  <c r="C274" i="6"/>
  <c r="D274" i="6"/>
  <c r="E274" i="6"/>
  <c r="F274" i="6"/>
  <c r="B275" i="6"/>
  <c r="C275" i="6"/>
  <c r="D275" i="6"/>
  <c r="E275" i="6"/>
  <c r="F275" i="6"/>
  <c r="B276" i="6"/>
  <c r="C276" i="6"/>
  <c r="D276" i="6"/>
  <c r="E276" i="6"/>
  <c r="F276" i="6"/>
  <c r="B277" i="6"/>
  <c r="C277" i="6"/>
  <c r="D277" i="6"/>
  <c r="E277" i="6"/>
  <c r="F277" i="6"/>
  <c r="B278" i="6"/>
  <c r="C278" i="6"/>
  <c r="D278" i="6"/>
  <c r="E278" i="6"/>
  <c r="F278" i="6"/>
  <c r="B279" i="6"/>
  <c r="C279" i="6"/>
  <c r="D279" i="6"/>
  <c r="E279" i="6"/>
  <c r="F279" i="6"/>
  <c r="B280" i="6"/>
  <c r="C280" i="6"/>
  <c r="D280" i="6"/>
  <c r="E280" i="6"/>
  <c r="F280" i="6"/>
  <c r="B281" i="6"/>
  <c r="C281" i="6"/>
  <c r="D281" i="6"/>
  <c r="E281" i="6"/>
  <c r="F281" i="6"/>
  <c r="B282" i="6"/>
  <c r="C282" i="6"/>
  <c r="D282" i="6"/>
  <c r="E282" i="6"/>
  <c r="F282" i="6"/>
  <c r="B283" i="6"/>
  <c r="C283" i="6"/>
  <c r="D283" i="6"/>
  <c r="E283" i="6"/>
  <c r="F283" i="6"/>
  <c r="B284" i="6"/>
  <c r="C284" i="6"/>
  <c r="D284" i="6"/>
  <c r="E284" i="6"/>
  <c r="F284" i="6"/>
  <c r="B285" i="6"/>
  <c r="C285" i="6"/>
  <c r="D285" i="6"/>
  <c r="E285" i="6"/>
  <c r="F285" i="6"/>
  <c r="B286" i="6"/>
  <c r="C286" i="6"/>
  <c r="D286" i="6"/>
  <c r="E286" i="6"/>
  <c r="F286" i="6"/>
  <c r="B287" i="6"/>
  <c r="C287" i="6"/>
  <c r="D287" i="6"/>
  <c r="E287" i="6"/>
  <c r="F287" i="6"/>
  <c r="B288" i="6"/>
  <c r="C288" i="6"/>
  <c r="D288" i="6"/>
  <c r="E288" i="6"/>
  <c r="F288" i="6"/>
  <c r="B289" i="6"/>
  <c r="C289" i="6"/>
  <c r="D289" i="6"/>
  <c r="E289" i="6"/>
  <c r="F289" i="6"/>
  <c r="B290" i="6"/>
  <c r="C290" i="6"/>
  <c r="D290" i="6"/>
  <c r="E290" i="6"/>
  <c r="F290" i="6"/>
  <c r="B291" i="6"/>
  <c r="C291" i="6"/>
  <c r="D291" i="6"/>
  <c r="E291" i="6"/>
  <c r="F291" i="6"/>
  <c r="B292" i="6"/>
  <c r="C292" i="6"/>
  <c r="D292" i="6"/>
  <c r="E292" i="6"/>
  <c r="F292" i="6"/>
  <c r="B293" i="6"/>
  <c r="C293" i="6"/>
  <c r="D293" i="6"/>
  <c r="E293" i="6"/>
  <c r="F293" i="6"/>
  <c r="B294" i="6"/>
  <c r="C294" i="6"/>
  <c r="D294" i="6"/>
  <c r="E294" i="6"/>
  <c r="F294" i="6"/>
  <c r="B295" i="6"/>
  <c r="C295" i="6"/>
  <c r="D295" i="6"/>
  <c r="E295" i="6"/>
  <c r="F295" i="6"/>
  <c r="B296" i="6"/>
  <c r="C296" i="6"/>
  <c r="D296" i="6"/>
  <c r="E296" i="6"/>
  <c r="F296" i="6"/>
  <c r="B297" i="6"/>
  <c r="C297" i="6"/>
  <c r="D297" i="6"/>
  <c r="E297" i="6"/>
  <c r="F297" i="6"/>
  <c r="B298" i="6"/>
  <c r="C298" i="6"/>
  <c r="D298" i="6"/>
  <c r="E298" i="6"/>
  <c r="F298" i="6"/>
  <c r="B299" i="6"/>
  <c r="C299" i="6"/>
  <c r="D299" i="6"/>
  <c r="E299" i="6"/>
  <c r="F299" i="6"/>
  <c r="B300" i="6"/>
  <c r="C300" i="6"/>
  <c r="D300" i="6"/>
  <c r="E300" i="6"/>
  <c r="F300" i="6"/>
  <c r="B301" i="6"/>
  <c r="C301" i="6"/>
  <c r="D301" i="6"/>
  <c r="E301" i="6"/>
  <c r="F301" i="6"/>
  <c r="B302" i="6"/>
  <c r="C302" i="6"/>
  <c r="D302" i="6"/>
  <c r="E302" i="6"/>
  <c r="F302" i="6"/>
  <c r="B303" i="6"/>
  <c r="C303" i="6"/>
  <c r="D303" i="6"/>
  <c r="E303" i="6"/>
  <c r="F303" i="6"/>
  <c r="B304" i="6"/>
  <c r="C304" i="6"/>
  <c r="D304" i="6"/>
  <c r="E304" i="6"/>
  <c r="F304" i="6"/>
  <c r="B305" i="6"/>
  <c r="C305" i="6"/>
  <c r="D305" i="6"/>
  <c r="E305" i="6"/>
  <c r="F305" i="6"/>
  <c r="B306" i="6"/>
  <c r="C306" i="6"/>
  <c r="D306" i="6"/>
  <c r="E306" i="6"/>
  <c r="F306" i="6"/>
  <c r="B307" i="6"/>
  <c r="C307" i="6"/>
  <c r="D307" i="6"/>
  <c r="E307" i="6"/>
  <c r="F307" i="6"/>
  <c r="B308" i="6"/>
  <c r="C308" i="6"/>
  <c r="D308" i="6"/>
  <c r="E308" i="6"/>
  <c r="F308" i="6"/>
  <c r="B309" i="6"/>
  <c r="C309" i="6"/>
  <c r="D309" i="6"/>
  <c r="E309" i="6"/>
  <c r="F309" i="6"/>
  <c r="B310" i="6"/>
  <c r="C310" i="6"/>
  <c r="D310" i="6"/>
  <c r="E310" i="6"/>
  <c r="F310" i="6"/>
  <c r="B311" i="6"/>
  <c r="C311" i="6"/>
  <c r="D311" i="6"/>
  <c r="E311" i="6"/>
  <c r="F311" i="6"/>
  <c r="B312" i="6"/>
  <c r="C312" i="6"/>
  <c r="D312" i="6"/>
  <c r="E312" i="6"/>
  <c r="F312" i="6"/>
  <c r="B313" i="6"/>
  <c r="C313" i="6"/>
  <c r="D313" i="6"/>
  <c r="E313" i="6"/>
  <c r="F313" i="6"/>
  <c r="B314" i="6"/>
  <c r="C314" i="6"/>
  <c r="D314" i="6"/>
  <c r="E314" i="6"/>
  <c r="F314" i="6"/>
  <c r="B315" i="6"/>
  <c r="C315" i="6"/>
  <c r="D315" i="6"/>
  <c r="E315" i="6"/>
  <c r="F315" i="6"/>
  <c r="B316" i="6"/>
  <c r="C316" i="6"/>
  <c r="D316" i="6"/>
  <c r="E316" i="6"/>
  <c r="F316" i="6"/>
  <c r="B317" i="6"/>
  <c r="C317" i="6"/>
  <c r="D317" i="6"/>
  <c r="E317" i="6"/>
  <c r="F317" i="6"/>
  <c r="B318" i="6"/>
  <c r="C318" i="6"/>
  <c r="D318" i="6"/>
  <c r="E318" i="6"/>
  <c r="F318" i="6"/>
  <c r="B319" i="6"/>
  <c r="C319" i="6"/>
  <c r="D319" i="6"/>
  <c r="E319" i="6"/>
  <c r="F319" i="6"/>
  <c r="B320" i="6"/>
  <c r="C320" i="6"/>
  <c r="D320" i="6"/>
  <c r="E320" i="6"/>
  <c r="F320" i="6"/>
  <c r="B321" i="6"/>
  <c r="C321" i="6"/>
  <c r="D321" i="6"/>
  <c r="E321" i="6"/>
  <c r="F321" i="6"/>
  <c r="B322" i="6"/>
  <c r="C322" i="6"/>
  <c r="D322" i="6"/>
  <c r="E322" i="6"/>
  <c r="F322" i="6"/>
  <c r="B323" i="6"/>
  <c r="C323" i="6"/>
  <c r="D323" i="6"/>
  <c r="E323" i="6"/>
  <c r="F323" i="6"/>
  <c r="B324" i="6"/>
  <c r="C324" i="6"/>
  <c r="D324" i="6"/>
  <c r="E324" i="6"/>
  <c r="F324" i="6"/>
  <c r="B325" i="6"/>
  <c r="C325" i="6"/>
  <c r="D325" i="6"/>
  <c r="E325" i="6"/>
  <c r="F325" i="6"/>
  <c r="B326" i="6"/>
  <c r="C326" i="6"/>
  <c r="D326" i="6"/>
  <c r="E326" i="6"/>
  <c r="F326" i="6"/>
  <c r="B327" i="6"/>
  <c r="C327" i="6"/>
  <c r="D327" i="6"/>
  <c r="E327" i="6"/>
  <c r="F327" i="6"/>
  <c r="B328" i="6"/>
  <c r="C328" i="6"/>
  <c r="D328" i="6"/>
  <c r="E328" i="6"/>
  <c r="F328" i="6"/>
  <c r="B329" i="6"/>
  <c r="C329" i="6"/>
  <c r="D329" i="6"/>
  <c r="E329" i="6"/>
  <c r="F329" i="6"/>
  <c r="B330" i="6"/>
  <c r="C330" i="6"/>
  <c r="D330" i="6"/>
  <c r="E330" i="6"/>
  <c r="F330" i="6"/>
  <c r="B331" i="6"/>
  <c r="C331" i="6"/>
  <c r="D331" i="6"/>
  <c r="E331" i="6"/>
  <c r="F331" i="6"/>
  <c r="B332" i="6"/>
  <c r="C332" i="6"/>
  <c r="D332" i="6"/>
  <c r="E332" i="6"/>
  <c r="F332" i="6"/>
  <c r="B333" i="6"/>
  <c r="C333" i="6"/>
  <c r="D333" i="6"/>
  <c r="E333" i="6"/>
  <c r="F333" i="6"/>
  <c r="B334" i="6"/>
  <c r="C334" i="6"/>
  <c r="D334" i="6"/>
  <c r="E334" i="6"/>
  <c r="F334" i="6"/>
  <c r="B335" i="6"/>
  <c r="C335" i="6"/>
  <c r="D335" i="6"/>
  <c r="E335" i="6"/>
  <c r="F335" i="6"/>
  <c r="B336" i="6"/>
  <c r="C336" i="6"/>
  <c r="D336" i="6"/>
  <c r="E336" i="6"/>
  <c r="F336" i="6"/>
  <c r="B337" i="6"/>
  <c r="C337" i="6"/>
  <c r="D337" i="6"/>
  <c r="E337" i="6"/>
  <c r="F337" i="6"/>
  <c r="B338" i="6"/>
  <c r="C338" i="6"/>
  <c r="D338" i="6"/>
  <c r="E338" i="6"/>
  <c r="F338" i="6"/>
  <c r="B339" i="6"/>
  <c r="C339" i="6"/>
  <c r="D339" i="6"/>
  <c r="E339" i="6"/>
  <c r="F339" i="6"/>
  <c r="B340" i="6"/>
  <c r="C340" i="6"/>
  <c r="D340" i="6"/>
  <c r="E340" i="6"/>
  <c r="F340" i="6"/>
  <c r="B341" i="6"/>
  <c r="C341" i="6"/>
  <c r="D341" i="6"/>
  <c r="E341" i="6"/>
  <c r="F341" i="6"/>
  <c r="B342" i="6"/>
  <c r="C342" i="6"/>
  <c r="D342" i="6"/>
  <c r="E342" i="6"/>
  <c r="F342" i="6"/>
  <c r="B343" i="6"/>
  <c r="C343" i="6"/>
  <c r="D343" i="6"/>
  <c r="E343" i="6"/>
  <c r="F343" i="6"/>
  <c r="B344" i="6"/>
  <c r="C344" i="6"/>
  <c r="D344" i="6"/>
  <c r="E344" i="6"/>
  <c r="F344" i="6"/>
  <c r="B345" i="6"/>
  <c r="C345" i="6"/>
  <c r="D345" i="6"/>
  <c r="E345" i="6"/>
  <c r="F345" i="6"/>
  <c r="B346" i="6"/>
  <c r="C346" i="6"/>
  <c r="D346" i="6"/>
  <c r="E346" i="6"/>
  <c r="F346" i="6"/>
  <c r="B347" i="6"/>
  <c r="C347" i="6"/>
  <c r="D347" i="6"/>
  <c r="E347" i="6"/>
  <c r="F347" i="6"/>
  <c r="B348" i="6"/>
  <c r="C348" i="6"/>
  <c r="D348" i="6"/>
  <c r="E348" i="6"/>
  <c r="F348" i="6"/>
  <c r="B349" i="6"/>
  <c r="C349" i="6"/>
  <c r="D349" i="6"/>
  <c r="E349" i="6"/>
  <c r="F349" i="6"/>
  <c r="B350" i="6"/>
  <c r="C350" i="6"/>
  <c r="D350" i="6"/>
  <c r="E350" i="6"/>
  <c r="F350" i="6"/>
  <c r="B351" i="6"/>
  <c r="C351" i="6"/>
  <c r="D351" i="6"/>
  <c r="E351" i="6"/>
  <c r="F351" i="6"/>
  <c r="B352" i="6"/>
  <c r="C352" i="6"/>
  <c r="D352" i="6"/>
  <c r="E352" i="6"/>
  <c r="F352" i="6"/>
  <c r="B353" i="6"/>
  <c r="C353" i="6"/>
  <c r="D353" i="6"/>
  <c r="E353" i="6"/>
  <c r="F353" i="6"/>
  <c r="B354" i="6"/>
  <c r="C354" i="6"/>
  <c r="D354" i="6"/>
  <c r="E354" i="6"/>
  <c r="F354" i="6"/>
  <c r="B355" i="6"/>
  <c r="C355" i="6"/>
  <c r="D355" i="6"/>
  <c r="E355" i="6"/>
  <c r="F355" i="6"/>
  <c r="B356" i="6"/>
  <c r="C356" i="6"/>
  <c r="D356" i="6"/>
  <c r="E356" i="6"/>
  <c r="F356" i="6"/>
  <c r="B357" i="6"/>
  <c r="C357" i="6"/>
  <c r="D357" i="6"/>
  <c r="E357" i="6"/>
  <c r="F357" i="6"/>
  <c r="B358" i="6"/>
  <c r="C358" i="6"/>
  <c r="D358" i="6"/>
  <c r="E358" i="6"/>
  <c r="F358" i="6"/>
  <c r="B359" i="6"/>
  <c r="C359" i="6"/>
  <c r="D359" i="6"/>
  <c r="E359" i="6"/>
  <c r="F359" i="6"/>
  <c r="B360" i="6"/>
  <c r="C360" i="6"/>
  <c r="D360" i="6"/>
  <c r="E360" i="6"/>
  <c r="F360" i="6"/>
  <c r="B361" i="6"/>
  <c r="C361" i="6"/>
  <c r="D361" i="6"/>
  <c r="E361" i="6"/>
  <c r="F361" i="6"/>
  <c r="B362" i="6"/>
  <c r="C362" i="6"/>
  <c r="D362" i="6"/>
  <c r="E362" i="6"/>
  <c r="F362" i="6"/>
  <c r="B363" i="6"/>
  <c r="C363" i="6"/>
  <c r="D363" i="6"/>
  <c r="E363" i="6"/>
  <c r="F363" i="6"/>
  <c r="B364" i="6"/>
  <c r="C364" i="6"/>
  <c r="D364" i="6"/>
  <c r="E364" i="6"/>
  <c r="F364" i="6"/>
  <c r="B365" i="6"/>
  <c r="C365" i="6"/>
  <c r="D365" i="6"/>
  <c r="E365" i="6"/>
  <c r="F365" i="6"/>
  <c r="B366" i="6"/>
  <c r="C366" i="6"/>
  <c r="D366" i="6"/>
  <c r="E366" i="6"/>
  <c r="F366" i="6"/>
  <c r="B367" i="6"/>
  <c r="C367" i="6"/>
  <c r="D367" i="6"/>
  <c r="E367" i="6"/>
  <c r="F367" i="6"/>
  <c r="B368" i="6"/>
  <c r="C368" i="6"/>
  <c r="D368" i="6"/>
  <c r="E368" i="6"/>
  <c r="F368" i="6"/>
  <c r="B369" i="6"/>
  <c r="C369" i="6"/>
  <c r="D369" i="6"/>
  <c r="E369" i="6"/>
  <c r="F369" i="6"/>
  <c r="B370" i="6"/>
  <c r="C370" i="6"/>
  <c r="D370" i="6"/>
  <c r="E370" i="6"/>
  <c r="F370" i="6"/>
  <c r="B371" i="6"/>
  <c r="C371" i="6"/>
  <c r="D371" i="6"/>
  <c r="E371" i="6"/>
  <c r="F371" i="6"/>
  <c r="B372" i="6"/>
  <c r="C372" i="6"/>
  <c r="D372" i="6"/>
  <c r="E372" i="6"/>
  <c r="F372" i="6"/>
  <c r="B373" i="6"/>
  <c r="C373" i="6"/>
  <c r="D373" i="6"/>
  <c r="E373" i="6"/>
  <c r="F373" i="6"/>
  <c r="B374" i="6"/>
  <c r="C374" i="6"/>
  <c r="D374" i="6"/>
  <c r="E374" i="6"/>
  <c r="F374" i="6"/>
  <c r="B375" i="6"/>
  <c r="C375" i="6"/>
  <c r="D375" i="6"/>
  <c r="E375" i="6"/>
  <c r="F375" i="6"/>
  <c r="B376" i="6"/>
  <c r="C376" i="6"/>
  <c r="D376" i="6"/>
  <c r="E376" i="6"/>
  <c r="F376" i="6"/>
  <c r="B377" i="6"/>
  <c r="C377" i="6"/>
  <c r="D377" i="6"/>
  <c r="E377" i="6"/>
  <c r="F377" i="6"/>
  <c r="B378" i="6"/>
  <c r="C378" i="6"/>
  <c r="D378" i="6"/>
  <c r="E378" i="6"/>
  <c r="F378" i="6"/>
  <c r="B379" i="6"/>
  <c r="C379" i="6"/>
  <c r="D379" i="6"/>
  <c r="E379" i="6"/>
  <c r="F379" i="6"/>
  <c r="B380" i="6"/>
  <c r="C380" i="6"/>
  <c r="D380" i="6"/>
  <c r="E380" i="6"/>
  <c r="F380" i="6"/>
  <c r="B381" i="6"/>
  <c r="C381" i="6"/>
  <c r="D381" i="6"/>
  <c r="E381" i="6"/>
  <c r="F381" i="6"/>
  <c r="B382" i="6"/>
  <c r="C382" i="6"/>
  <c r="D382" i="6"/>
  <c r="E382" i="6"/>
  <c r="F382" i="6"/>
  <c r="B383" i="6"/>
  <c r="C383" i="6"/>
  <c r="D383" i="6"/>
  <c r="E383" i="6"/>
  <c r="F383" i="6"/>
  <c r="B384" i="6"/>
  <c r="C384" i="6"/>
  <c r="D384" i="6"/>
  <c r="E384" i="6"/>
  <c r="F384" i="6"/>
  <c r="B385" i="6"/>
  <c r="C385" i="6"/>
  <c r="D385" i="6"/>
  <c r="E385" i="6"/>
  <c r="F385" i="6"/>
  <c r="B386" i="6"/>
  <c r="C386" i="6"/>
  <c r="D386" i="6"/>
  <c r="E386" i="6"/>
  <c r="F386" i="6"/>
  <c r="B387" i="6"/>
  <c r="C387" i="6"/>
  <c r="D387" i="6"/>
  <c r="E387" i="6"/>
  <c r="F387" i="6"/>
  <c r="B388" i="6"/>
  <c r="C388" i="6"/>
  <c r="D388" i="6"/>
  <c r="E388" i="6"/>
  <c r="F388" i="6"/>
  <c r="B389" i="6"/>
  <c r="C389" i="6"/>
  <c r="D389" i="6"/>
  <c r="E389" i="6"/>
  <c r="F389" i="6"/>
  <c r="B390" i="6"/>
  <c r="C390" i="6"/>
  <c r="D390" i="6"/>
  <c r="E390" i="6"/>
  <c r="F390" i="6"/>
  <c r="B391" i="6"/>
  <c r="C391" i="6"/>
  <c r="D391" i="6"/>
  <c r="E391" i="6"/>
  <c r="F391" i="6"/>
  <c r="B392" i="6"/>
  <c r="C392" i="6"/>
  <c r="D392" i="6"/>
  <c r="E392" i="6"/>
  <c r="F392" i="6"/>
  <c r="B393" i="6"/>
  <c r="C393" i="6"/>
  <c r="D393" i="6"/>
  <c r="E393" i="6"/>
  <c r="F393" i="6"/>
  <c r="B394" i="6"/>
  <c r="C394" i="6"/>
  <c r="D394" i="6"/>
  <c r="E394" i="6"/>
  <c r="F394" i="6"/>
  <c r="B395" i="6"/>
  <c r="C395" i="6"/>
  <c r="D395" i="6"/>
  <c r="E395" i="6"/>
  <c r="F395" i="6"/>
  <c r="B396" i="6"/>
  <c r="C396" i="6"/>
  <c r="D396" i="6"/>
  <c r="E396" i="6"/>
  <c r="F396" i="6"/>
  <c r="B397" i="6"/>
  <c r="C397" i="6"/>
  <c r="D397" i="6"/>
  <c r="E397" i="6"/>
  <c r="F397" i="6"/>
  <c r="B398" i="6"/>
  <c r="C398" i="6"/>
  <c r="D398" i="6"/>
  <c r="E398" i="6"/>
  <c r="F398" i="6"/>
  <c r="B399" i="6"/>
  <c r="C399" i="6"/>
  <c r="D399" i="6"/>
  <c r="E399" i="6"/>
  <c r="F399" i="6"/>
  <c r="B400" i="6"/>
  <c r="C400" i="6"/>
  <c r="D400" i="6"/>
  <c r="E400" i="6"/>
  <c r="F400" i="6"/>
  <c r="B401" i="6"/>
  <c r="C401" i="6"/>
  <c r="D401" i="6"/>
  <c r="E401" i="6"/>
  <c r="F401" i="6"/>
  <c r="B402" i="6"/>
  <c r="C402" i="6"/>
  <c r="D402" i="6"/>
  <c r="E402" i="6"/>
  <c r="F402" i="6"/>
  <c r="B403" i="6"/>
  <c r="C403" i="6"/>
  <c r="D403" i="6"/>
  <c r="E403" i="6"/>
  <c r="F403" i="6"/>
  <c r="B404" i="6"/>
  <c r="C404" i="6"/>
  <c r="D404" i="6"/>
  <c r="E404" i="6"/>
  <c r="F404" i="6"/>
  <c r="B405" i="6"/>
  <c r="C405" i="6"/>
  <c r="D405" i="6"/>
  <c r="E405" i="6"/>
  <c r="F405" i="6"/>
  <c r="B406" i="6"/>
  <c r="C406" i="6"/>
  <c r="D406" i="6"/>
  <c r="E406" i="6"/>
  <c r="F406" i="6"/>
  <c r="B407" i="6"/>
  <c r="C407" i="6"/>
  <c r="D407" i="6"/>
  <c r="E407" i="6"/>
  <c r="F407" i="6"/>
  <c r="B408" i="6"/>
  <c r="C408" i="6"/>
  <c r="D408" i="6"/>
  <c r="E408" i="6"/>
  <c r="F408" i="6"/>
  <c r="B409" i="6"/>
  <c r="C409" i="6"/>
  <c r="D409" i="6"/>
  <c r="E409" i="6"/>
  <c r="F409" i="6"/>
  <c r="B410" i="6"/>
  <c r="C410" i="6"/>
  <c r="D410" i="6"/>
  <c r="E410" i="6"/>
  <c r="F410" i="6"/>
  <c r="B411" i="6"/>
  <c r="C411" i="6"/>
  <c r="D411" i="6"/>
  <c r="E411" i="6"/>
  <c r="F411" i="6"/>
  <c r="B412" i="6"/>
  <c r="C412" i="6"/>
  <c r="D412" i="6"/>
  <c r="E412" i="6"/>
  <c r="F412" i="6"/>
  <c r="B413" i="6"/>
  <c r="C413" i="6"/>
  <c r="D413" i="6"/>
  <c r="E413" i="6"/>
  <c r="F413" i="6"/>
  <c r="B414" i="6"/>
  <c r="C414" i="6"/>
  <c r="D414" i="6"/>
  <c r="E414" i="6"/>
  <c r="F414" i="6"/>
  <c r="B415" i="6"/>
  <c r="C415" i="6"/>
  <c r="D415" i="6"/>
  <c r="E415" i="6"/>
  <c r="F415" i="6"/>
  <c r="B416" i="6"/>
  <c r="C416" i="6"/>
  <c r="D416" i="6"/>
  <c r="E416" i="6"/>
  <c r="F416" i="6"/>
  <c r="B417" i="6"/>
  <c r="C417" i="6"/>
  <c r="D417" i="6"/>
  <c r="E417" i="6"/>
  <c r="F417" i="6"/>
  <c r="B418" i="6"/>
  <c r="C418" i="6"/>
  <c r="D418" i="6"/>
  <c r="E418" i="6"/>
  <c r="F418" i="6"/>
  <c r="B419" i="6"/>
  <c r="C419" i="6"/>
  <c r="D419" i="6"/>
  <c r="E419" i="6"/>
  <c r="F419" i="6"/>
  <c r="B420" i="6"/>
  <c r="C420" i="6"/>
  <c r="D420" i="6"/>
  <c r="E420" i="6"/>
  <c r="F420" i="6"/>
  <c r="B421" i="6"/>
  <c r="C421" i="6"/>
  <c r="D421" i="6"/>
  <c r="E421" i="6"/>
  <c r="F421" i="6"/>
  <c r="B422" i="6"/>
  <c r="C422" i="6"/>
  <c r="D422" i="6"/>
  <c r="E422" i="6"/>
  <c r="F422" i="6"/>
  <c r="B423" i="6"/>
  <c r="C423" i="6"/>
  <c r="D423" i="6"/>
  <c r="E423" i="6"/>
  <c r="F423" i="6"/>
  <c r="B424" i="6"/>
  <c r="C424" i="6"/>
  <c r="D424" i="6"/>
  <c r="E424" i="6"/>
  <c r="F424" i="6"/>
  <c r="B425" i="6"/>
  <c r="C425" i="6"/>
  <c r="D425" i="6"/>
  <c r="E425" i="6"/>
  <c r="F425" i="6"/>
  <c r="B426" i="6"/>
  <c r="C426" i="6"/>
  <c r="D426" i="6"/>
  <c r="E426" i="6"/>
  <c r="F426" i="6"/>
  <c r="B427" i="6"/>
  <c r="C427" i="6"/>
  <c r="D427" i="6"/>
  <c r="E427" i="6"/>
  <c r="F427" i="6"/>
  <c r="B428" i="6"/>
  <c r="C428" i="6"/>
  <c r="D428" i="6"/>
  <c r="E428" i="6"/>
  <c r="F428" i="6"/>
  <c r="B429" i="6"/>
  <c r="C429" i="6"/>
  <c r="D429" i="6"/>
  <c r="E429" i="6"/>
  <c r="F429" i="6"/>
  <c r="B430" i="6"/>
  <c r="C430" i="6"/>
  <c r="D430" i="6"/>
  <c r="E430" i="6"/>
  <c r="F430" i="6"/>
  <c r="B431" i="6"/>
  <c r="C431" i="6"/>
  <c r="D431" i="6"/>
  <c r="E431" i="6"/>
  <c r="F431" i="6"/>
  <c r="B432" i="6"/>
  <c r="C432" i="6"/>
  <c r="D432" i="6"/>
  <c r="E432" i="6"/>
  <c r="F432" i="6"/>
  <c r="B433" i="6"/>
  <c r="C433" i="6"/>
  <c r="D433" i="6"/>
  <c r="E433" i="6"/>
  <c r="F433" i="6"/>
  <c r="B434" i="6"/>
  <c r="C434" i="6"/>
  <c r="D434" i="6"/>
  <c r="E434" i="6"/>
  <c r="F434" i="6"/>
  <c r="B435" i="6"/>
  <c r="C435" i="6"/>
  <c r="D435" i="6"/>
  <c r="E435" i="6"/>
  <c r="F435" i="6"/>
  <c r="B436" i="6"/>
  <c r="C436" i="6"/>
  <c r="D436" i="6"/>
  <c r="E436" i="6"/>
  <c r="F436" i="6"/>
  <c r="B437" i="6"/>
  <c r="C437" i="6"/>
  <c r="D437" i="6"/>
  <c r="E437" i="6"/>
  <c r="F437" i="6"/>
  <c r="B438" i="6"/>
  <c r="C438" i="6"/>
  <c r="D438" i="6"/>
  <c r="E438" i="6"/>
  <c r="F438" i="6"/>
  <c r="B439" i="6"/>
  <c r="C439" i="6"/>
  <c r="D439" i="6"/>
  <c r="E439" i="6"/>
  <c r="F439" i="6"/>
  <c r="B440" i="6"/>
  <c r="C440" i="6"/>
  <c r="D440" i="6"/>
  <c r="E440" i="6"/>
  <c r="F440" i="6"/>
  <c r="B441" i="6"/>
  <c r="C441" i="6"/>
  <c r="D441" i="6"/>
  <c r="E441" i="6"/>
  <c r="F441" i="6"/>
  <c r="B442" i="6"/>
  <c r="C442" i="6"/>
  <c r="D442" i="6"/>
  <c r="E442" i="6"/>
  <c r="F442" i="6"/>
  <c r="B443" i="6"/>
  <c r="C443" i="6"/>
  <c r="D443" i="6"/>
  <c r="E443" i="6"/>
  <c r="F443" i="6"/>
  <c r="B444" i="6"/>
  <c r="C444" i="6"/>
  <c r="D444" i="6"/>
  <c r="E444" i="6"/>
  <c r="F444" i="6"/>
  <c r="B445" i="6"/>
  <c r="C445" i="6"/>
  <c r="D445" i="6"/>
  <c r="E445" i="6"/>
  <c r="F445" i="6"/>
  <c r="B446" i="6"/>
  <c r="C446" i="6"/>
  <c r="D446" i="6"/>
  <c r="E446" i="6"/>
  <c r="F446" i="6"/>
  <c r="B447" i="6"/>
  <c r="C447" i="6"/>
  <c r="D447" i="6"/>
  <c r="E447" i="6"/>
  <c r="F447" i="6"/>
  <c r="B448" i="6"/>
  <c r="C448" i="6"/>
  <c r="D448" i="6"/>
  <c r="E448" i="6"/>
  <c r="F448" i="6"/>
  <c r="B449" i="6"/>
  <c r="C449" i="6"/>
  <c r="D449" i="6"/>
  <c r="E449" i="6"/>
  <c r="F449" i="6"/>
  <c r="B450" i="6"/>
  <c r="C450" i="6"/>
  <c r="D450" i="6"/>
  <c r="E450" i="6"/>
  <c r="F450" i="6"/>
  <c r="B451" i="6"/>
  <c r="C451" i="6"/>
  <c r="D451" i="6"/>
  <c r="E451" i="6"/>
  <c r="F451" i="6"/>
  <c r="B452" i="6"/>
  <c r="C452" i="6"/>
  <c r="D452" i="6"/>
  <c r="E452" i="6"/>
  <c r="F452" i="6"/>
  <c r="B453" i="6"/>
  <c r="C453" i="6"/>
  <c r="D453" i="6"/>
  <c r="E453" i="6"/>
  <c r="F453" i="6"/>
  <c r="B454" i="6"/>
  <c r="C454" i="6"/>
  <c r="D454" i="6"/>
  <c r="E454" i="6"/>
  <c r="F454" i="6"/>
  <c r="B455" i="6"/>
  <c r="C455" i="6"/>
  <c r="D455" i="6"/>
  <c r="E455" i="6"/>
  <c r="F455" i="6"/>
  <c r="B456" i="6"/>
  <c r="C456" i="6"/>
  <c r="D456" i="6"/>
  <c r="E456" i="6"/>
  <c r="F456" i="6"/>
  <c r="B457" i="6"/>
  <c r="C457" i="6"/>
  <c r="D457" i="6"/>
  <c r="E457" i="6"/>
  <c r="F457" i="6"/>
  <c r="B458" i="6"/>
  <c r="C458" i="6"/>
  <c r="D458" i="6"/>
  <c r="E458" i="6"/>
  <c r="F458" i="6"/>
  <c r="B459" i="6"/>
  <c r="C459" i="6"/>
  <c r="D459" i="6"/>
  <c r="E459" i="6"/>
  <c r="F459" i="6"/>
  <c r="B460" i="6"/>
  <c r="C460" i="6"/>
  <c r="D460" i="6"/>
  <c r="E460" i="6"/>
  <c r="F460" i="6"/>
  <c r="B461" i="6"/>
  <c r="C461" i="6"/>
  <c r="D461" i="6"/>
  <c r="E461" i="6"/>
  <c r="F461" i="6"/>
  <c r="B462" i="6"/>
  <c r="C462" i="6"/>
  <c r="D462" i="6"/>
  <c r="E462" i="6"/>
  <c r="F462" i="6"/>
  <c r="B463" i="6"/>
  <c r="C463" i="6"/>
  <c r="D463" i="6"/>
  <c r="E463" i="6"/>
  <c r="F463" i="6"/>
  <c r="B464" i="6"/>
  <c r="C464" i="6"/>
  <c r="D464" i="6"/>
  <c r="E464" i="6"/>
  <c r="F464" i="6"/>
  <c r="B465" i="6"/>
  <c r="C465" i="6"/>
  <c r="D465" i="6"/>
  <c r="E465" i="6"/>
  <c r="F465" i="6"/>
  <c r="B466" i="6"/>
  <c r="C466" i="6"/>
  <c r="D466" i="6"/>
  <c r="E466" i="6"/>
  <c r="F466" i="6"/>
  <c r="B467" i="6"/>
  <c r="C467" i="6"/>
  <c r="D467" i="6"/>
  <c r="E467" i="6"/>
  <c r="F467" i="6"/>
  <c r="B468" i="6"/>
  <c r="C468" i="6"/>
  <c r="D468" i="6"/>
  <c r="E468" i="6"/>
  <c r="F468" i="6"/>
  <c r="B469" i="6"/>
  <c r="C469" i="6"/>
  <c r="D469" i="6"/>
  <c r="E469" i="6"/>
  <c r="F469" i="6"/>
  <c r="B470" i="6"/>
  <c r="C470" i="6"/>
  <c r="D470" i="6"/>
  <c r="E470" i="6"/>
  <c r="F470" i="6"/>
  <c r="B471" i="6"/>
  <c r="C471" i="6"/>
  <c r="D471" i="6"/>
  <c r="E471" i="6"/>
  <c r="F471" i="6"/>
  <c r="B472" i="6"/>
  <c r="C472" i="6"/>
  <c r="D472" i="6"/>
  <c r="E472" i="6"/>
  <c r="F472" i="6"/>
  <c r="B473" i="6"/>
  <c r="C473" i="6"/>
  <c r="D473" i="6"/>
  <c r="E473" i="6"/>
  <c r="F473" i="6"/>
  <c r="B474" i="6"/>
  <c r="C474" i="6"/>
  <c r="D474" i="6"/>
  <c r="E474" i="6"/>
  <c r="F474" i="6"/>
  <c r="B475" i="6"/>
  <c r="C475" i="6"/>
  <c r="D475" i="6"/>
  <c r="E475" i="6"/>
  <c r="F475" i="6"/>
  <c r="B476" i="6"/>
  <c r="C476" i="6"/>
  <c r="D476" i="6"/>
  <c r="E476" i="6"/>
  <c r="F476" i="6"/>
  <c r="B477" i="6"/>
  <c r="C477" i="6"/>
  <c r="D477" i="6"/>
  <c r="E477" i="6"/>
  <c r="F477" i="6"/>
  <c r="B478" i="6"/>
  <c r="C478" i="6"/>
  <c r="D478" i="6"/>
  <c r="E478" i="6"/>
  <c r="F478" i="6"/>
  <c r="B479" i="6"/>
  <c r="C479" i="6"/>
  <c r="D479" i="6"/>
  <c r="E479" i="6"/>
  <c r="F479" i="6"/>
  <c r="B480" i="6"/>
  <c r="C480" i="6"/>
  <c r="D480" i="6"/>
  <c r="E480" i="6"/>
  <c r="F480" i="6"/>
  <c r="B481" i="6"/>
  <c r="C481" i="6"/>
  <c r="D481" i="6"/>
  <c r="E481" i="6"/>
  <c r="F481" i="6"/>
  <c r="B482" i="6"/>
  <c r="C482" i="6"/>
  <c r="D482" i="6"/>
  <c r="E482" i="6"/>
  <c r="F482" i="6"/>
  <c r="B483" i="6"/>
  <c r="C483" i="6"/>
  <c r="D483" i="6"/>
  <c r="E483" i="6"/>
  <c r="F483" i="6"/>
  <c r="B484" i="6"/>
  <c r="C484" i="6"/>
  <c r="D484" i="6"/>
  <c r="E484" i="6"/>
  <c r="F484" i="6"/>
  <c r="B485" i="6"/>
  <c r="C485" i="6"/>
  <c r="D485" i="6"/>
  <c r="E485" i="6"/>
  <c r="F485" i="6"/>
  <c r="B486" i="6"/>
  <c r="C486" i="6"/>
  <c r="D486" i="6"/>
  <c r="E486" i="6"/>
  <c r="F486" i="6"/>
  <c r="B487" i="6"/>
  <c r="C487" i="6"/>
  <c r="D487" i="6"/>
  <c r="E487" i="6"/>
  <c r="F487" i="6"/>
  <c r="B488" i="6"/>
  <c r="C488" i="6"/>
  <c r="D488" i="6"/>
  <c r="E488" i="6"/>
  <c r="F488" i="6"/>
  <c r="B489" i="6"/>
  <c r="C489" i="6"/>
  <c r="D489" i="6"/>
  <c r="E489" i="6"/>
  <c r="F489" i="6"/>
  <c r="B490" i="6"/>
  <c r="C490" i="6"/>
  <c r="D490" i="6"/>
  <c r="E490" i="6"/>
  <c r="F490" i="6"/>
  <c r="B491" i="6"/>
  <c r="C491" i="6"/>
  <c r="D491" i="6"/>
  <c r="E491" i="6"/>
  <c r="F491" i="6"/>
  <c r="B492" i="6"/>
  <c r="C492" i="6"/>
  <c r="D492" i="6"/>
  <c r="E492" i="6"/>
  <c r="F492" i="6"/>
  <c r="B493" i="6"/>
  <c r="C493" i="6"/>
  <c r="D493" i="6"/>
  <c r="E493" i="6"/>
  <c r="F493" i="6"/>
  <c r="B494" i="6"/>
  <c r="C494" i="6"/>
  <c r="D494" i="6"/>
  <c r="E494" i="6"/>
  <c r="F494" i="6"/>
  <c r="B495" i="6"/>
  <c r="C495" i="6"/>
  <c r="D495" i="6"/>
  <c r="E495" i="6"/>
  <c r="F495" i="6"/>
  <c r="B496" i="6"/>
  <c r="C496" i="6"/>
  <c r="D496" i="6"/>
  <c r="E496" i="6"/>
  <c r="F496" i="6"/>
  <c r="B497" i="6"/>
  <c r="C497" i="6"/>
  <c r="D497" i="6"/>
  <c r="E497" i="6"/>
  <c r="F497" i="6"/>
  <c r="B498" i="6"/>
  <c r="C498" i="6"/>
  <c r="D498" i="6"/>
  <c r="E498" i="6"/>
  <c r="F498" i="6"/>
  <c r="B499" i="6"/>
  <c r="C499" i="6"/>
  <c r="D499" i="6"/>
  <c r="E499" i="6"/>
  <c r="F499" i="6"/>
  <c r="B500" i="6"/>
  <c r="C500" i="6"/>
  <c r="D500" i="6"/>
  <c r="E500" i="6"/>
  <c r="F500" i="6"/>
  <c r="B501" i="6"/>
  <c r="C501" i="6"/>
  <c r="D501" i="6"/>
  <c r="E501" i="6"/>
  <c r="F501" i="6"/>
  <c r="B502" i="6"/>
  <c r="C502" i="6"/>
  <c r="D502" i="6"/>
  <c r="E502" i="6"/>
  <c r="F502" i="6"/>
  <c r="B503" i="6"/>
  <c r="C503" i="6"/>
  <c r="D503" i="6"/>
  <c r="E503" i="6"/>
  <c r="F503" i="6"/>
  <c r="B504" i="6"/>
  <c r="C504" i="6"/>
  <c r="D504" i="6"/>
  <c r="E504" i="6"/>
  <c r="F504" i="6"/>
  <c r="B505" i="6"/>
  <c r="C505" i="6"/>
  <c r="D505" i="6"/>
  <c r="E505" i="6"/>
  <c r="F505" i="6"/>
  <c r="B506" i="6"/>
  <c r="C506" i="6"/>
  <c r="D506" i="6"/>
  <c r="E506" i="6"/>
  <c r="F506" i="6"/>
  <c r="B509" i="6"/>
  <c r="C509" i="6"/>
  <c r="D509" i="6"/>
  <c r="E509" i="6"/>
  <c r="F509" i="6"/>
  <c r="C3" i="6"/>
  <c r="D3" i="6"/>
  <c r="E3" i="6"/>
  <c r="F3" i="6"/>
  <c r="B3" i="6"/>
  <c r="K509" i="6"/>
  <c r="J509" i="6"/>
  <c r="I509" i="6"/>
  <c r="H509" i="6"/>
  <c r="G509" i="6"/>
  <c r="C514" i="6" l="1"/>
  <c r="B523" i="6" a="1"/>
  <c r="B523" i="6" s="1"/>
  <c r="C510" i="6"/>
  <c r="I515" i="6"/>
  <c r="F508" i="6"/>
  <c r="J508" i="6"/>
  <c r="B515" i="6"/>
  <c r="B511" i="6"/>
  <c r="B507" i="6"/>
  <c r="F507" i="6"/>
  <c r="B508" i="6"/>
  <c r="C507" i="6"/>
  <c r="D510" i="6"/>
  <c r="E513" i="6"/>
  <c r="K507" i="6"/>
  <c r="G507" i="6"/>
  <c r="H507" i="6"/>
  <c r="G516" i="6"/>
  <c r="K516" i="6"/>
  <c r="D513" i="6"/>
  <c r="F515" i="6"/>
  <c r="F511" i="6"/>
  <c r="E516" i="6"/>
  <c r="D516" i="6"/>
  <c r="E515" i="6"/>
  <c r="C513" i="6"/>
  <c r="D512" i="6"/>
  <c r="E511" i="6"/>
  <c r="F510" i="6"/>
  <c r="B510" i="6"/>
  <c r="D508" i="6"/>
  <c r="E507" i="6"/>
  <c r="E512" i="6"/>
  <c r="E508" i="6"/>
  <c r="F514" i="6"/>
  <c r="C516" i="6"/>
  <c r="D515" i="6"/>
  <c r="E514" i="6"/>
  <c r="F513" i="6"/>
  <c r="B513" i="6"/>
  <c r="C512" i="6"/>
  <c r="D511" i="6"/>
  <c r="E510" i="6"/>
  <c r="C508" i="6"/>
  <c r="D507" i="6"/>
  <c r="B514" i="6"/>
  <c r="F516" i="6"/>
  <c r="B516" i="6"/>
  <c r="C515" i="6"/>
  <c r="D514" i="6"/>
  <c r="F512" i="6"/>
  <c r="B512" i="6"/>
  <c r="C511" i="6"/>
  <c r="I508" i="6"/>
  <c r="I507" i="6"/>
  <c r="G508" i="6"/>
  <c r="K508" i="6"/>
  <c r="J511" i="6"/>
  <c r="H512" i="6"/>
  <c r="J513" i="6"/>
  <c r="H514" i="6"/>
  <c r="J515" i="6"/>
  <c r="H516" i="6"/>
  <c r="J507" i="6"/>
  <c r="H508" i="6"/>
  <c r="G511" i="6"/>
  <c r="K511" i="6"/>
  <c r="I512" i="6"/>
  <c r="G513" i="6"/>
  <c r="K513" i="6"/>
  <c r="I514" i="6"/>
  <c r="G515" i="6"/>
  <c r="K515" i="6"/>
  <c r="I516" i="6"/>
  <c r="H511" i="6"/>
  <c r="J512" i="6"/>
  <c r="H513" i="6"/>
  <c r="J514" i="6"/>
  <c r="H515" i="6"/>
  <c r="J516" i="6"/>
  <c r="G523" i="6" a="1"/>
  <c r="G523" i="6" s="1"/>
  <c r="I511" i="6"/>
  <c r="G512" i="6"/>
  <c r="K512" i="6"/>
  <c r="I513" i="6"/>
  <c r="G514" i="6"/>
  <c r="K514" i="6"/>
  <c r="H509" i="4" l="1"/>
  <c r="I509" i="4"/>
  <c r="J509" i="4"/>
  <c r="K509" i="4"/>
  <c r="G509" i="4"/>
  <c r="C509" i="4"/>
  <c r="D509" i="4"/>
  <c r="E509" i="4"/>
  <c r="F509" i="4"/>
  <c r="B509" i="4"/>
  <c r="G13" i="4"/>
  <c r="H13" i="4"/>
  <c r="I13" i="4"/>
  <c r="J13" i="4"/>
  <c r="K13" i="4"/>
  <c r="G14" i="4"/>
  <c r="H14" i="4"/>
  <c r="I14" i="4"/>
  <c r="J14" i="4"/>
  <c r="K14" i="4"/>
  <c r="G15" i="4"/>
  <c r="H15" i="4"/>
  <c r="I15" i="4"/>
  <c r="J15" i="4"/>
  <c r="K15" i="4"/>
  <c r="G16" i="4"/>
  <c r="H16" i="4"/>
  <c r="I16" i="4"/>
  <c r="J16" i="4"/>
  <c r="K16" i="4"/>
  <c r="G17" i="4"/>
  <c r="H17" i="4"/>
  <c r="I17" i="4"/>
  <c r="J17" i="4"/>
  <c r="K17" i="4"/>
  <c r="G18" i="4"/>
  <c r="H18" i="4"/>
  <c r="I18" i="4"/>
  <c r="J18" i="4"/>
  <c r="K18" i="4"/>
  <c r="G19" i="4"/>
  <c r="H19" i="4"/>
  <c r="I19" i="4"/>
  <c r="J19" i="4"/>
  <c r="K19" i="4"/>
  <c r="G20" i="4"/>
  <c r="H20" i="4"/>
  <c r="I20" i="4"/>
  <c r="J20" i="4"/>
  <c r="K20" i="4"/>
  <c r="G21" i="4"/>
  <c r="H21" i="4"/>
  <c r="I21" i="4"/>
  <c r="J21" i="4"/>
  <c r="K21" i="4"/>
  <c r="G22" i="4"/>
  <c r="H22" i="4"/>
  <c r="I22" i="4"/>
  <c r="J22" i="4"/>
  <c r="K22" i="4"/>
  <c r="G23" i="4"/>
  <c r="H23" i="4"/>
  <c r="I23" i="4"/>
  <c r="J23" i="4"/>
  <c r="K23" i="4"/>
  <c r="G24" i="4"/>
  <c r="H24" i="4"/>
  <c r="I24" i="4"/>
  <c r="J24" i="4"/>
  <c r="K24" i="4"/>
  <c r="G25" i="4"/>
  <c r="H25" i="4"/>
  <c r="I25" i="4"/>
  <c r="J25" i="4"/>
  <c r="K25" i="4"/>
  <c r="G26" i="4"/>
  <c r="H26" i="4"/>
  <c r="I26" i="4"/>
  <c r="J26" i="4"/>
  <c r="K26" i="4"/>
  <c r="G27" i="4"/>
  <c r="H27" i="4"/>
  <c r="I27" i="4"/>
  <c r="J27" i="4"/>
  <c r="K27" i="4"/>
  <c r="G28" i="4"/>
  <c r="H28" i="4"/>
  <c r="I28" i="4"/>
  <c r="J28" i="4"/>
  <c r="K28" i="4"/>
  <c r="G29" i="4"/>
  <c r="H29" i="4"/>
  <c r="I29" i="4"/>
  <c r="J29" i="4"/>
  <c r="K29" i="4"/>
  <c r="G30" i="4"/>
  <c r="H30" i="4"/>
  <c r="I30" i="4"/>
  <c r="J30" i="4"/>
  <c r="K30" i="4"/>
  <c r="G31" i="4"/>
  <c r="H31" i="4"/>
  <c r="I31" i="4"/>
  <c r="J31" i="4"/>
  <c r="K31" i="4"/>
  <c r="G32" i="4"/>
  <c r="H32" i="4"/>
  <c r="I32" i="4"/>
  <c r="J32" i="4"/>
  <c r="K32" i="4"/>
  <c r="G33" i="4"/>
  <c r="H33" i="4"/>
  <c r="I33" i="4"/>
  <c r="J33" i="4"/>
  <c r="K33" i="4"/>
  <c r="G34" i="4"/>
  <c r="H34" i="4"/>
  <c r="I34" i="4"/>
  <c r="J34" i="4"/>
  <c r="K34" i="4"/>
  <c r="G35" i="4"/>
  <c r="H35" i="4"/>
  <c r="I35" i="4"/>
  <c r="J35" i="4"/>
  <c r="K35" i="4"/>
  <c r="G36" i="4"/>
  <c r="H36" i="4"/>
  <c r="I36" i="4"/>
  <c r="J36" i="4"/>
  <c r="K36" i="4"/>
  <c r="G37" i="4"/>
  <c r="H37" i="4"/>
  <c r="I37" i="4"/>
  <c r="J37" i="4"/>
  <c r="K37" i="4"/>
  <c r="G38" i="4"/>
  <c r="H38" i="4"/>
  <c r="I38" i="4"/>
  <c r="J38" i="4"/>
  <c r="K38" i="4"/>
  <c r="G39" i="4"/>
  <c r="H39" i="4"/>
  <c r="I39" i="4"/>
  <c r="J39" i="4"/>
  <c r="K39" i="4"/>
  <c r="G40" i="4"/>
  <c r="H40" i="4"/>
  <c r="I40" i="4"/>
  <c r="J40" i="4"/>
  <c r="K40" i="4"/>
  <c r="G41" i="4"/>
  <c r="H41" i="4"/>
  <c r="I41" i="4"/>
  <c r="J41" i="4"/>
  <c r="K41" i="4"/>
  <c r="G42" i="4"/>
  <c r="H42" i="4"/>
  <c r="I42" i="4"/>
  <c r="J42" i="4"/>
  <c r="K42" i="4"/>
  <c r="G43" i="4"/>
  <c r="H43" i="4"/>
  <c r="I43" i="4"/>
  <c r="J43" i="4"/>
  <c r="K43" i="4"/>
  <c r="G44" i="4"/>
  <c r="H44" i="4"/>
  <c r="I44" i="4"/>
  <c r="J44" i="4"/>
  <c r="K44" i="4"/>
  <c r="G45" i="4"/>
  <c r="H45" i="4"/>
  <c r="I45" i="4"/>
  <c r="J45" i="4"/>
  <c r="K45" i="4"/>
  <c r="G46" i="4"/>
  <c r="H46" i="4"/>
  <c r="I46" i="4"/>
  <c r="J46" i="4"/>
  <c r="K46" i="4"/>
  <c r="G47" i="4"/>
  <c r="H47" i="4"/>
  <c r="I47" i="4"/>
  <c r="J47" i="4"/>
  <c r="K47" i="4"/>
  <c r="G48" i="4"/>
  <c r="H48" i="4"/>
  <c r="I48" i="4"/>
  <c r="J48" i="4"/>
  <c r="K48" i="4"/>
  <c r="G49" i="4"/>
  <c r="H49" i="4"/>
  <c r="I49" i="4"/>
  <c r="J49" i="4"/>
  <c r="K49" i="4"/>
  <c r="G50" i="4"/>
  <c r="H50" i="4"/>
  <c r="I50" i="4"/>
  <c r="J50" i="4"/>
  <c r="K50" i="4"/>
  <c r="G51" i="4"/>
  <c r="H51" i="4"/>
  <c r="I51" i="4"/>
  <c r="J51" i="4"/>
  <c r="K51" i="4"/>
  <c r="G52" i="4"/>
  <c r="H52" i="4"/>
  <c r="I52" i="4"/>
  <c r="J52" i="4"/>
  <c r="K52" i="4"/>
  <c r="G53" i="4"/>
  <c r="H53" i="4"/>
  <c r="I53" i="4"/>
  <c r="J53" i="4"/>
  <c r="K53" i="4"/>
  <c r="G54" i="4"/>
  <c r="H54" i="4"/>
  <c r="I54" i="4"/>
  <c r="J54" i="4"/>
  <c r="K54" i="4"/>
  <c r="G55" i="4"/>
  <c r="H55" i="4"/>
  <c r="I55" i="4"/>
  <c r="J55" i="4"/>
  <c r="K55" i="4"/>
  <c r="G56" i="4"/>
  <c r="H56" i="4"/>
  <c r="I56" i="4"/>
  <c r="J56" i="4"/>
  <c r="K56" i="4"/>
  <c r="G57" i="4"/>
  <c r="H57" i="4"/>
  <c r="I57" i="4"/>
  <c r="J57" i="4"/>
  <c r="K57" i="4"/>
  <c r="G58" i="4"/>
  <c r="H58" i="4"/>
  <c r="I58" i="4"/>
  <c r="J58" i="4"/>
  <c r="K58" i="4"/>
  <c r="G59" i="4"/>
  <c r="H59" i="4"/>
  <c r="I59" i="4"/>
  <c r="J59" i="4"/>
  <c r="K59" i="4"/>
  <c r="G60" i="4"/>
  <c r="H60" i="4"/>
  <c r="I60" i="4"/>
  <c r="J60" i="4"/>
  <c r="K60" i="4"/>
  <c r="G61" i="4"/>
  <c r="H61" i="4"/>
  <c r="I61" i="4"/>
  <c r="J61" i="4"/>
  <c r="K61" i="4"/>
  <c r="G62" i="4"/>
  <c r="H62" i="4"/>
  <c r="I62" i="4"/>
  <c r="J62" i="4"/>
  <c r="K62" i="4"/>
  <c r="G63" i="4"/>
  <c r="H63" i="4"/>
  <c r="I63" i="4"/>
  <c r="J63" i="4"/>
  <c r="K63" i="4"/>
  <c r="G64" i="4"/>
  <c r="H64" i="4"/>
  <c r="I64" i="4"/>
  <c r="J64" i="4"/>
  <c r="K64" i="4"/>
  <c r="G65" i="4"/>
  <c r="H65" i="4"/>
  <c r="I65" i="4"/>
  <c r="J65" i="4"/>
  <c r="K65" i="4"/>
  <c r="G66" i="4"/>
  <c r="H66" i="4"/>
  <c r="I66" i="4"/>
  <c r="J66" i="4"/>
  <c r="K66" i="4"/>
  <c r="G67" i="4"/>
  <c r="H67" i="4"/>
  <c r="I67" i="4"/>
  <c r="J67" i="4"/>
  <c r="K67" i="4"/>
  <c r="G68" i="4"/>
  <c r="H68" i="4"/>
  <c r="I68" i="4"/>
  <c r="J68" i="4"/>
  <c r="K68" i="4"/>
  <c r="G69" i="4"/>
  <c r="H69" i="4"/>
  <c r="I69" i="4"/>
  <c r="J69" i="4"/>
  <c r="K69" i="4"/>
  <c r="G70" i="4"/>
  <c r="H70" i="4"/>
  <c r="I70" i="4"/>
  <c r="J70" i="4"/>
  <c r="K70" i="4"/>
  <c r="G71" i="4"/>
  <c r="H71" i="4"/>
  <c r="I71" i="4"/>
  <c r="J71" i="4"/>
  <c r="K71" i="4"/>
  <c r="G72" i="4"/>
  <c r="H72" i="4"/>
  <c r="I72" i="4"/>
  <c r="J72" i="4"/>
  <c r="K72" i="4"/>
  <c r="G73" i="4"/>
  <c r="H73" i="4"/>
  <c r="I73" i="4"/>
  <c r="J73" i="4"/>
  <c r="K73" i="4"/>
  <c r="G74" i="4"/>
  <c r="H74" i="4"/>
  <c r="I74" i="4"/>
  <c r="J74" i="4"/>
  <c r="K74" i="4"/>
  <c r="G75" i="4"/>
  <c r="H75" i="4"/>
  <c r="I75" i="4"/>
  <c r="J75" i="4"/>
  <c r="K75" i="4"/>
  <c r="G76" i="4"/>
  <c r="H76" i="4"/>
  <c r="I76" i="4"/>
  <c r="J76" i="4"/>
  <c r="K76" i="4"/>
  <c r="G77" i="4"/>
  <c r="H77" i="4"/>
  <c r="I77" i="4"/>
  <c r="J77" i="4"/>
  <c r="K77" i="4"/>
  <c r="G78" i="4"/>
  <c r="H78" i="4"/>
  <c r="I78" i="4"/>
  <c r="J78" i="4"/>
  <c r="K78" i="4"/>
  <c r="G79" i="4"/>
  <c r="H79" i="4"/>
  <c r="I79" i="4"/>
  <c r="J79" i="4"/>
  <c r="K79" i="4"/>
  <c r="G80" i="4"/>
  <c r="H80" i="4"/>
  <c r="I80" i="4"/>
  <c r="J80" i="4"/>
  <c r="K80" i="4"/>
  <c r="G81" i="4"/>
  <c r="H81" i="4"/>
  <c r="I81" i="4"/>
  <c r="J81" i="4"/>
  <c r="K81" i="4"/>
  <c r="G82" i="4"/>
  <c r="H82" i="4"/>
  <c r="I82" i="4"/>
  <c r="J82" i="4"/>
  <c r="K82" i="4"/>
  <c r="G83" i="4"/>
  <c r="H83" i="4"/>
  <c r="I83" i="4"/>
  <c r="J83" i="4"/>
  <c r="K83" i="4"/>
  <c r="G84" i="4"/>
  <c r="H84" i="4"/>
  <c r="I84" i="4"/>
  <c r="J84" i="4"/>
  <c r="K84" i="4"/>
  <c r="G85" i="4"/>
  <c r="H85" i="4"/>
  <c r="I85" i="4"/>
  <c r="J85" i="4"/>
  <c r="K85" i="4"/>
  <c r="G86" i="4"/>
  <c r="H86" i="4"/>
  <c r="I86" i="4"/>
  <c r="J86" i="4"/>
  <c r="K86" i="4"/>
  <c r="G87" i="4"/>
  <c r="H87" i="4"/>
  <c r="I87" i="4"/>
  <c r="J87" i="4"/>
  <c r="K87" i="4"/>
  <c r="G88" i="4"/>
  <c r="H88" i="4"/>
  <c r="I88" i="4"/>
  <c r="J88" i="4"/>
  <c r="K88" i="4"/>
  <c r="G89" i="4"/>
  <c r="H89" i="4"/>
  <c r="I89" i="4"/>
  <c r="J89" i="4"/>
  <c r="K89" i="4"/>
  <c r="G90" i="4"/>
  <c r="H90" i="4"/>
  <c r="I90" i="4"/>
  <c r="J90" i="4"/>
  <c r="K90" i="4"/>
  <c r="G91" i="4"/>
  <c r="H91" i="4"/>
  <c r="I91" i="4"/>
  <c r="J91" i="4"/>
  <c r="K91" i="4"/>
  <c r="G92" i="4"/>
  <c r="H92" i="4"/>
  <c r="I92" i="4"/>
  <c r="J92" i="4"/>
  <c r="K92" i="4"/>
  <c r="G93" i="4"/>
  <c r="H93" i="4"/>
  <c r="I93" i="4"/>
  <c r="J93" i="4"/>
  <c r="K93" i="4"/>
  <c r="G94" i="4"/>
  <c r="H94" i="4"/>
  <c r="I94" i="4"/>
  <c r="J94" i="4"/>
  <c r="K94" i="4"/>
  <c r="G95" i="4"/>
  <c r="H95" i="4"/>
  <c r="I95" i="4"/>
  <c r="J95" i="4"/>
  <c r="K95" i="4"/>
  <c r="G96" i="4"/>
  <c r="H96" i="4"/>
  <c r="I96" i="4"/>
  <c r="J96" i="4"/>
  <c r="K96" i="4"/>
  <c r="G97" i="4"/>
  <c r="H97" i="4"/>
  <c r="I97" i="4"/>
  <c r="J97" i="4"/>
  <c r="K97" i="4"/>
  <c r="G98" i="4"/>
  <c r="H98" i="4"/>
  <c r="I98" i="4"/>
  <c r="J98" i="4"/>
  <c r="K98" i="4"/>
  <c r="G99" i="4"/>
  <c r="H99" i="4"/>
  <c r="I99" i="4"/>
  <c r="J99" i="4"/>
  <c r="K99" i="4"/>
  <c r="G100" i="4"/>
  <c r="H100" i="4"/>
  <c r="I100" i="4"/>
  <c r="J100" i="4"/>
  <c r="K100" i="4"/>
  <c r="G101" i="4"/>
  <c r="H101" i="4"/>
  <c r="I101" i="4"/>
  <c r="J101" i="4"/>
  <c r="K101" i="4"/>
  <c r="G102" i="4"/>
  <c r="H102" i="4"/>
  <c r="I102" i="4"/>
  <c r="J102" i="4"/>
  <c r="K102" i="4"/>
  <c r="G103" i="4"/>
  <c r="H103" i="4"/>
  <c r="I103" i="4"/>
  <c r="J103" i="4"/>
  <c r="K103" i="4"/>
  <c r="G104" i="4"/>
  <c r="H104" i="4"/>
  <c r="I104" i="4"/>
  <c r="J104" i="4"/>
  <c r="K104" i="4"/>
  <c r="G105" i="4"/>
  <c r="H105" i="4"/>
  <c r="I105" i="4"/>
  <c r="J105" i="4"/>
  <c r="K105" i="4"/>
  <c r="G106" i="4"/>
  <c r="H106" i="4"/>
  <c r="I106" i="4"/>
  <c r="J106" i="4"/>
  <c r="K106" i="4"/>
  <c r="G107" i="4"/>
  <c r="H107" i="4"/>
  <c r="I107" i="4"/>
  <c r="J107" i="4"/>
  <c r="K107" i="4"/>
  <c r="G108" i="4"/>
  <c r="H108" i="4"/>
  <c r="I108" i="4"/>
  <c r="J108" i="4"/>
  <c r="K108" i="4"/>
  <c r="G109" i="4"/>
  <c r="H109" i="4"/>
  <c r="I109" i="4"/>
  <c r="J109" i="4"/>
  <c r="K109" i="4"/>
  <c r="G110" i="4"/>
  <c r="H110" i="4"/>
  <c r="I110" i="4"/>
  <c r="J110" i="4"/>
  <c r="K110" i="4"/>
  <c r="G111" i="4"/>
  <c r="H111" i="4"/>
  <c r="I111" i="4"/>
  <c r="J111" i="4"/>
  <c r="K111" i="4"/>
  <c r="G112" i="4"/>
  <c r="H112" i="4"/>
  <c r="I112" i="4"/>
  <c r="J112" i="4"/>
  <c r="K112" i="4"/>
  <c r="G113" i="4"/>
  <c r="H113" i="4"/>
  <c r="I113" i="4"/>
  <c r="J113" i="4"/>
  <c r="K113" i="4"/>
  <c r="G114" i="4"/>
  <c r="H114" i="4"/>
  <c r="I114" i="4"/>
  <c r="J114" i="4"/>
  <c r="K114" i="4"/>
  <c r="G115" i="4"/>
  <c r="H115" i="4"/>
  <c r="I115" i="4"/>
  <c r="J115" i="4"/>
  <c r="K115" i="4"/>
  <c r="G116" i="4"/>
  <c r="H116" i="4"/>
  <c r="I116" i="4"/>
  <c r="J116" i="4"/>
  <c r="K116" i="4"/>
  <c r="G117" i="4"/>
  <c r="H117" i="4"/>
  <c r="I117" i="4"/>
  <c r="J117" i="4"/>
  <c r="K117" i="4"/>
  <c r="G118" i="4"/>
  <c r="H118" i="4"/>
  <c r="I118" i="4"/>
  <c r="J118" i="4"/>
  <c r="K118" i="4"/>
  <c r="G119" i="4"/>
  <c r="H119" i="4"/>
  <c r="I119" i="4"/>
  <c r="J119" i="4"/>
  <c r="K119" i="4"/>
  <c r="G120" i="4"/>
  <c r="H120" i="4"/>
  <c r="I120" i="4"/>
  <c r="J120" i="4"/>
  <c r="K120" i="4"/>
  <c r="G121" i="4"/>
  <c r="H121" i="4"/>
  <c r="I121" i="4"/>
  <c r="J121" i="4"/>
  <c r="K121" i="4"/>
  <c r="G122" i="4"/>
  <c r="H122" i="4"/>
  <c r="I122" i="4"/>
  <c r="J122" i="4"/>
  <c r="K122" i="4"/>
  <c r="G123" i="4"/>
  <c r="H123" i="4"/>
  <c r="I123" i="4"/>
  <c r="J123" i="4"/>
  <c r="K123" i="4"/>
  <c r="G124" i="4"/>
  <c r="H124" i="4"/>
  <c r="I124" i="4"/>
  <c r="J124" i="4"/>
  <c r="K124" i="4"/>
  <c r="G125" i="4"/>
  <c r="H125" i="4"/>
  <c r="I125" i="4"/>
  <c r="J125" i="4"/>
  <c r="K125" i="4"/>
  <c r="G126" i="4"/>
  <c r="H126" i="4"/>
  <c r="I126" i="4"/>
  <c r="J126" i="4"/>
  <c r="K126" i="4"/>
  <c r="G127" i="4"/>
  <c r="H127" i="4"/>
  <c r="I127" i="4"/>
  <c r="J127" i="4"/>
  <c r="K127" i="4"/>
  <c r="G128" i="4"/>
  <c r="H128" i="4"/>
  <c r="I128" i="4"/>
  <c r="J128" i="4"/>
  <c r="K128" i="4"/>
  <c r="G129" i="4"/>
  <c r="H129" i="4"/>
  <c r="I129" i="4"/>
  <c r="J129" i="4"/>
  <c r="K129" i="4"/>
  <c r="G130" i="4"/>
  <c r="H130" i="4"/>
  <c r="I130" i="4"/>
  <c r="J130" i="4"/>
  <c r="K130" i="4"/>
  <c r="G131" i="4"/>
  <c r="H131" i="4"/>
  <c r="I131" i="4"/>
  <c r="J131" i="4"/>
  <c r="K131" i="4"/>
  <c r="G132" i="4"/>
  <c r="H132" i="4"/>
  <c r="I132" i="4"/>
  <c r="J132" i="4"/>
  <c r="K132" i="4"/>
  <c r="G133" i="4"/>
  <c r="H133" i="4"/>
  <c r="I133" i="4"/>
  <c r="J133" i="4"/>
  <c r="K133" i="4"/>
  <c r="G134" i="4"/>
  <c r="H134" i="4"/>
  <c r="I134" i="4"/>
  <c r="J134" i="4"/>
  <c r="K134" i="4"/>
  <c r="G135" i="4"/>
  <c r="H135" i="4"/>
  <c r="I135" i="4"/>
  <c r="J135" i="4"/>
  <c r="K135" i="4"/>
  <c r="G136" i="4"/>
  <c r="H136" i="4"/>
  <c r="I136" i="4"/>
  <c r="J136" i="4"/>
  <c r="K136" i="4"/>
  <c r="G137" i="4"/>
  <c r="H137" i="4"/>
  <c r="I137" i="4"/>
  <c r="J137" i="4"/>
  <c r="K137" i="4"/>
  <c r="G138" i="4"/>
  <c r="H138" i="4"/>
  <c r="I138" i="4"/>
  <c r="J138" i="4"/>
  <c r="K138" i="4"/>
  <c r="G139" i="4"/>
  <c r="H139" i="4"/>
  <c r="I139" i="4"/>
  <c r="J139" i="4"/>
  <c r="K139" i="4"/>
  <c r="G140" i="4"/>
  <c r="H140" i="4"/>
  <c r="I140" i="4"/>
  <c r="J140" i="4"/>
  <c r="K140" i="4"/>
  <c r="G141" i="4"/>
  <c r="H141" i="4"/>
  <c r="I141" i="4"/>
  <c r="J141" i="4"/>
  <c r="K141" i="4"/>
  <c r="G142" i="4"/>
  <c r="H142" i="4"/>
  <c r="I142" i="4"/>
  <c r="J142" i="4"/>
  <c r="K142" i="4"/>
  <c r="G143" i="4"/>
  <c r="H143" i="4"/>
  <c r="I143" i="4"/>
  <c r="J143" i="4"/>
  <c r="K143" i="4"/>
  <c r="G144" i="4"/>
  <c r="H144" i="4"/>
  <c r="I144" i="4"/>
  <c r="J144" i="4"/>
  <c r="K144" i="4"/>
  <c r="G145" i="4"/>
  <c r="H145" i="4"/>
  <c r="I145" i="4"/>
  <c r="J145" i="4"/>
  <c r="K145" i="4"/>
  <c r="G146" i="4"/>
  <c r="H146" i="4"/>
  <c r="I146" i="4"/>
  <c r="J146" i="4"/>
  <c r="K146" i="4"/>
  <c r="G147" i="4"/>
  <c r="H147" i="4"/>
  <c r="I147" i="4"/>
  <c r="J147" i="4"/>
  <c r="K147" i="4"/>
  <c r="G148" i="4"/>
  <c r="H148" i="4"/>
  <c r="I148" i="4"/>
  <c r="J148" i="4"/>
  <c r="K148" i="4"/>
  <c r="G149" i="4"/>
  <c r="H149" i="4"/>
  <c r="I149" i="4"/>
  <c r="J149" i="4"/>
  <c r="K149" i="4"/>
  <c r="G150" i="4"/>
  <c r="H150" i="4"/>
  <c r="I150" i="4"/>
  <c r="J150" i="4"/>
  <c r="K150" i="4"/>
  <c r="G151" i="4"/>
  <c r="H151" i="4"/>
  <c r="I151" i="4"/>
  <c r="J151" i="4"/>
  <c r="K151" i="4"/>
  <c r="G152" i="4"/>
  <c r="H152" i="4"/>
  <c r="I152" i="4"/>
  <c r="J152" i="4"/>
  <c r="K152" i="4"/>
  <c r="G153" i="4"/>
  <c r="H153" i="4"/>
  <c r="I153" i="4"/>
  <c r="J153" i="4"/>
  <c r="K153" i="4"/>
  <c r="G154" i="4"/>
  <c r="H154" i="4"/>
  <c r="I154" i="4"/>
  <c r="J154" i="4"/>
  <c r="K154" i="4"/>
  <c r="G155" i="4"/>
  <c r="H155" i="4"/>
  <c r="I155" i="4"/>
  <c r="J155" i="4"/>
  <c r="K155" i="4"/>
  <c r="G156" i="4"/>
  <c r="H156" i="4"/>
  <c r="I156" i="4"/>
  <c r="J156" i="4"/>
  <c r="K156" i="4"/>
  <c r="G157" i="4"/>
  <c r="H157" i="4"/>
  <c r="I157" i="4"/>
  <c r="J157" i="4"/>
  <c r="K157" i="4"/>
  <c r="G158" i="4"/>
  <c r="H158" i="4"/>
  <c r="I158" i="4"/>
  <c r="J158" i="4"/>
  <c r="K158" i="4"/>
  <c r="G159" i="4"/>
  <c r="H159" i="4"/>
  <c r="I159" i="4"/>
  <c r="J159" i="4"/>
  <c r="K159" i="4"/>
  <c r="G160" i="4"/>
  <c r="H160" i="4"/>
  <c r="I160" i="4"/>
  <c r="J160" i="4"/>
  <c r="K160" i="4"/>
  <c r="G161" i="4"/>
  <c r="H161" i="4"/>
  <c r="I161" i="4"/>
  <c r="J161" i="4"/>
  <c r="K161" i="4"/>
  <c r="G162" i="4"/>
  <c r="H162" i="4"/>
  <c r="I162" i="4"/>
  <c r="J162" i="4"/>
  <c r="K162" i="4"/>
  <c r="G163" i="4"/>
  <c r="H163" i="4"/>
  <c r="I163" i="4"/>
  <c r="J163" i="4"/>
  <c r="K163" i="4"/>
  <c r="G164" i="4"/>
  <c r="H164" i="4"/>
  <c r="I164" i="4"/>
  <c r="J164" i="4"/>
  <c r="K164" i="4"/>
  <c r="G165" i="4"/>
  <c r="H165" i="4"/>
  <c r="I165" i="4"/>
  <c r="J165" i="4"/>
  <c r="K165" i="4"/>
  <c r="G166" i="4"/>
  <c r="H166" i="4"/>
  <c r="I166" i="4"/>
  <c r="J166" i="4"/>
  <c r="K166" i="4"/>
  <c r="G167" i="4"/>
  <c r="H167" i="4"/>
  <c r="I167" i="4"/>
  <c r="J167" i="4"/>
  <c r="K167" i="4"/>
  <c r="G168" i="4"/>
  <c r="H168" i="4"/>
  <c r="I168" i="4"/>
  <c r="J168" i="4"/>
  <c r="K168" i="4"/>
  <c r="G169" i="4"/>
  <c r="H169" i="4"/>
  <c r="I169" i="4"/>
  <c r="J169" i="4"/>
  <c r="K169" i="4"/>
  <c r="G170" i="4"/>
  <c r="H170" i="4"/>
  <c r="I170" i="4"/>
  <c r="J170" i="4"/>
  <c r="K170" i="4"/>
  <c r="G171" i="4"/>
  <c r="H171" i="4"/>
  <c r="I171" i="4"/>
  <c r="J171" i="4"/>
  <c r="K171" i="4"/>
  <c r="G172" i="4"/>
  <c r="H172" i="4"/>
  <c r="I172" i="4"/>
  <c r="J172" i="4"/>
  <c r="K172" i="4"/>
  <c r="G173" i="4"/>
  <c r="H173" i="4"/>
  <c r="I173" i="4"/>
  <c r="J173" i="4"/>
  <c r="K173" i="4"/>
  <c r="G174" i="4"/>
  <c r="H174" i="4"/>
  <c r="I174" i="4"/>
  <c r="J174" i="4"/>
  <c r="K174" i="4"/>
  <c r="G175" i="4"/>
  <c r="H175" i="4"/>
  <c r="I175" i="4"/>
  <c r="J175" i="4"/>
  <c r="K175" i="4"/>
  <c r="G176" i="4"/>
  <c r="H176" i="4"/>
  <c r="I176" i="4"/>
  <c r="J176" i="4"/>
  <c r="K176" i="4"/>
  <c r="G177" i="4"/>
  <c r="H177" i="4"/>
  <c r="I177" i="4"/>
  <c r="J177" i="4"/>
  <c r="K177" i="4"/>
  <c r="G178" i="4"/>
  <c r="H178" i="4"/>
  <c r="I178" i="4"/>
  <c r="J178" i="4"/>
  <c r="K178" i="4"/>
  <c r="G179" i="4"/>
  <c r="H179" i="4"/>
  <c r="I179" i="4"/>
  <c r="J179" i="4"/>
  <c r="K179" i="4"/>
  <c r="G180" i="4"/>
  <c r="H180" i="4"/>
  <c r="I180" i="4"/>
  <c r="J180" i="4"/>
  <c r="K180" i="4"/>
  <c r="G181" i="4"/>
  <c r="H181" i="4"/>
  <c r="I181" i="4"/>
  <c r="J181" i="4"/>
  <c r="K181" i="4"/>
  <c r="G182" i="4"/>
  <c r="H182" i="4"/>
  <c r="I182" i="4"/>
  <c r="J182" i="4"/>
  <c r="K182" i="4"/>
  <c r="G183" i="4"/>
  <c r="H183" i="4"/>
  <c r="I183" i="4"/>
  <c r="J183" i="4"/>
  <c r="K183" i="4"/>
  <c r="G184" i="4"/>
  <c r="H184" i="4"/>
  <c r="I184" i="4"/>
  <c r="J184" i="4"/>
  <c r="K184" i="4"/>
  <c r="G185" i="4"/>
  <c r="H185" i="4"/>
  <c r="I185" i="4"/>
  <c r="J185" i="4"/>
  <c r="K185" i="4"/>
  <c r="G186" i="4"/>
  <c r="H186" i="4"/>
  <c r="I186" i="4"/>
  <c r="J186" i="4"/>
  <c r="K186" i="4"/>
  <c r="G187" i="4"/>
  <c r="H187" i="4"/>
  <c r="I187" i="4"/>
  <c r="J187" i="4"/>
  <c r="K187" i="4"/>
  <c r="G188" i="4"/>
  <c r="H188" i="4"/>
  <c r="I188" i="4"/>
  <c r="J188" i="4"/>
  <c r="K188" i="4"/>
  <c r="G189" i="4"/>
  <c r="H189" i="4"/>
  <c r="I189" i="4"/>
  <c r="J189" i="4"/>
  <c r="K189" i="4"/>
  <c r="G190" i="4"/>
  <c r="H190" i="4"/>
  <c r="I190" i="4"/>
  <c r="J190" i="4"/>
  <c r="K190" i="4"/>
  <c r="G191" i="4"/>
  <c r="H191" i="4"/>
  <c r="I191" i="4"/>
  <c r="J191" i="4"/>
  <c r="K191" i="4"/>
  <c r="G192" i="4"/>
  <c r="H192" i="4"/>
  <c r="I192" i="4"/>
  <c r="J192" i="4"/>
  <c r="K192" i="4"/>
  <c r="G193" i="4"/>
  <c r="H193" i="4"/>
  <c r="I193" i="4"/>
  <c r="J193" i="4"/>
  <c r="K193" i="4"/>
  <c r="G194" i="4"/>
  <c r="H194" i="4"/>
  <c r="I194" i="4"/>
  <c r="J194" i="4"/>
  <c r="K194" i="4"/>
  <c r="G195" i="4"/>
  <c r="H195" i="4"/>
  <c r="I195" i="4"/>
  <c r="J195" i="4"/>
  <c r="K195" i="4"/>
  <c r="G196" i="4"/>
  <c r="H196" i="4"/>
  <c r="I196" i="4"/>
  <c r="J196" i="4"/>
  <c r="K196" i="4"/>
  <c r="G197" i="4"/>
  <c r="H197" i="4"/>
  <c r="I197" i="4"/>
  <c r="J197" i="4"/>
  <c r="K197" i="4"/>
  <c r="G198" i="4"/>
  <c r="H198" i="4"/>
  <c r="I198" i="4"/>
  <c r="J198" i="4"/>
  <c r="K198" i="4"/>
  <c r="G199" i="4"/>
  <c r="H199" i="4"/>
  <c r="I199" i="4"/>
  <c r="J199" i="4"/>
  <c r="K199" i="4"/>
  <c r="G200" i="4"/>
  <c r="H200" i="4"/>
  <c r="I200" i="4"/>
  <c r="J200" i="4"/>
  <c r="K200" i="4"/>
  <c r="G201" i="4"/>
  <c r="H201" i="4"/>
  <c r="I201" i="4"/>
  <c r="J201" i="4"/>
  <c r="K201" i="4"/>
  <c r="G202" i="4"/>
  <c r="H202" i="4"/>
  <c r="I202" i="4"/>
  <c r="J202" i="4"/>
  <c r="K202" i="4"/>
  <c r="G203" i="4"/>
  <c r="H203" i="4"/>
  <c r="I203" i="4"/>
  <c r="J203" i="4"/>
  <c r="K203" i="4"/>
  <c r="G204" i="4"/>
  <c r="H204" i="4"/>
  <c r="I204" i="4"/>
  <c r="J204" i="4"/>
  <c r="K204" i="4"/>
  <c r="G205" i="4"/>
  <c r="H205" i="4"/>
  <c r="I205" i="4"/>
  <c r="J205" i="4"/>
  <c r="K205" i="4"/>
  <c r="G206" i="4"/>
  <c r="H206" i="4"/>
  <c r="I206" i="4"/>
  <c r="J206" i="4"/>
  <c r="K206" i="4"/>
  <c r="G207" i="4"/>
  <c r="H207" i="4"/>
  <c r="I207" i="4"/>
  <c r="J207" i="4"/>
  <c r="K207" i="4"/>
  <c r="G208" i="4"/>
  <c r="H208" i="4"/>
  <c r="I208" i="4"/>
  <c r="J208" i="4"/>
  <c r="K208" i="4"/>
  <c r="G209" i="4"/>
  <c r="H209" i="4"/>
  <c r="I209" i="4"/>
  <c r="J209" i="4"/>
  <c r="K209" i="4"/>
  <c r="G210" i="4"/>
  <c r="H210" i="4"/>
  <c r="I210" i="4"/>
  <c r="J210" i="4"/>
  <c r="K210" i="4"/>
  <c r="G211" i="4"/>
  <c r="H211" i="4"/>
  <c r="I211" i="4"/>
  <c r="J211" i="4"/>
  <c r="K211" i="4"/>
  <c r="G212" i="4"/>
  <c r="H212" i="4"/>
  <c r="I212" i="4"/>
  <c r="J212" i="4"/>
  <c r="K212" i="4"/>
  <c r="G213" i="4"/>
  <c r="H213" i="4"/>
  <c r="I213" i="4"/>
  <c r="J213" i="4"/>
  <c r="K213" i="4"/>
  <c r="G214" i="4"/>
  <c r="H214" i="4"/>
  <c r="I214" i="4"/>
  <c r="J214" i="4"/>
  <c r="K214" i="4"/>
  <c r="G215" i="4"/>
  <c r="H215" i="4"/>
  <c r="I215" i="4"/>
  <c r="J215" i="4"/>
  <c r="K215" i="4"/>
  <c r="G216" i="4"/>
  <c r="H216" i="4"/>
  <c r="I216" i="4"/>
  <c r="J216" i="4"/>
  <c r="K216" i="4"/>
  <c r="G217" i="4"/>
  <c r="H217" i="4"/>
  <c r="I217" i="4"/>
  <c r="J217" i="4"/>
  <c r="K217" i="4"/>
  <c r="G218" i="4"/>
  <c r="H218" i="4"/>
  <c r="I218" i="4"/>
  <c r="J218" i="4"/>
  <c r="K218" i="4"/>
  <c r="G219" i="4"/>
  <c r="H219" i="4"/>
  <c r="I219" i="4"/>
  <c r="J219" i="4"/>
  <c r="K219" i="4"/>
  <c r="G220" i="4"/>
  <c r="H220" i="4"/>
  <c r="I220" i="4"/>
  <c r="J220" i="4"/>
  <c r="K220" i="4"/>
  <c r="G221" i="4"/>
  <c r="H221" i="4"/>
  <c r="I221" i="4"/>
  <c r="J221" i="4"/>
  <c r="K221" i="4"/>
  <c r="G222" i="4"/>
  <c r="H222" i="4"/>
  <c r="I222" i="4"/>
  <c r="J222" i="4"/>
  <c r="K222" i="4"/>
  <c r="G223" i="4"/>
  <c r="H223" i="4"/>
  <c r="I223" i="4"/>
  <c r="J223" i="4"/>
  <c r="K223" i="4"/>
  <c r="G224" i="4"/>
  <c r="H224" i="4"/>
  <c r="I224" i="4"/>
  <c r="J224" i="4"/>
  <c r="K224" i="4"/>
  <c r="G225" i="4"/>
  <c r="H225" i="4"/>
  <c r="I225" i="4"/>
  <c r="J225" i="4"/>
  <c r="K225" i="4"/>
  <c r="G226" i="4"/>
  <c r="H226" i="4"/>
  <c r="I226" i="4"/>
  <c r="J226" i="4"/>
  <c r="K226" i="4"/>
  <c r="G227" i="4"/>
  <c r="H227" i="4"/>
  <c r="I227" i="4"/>
  <c r="J227" i="4"/>
  <c r="K227" i="4"/>
  <c r="G228" i="4"/>
  <c r="H228" i="4"/>
  <c r="I228" i="4"/>
  <c r="J228" i="4"/>
  <c r="K228" i="4"/>
  <c r="G229" i="4"/>
  <c r="H229" i="4"/>
  <c r="I229" i="4"/>
  <c r="J229" i="4"/>
  <c r="K229" i="4"/>
  <c r="G230" i="4"/>
  <c r="H230" i="4"/>
  <c r="I230" i="4"/>
  <c r="J230" i="4"/>
  <c r="K230" i="4"/>
  <c r="G231" i="4"/>
  <c r="H231" i="4"/>
  <c r="I231" i="4"/>
  <c r="J231" i="4"/>
  <c r="K231" i="4"/>
  <c r="G232" i="4"/>
  <c r="H232" i="4"/>
  <c r="I232" i="4"/>
  <c r="J232" i="4"/>
  <c r="K232" i="4"/>
  <c r="G233" i="4"/>
  <c r="H233" i="4"/>
  <c r="I233" i="4"/>
  <c r="J233" i="4"/>
  <c r="K233" i="4"/>
  <c r="G234" i="4"/>
  <c r="H234" i="4"/>
  <c r="I234" i="4"/>
  <c r="J234" i="4"/>
  <c r="K234" i="4"/>
  <c r="G235" i="4"/>
  <c r="H235" i="4"/>
  <c r="I235" i="4"/>
  <c r="J235" i="4"/>
  <c r="K235" i="4"/>
  <c r="G236" i="4"/>
  <c r="H236" i="4"/>
  <c r="I236" i="4"/>
  <c r="J236" i="4"/>
  <c r="K236" i="4"/>
  <c r="G237" i="4"/>
  <c r="H237" i="4"/>
  <c r="I237" i="4"/>
  <c r="J237" i="4"/>
  <c r="K237" i="4"/>
  <c r="G238" i="4"/>
  <c r="H238" i="4"/>
  <c r="I238" i="4"/>
  <c r="J238" i="4"/>
  <c r="K238" i="4"/>
  <c r="G239" i="4"/>
  <c r="H239" i="4"/>
  <c r="I239" i="4"/>
  <c r="J239" i="4"/>
  <c r="K239" i="4"/>
  <c r="G240" i="4"/>
  <c r="H240" i="4"/>
  <c r="I240" i="4"/>
  <c r="J240" i="4"/>
  <c r="K240" i="4"/>
  <c r="G241" i="4"/>
  <c r="H241" i="4"/>
  <c r="I241" i="4"/>
  <c r="J241" i="4"/>
  <c r="K241" i="4"/>
  <c r="G242" i="4"/>
  <c r="H242" i="4"/>
  <c r="I242" i="4"/>
  <c r="J242" i="4"/>
  <c r="K242" i="4"/>
  <c r="G243" i="4"/>
  <c r="H243" i="4"/>
  <c r="I243" i="4"/>
  <c r="J243" i="4"/>
  <c r="K243" i="4"/>
  <c r="G244" i="4"/>
  <c r="H244" i="4"/>
  <c r="I244" i="4"/>
  <c r="J244" i="4"/>
  <c r="K244" i="4"/>
  <c r="G245" i="4"/>
  <c r="H245" i="4"/>
  <c r="I245" i="4"/>
  <c r="J245" i="4"/>
  <c r="K245" i="4"/>
  <c r="G246" i="4"/>
  <c r="H246" i="4"/>
  <c r="I246" i="4"/>
  <c r="J246" i="4"/>
  <c r="K246" i="4"/>
  <c r="G247" i="4"/>
  <c r="H247" i="4"/>
  <c r="I247" i="4"/>
  <c r="J247" i="4"/>
  <c r="K247" i="4"/>
  <c r="G248" i="4"/>
  <c r="H248" i="4"/>
  <c r="I248" i="4"/>
  <c r="J248" i="4"/>
  <c r="K248" i="4"/>
  <c r="G249" i="4"/>
  <c r="H249" i="4"/>
  <c r="I249" i="4"/>
  <c r="J249" i="4"/>
  <c r="K249" i="4"/>
  <c r="G250" i="4"/>
  <c r="H250" i="4"/>
  <c r="I250" i="4"/>
  <c r="J250" i="4"/>
  <c r="K250" i="4"/>
  <c r="G251" i="4"/>
  <c r="H251" i="4"/>
  <c r="I251" i="4"/>
  <c r="J251" i="4"/>
  <c r="K251" i="4"/>
  <c r="G252" i="4"/>
  <c r="H252" i="4"/>
  <c r="I252" i="4"/>
  <c r="J252" i="4"/>
  <c r="K252" i="4"/>
  <c r="G253" i="4"/>
  <c r="H253" i="4"/>
  <c r="I253" i="4"/>
  <c r="J253" i="4"/>
  <c r="K253" i="4"/>
  <c r="G254" i="4"/>
  <c r="H254" i="4"/>
  <c r="I254" i="4"/>
  <c r="J254" i="4"/>
  <c r="K254" i="4"/>
  <c r="G255" i="4"/>
  <c r="H255" i="4"/>
  <c r="I255" i="4"/>
  <c r="J255" i="4"/>
  <c r="K255" i="4"/>
  <c r="G256" i="4"/>
  <c r="H256" i="4"/>
  <c r="I256" i="4"/>
  <c r="J256" i="4"/>
  <c r="K256" i="4"/>
  <c r="G257" i="4"/>
  <c r="H257" i="4"/>
  <c r="I257" i="4"/>
  <c r="J257" i="4"/>
  <c r="K257" i="4"/>
  <c r="G258" i="4"/>
  <c r="H258" i="4"/>
  <c r="I258" i="4"/>
  <c r="J258" i="4"/>
  <c r="K258" i="4"/>
  <c r="G259" i="4"/>
  <c r="H259" i="4"/>
  <c r="I259" i="4"/>
  <c r="J259" i="4"/>
  <c r="K259" i="4"/>
  <c r="G260" i="4"/>
  <c r="H260" i="4"/>
  <c r="I260" i="4"/>
  <c r="J260" i="4"/>
  <c r="K260" i="4"/>
  <c r="G261" i="4"/>
  <c r="H261" i="4"/>
  <c r="I261" i="4"/>
  <c r="J261" i="4"/>
  <c r="K261" i="4"/>
  <c r="G262" i="4"/>
  <c r="H262" i="4"/>
  <c r="I262" i="4"/>
  <c r="J262" i="4"/>
  <c r="K262" i="4"/>
  <c r="G263" i="4"/>
  <c r="H263" i="4"/>
  <c r="I263" i="4"/>
  <c r="J263" i="4"/>
  <c r="K263" i="4"/>
  <c r="G264" i="4"/>
  <c r="H264" i="4"/>
  <c r="I264" i="4"/>
  <c r="J264" i="4"/>
  <c r="K264" i="4"/>
  <c r="G265" i="4"/>
  <c r="H265" i="4"/>
  <c r="I265" i="4"/>
  <c r="J265" i="4"/>
  <c r="K265" i="4"/>
  <c r="G266" i="4"/>
  <c r="H266" i="4"/>
  <c r="I266" i="4"/>
  <c r="J266" i="4"/>
  <c r="K266" i="4"/>
  <c r="G267" i="4"/>
  <c r="H267" i="4"/>
  <c r="I267" i="4"/>
  <c r="J267" i="4"/>
  <c r="K267" i="4"/>
  <c r="G268" i="4"/>
  <c r="H268" i="4"/>
  <c r="I268" i="4"/>
  <c r="J268" i="4"/>
  <c r="K268" i="4"/>
  <c r="G269" i="4"/>
  <c r="H269" i="4"/>
  <c r="I269" i="4"/>
  <c r="J269" i="4"/>
  <c r="K269" i="4"/>
  <c r="G270" i="4"/>
  <c r="H270" i="4"/>
  <c r="I270" i="4"/>
  <c r="J270" i="4"/>
  <c r="K270" i="4"/>
  <c r="G271" i="4"/>
  <c r="H271" i="4"/>
  <c r="I271" i="4"/>
  <c r="J271" i="4"/>
  <c r="K271" i="4"/>
  <c r="G272" i="4"/>
  <c r="H272" i="4"/>
  <c r="I272" i="4"/>
  <c r="J272" i="4"/>
  <c r="K272" i="4"/>
  <c r="G273" i="4"/>
  <c r="H273" i="4"/>
  <c r="I273" i="4"/>
  <c r="J273" i="4"/>
  <c r="K273" i="4"/>
  <c r="G274" i="4"/>
  <c r="H274" i="4"/>
  <c r="I274" i="4"/>
  <c r="J274" i="4"/>
  <c r="K274" i="4"/>
  <c r="G275" i="4"/>
  <c r="H275" i="4"/>
  <c r="I275" i="4"/>
  <c r="J275" i="4"/>
  <c r="K275" i="4"/>
  <c r="G276" i="4"/>
  <c r="H276" i="4"/>
  <c r="I276" i="4"/>
  <c r="J276" i="4"/>
  <c r="K276" i="4"/>
  <c r="G277" i="4"/>
  <c r="H277" i="4"/>
  <c r="I277" i="4"/>
  <c r="J277" i="4"/>
  <c r="K277" i="4"/>
  <c r="G278" i="4"/>
  <c r="H278" i="4"/>
  <c r="I278" i="4"/>
  <c r="J278" i="4"/>
  <c r="K278" i="4"/>
  <c r="G279" i="4"/>
  <c r="H279" i="4"/>
  <c r="I279" i="4"/>
  <c r="J279" i="4"/>
  <c r="K279" i="4"/>
  <c r="G280" i="4"/>
  <c r="H280" i="4"/>
  <c r="I280" i="4"/>
  <c r="J280" i="4"/>
  <c r="K280" i="4"/>
  <c r="G281" i="4"/>
  <c r="H281" i="4"/>
  <c r="I281" i="4"/>
  <c r="J281" i="4"/>
  <c r="K281" i="4"/>
  <c r="G282" i="4"/>
  <c r="H282" i="4"/>
  <c r="I282" i="4"/>
  <c r="J282" i="4"/>
  <c r="K282" i="4"/>
  <c r="G283" i="4"/>
  <c r="H283" i="4"/>
  <c r="I283" i="4"/>
  <c r="J283" i="4"/>
  <c r="K283" i="4"/>
  <c r="G284" i="4"/>
  <c r="H284" i="4"/>
  <c r="I284" i="4"/>
  <c r="J284" i="4"/>
  <c r="K284" i="4"/>
  <c r="G285" i="4"/>
  <c r="H285" i="4"/>
  <c r="I285" i="4"/>
  <c r="J285" i="4"/>
  <c r="K285" i="4"/>
  <c r="G286" i="4"/>
  <c r="H286" i="4"/>
  <c r="I286" i="4"/>
  <c r="J286" i="4"/>
  <c r="K286" i="4"/>
  <c r="G287" i="4"/>
  <c r="H287" i="4"/>
  <c r="I287" i="4"/>
  <c r="J287" i="4"/>
  <c r="K287" i="4"/>
  <c r="G288" i="4"/>
  <c r="H288" i="4"/>
  <c r="I288" i="4"/>
  <c r="J288" i="4"/>
  <c r="K288" i="4"/>
  <c r="G289" i="4"/>
  <c r="H289" i="4"/>
  <c r="I289" i="4"/>
  <c r="J289" i="4"/>
  <c r="K289" i="4"/>
  <c r="G290" i="4"/>
  <c r="H290" i="4"/>
  <c r="I290" i="4"/>
  <c r="J290" i="4"/>
  <c r="K290" i="4"/>
  <c r="G291" i="4"/>
  <c r="H291" i="4"/>
  <c r="I291" i="4"/>
  <c r="J291" i="4"/>
  <c r="K291" i="4"/>
  <c r="G292" i="4"/>
  <c r="H292" i="4"/>
  <c r="I292" i="4"/>
  <c r="J292" i="4"/>
  <c r="K292" i="4"/>
  <c r="G293" i="4"/>
  <c r="H293" i="4"/>
  <c r="I293" i="4"/>
  <c r="J293" i="4"/>
  <c r="K293" i="4"/>
  <c r="G294" i="4"/>
  <c r="H294" i="4"/>
  <c r="I294" i="4"/>
  <c r="J294" i="4"/>
  <c r="K294" i="4"/>
  <c r="G295" i="4"/>
  <c r="H295" i="4"/>
  <c r="I295" i="4"/>
  <c r="J295" i="4"/>
  <c r="K295" i="4"/>
  <c r="G296" i="4"/>
  <c r="H296" i="4"/>
  <c r="I296" i="4"/>
  <c r="J296" i="4"/>
  <c r="K296" i="4"/>
  <c r="G297" i="4"/>
  <c r="H297" i="4"/>
  <c r="I297" i="4"/>
  <c r="J297" i="4"/>
  <c r="K297" i="4"/>
  <c r="G298" i="4"/>
  <c r="H298" i="4"/>
  <c r="I298" i="4"/>
  <c r="J298" i="4"/>
  <c r="K298" i="4"/>
  <c r="G299" i="4"/>
  <c r="H299" i="4"/>
  <c r="I299" i="4"/>
  <c r="J299" i="4"/>
  <c r="K299" i="4"/>
  <c r="G300" i="4"/>
  <c r="H300" i="4"/>
  <c r="I300" i="4"/>
  <c r="J300" i="4"/>
  <c r="K300" i="4"/>
  <c r="G301" i="4"/>
  <c r="H301" i="4"/>
  <c r="I301" i="4"/>
  <c r="J301" i="4"/>
  <c r="K301" i="4"/>
  <c r="G302" i="4"/>
  <c r="H302" i="4"/>
  <c r="I302" i="4"/>
  <c r="J302" i="4"/>
  <c r="K302" i="4"/>
  <c r="G303" i="4"/>
  <c r="H303" i="4"/>
  <c r="I303" i="4"/>
  <c r="J303" i="4"/>
  <c r="K303" i="4"/>
  <c r="G304" i="4"/>
  <c r="H304" i="4"/>
  <c r="I304" i="4"/>
  <c r="J304" i="4"/>
  <c r="K304" i="4"/>
  <c r="G305" i="4"/>
  <c r="H305" i="4"/>
  <c r="I305" i="4"/>
  <c r="J305" i="4"/>
  <c r="K305" i="4"/>
  <c r="G306" i="4"/>
  <c r="H306" i="4"/>
  <c r="I306" i="4"/>
  <c r="J306" i="4"/>
  <c r="K306" i="4"/>
  <c r="G307" i="4"/>
  <c r="H307" i="4"/>
  <c r="I307" i="4"/>
  <c r="J307" i="4"/>
  <c r="K307" i="4"/>
  <c r="G308" i="4"/>
  <c r="H308" i="4"/>
  <c r="I308" i="4"/>
  <c r="J308" i="4"/>
  <c r="K308" i="4"/>
  <c r="G309" i="4"/>
  <c r="H309" i="4"/>
  <c r="I309" i="4"/>
  <c r="J309" i="4"/>
  <c r="K309" i="4"/>
  <c r="G310" i="4"/>
  <c r="H310" i="4"/>
  <c r="I310" i="4"/>
  <c r="J310" i="4"/>
  <c r="K310" i="4"/>
  <c r="G311" i="4"/>
  <c r="H311" i="4"/>
  <c r="I311" i="4"/>
  <c r="J311" i="4"/>
  <c r="K311" i="4"/>
  <c r="G312" i="4"/>
  <c r="H312" i="4"/>
  <c r="I312" i="4"/>
  <c r="J312" i="4"/>
  <c r="K312" i="4"/>
  <c r="G313" i="4"/>
  <c r="H313" i="4"/>
  <c r="I313" i="4"/>
  <c r="J313" i="4"/>
  <c r="K313" i="4"/>
  <c r="G314" i="4"/>
  <c r="H314" i="4"/>
  <c r="I314" i="4"/>
  <c r="J314" i="4"/>
  <c r="K314" i="4"/>
  <c r="G315" i="4"/>
  <c r="H315" i="4"/>
  <c r="I315" i="4"/>
  <c r="J315" i="4"/>
  <c r="K315" i="4"/>
  <c r="G316" i="4"/>
  <c r="H316" i="4"/>
  <c r="I316" i="4"/>
  <c r="J316" i="4"/>
  <c r="K316" i="4"/>
  <c r="G317" i="4"/>
  <c r="H317" i="4"/>
  <c r="I317" i="4"/>
  <c r="J317" i="4"/>
  <c r="K317" i="4"/>
  <c r="G318" i="4"/>
  <c r="H318" i="4"/>
  <c r="I318" i="4"/>
  <c r="J318" i="4"/>
  <c r="K318" i="4"/>
  <c r="G319" i="4"/>
  <c r="H319" i="4"/>
  <c r="I319" i="4"/>
  <c r="J319" i="4"/>
  <c r="K319" i="4"/>
  <c r="G320" i="4"/>
  <c r="H320" i="4"/>
  <c r="I320" i="4"/>
  <c r="J320" i="4"/>
  <c r="K320" i="4"/>
  <c r="G321" i="4"/>
  <c r="H321" i="4"/>
  <c r="I321" i="4"/>
  <c r="J321" i="4"/>
  <c r="K321" i="4"/>
  <c r="G322" i="4"/>
  <c r="H322" i="4"/>
  <c r="I322" i="4"/>
  <c r="J322" i="4"/>
  <c r="K322" i="4"/>
  <c r="G323" i="4"/>
  <c r="H323" i="4"/>
  <c r="I323" i="4"/>
  <c r="J323" i="4"/>
  <c r="K323" i="4"/>
  <c r="G324" i="4"/>
  <c r="H324" i="4"/>
  <c r="I324" i="4"/>
  <c r="J324" i="4"/>
  <c r="K324" i="4"/>
  <c r="G325" i="4"/>
  <c r="H325" i="4"/>
  <c r="I325" i="4"/>
  <c r="J325" i="4"/>
  <c r="K325" i="4"/>
  <c r="G326" i="4"/>
  <c r="H326" i="4"/>
  <c r="I326" i="4"/>
  <c r="J326" i="4"/>
  <c r="K326" i="4"/>
  <c r="G327" i="4"/>
  <c r="H327" i="4"/>
  <c r="I327" i="4"/>
  <c r="J327" i="4"/>
  <c r="K327" i="4"/>
  <c r="G328" i="4"/>
  <c r="H328" i="4"/>
  <c r="I328" i="4"/>
  <c r="J328" i="4"/>
  <c r="K328" i="4"/>
  <c r="G329" i="4"/>
  <c r="H329" i="4"/>
  <c r="I329" i="4"/>
  <c r="J329" i="4"/>
  <c r="K329" i="4"/>
  <c r="G330" i="4"/>
  <c r="H330" i="4"/>
  <c r="I330" i="4"/>
  <c r="J330" i="4"/>
  <c r="K330" i="4"/>
  <c r="G331" i="4"/>
  <c r="H331" i="4"/>
  <c r="I331" i="4"/>
  <c r="J331" i="4"/>
  <c r="K331" i="4"/>
  <c r="G332" i="4"/>
  <c r="H332" i="4"/>
  <c r="I332" i="4"/>
  <c r="J332" i="4"/>
  <c r="K332" i="4"/>
  <c r="G333" i="4"/>
  <c r="H333" i="4"/>
  <c r="I333" i="4"/>
  <c r="J333" i="4"/>
  <c r="K333" i="4"/>
  <c r="G334" i="4"/>
  <c r="H334" i="4"/>
  <c r="I334" i="4"/>
  <c r="J334" i="4"/>
  <c r="K334" i="4"/>
  <c r="G335" i="4"/>
  <c r="H335" i="4"/>
  <c r="I335" i="4"/>
  <c r="J335" i="4"/>
  <c r="K335" i="4"/>
  <c r="G336" i="4"/>
  <c r="H336" i="4"/>
  <c r="I336" i="4"/>
  <c r="J336" i="4"/>
  <c r="K336" i="4"/>
  <c r="G337" i="4"/>
  <c r="H337" i="4"/>
  <c r="I337" i="4"/>
  <c r="J337" i="4"/>
  <c r="K337" i="4"/>
  <c r="G338" i="4"/>
  <c r="H338" i="4"/>
  <c r="I338" i="4"/>
  <c r="J338" i="4"/>
  <c r="K338" i="4"/>
  <c r="G339" i="4"/>
  <c r="H339" i="4"/>
  <c r="I339" i="4"/>
  <c r="J339" i="4"/>
  <c r="K339" i="4"/>
  <c r="G340" i="4"/>
  <c r="H340" i="4"/>
  <c r="I340" i="4"/>
  <c r="J340" i="4"/>
  <c r="K340" i="4"/>
  <c r="G341" i="4"/>
  <c r="H341" i="4"/>
  <c r="I341" i="4"/>
  <c r="J341" i="4"/>
  <c r="K341" i="4"/>
  <c r="G342" i="4"/>
  <c r="H342" i="4"/>
  <c r="I342" i="4"/>
  <c r="J342" i="4"/>
  <c r="K342" i="4"/>
  <c r="G343" i="4"/>
  <c r="H343" i="4"/>
  <c r="I343" i="4"/>
  <c r="J343" i="4"/>
  <c r="K343" i="4"/>
  <c r="G344" i="4"/>
  <c r="H344" i="4"/>
  <c r="I344" i="4"/>
  <c r="J344" i="4"/>
  <c r="K344" i="4"/>
  <c r="G345" i="4"/>
  <c r="H345" i="4"/>
  <c r="I345" i="4"/>
  <c r="J345" i="4"/>
  <c r="K345" i="4"/>
  <c r="G346" i="4"/>
  <c r="H346" i="4"/>
  <c r="I346" i="4"/>
  <c r="J346" i="4"/>
  <c r="K346" i="4"/>
  <c r="G347" i="4"/>
  <c r="H347" i="4"/>
  <c r="I347" i="4"/>
  <c r="J347" i="4"/>
  <c r="K347" i="4"/>
  <c r="G348" i="4"/>
  <c r="H348" i="4"/>
  <c r="I348" i="4"/>
  <c r="J348" i="4"/>
  <c r="K348" i="4"/>
  <c r="G349" i="4"/>
  <c r="H349" i="4"/>
  <c r="I349" i="4"/>
  <c r="J349" i="4"/>
  <c r="K349" i="4"/>
  <c r="G350" i="4"/>
  <c r="H350" i="4"/>
  <c r="I350" i="4"/>
  <c r="J350" i="4"/>
  <c r="K350" i="4"/>
  <c r="G351" i="4"/>
  <c r="H351" i="4"/>
  <c r="I351" i="4"/>
  <c r="J351" i="4"/>
  <c r="K351" i="4"/>
  <c r="G352" i="4"/>
  <c r="H352" i="4"/>
  <c r="I352" i="4"/>
  <c r="J352" i="4"/>
  <c r="K352" i="4"/>
  <c r="G353" i="4"/>
  <c r="H353" i="4"/>
  <c r="I353" i="4"/>
  <c r="J353" i="4"/>
  <c r="K353" i="4"/>
  <c r="G354" i="4"/>
  <c r="H354" i="4"/>
  <c r="I354" i="4"/>
  <c r="J354" i="4"/>
  <c r="K354" i="4"/>
  <c r="G355" i="4"/>
  <c r="H355" i="4"/>
  <c r="I355" i="4"/>
  <c r="J355" i="4"/>
  <c r="K355" i="4"/>
  <c r="G356" i="4"/>
  <c r="H356" i="4"/>
  <c r="I356" i="4"/>
  <c r="J356" i="4"/>
  <c r="K356" i="4"/>
  <c r="G357" i="4"/>
  <c r="H357" i="4"/>
  <c r="I357" i="4"/>
  <c r="J357" i="4"/>
  <c r="K357" i="4"/>
  <c r="G358" i="4"/>
  <c r="H358" i="4"/>
  <c r="I358" i="4"/>
  <c r="J358" i="4"/>
  <c r="K358" i="4"/>
  <c r="G359" i="4"/>
  <c r="H359" i="4"/>
  <c r="I359" i="4"/>
  <c r="J359" i="4"/>
  <c r="K359" i="4"/>
  <c r="G360" i="4"/>
  <c r="H360" i="4"/>
  <c r="I360" i="4"/>
  <c r="J360" i="4"/>
  <c r="K360" i="4"/>
  <c r="G361" i="4"/>
  <c r="H361" i="4"/>
  <c r="I361" i="4"/>
  <c r="J361" i="4"/>
  <c r="K361" i="4"/>
  <c r="G362" i="4"/>
  <c r="H362" i="4"/>
  <c r="I362" i="4"/>
  <c r="J362" i="4"/>
  <c r="K362" i="4"/>
  <c r="G363" i="4"/>
  <c r="H363" i="4"/>
  <c r="I363" i="4"/>
  <c r="J363" i="4"/>
  <c r="K363" i="4"/>
  <c r="G364" i="4"/>
  <c r="H364" i="4"/>
  <c r="I364" i="4"/>
  <c r="J364" i="4"/>
  <c r="K364" i="4"/>
  <c r="G365" i="4"/>
  <c r="H365" i="4"/>
  <c r="I365" i="4"/>
  <c r="J365" i="4"/>
  <c r="K365" i="4"/>
  <c r="G366" i="4"/>
  <c r="H366" i="4"/>
  <c r="I366" i="4"/>
  <c r="J366" i="4"/>
  <c r="K366" i="4"/>
  <c r="G367" i="4"/>
  <c r="H367" i="4"/>
  <c r="I367" i="4"/>
  <c r="J367" i="4"/>
  <c r="K367" i="4"/>
  <c r="G368" i="4"/>
  <c r="H368" i="4"/>
  <c r="I368" i="4"/>
  <c r="J368" i="4"/>
  <c r="K368" i="4"/>
  <c r="G369" i="4"/>
  <c r="H369" i="4"/>
  <c r="I369" i="4"/>
  <c r="J369" i="4"/>
  <c r="K369" i="4"/>
  <c r="G370" i="4"/>
  <c r="H370" i="4"/>
  <c r="I370" i="4"/>
  <c r="J370" i="4"/>
  <c r="K370" i="4"/>
  <c r="G371" i="4"/>
  <c r="H371" i="4"/>
  <c r="I371" i="4"/>
  <c r="J371" i="4"/>
  <c r="K371" i="4"/>
  <c r="G372" i="4"/>
  <c r="H372" i="4"/>
  <c r="I372" i="4"/>
  <c r="J372" i="4"/>
  <c r="K372" i="4"/>
  <c r="G373" i="4"/>
  <c r="H373" i="4"/>
  <c r="I373" i="4"/>
  <c r="J373" i="4"/>
  <c r="K373" i="4"/>
  <c r="G374" i="4"/>
  <c r="H374" i="4"/>
  <c r="I374" i="4"/>
  <c r="J374" i="4"/>
  <c r="K374" i="4"/>
  <c r="G375" i="4"/>
  <c r="H375" i="4"/>
  <c r="I375" i="4"/>
  <c r="J375" i="4"/>
  <c r="K375" i="4"/>
  <c r="G376" i="4"/>
  <c r="H376" i="4"/>
  <c r="I376" i="4"/>
  <c r="J376" i="4"/>
  <c r="K376" i="4"/>
  <c r="G377" i="4"/>
  <c r="H377" i="4"/>
  <c r="I377" i="4"/>
  <c r="J377" i="4"/>
  <c r="K377" i="4"/>
  <c r="G378" i="4"/>
  <c r="H378" i="4"/>
  <c r="I378" i="4"/>
  <c r="J378" i="4"/>
  <c r="K378" i="4"/>
  <c r="G379" i="4"/>
  <c r="H379" i="4"/>
  <c r="I379" i="4"/>
  <c r="J379" i="4"/>
  <c r="K379" i="4"/>
  <c r="G380" i="4"/>
  <c r="H380" i="4"/>
  <c r="I380" i="4"/>
  <c r="J380" i="4"/>
  <c r="K380" i="4"/>
  <c r="G381" i="4"/>
  <c r="H381" i="4"/>
  <c r="I381" i="4"/>
  <c r="J381" i="4"/>
  <c r="K381" i="4"/>
  <c r="G382" i="4"/>
  <c r="H382" i="4"/>
  <c r="I382" i="4"/>
  <c r="J382" i="4"/>
  <c r="K382" i="4"/>
  <c r="G383" i="4"/>
  <c r="H383" i="4"/>
  <c r="I383" i="4"/>
  <c r="J383" i="4"/>
  <c r="K383" i="4"/>
  <c r="G384" i="4"/>
  <c r="H384" i="4"/>
  <c r="I384" i="4"/>
  <c r="J384" i="4"/>
  <c r="K384" i="4"/>
  <c r="G385" i="4"/>
  <c r="H385" i="4"/>
  <c r="I385" i="4"/>
  <c r="J385" i="4"/>
  <c r="K385" i="4"/>
  <c r="G386" i="4"/>
  <c r="H386" i="4"/>
  <c r="I386" i="4"/>
  <c r="J386" i="4"/>
  <c r="K386" i="4"/>
  <c r="G387" i="4"/>
  <c r="H387" i="4"/>
  <c r="I387" i="4"/>
  <c r="J387" i="4"/>
  <c r="K387" i="4"/>
  <c r="G388" i="4"/>
  <c r="H388" i="4"/>
  <c r="I388" i="4"/>
  <c r="J388" i="4"/>
  <c r="K388" i="4"/>
  <c r="G389" i="4"/>
  <c r="H389" i="4"/>
  <c r="I389" i="4"/>
  <c r="J389" i="4"/>
  <c r="K389" i="4"/>
  <c r="G390" i="4"/>
  <c r="H390" i="4"/>
  <c r="I390" i="4"/>
  <c r="J390" i="4"/>
  <c r="K390" i="4"/>
  <c r="G391" i="4"/>
  <c r="H391" i="4"/>
  <c r="I391" i="4"/>
  <c r="J391" i="4"/>
  <c r="K391" i="4"/>
  <c r="G392" i="4"/>
  <c r="H392" i="4"/>
  <c r="I392" i="4"/>
  <c r="J392" i="4"/>
  <c r="K392" i="4"/>
  <c r="G393" i="4"/>
  <c r="H393" i="4"/>
  <c r="I393" i="4"/>
  <c r="J393" i="4"/>
  <c r="K393" i="4"/>
  <c r="G394" i="4"/>
  <c r="H394" i="4"/>
  <c r="I394" i="4"/>
  <c r="J394" i="4"/>
  <c r="K394" i="4"/>
  <c r="G395" i="4"/>
  <c r="H395" i="4"/>
  <c r="I395" i="4"/>
  <c r="J395" i="4"/>
  <c r="K395" i="4"/>
  <c r="G396" i="4"/>
  <c r="H396" i="4"/>
  <c r="I396" i="4"/>
  <c r="J396" i="4"/>
  <c r="K396" i="4"/>
  <c r="G397" i="4"/>
  <c r="H397" i="4"/>
  <c r="I397" i="4"/>
  <c r="J397" i="4"/>
  <c r="K397" i="4"/>
  <c r="G398" i="4"/>
  <c r="H398" i="4"/>
  <c r="I398" i="4"/>
  <c r="J398" i="4"/>
  <c r="K398" i="4"/>
  <c r="G399" i="4"/>
  <c r="H399" i="4"/>
  <c r="I399" i="4"/>
  <c r="J399" i="4"/>
  <c r="K399" i="4"/>
  <c r="G400" i="4"/>
  <c r="H400" i="4"/>
  <c r="I400" i="4"/>
  <c r="J400" i="4"/>
  <c r="K400" i="4"/>
  <c r="G401" i="4"/>
  <c r="H401" i="4"/>
  <c r="I401" i="4"/>
  <c r="J401" i="4"/>
  <c r="K401" i="4"/>
  <c r="G402" i="4"/>
  <c r="H402" i="4"/>
  <c r="I402" i="4"/>
  <c r="J402" i="4"/>
  <c r="K402" i="4"/>
  <c r="G403" i="4"/>
  <c r="H403" i="4"/>
  <c r="I403" i="4"/>
  <c r="J403" i="4"/>
  <c r="K403" i="4"/>
  <c r="G404" i="4"/>
  <c r="H404" i="4"/>
  <c r="I404" i="4"/>
  <c r="J404" i="4"/>
  <c r="K404" i="4"/>
  <c r="G405" i="4"/>
  <c r="H405" i="4"/>
  <c r="I405" i="4"/>
  <c r="J405" i="4"/>
  <c r="K405" i="4"/>
  <c r="G406" i="4"/>
  <c r="H406" i="4"/>
  <c r="I406" i="4"/>
  <c r="J406" i="4"/>
  <c r="K406" i="4"/>
  <c r="G407" i="4"/>
  <c r="H407" i="4"/>
  <c r="I407" i="4"/>
  <c r="J407" i="4"/>
  <c r="K407" i="4"/>
  <c r="G408" i="4"/>
  <c r="H408" i="4"/>
  <c r="I408" i="4"/>
  <c r="J408" i="4"/>
  <c r="K408" i="4"/>
  <c r="G409" i="4"/>
  <c r="H409" i="4"/>
  <c r="I409" i="4"/>
  <c r="J409" i="4"/>
  <c r="K409" i="4"/>
  <c r="G410" i="4"/>
  <c r="H410" i="4"/>
  <c r="I410" i="4"/>
  <c r="J410" i="4"/>
  <c r="K410" i="4"/>
  <c r="G411" i="4"/>
  <c r="H411" i="4"/>
  <c r="I411" i="4"/>
  <c r="J411" i="4"/>
  <c r="K411" i="4"/>
  <c r="G412" i="4"/>
  <c r="H412" i="4"/>
  <c r="I412" i="4"/>
  <c r="J412" i="4"/>
  <c r="K412" i="4"/>
  <c r="G413" i="4"/>
  <c r="H413" i="4"/>
  <c r="I413" i="4"/>
  <c r="J413" i="4"/>
  <c r="K413" i="4"/>
  <c r="G414" i="4"/>
  <c r="H414" i="4"/>
  <c r="I414" i="4"/>
  <c r="J414" i="4"/>
  <c r="K414" i="4"/>
  <c r="G415" i="4"/>
  <c r="H415" i="4"/>
  <c r="I415" i="4"/>
  <c r="J415" i="4"/>
  <c r="K415" i="4"/>
  <c r="G416" i="4"/>
  <c r="H416" i="4"/>
  <c r="I416" i="4"/>
  <c r="J416" i="4"/>
  <c r="K416" i="4"/>
  <c r="G417" i="4"/>
  <c r="H417" i="4"/>
  <c r="I417" i="4"/>
  <c r="J417" i="4"/>
  <c r="K417" i="4"/>
  <c r="G418" i="4"/>
  <c r="H418" i="4"/>
  <c r="I418" i="4"/>
  <c r="J418" i="4"/>
  <c r="K418" i="4"/>
  <c r="G419" i="4"/>
  <c r="H419" i="4"/>
  <c r="I419" i="4"/>
  <c r="J419" i="4"/>
  <c r="K419" i="4"/>
  <c r="G420" i="4"/>
  <c r="H420" i="4"/>
  <c r="I420" i="4"/>
  <c r="J420" i="4"/>
  <c r="K420" i="4"/>
  <c r="G421" i="4"/>
  <c r="H421" i="4"/>
  <c r="I421" i="4"/>
  <c r="J421" i="4"/>
  <c r="K421" i="4"/>
  <c r="G422" i="4"/>
  <c r="H422" i="4"/>
  <c r="I422" i="4"/>
  <c r="J422" i="4"/>
  <c r="K422" i="4"/>
  <c r="G423" i="4"/>
  <c r="H423" i="4"/>
  <c r="I423" i="4"/>
  <c r="J423" i="4"/>
  <c r="K423" i="4"/>
  <c r="G424" i="4"/>
  <c r="H424" i="4"/>
  <c r="I424" i="4"/>
  <c r="J424" i="4"/>
  <c r="K424" i="4"/>
  <c r="G425" i="4"/>
  <c r="H425" i="4"/>
  <c r="I425" i="4"/>
  <c r="J425" i="4"/>
  <c r="K425" i="4"/>
  <c r="G426" i="4"/>
  <c r="H426" i="4"/>
  <c r="I426" i="4"/>
  <c r="J426" i="4"/>
  <c r="K426" i="4"/>
  <c r="G427" i="4"/>
  <c r="H427" i="4"/>
  <c r="I427" i="4"/>
  <c r="J427" i="4"/>
  <c r="K427" i="4"/>
  <c r="G428" i="4"/>
  <c r="H428" i="4"/>
  <c r="I428" i="4"/>
  <c r="J428" i="4"/>
  <c r="K428" i="4"/>
  <c r="G429" i="4"/>
  <c r="H429" i="4"/>
  <c r="I429" i="4"/>
  <c r="J429" i="4"/>
  <c r="K429" i="4"/>
  <c r="G430" i="4"/>
  <c r="H430" i="4"/>
  <c r="I430" i="4"/>
  <c r="J430" i="4"/>
  <c r="K430" i="4"/>
  <c r="G431" i="4"/>
  <c r="H431" i="4"/>
  <c r="I431" i="4"/>
  <c r="J431" i="4"/>
  <c r="K431" i="4"/>
  <c r="G432" i="4"/>
  <c r="H432" i="4"/>
  <c r="I432" i="4"/>
  <c r="J432" i="4"/>
  <c r="K432" i="4"/>
  <c r="G433" i="4"/>
  <c r="H433" i="4"/>
  <c r="I433" i="4"/>
  <c r="J433" i="4"/>
  <c r="K433" i="4"/>
  <c r="G434" i="4"/>
  <c r="H434" i="4"/>
  <c r="I434" i="4"/>
  <c r="J434" i="4"/>
  <c r="K434" i="4"/>
  <c r="G435" i="4"/>
  <c r="H435" i="4"/>
  <c r="I435" i="4"/>
  <c r="J435" i="4"/>
  <c r="K435" i="4"/>
  <c r="G436" i="4"/>
  <c r="H436" i="4"/>
  <c r="I436" i="4"/>
  <c r="J436" i="4"/>
  <c r="K436" i="4"/>
  <c r="G437" i="4"/>
  <c r="H437" i="4"/>
  <c r="I437" i="4"/>
  <c r="J437" i="4"/>
  <c r="K437" i="4"/>
  <c r="G438" i="4"/>
  <c r="H438" i="4"/>
  <c r="I438" i="4"/>
  <c r="J438" i="4"/>
  <c r="K438" i="4"/>
  <c r="G439" i="4"/>
  <c r="H439" i="4"/>
  <c r="I439" i="4"/>
  <c r="J439" i="4"/>
  <c r="K439" i="4"/>
  <c r="G440" i="4"/>
  <c r="H440" i="4"/>
  <c r="I440" i="4"/>
  <c r="J440" i="4"/>
  <c r="K440" i="4"/>
  <c r="G441" i="4"/>
  <c r="H441" i="4"/>
  <c r="I441" i="4"/>
  <c r="J441" i="4"/>
  <c r="K441" i="4"/>
  <c r="G442" i="4"/>
  <c r="H442" i="4"/>
  <c r="I442" i="4"/>
  <c r="J442" i="4"/>
  <c r="K442" i="4"/>
  <c r="G443" i="4"/>
  <c r="H443" i="4"/>
  <c r="I443" i="4"/>
  <c r="J443" i="4"/>
  <c r="K443" i="4"/>
  <c r="G444" i="4"/>
  <c r="H444" i="4"/>
  <c r="I444" i="4"/>
  <c r="J444" i="4"/>
  <c r="K444" i="4"/>
  <c r="G445" i="4"/>
  <c r="H445" i="4"/>
  <c r="I445" i="4"/>
  <c r="J445" i="4"/>
  <c r="K445" i="4"/>
  <c r="G446" i="4"/>
  <c r="H446" i="4"/>
  <c r="I446" i="4"/>
  <c r="J446" i="4"/>
  <c r="K446" i="4"/>
  <c r="G447" i="4"/>
  <c r="H447" i="4"/>
  <c r="I447" i="4"/>
  <c r="J447" i="4"/>
  <c r="K447" i="4"/>
  <c r="G448" i="4"/>
  <c r="H448" i="4"/>
  <c r="I448" i="4"/>
  <c r="J448" i="4"/>
  <c r="K448" i="4"/>
  <c r="G449" i="4"/>
  <c r="H449" i="4"/>
  <c r="I449" i="4"/>
  <c r="J449" i="4"/>
  <c r="K449" i="4"/>
  <c r="G450" i="4"/>
  <c r="H450" i="4"/>
  <c r="I450" i="4"/>
  <c r="J450" i="4"/>
  <c r="K450" i="4"/>
  <c r="G451" i="4"/>
  <c r="H451" i="4"/>
  <c r="I451" i="4"/>
  <c r="J451" i="4"/>
  <c r="K451" i="4"/>
  <c r="G452" i="4"/>
  <c r="H452" i="4"/>
  <c r="I452" i="4"/>
  <c r="J452" i="4"/>
  <c r="K452" i="4"/>
  <c r="G453" i="4"/>
  <c r="H453" i="4"/>
  <c r="I453" i="4"/>
  <c r="J453" i="4"/>
  <c r="K453" i="4"/>
  <c r="G454" i="4"/>
  <c r="H454" i="4"/>
  <c r="I454" i="4"/>
  <c r="J454" i="4"/>
  <c r="K454" i="4"/>
  <c r="G455" i="4"/>
  <c r="H455" i="4"/>
  <c r="I455" i="4"/>
  <c r="J455" i="4"/>
  <c r="K455" i="4"/>
  <c r="G456" i="4"/>
  <c r="H456" i="4"/>
  <c r="I456" i="4"/>
  <c r="J456" i="4"/>
  <c r="K456" i="4"/>
  <c r="G457" i="4"/>
  <c r="H457" i="4"/>
  <c r="I457" i="4"/>
  <c r="J457" i="4"/>
  <c r="K457" i="4"/>
  <c r="G458" i="4"/>
  <c r="H458" i="4"/>
  <c r="I458" i="4"/>
  <c r="J458" i="4"/>
  <c r="K458" i="4"/>
  <c r="G459" i="4"/>
  <c r="H459" i="4"/>
  <c r="I459" i="4"/>
  <c r="J459" i="4"/>
  <c r="K459" i="4"/>
  <c r="G460" i="4"/>
  <c r="H460" i="4"/>
  <c r="I460" i="4"/>
  <c r="J460" i="4"/>
  <c r="K460" i="4"/>
  <c r="G461" i="4"/>
  <c r="H461" i="4"/>
  <c r="I461" i="4"/>
  <c r="J461" i="4"/>
  <c r="K461" i="4"/>
  <c r="G462" i="4"/>
  <c r="H462" i="4"/>
  <c r="I462" i="4"/>
  <c r="J462" i="4"/>
  <c r="K462" i="4"/>
  <c r="G463" i="4"/>
  <c r="H463" i="4"/>
  <c r="I463" i="4"/>
  <c r="J463" i="4"/>
  <c r="K463" i="4"/>
  <c r="G464" i="4"/>
  <c r="H464" i="4"/>
  <c r="I464" i="4"/>
  <c r="J464" i="4"/>
  <c r="K464" i="4"/>
  <c r="G465" i="4"/>
  <c r="H465" i="4"/>
  <c r="I465" i="4"/>
  <c r="J465" i="4"/>
  <c r="K465" i="4"/>
  <c r="G466" i="4"/>
  <c r="H466" i="4"/>
  <c r="I466" i="4"/>
  <c r="J466" i="4"/>
  <c r="K466" i="4"/>
  <c r="G467" i="4"/>
  <c r="H467" i="4"/>
  <c r="I467" i="4"/>
  <c r="J467" i="4"/>
  <c r="K467" i="4"/>
  <c r="G468" i="4"/>
  <c r="H468" i="4"/>
  <c r="I468" i="4"/>
  <c r="J468" i="4"/>
  <c r="K468" i="4"/>
  <c r="G469" i="4"/>
  <c r="H469" i="4"/>
  <c r="I469" i="4"/>
  <c r="J469" i="4"/>
  <c r="K469" i="4"/>
  <c r="G470" i="4"/>
  <c r="H470" i="4"/>
  <c r="I470" i="4"/>
  <c r="J470" i="4"/>
  <c r="K470" i="4"/>
  <c r="G471" i="4"/>
  <c r="H471" i="4"/>
  <c r="I471" i="4"/>
  <c r="J471" i="4"/>
  <c r="K471" i="4"/>
  <c r="G472" i="4"/>
  <c r="H472" i="4"/>
  <c r="I472" i="4"/>
  <c r="J472" i="4"/>
  <c r="K472" i="4"/>
  <c r="G473" i="4"/>
  <c r="H473" i="4"/>
  <c r="I473" i="4"/>
  <c r="J473" i="4"/>
  <c r="K473" i="4"/>
  <c r="G474" i="4"/>
  <c r="H474" i="4"/>
  <c r="I474" i="4"/>
  <c r="J474" i="4"/>
  <c r="K474" i="4"/>
  <c r="G475" i="4"/>
  <c r="H475" i="4"/>
  <c r="I475" i="4"/>
  <c r="J475" i="4"/>
  <c r="K475" i="4"/>
  <c r="G476" i="4"/>
  <c r="H476" i="4"/>
  <c r="I476" i="4"/>
  <c r="J476" i="4"/>
  <c r="K476" i="4"/>
  <c r="G477" i="4"/>
  <c r="H477" i="4"/>
  <c r="I477" i="4"/>
  <c r="J477" i="4"/>
  <c r="K477" i="4"/>
  <c r="G478" i="4"/>
  <c r="H478" i="4"/>
  <c r="I478" i="4"/>
  <c r="J478" i="4"/>
  <c r="K478" i="4"/>
  <c r="G479" i="4"/>
  <c r="H479" i="4"/>
  <c r="I479" i="4"/>
  <c r="J479" i="4"/>
  <c r="K479" i="4"/>
  <c r="G480" i="4"/>
  <c r="H480" i="4"/>
  <c r="I480" i="4"/>
  <c r="J480" i="4"/>
  <c r="K480" i="4"/>
  <c r="G481" i="4"/>
  <c r="H481" i="4"/>
  <c r="I481" i="4"/>
  <c r="J481" i="4"/>
  <c r="K481" i="4"/>
  <c r="G482" i="4"/>
  <c r="H482" i="4"/>
  <c r="I482" i="4"/>
  <c r="J482" i="4"/>
  <c r="K482" i="4"/>
  <c r="G483" i="4"/>
  <c r="H483" i="4"/>
  <c r="I483" i="4"/>
  <c r="J483" i="4"/>
  <c r="K483" i="4"/>
  <c r="G484" i="4"/>
  <c r="H484" i="4"/>
  <c r="I484" i="4"/>
  <c r="J484" i="4"/>
  <c r="K484" i="4"/>
  <c r="G485" i="4"/>
  <c r="H485" i="4"/>
  <c r="I485" i="4"/>
  <c r="J485" i="4"/>
  <c r="K485" i="4"/>
  <c r="G486" i="4"/>
  <c r="H486" i="4"/>
  <c r="I486" i="4"/>
  <c r="J486" i="4"/>
  <c r="K486" i="4"/>
  <c r="G487" i="4"/>
  <c r="H487" i="4"/>
  <c r="I487" i="4"/>
  <c r="J487" i="4"/>
  <c r="K487" i="4"/>
  <c r="G488" i="4"/>
  <c r="H488" i="4"/>
  <c r="I488" i="4"/>
  <c r="J488" i="4"/>
  <c r="K488" i="4"/>
  <c r="G489" i="4"/>
  <c r="H489" i="4"/>
  <c r="I489" i="4"/>
  <c r="J489" i="4"/>
  <c r="K489" i="4"/>
  <c r="G490" i="4"/>
  <c r="H490" i="4"/>
  <c r="I490" i="4"/>
  <c r="J490" i="4"/>
  <c r="K490" i="4"/>
  <c r="G491" i="4"/>
  <c r="H491" i="4"/>
  <c r="I491" i="4"/>
  <c r="J491" i="4"/>
  <c r="K491" i="4"/>
  <c r="G492" i="4"/>
  <c r="H492" i="4"/>
  <c r="I492" i="4"/>
  <c r="J492" i="4"/>
  <c r="K492" i="4"/>
  <c r="G493" i="4"/>
  <c r="H493" i="4"/>
  <c r="I493" i="4"/>
  <c r="J493" i="4"/>
  <c r="K493" i="4"/>
  <c r="G494" i="4"/>
  <c r="H494" i="4"/>
  <c r="I494" i="4"/>
  <c r="J494" i="4"/>
  <c r="K494" i="4"/>
  <c r="G495" i="4"/>
  <c r="H495" i="4"/>
  <c r="I495" i="4"/>
  <c r="J495" i="4"/>
  <c r="K495" i="4"/>
  <c r="G496" i="4"/>
  <c r="H496" i="4"/>
  <c r="I496" i="4"/>
  <c r="J496" i="4"/>
  <c r="K496" i="4"/>
  <c r="G497" i="4"/>
  <c r="H497" i="4"/>
  <c r="I497" i="4"/>
  <c r="J497" i="4"/>
  <c r="K497" i="4"/>
  <c r="G498" i="4"/>
  <c r="H498" i="4"/>
  <c r="I498" i="4"/>
  <c r="J498" i="4"/>
  <c r="K498" i="4"/>
  <c r="G499" i="4"/>
  <c r="H499" i="4"/>
  <c r="I499" i="4"/>
  <c r="J499" i="4"/>
  <c r="K499" i="4"/>
  <c r="G500" i="4"/>
  <c r="H500" i="4"/>
  <c r="I500" i="4"/>
  <c r="J500" i="4"/>
  <c r="K500" i="4"/>
  <c r="G501" i="4"/>
  <c r="H501" i="4"/>
  <c r="I501" i="4"/>
  <c r="J501" i="4"/>
  <c r="K501" i="4"/>
  <c r="G502" i="4"/>
  <c r="H502" i="4"/>
  <c r="I502" i="4"/>
  <c r="J502" i="4"/>
  <c r="K502" i="4"/>
  <c r="G503" i="4"/>
  <c r="H503" i="4"/>
  <c r="I503" i="4"/>
  <c r="J503" i="4"/>
  <c r="K503" i="4"/>
  <c r="G504" i="4"/>
  <c r="H504" i="4"/>
  <c r="I504" i="4"/>
  <c r="J504" i="4"/>
  <c r="K504" i="4"/>
  <c r="G505" i="4"/>
  <c r="H505" i="4"/>
  <c r="I505" i="4"/>
  <c r="J505" i="4"/>
  <c r="K505" i="4"/>
  <c r="G506" i="4"/>
  <c r="H506" i="4"/>
  <c r="I506" i="4"/>
  <c r="J506" i="4"/>
  <c r="K506" i="4"/>
  <c r="H12" i="4"/>
  <c r="I12" i="4"/>
  <c r="J12" i="4"/>
  <c r="K12" i="4"/>
  <c r="G1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C3" i="4"/>
  <c r="D3" i="4"/>
  <c r="E3" i="4"/>
  <c r="C4" i="4"/>
  <c r="D4" i="4"/>
  <c r="E4" i="4"/>
  <c r="C5" i="4"/>
  <c r="D5" i="4"/>
  <c r="E5" i="4"/>
  <c r="C6" i="4"/>
  <c r="D6" i="4"/>
  <c r="E6" i="4"/>
  <c r="C7" i="4"/>
  <c r="D7" i="4"/>
  <c r="E7" i="4"/>
  <c r="C8" i="4"/>
  <c r="D8" i="4"/>
  <c r="E8" i="4"/>
  <c r="C9" i="4"/>
  <c r="D9" i="4"/>
  <c r="E9" i="4"/>
  <c r="C10" i="4"/>
  <c r="D10" i="4"/>
  <c r="E10" i="4"/>
  <c r="C11" i="4"/>
  <c r="D11" i="4"/>
  <c r="E11" i="4"/>
  <c r="C12" i="4"/>
  <c r="D12" i="4"/>
  <c r="E12" i="4"/>
  <c r="C13" i="4"/>
  <c r="D13" i="4"/>
  <c r="E13" i="4"/>
  <c r="C14" i="4"/>
  <c r="D14" i="4"/>
  <c r="E14" i="4"/>
  <c r="C15" i="4"/>
  <c r="D15" i="4"/>
  <c r="E15" i="4"/>
  <c r="C16" i="4"/>
  <c r="D16" i="4"/>
  <c r="E16" i="4"/>
  <c r="C17" i="4"/>
  <c r="D17" i="4"/>
  <c r="E17" i="4"/>
  <c r="C18" i="4"/>
  <c r="D18" i="4"/>
  <c r="E18" i="4"/>
  <c r="C19" i="4"/>
  <c r="D19" i="4"/>
  <c r="E19" i="4"/>
  <c r="C20" i="4"/>
  <c r="D20" i="4"/>
  <c r="E20" i="4"/>
  <c r="C21" i="4"/>
  <c r="D21" i="4"/>
  <c r="E21" i="4"/>
  <c r="C22" i="4"/>
  <c r="D22" i="4"/>
  <c r="E22" i="4"/>
  <c r="C23" i="4"/>
  <c r="D23" i="4"/>
  <c r="E23" i="4"/>
  <c r="C24" i="4"/>
  <c r="D24" i="4"/>
  <c r="E24" i="4"/>
  <c r="C25" i="4"/>
  <c r="D25" i="4"/>
  <c r="E25" i="4"/>
  <c r="C26" i="4"/>
  <c r="D26" i="4"/>
  <c r="E26" i="4"/>
  <c r="C27" i="4"/>
  <c r="D27" i="4"/>
  <c r="E27" i="4"/>
  <c r="C28" i="4"/>
  <c r="D28" i="4"/>
  <c r="E28" i="4"/>
  <c r="C29" i="4"/>
  <c r="D29" i="4"/>
  <c r="E29" i="4"/>
  <c r="C30" i="4"/>
  <c r="D30" i="4"/>
  <c r="E30" i="4"/>
  <c r="C31" i="4"/>
  <c r="D31" i="4"/>
  <c r="E31" i="4"/>
  <c r="C32" i="4"/>
  <c r="D32" i="4"/>
  <c r="E32" i="4"/>
  <c r="C33" i="4"/>
  <c r="D33" i="4"/>
  <c r="E33" i="4"/>
  <c r="C34" i="4"/>
  <c r="D34" i="4"/>
  <c r="E34" i="4"/>
  <c r="C35" i="4"/>
  <c r="D35" i="4"/>
  <c r="E35" i="4"/>
  <c r="C36" i="4"/>
  <c r="D36" i="4"/>
  <c r="E36" i="4"/>
  <c r="C37" i="4"/>
  <c r="D37" i="4"/>
  <c r="E37" i="4"/>
  <c r="C38" i="4"/>
  <c r="D38" i="4"/>
  <c r="E38" i="4"/>
  <c r="C39" i="4"/>
  <c r="D39" i="4"/>
  <c r="E39" i="4"/>
  <c r="C40" i="4"/>
  <c r="D40" i="4"/>
  <c r="E40" i="4"/>
  <c r="C41" i="4"/>
  <c r="D41" i="4"/>
  <c r="E41" i="4"/>
  <c r="C42" i="4"/>
  <c r="D42" i="4"/>
  <c r="E42" i="4"/>
  <c r="C43" i="4"/>
  <c r="D43" i="4"/>
  <c r="E43" i="4"/>
  <c r="C44" i="4"/>
  <c r="D44" i="4"/>
  <c r="E44" i="4"/>
  <c r="C45" i="4"/>
  <c r="D45" i="4"/>
  <c r="E45" i="4"/>
  <c r="C46" i="4"/>
  <c r="D46" i="4"/>
  <c r="E46" i="4"/>
  <c r="C47" i="4"/>
  <c r="D47" i="4"/>
  <c r="E47" i="4"/>
  <c r="C48" i="4"/>
  <c r="D48" i="4"/>
  <c r="E48" i="4"/>
  <c r="C49" i="4"/>
  <c r="D49" i="4"/>
  <c r="E49" i="4"/>
  <c r="C50" i="4"/>
  <c r="D50" i="4"/>
  <c r="E50" i="4"/>
  <c r="C51" i="4"/>
  <c r="D51" i="4"/>
  <c r="E51" i="4"/>
  <c r="C52" i="4"/>
  <c r="D52" i="4"/>
  <c r="E52" i="4"/>
  <c r="C53" i="4"/>
  <c r="D53" i="4"/>
  <c r="E53" i="4"/>
  <c r="C54" i="4"/>
  <c r="D54" i="4"/>
  <c r="E54" i="4"/>
  <c r="C55" i="4"/>
  <c r="D55" i="4"/>
  <c r="E55" i="4"/>
  <c r="C56" i="4"/>
  <c r="D56" i="4"/>
  <c r="E56" i="4"/>
  <c r="C57" i="4"/>
  <c r="D57" i="4"/>
  <c r="E57" i="4"/>
  <c r="C58" i="4"/>
  <c r="D58" i="4"/>
  <c r="E58" i="4"/>
  <c r="C59" i="4"/>
  <c r="D59" i="4"/>
  <c r="E59" i="4"/>
  <c r="C60" i="4"/>
  <c r="D60" i="4"/>
  <c r="E60" i="4"/>
  <c r="C61" i="4"/>
  <c r="D61" i="4"/>
  <c r="E61" i="4"/>
  <c r="C62" i="4"/>
  <c r="D62" i="4"/>
  <c r="E62" i="4"/>
  <c r="C63" i="4"/>
  <c r="D63" i="4"/>
  <c r="E63" i="4"/>
  <c r="C64" i="4"/>
  <c r="D64" i="4"/>
  <c r="E64" i="4"/>
  <c r="C65" i="4"/>
  <c r="D65" i="4"/>
  <c r="E65" i="4"/>
  <c r="C66" i="4"/>
  <c r="D66" i="4"/>
  <c r="E66" i="4"/>
  <c r="C67" i="4"/>
  <c r="D67" i="4"/>
  <c r="E67" i="4"/>
  <c r="C68" i="4"/>
  <c r="D68" i="4"/>
  <c r="E68" i="4"/>
  <c r="C69" i="4"/>
  <c r="D69" i="4"/>
  <c r="E69" i="4"/>
  <c r="C70" i="4"/>
  <c r="D70" i="4"/>
  <c r="E70" i="4"/>
  <c r="C71" i="4"/>
  <c r="D71" i="4"/>
  <c r="E71" i="4"/>
  <c r="C72" i="4"/>
  <c r="D72" i="4"/>
  <c r="E72" i="4"/>
  <c r="C73" i="4"/>
  <c r="D73" i="4"/>
  <c r="E73" i="4"/>
  <c r="C74" i="4"/>
  <c r="D74" i="4"/>
  <c r="E74" i="4"/>
  <c r="C75" i="4"/>
  <c r="D75" i="4"/>
  <c r="E75" i="4"/>
  <c r="C76" i="4"/>
  <c r="D76" i="4"/>
  <c r="E76" i="4"/>
  <c r="C77" i="4"/>
  <c r="D77" i="4"/>
  <c r="E77" i="4"/>
  <c r="C78" i="4"/>
  <c r="D78" i="4"/>
  <c r="E78" i="4"/>
  <c r="C79" i="4"/>
  <c r="D79" i="4"/>
  <c r="E79" i="4"/>
  <c r="C80" i="4"/>
  <c r="D80" i="4"/>
  <c r="E80" i="4"/>
  <c r="C81" i="4"/>
  <c r="D81" i="4"/>
  <c r="E81" i="4"/>
  <c r="C82" i="4"/>
  <c r="D82" i="4"/>
  <c r="E82" i="4"/>
  <c r="C83" i="4"/>
  <c r="D83" i="4"/>
  <c r="E83" i="4"/>
  <c r="C84" i="4"/>
  <c r="D84" i="4"/>
  <c r="E84" i="4"/>
  <c r="C85" i="4"/>
  <c r="D85" i="4"/>
  <c r="E85" i="4"/>
  <c r="C86" i="4"/>
  <c r="D86" i="4"/>
  <c r="E86" i="4"/>
  <c r="C87" i="4"/>
  <c r="D87" i="4"/>
  <c r="E87" i="4"/>
  <c r="C88" i="4"/>
  <c r="D88" i="4"/>
  <c r="E88" i="4"/>
  <c r="C89" i="4"/>
  <c r="D89" i="4"/>
  <c r="E89" i="4"/>
  <c r="C90" i="4"/>
  <c r="D90" i="4"/>
  <c r="E90" i="4"/>
  <c r="C91" i="4"/>
  <c r="D91" i="4"/>
  <c r="E91" i="4"/>
  <c r="C92" i="4"/>
  <c r="D92" i="4"/>
  <c r="E92" i="4"/>
  <c r="C93" i="4"/>
  <c r="D93" i="4"/>
  <c r="E93" i="4"/>
  <c r="C94" i="4"/>
  <c r="D94" i="4"/>
  <c r="E94" i="4"/>
  <c r="C95" i="4"/>
  <c r="D95" i="4"/>
  <c r="E95" i="4"/>
  <c r="C96" i="4"/>
  <c r="D96" i="4"/>
  <c r="E96" i="4"/>
  <c r="C97" i="4"/>
  <c r="D97" i="4"/>
  <c r="E97" i="4"/>
  <c r="C98" i="4"/>
  <c r="D98" i="4"/>
  <c r="E98" i="4"/>
  <c r="C99" i="4"/>
  <c r="D99" i="4"/>
  <c r="E99" i="4"/>
  <c r="C100" i="4"/>
  <c r="D100" i="4"/>
  <c r="E100" i="4"/>
  <c r="C101" i="4"/>
  <c r="D101" i="4"/>
  <c r="E101" i="4"/>
  <c r="C102" i="4"/>
  <c r="D102" i="4"/>
  <c r="E102" i="4"/>
  <c r="C103" i="4"/>
  <c r="D103" i="4"/>
  <c r="E103" i="4"/>
  <c r="C104" i="4"/>
  <c r="D104" i="4"/>
  <c r="E104" i="4"/>
  <c r="C105" i="4"/>
  <c r="D105" i="4"/>
  <c r="E105" i="4"/>
  <c r="C106" i="4"/>
  <c r="D106" i="4"/>
  <c r="E106" i="4"/>
  <c r="C107" i="4"/>
  <c r="D107" i="4"/>
  <c r="E107" i="4"/>
  <c r="C108" i="4"/>
  <c r="D108" i="4"/>
  <c r="E108" i="4"/>
  <c r="C109" i="4"/>
  <c r="D109" i="4"/>
  <c r="E109" i="4"/>
  <c r="C110" i="4"/>
  <c r="D110" i="4"/>
  <c r="E110" i="4"/>
  <c r="C111" i="4"/>
  <c r="D111" i="4"/>
  <c r="E111" i="4"/>
  <c r="C112" i="4"/>
  <c r="D112" i="4"/>
  <c r="E112" i="4"/>
  <c r="C113" i="4"/>
  <c r="D113" i="4"/>
  <c r="E113" i="4"/>
  <c r="C114" i="4"/>
  <c r="D114" i="4"/>
  <c r="E114" i="4"/>
  <c r="C115" i="4"/>
  <c r="D115" i="4"/>
  <c r="E115" i="4"/>
  <c r="C116" i="4"/>
  <c r="D116" i="4"/>
  <c r="E116" i="4"/>
  <c r="C117" i="4"/>
  <c r="D117" i="4"/>
  <c r="E117" i="4"/>
  <c r="C118" i="4"/>
  <c r="D118" i="4"/>
  <c r="E118" i="4"/>
  <c r="C119" i="4"/>
  <c r="D119" i="4"/>
  <c r="E119" i="4"/>
  <c r="C120" i="4"/>
  <c r="D120" i="4"/>
  <c r="E120" i="4"/>
  <c r="C121" i="4"/>
  <c r="D121" i="4"/>
  <c r="E121" i="4"/>
  <c r="C122" i="4"/>
  <c r="D122" i="4"/>
  <c r="E122" i="4"/>
  <c r="C123" i="4"/>
  <c r="D123" i="4"/>
  <c r="E123" i="4"/>
  <c r="C124" i="4"/>
  <c r="D124" i="4"/>
  <c r="E124" i="4"/>
  <c r="C125" i="4"/>
  <c r="D125" i="4"/>
  <c r="E125" i="4"/>
  <c r="C126" i="4"/>
  <c r="D126" i="4"/>
  <c r="E126" i="4"/>
  <c r="C127" i="4"/>
  <c r="D127" i="4"/>
  <c r="E127" i="4"/>
  <c r="C128" i="4"/>
  <c r="D128" i="4"/>
  <c r="E128" i="4"/>
  <c r="C129" i="4"/>
  <c r="D129" i="4"/>
  <c r="E129" i="4"/>
  <c r="C130" i="4"/>
  <c r="D130" i="4"/>
  <c r="E130" i="4"/>
  <c r="C131" i="4"/>
  <c r="D131" i="4"/>
  <c r="E131" i="4"/>
  <c r="C132" i="4"/>
  <c r="D132" i="4"/>
  <c r="E132" i="4"/>
  <c r="C133" i="4"/>
  <c r="D133" i="4"/>
  <c r="E133" i="4"/>
  <c r="C134" i="4"/>
  <c r="D134" i="4"/>
  <c r="E134" i="4"/>
  <c r="C135" i="4"/>
  <c r="D135" i="4"/>
  <c r="E135" i="4"/>
  <c r="C136" i="4"/>
  <c r="D136" i="4"/>
  <c r="E136" i="4"/>
  <c r="C137" i="4"/>
  <c r="D137" i="4"/>
  <c r="E137" i="4"/>
  <c r="C138" i="4"/>
  <c r="D138" i="4"/>
  <c r="E138" i="4"/>
  <c r="C139" i="4"/>
  <c r="D139" i="4"/>
  <c r="E139" i="4"/>
  <c r="C140" i="4"/>
  <c r="D140" i="4"/>
  <c r="E140" i="4"/>
  <c r="C141" i="4"/>
  <c r="D141" i="4"/>
  <c r="E141" i="4"/>
  <c r="C142" i="4"/>
  <c r="D142" i="4"/>
  <c r="E142" i="4"/>
  <c r="C143" i="4"/>
  <c r="D143" i="4"/>
  <c r="E143" i="4"/>
  <c r="C144" i="4"/>
  <c r="D144" i="4"/>
  <c r="E144" i="4"/>
  <c r="C145" i="4"/>
  <c r="D145" i="4"/>
  <c r="E145" i="4"/>
  <c r="C146" i="4"/>
  <c r="D146" i="4"/>
  <c r="E146" i="4"/>
  <c r="C147" i="4"/>
  <c r="D147" i="4"/>
  <c r="E147" i="4"/>
  <c r="C148" i="4"/>
  <c r="D148" i="4"/>
  <c r="E148" i="4"/>
  <c r="C149" i="4"/>
  <c r="D149" i="4"/>
  <c r="E149" i="4"/>
  <c r="C150" i="4"/>
  <c r="D150" i="4"/>
  <c r="E150" i="4"/>
  <c r="C151" i="4"/>
  <c r="D151" i="4"/>
  <c r="E151" i="4"/>
  <c r="C152" i="4"/>
  <c r="D152" i="4"/>
  <c r="E152" i="4"/>
  <c r="C153" i="4"/>
  <c r="D153" i="4"/>
  <c r="E153" i="4"/>
  <c r="C154" i="4"/>
  <c r="D154" i="4"/>
  <c r="E154" i="4"/>
  <c r="C155" i="4"/>
  <c r="D155" i="4"/>
  <c r="E155" i="4"/>
  <c r="C156" i="4"/>
  <c r="D156" i="4"/>
  <c r="E156" i="4"/>
  <c r="C157" i="4"/>
  <c r="D157" i="4"/>
  <c r="E157" i="4"/>
  <c r="C158" i="4"/>
  <c r="D158" i="4"/>
  <c r="E158" i="4"/>
  <c r="C159" i="4"/>
  <c r="D159" i="4"/>
  <c r="E159" i="4"/>
  <c r="C160" i="4"/>
  <c r="D160" i="4"/>
  <c r="E160" i="4"/>
  <c r="C161" i="4"/>
  <c r="D161" i="4"/>
  <c r="E161" i="4"/>
  <c r="C162" i="4"/>
  <c r="D162" i="4"/>
  <c r="E162" i="4"/>
  <c r="C163" i="4"/>
  <c r="D163" i="4"/>
  <c r="E163" i="4"/>
  <c r="C164" i="4"/>
  <c r="D164" i="4"/>
  <c r="E164" i="4"/>
  <c r="C165" i="4"/>
  <c r="D165" i="4"/>
  <c r="E165" i="4"/>
  <c r="C166" i="4"/>
  <c r="D166" i="4"/>
  <c r="E166" i="4"/>
  <c r="C167" i="4"/>
  <c r="D167" i="4"/>
  <c r="E167" i="4"/>
  <c r="C168" i="4"/>
  <c r="D168" i="4"/>
  <c r="E168" i="4"/>
  <c r="C169" i="4"/>
  <c r="D169" i="4"/>
  <c r="E169" i="4"/>
  <c r="C170" i="4"/>
  <c r="D170" i="4"/>
  <c r="E170" i="4"/>
  <c r="C171" i="4"/>
  <c r="D171" i="4"/>
  <c r="E171" i="4"/>
  <c r="C172" i="4"/>
  <c r="D172" i="4"/>
  <c r="E172" i="4"/>
  <c r="C173" i="4"/>
  <c r="D173" i="4"/>
  <c r="E173" i="4"/>
  <c r="C174" i="4"/>
  <c r="D174" i="4"/>
  <c r="E174" i="4"/>
  <c r="C175" i="4"/>
  <c r="D175" i="4"/>
  <c r="E175" i="4"/>
  <c r="C176" i="4"/>
  <c r="D176" i="4"/>
  <c r="E176" i="4"/>
  <c r="C177" i="4"/>
  <c r="D177" i="4"/>
  <c r="E177" i="4"/>
  <c r="C178" i="4"/>
  <c r="D178" i="4"/>
  <c r="E178" i="4"/>
  <c r="C179" i="4"/>
  <c r="D179" i="4"/>
  <c r="E179" i="4"/>
  <c r="C180" i="4"/>
  <c r="D180" i="4"/>
  <c r="E180" i="4"/>
  <c r="C181" i="4"/>
  <c r="D181" i="4"/>
  <c r="E181" i="4"/>
  <c r="C182" i="4"/>
  <c r="D182" i="4"/>
  <c r="E182" i="4"/>
  <c r="C183" i="4"/>
  <c r="D183" i="4"/>
  <c r="E183" i="4"/>
  <c r="C184" i="4"/>
  <c r="D184" i="4"/>
  <c r="E184" i="4"/>
  <c r="C185" i="4"/>
  <c r="D185" i="4"/>
  <c r="E185" i="4"/>
  <c r="C186" i="4"/>
  <c r="D186" i="4"/>
  <c r="E186" i="4"/>
  <c r="C187" i="4"/>
  <c r="D187" i="4"/>
  <c r="E187" i="4"/>
  <c r="C188" i="4"/>
  <c r="D188" i="4"/>
  <c r="E188" i="4"/>
  <c r="C189" i="4"/>
  <c r="D189" i="4"/>
  <c r="E189" i="4"/>
  <c r="C190" i="4"/>
  <c r="D190" i="4"/>
  <c r="E190" i="4"/>
  <c r="C191" i="4"/>
  <c r="D191" i="4"/>
  <c r="E191" i="4"/>
  <c r="C192" i="4"/>
  <c r="D192" i="4"/>
  <c r="E192" i="4"/>
  <c r="C193" i="4"/>
  <c r="D193" i="4"/>
  <c r="E193" i="4"/>
  <c r="C194" i="4"/>
  <c r="D194" i="4"/>
  <c r="E194" i="4"/>
  <c r="C195" i="4"/>
  <c r="D195" i="4"/>
  <c r="E195" i="4"/>
  <c r="C196" i="4"/>
  <c r="D196" i="4"/>
  <c r="E196" i="4"/>
  <c r="C197" i="4"/>
  <c r="D197" i="4"/>
  <c r="E197" i="4"/>
  <c r="C198" i="4"/>
  <c r="D198" i="4"/>
  <c r="E198" i="4"/>
  <c r="C199" i="4"/>
  <c r="D199" i="4"/>
  <c r="E199" i="4"/>
  <c r="C200" i="4"/>
  <c r="D200" i="4"/>
  <c r="E200" i="4"/>
  <c r="C201" i="4"/>
  <c r="D201" i="4"/>
  <c r="E201" i="4"/>
  <c r="C202" i="4"/>
  <c r="D202" i="4"/>
  <c r="E202" i="4"/>
  <c r="C203" i="4"/>
  <c r="D203" i="4"/>
  <c r="E203" i="4"/>
  <c r="C204" i="4"/>
  <c r="D204" i="4"/>
  <c r="E204" i="4"/>
  <c r="C205" i="4"/>
  <c r="D205" i="4"/>
  <c r="E205" i="4"/>
  <c r="C206" i="4"/>
  <c r="D206" i="4"/>
  <c r="E206" i="4"/>
  <c r="C207" i="4"/>
  <c r="D207" i="4"/>
  <c r="E207" i="4"/>
  <c r="C208" i="4"/>
  <c r="D208" i="4"/>
  <c r="E208" i="4"/>
  <c r="C209" i="4"/>
  <c r="D209" i="4"/>
  <c r="E209" i="4"/>
  <c r="C210" i="4"/>
  <c r="D210" i="4"/>
  <c r="E210" i="4"/>
  <c r="C211" i="4"/>
  <c r="D211" i="4"/>
  <c r="E211" i="4"/>
  <c r="C212" i="4"/>
  <c r="D212" i="4"/>
  <c r="E212" i="4"/>
  <c r="C213" i="4"/>
  <c r="D213" i="4"/>
  <c r="E213" i="4"/>
  <c r="C214" i="4"/>
  <c r="D214" i="4"/>
  <c r="E214" i="4"/>
  <c r="C215" i="4"/>
  <c r="D215" i="4"/>
  <c r="E215" i="4"/>
  <c r="C216" i="4"/>
  <c r="D216" i="4"/>
  <c r="E216" i="4"/>
  <c r="C217" i="4"/>
  <c r="D217" i="4"/>
  <c r="E217" i="4"/>
  <c r="C218" i="4"/>
  <c r="D218" i="4"/>
  <c r="E218" i="4"/>
  <c r="C219" i="4"/>
  <c r="D219" i="4"/>
  <c r="E219" i="4"/>
  <c r="C220" i="4"/>
  <c r="D220" i="4"/>
  <c r="E220" i="4"/>
  <c r="C221" i="4"/>
  <c r="D221" i="4"/>
  <c r="E221" i="4"/>
  <c r="C222" i="4"/>
  <c r="D222" i="4"/>
  <c r="E222" i="4"/>
  <c r="C223" i="4"/>
  <c r="D223" i="4"/>
  <c r="E223" i="4"/>
  <c r="C224" i="4"/>
  <c r="D224" i="4"/>
  <c r="E224" i="4"/>
  <c r="C225" i="4"/>
  <c r="D225" i="4"/>
  <c r="E225" i="4"/>
  <c r="C226" i="4"/>
  <c r="D226" i="4"/>
  <c r="E226" i="4"/>
  <c r="C227" i="4"/>
  <c r="D227" i="4"/>
  <c r="E227" i="4"/>
  <c r="C228" i="4"/>
  <c r="D228" i="4"/>
  <c r="E228" i="4"/>
  <c r="C229" i="4"/>
  <c r="D229" i="4"/>
  <c r="E229" i="4"/>
  <c r="C230" i="4"/>
  <c r="D230" i="4"/>
  <c r="E230" i="4"/>
  <c r="C231" i="4"/>
  <c r="D231" i="4"/>
  <c r="E231" i="4"/>
  <c r="C232" i="4"/>
  <c r="D232" i="4"/>
  <c r="E232" i="4"/>
  <c r="C233" i="4"/>
  <c r="D233" i="4"/>
  <c r="E233" i="4"/>
  <c r="C234" i="4"/>
  <c r="D234" i="4"/>
  <c r="E234" i="4"/>
  <c r="C235" i="4"/>
  <c r="D235" i="4"/>
  <c r="E235" i="4"/>
  <c r="C236" i="4"/>
  <c r="D236" i="4"/>
  <c r="E236" i="4"/>
  <c r="C237" i="4"/>
  <c r="D237" i="4"/>
  <c r="E237" i="4"/>
  <c r="C238" i="4"/>
  <c r="D238" i="4"/>
  <c r="E238" i="4"/>
  <c r="C239" i="4"/>
  <c r="D239" i="4"/>
  <c r="E239" i="4"/>
  <c r="C240" i="4"/>
  <c r="D240" i="4"/>
  <c r="E240" i="4"/>
  <c r="C241" i="4"/>
  <c r="D241" i="4"/>
  <c r="E241" i="4"/>
  <c r="C242" i="4"/>
  <c r="D242" i="4"/>
  <c r="E242" i="4"/>
  <c r="C243" i="4"/>
  <c r="D243" i="4"/>
  <c r="E243" i="4"/>
  <c r="C244" i="4"/>
  <c r="D244" i="4"/>
  <c r="E244" i="4"/>
  <c r="C245" i="4"/>
  <c r="D245" i="4"/>
  <c r="E245" i="4"/>
  <c r="C246" i="4"/>
  <c r="D246" i="4"/>
  <c r="E246" i="4"/>
  <c r="C247" i="4"/>
  <c r="D247" i="4"/>
  <c r="E247" i="4"/>
  <c r="C248" i="4"/>
  <c r="D248" i="4"/>
  <c r="E248" i="4"/>
  <c r="C249" i="4"/>
  <c r="D249" i="4"/>
  <c r="E249" i="4"/>
  <c r="C250" i="4"/>
  <c r="D250" i="4"/>
  <c r="E250" i="4"/>
  <c r="C251" i="4"/>
  <c r="D251" i="4"/>
  <c r="E251" i="4"/>
  <c r="C252" i="4"/>
  <c r="D252" i="4"/>
  <c r="E252" i="4"/>
  <c r="C253" i="4"/>
  <c r="D253" i="4"/>
  <c r="E253" i="4"/>
  <c r="C254" i="4"/>
  <c r="D254" i="4"/>
  <c r="E254" i="4"/>
  <c r="C255" i="4"/>
  <c r="D255" i="4"/>
  <c r="E255" i="4"/>
  <c r="C256" i="4"/>
  <c r="D256" i="4"/>
  <c r="E256" i="4"/>
  <c r="C257" i="4"/>
  <c r="D257" i="4"/>
  <c r="E257" i="4"/>
  <c r="C258" i="4"/>
  <c r="D258" i="4"/>
  <c r="E258" i="4"/>
  <c r="C259" i="4"/>
  <c r="D259" i="4"/>
  <c r="E259" i="4"/>
  <c r="C260" i="4"/>
  <c r="D260" i="4"/>
  <c r="E260" i="4"/>
  <c r="C261" i="4"/>
  <c r="D261" i="4"/>
  <c r="E261" i="4"/>
  <c r="C262" i="4"/>
  <c r="D262" i="4"/>
  <c r="E262" i="4"/>
  <c r="C263" i="4"/>
  <c r="D263" i="4"/>
  <c r="E263" i="4"/>
  <c r="C264" i="4"/>
  <c r="D264" i="4"/>
  <c r="E264" i="4"/>
  <c r="C265" i="4"/>
  <c r="D265" i="4"/>
  <c r="E265" i="4"/>
  <c r="C266" i="4"/>
  <c r="D266" i="4"/>
  <c r="E266" i="4"/>
  <c r="C267" i="4"/>
  <c r="D267" i="4"/>
  <c r="E267" i="4"/>
  <c r="C268" i="4"/>
  <c r="D268" i="4"/>
  <c r="E268" i="4"/>
  <c r="C269" i="4"/>
  <c r="D269" i="4"/>
  <c r="E269" i="4"/>
  <c r="C270" i="4"/>
  <c r="D270" i="4"/>
  <c r="E270" i="4"/>
  <c r="C271" i="4"/>
  <c r="D271" i="4"/>
  <c r="E271" i="4"/>
  <c r="C272" i="4"/>
  <c r="D272" i="4"/>
  <c r="E272" i="4"/>
  <c r="C273" i="4"/>
  <c r="D273" i="4"/>
  <c r="E273" i="4"/>
  <c r="C274" i="4"/>
  <c r="D274" i="4"/>
  <c r="E274" i="4"/>
  <c r="C275" i="4"/>
  <c r="D275" i="4"/>
  <c r="E275" i="4"/>
  <c r="C276" i="4"/>
  <c r="D276" i="4"/>
  <c r="E276" i="4"/>
  <c r="C277" i="4"/>
  <c r="D277" i="4"/>
  <c r="E277" i="4"/>
  <c r="C278" i="4"/>
  <c r="D278" i="4"/>
  <c r="E278" i="4"/>
  <c r="C279" i="4"/>
  <c r="D279" i="4"/>
  <c r="E279" i="4"/>
  <c r="C280" i="4"/>
  <c r="D280" i="4"/>
  <c r="E280" i="4"/>
  <c r="C281" i="4"/>
  <c r="D281" i="4"/>
  <c r="E281" i="4"/>
  <c r="C282" i="4"/>
  <c r="D282" i="4"/>
  <c r="E282" i="4"/>
  <c r="C283" i="4"/>
  <c r="D283" i="4"/>
  <c r="E283" i="4"/>
  <c r="C284" i="4"/>
  <c r="D284" i="4"/>
  <c r="E284" i="4"/>
  <c r="C285" i="4"/>
  <c r="D285" i="4"/>
  <c r="E285" i="4"/>
  <c r="C286" i="4"/>
  <c r="D286" i="4"/>
  <c r="E286" i="4"/>
  <c r="C287" i="4"/>
  <c r="D287" i="4"/>
  <c r="E287" i="4"/>
  <c r="C288" i="4"/>
  <c r="D288" i="4"/>
  <c r="E288" i="4"/>
  <c r="C289" i="4"/>
  <c r="D289" i="4"/>
  <c r="E289" i="4"/>
  <c r="C290" i="4"/>
  <c r="D290" i="4"/>
  <c r="E290" i="4"/>
  <c r="C291" i="4"/>
  <c r="D291" i="4"/>
  <c r="E291" i="4"/>
  <c r="C292" i="4"/>
  <c r="D292" i="4"/>
  <c r="E292" i="4"/>
  <c r="C293" i="4"/>
  <c r="D293" i="4"/>
  <c r="E293" i="4"/>
  <c r="C294" i="4"/>
  <c r="D294" i="4"/>
  <c r="E294" i="4"/>
  <c r="C295" i="4"/>
  <c r="D295" i="4"/>
  <c r="E295" i="4"/>
  <c r="C296" i="4"/>
  <c r="D296" i="4"/>
  <c r="E296" i="4"/>
  <c r="C297" i="4"/>
  <c r="D297" i="4"/>
  <c r="E297" i="4"/>
  <c r="C298" i="4"/>
  <c r="D298" i="4"/>
  <c r="E298" i="4"/>
  <c r="C299" i="4"/>
  <c r="D299" i="4"/>
  <c r="E299" i="4"/>
  <c r="C300" i="4"/>
  <c r="D300" i="4"/>
  <c r="E300" i="4"/>
  <c r="C301" i="4"/>
  <c r="D301" i="4"/>
  <c r="E301" i="4"/>
  <c r="C302" i="4"/>
  <c r="D302" i="4"/>
  <c r="E302" i="4"/>
  <c r="C303" i="4"/>
  <c r="D303" i="4"/>
  <c r="E303" i="4"/>
  <c r="C304" i="4"/>
  <c r="D304" i="4"/>
  <c r="E304" i="4"/>
  <c r="C305" i="4"/>
  <c r="D305" i="4"/>
  <c r="E305" i="4"/>
  <c r="C306" i="4"/>
  <c r="D306" i="4"/>
  <c r="E306" i="4"/>
  <c r="C307" i="4"/>
  <c r="D307" i="4"/>
  <c r="E307" i="4"/>
  <c r="C308" i="4"/>
  <c r="D308" i="4"/>
  <c r="E308" i="4"/>
  <c r="C309" i="4"/>
  <c r="D309" i="4"/>
  <c r="E309" i="4"/>
  <c r="C310" i="4"/>
  <c r="D310" i="4"/>
  <c r="E310" i="4"/>
  <c r="C311" i="4"/>
  <c r="D311" i="4"/>
  <c r="E311" i="4"/>
  <c r="C312" i="4"/>
  <c r="D312" i="4"/>
  <c r="E312" i="4"/>
  <c r="C313" i="4"/>
  <c r="D313" i="4"/>
  <c r="E313" i="4"/>
  <c r="C314" i="4"/>
  <c r="D314" i="4"/>
  <c r="E314" i="4"/>
  <c r="C315" i="4"/>
  <c r="D315" i="4"/>
  <c r="E315" i="4"/>
  <c r="C316" i="4"/>
  <c r="D316" i="4"/>
  <c r="E316" i="4"/>
  <c r="C317" i="4"/>
  <c r="D317" i="4"/>
  <c r="E317" i="4"/>
  <c r="C318" i="4"/>
  <c r="D318" i="4"/>
  <c r="E318" i="4"/>
  <c r="C319" i="4"/>
  <c r="D319" i="4"/>
  <c r="E319" i="4"/>
  <c r="C320" i="4"/>
  <c r="D320" i="4"/>
  <c r="E320" i="4"/>
  <c r="C321" i="4"/>
  <c r="D321" i="4"/>
  <c r="E321" i="4"/>
  <c r="C322" i="4"/>
  <c r="D322" i="4"/>
  <c r="E322" i="4"/>
  <c r="C323" i="4"/>
  <c r="D323" i="4"/>
  <c r="E323" i="4"/>
  <c r="C324" i="4"/>
  <c r="D324" i="4"/>
  <c r="E324" i="4"/>
  <c r="C325" i="4"/>
  <c r="D325" i="4"/>
  <c r="E325" i="4"/>
  <c r="C326" i="4"/>
  <c r="D326" i="4"/>
  <c r="E326" i="4"/>
  <c r="C327" i="4"/>
  <c r="D327" i="4"/>
  <c r="E327" i="4"/>
  <c r="C328" i="4"/>
  <c r="D328" i="4"/>
  <c r="E328" i="4"/>
  <c r="C329" i="4"/>
  <c r="D329" i="4"/>
  <c r="E329" i="4"/>
  <c r="C330" i="4"/>
  <c r="D330" i="4"/>
  <c r="E330" i="4"/>
  <c r="C331" i="4"/>
  <c r="D331" i="4"/>
  <c r="E331" i="4"/>
  <c r="C332" i="4"/>
  <c r="D332" i="4"/>
  <c r="E332" i="4"/>
  <c r="C333" i="4"/>
  <c r="D333" i="4"/>
  <c r="E333" i="4"/>
  <c r="C334" i="4"/>
  <c r="D334" i="4"/>
  <c r="E334" i="4"/>
  <c r="C335" i="4"/>
  <c r="D335" i="4"/>
  <c r="E335" i="4"/>
  <c r="C336" i="4"/>
  <c r="D336" i="4"/>
  <c r="E336" i="4"/>
  <c r="C337" i="4"/>
  <c r="D337" i="4"/>
  <c r="E337" i="4"/>
  <c r="C338" i="4"/>
  <c r="D338" i="4"/>
  <c r="E338" i="4"/>
  <c r="C339" i="4"/>
  <c r="D339" i="4"/>
  <c r="E339" i="4"/>
  <c r="C340" i="4"/>
  <c r="D340" i="4"/>
  <c r="E340" i="4"/>
  <c r="C341" i="4"/>
  <c r="D341" i="4"/>
  <c r="E341" i="4"/>
  <c r="C342" i="4"/>
  <c r="D342" i="4"/>
  <c r="E342" i="4"/>
  <c r="C343" i="4"/>
  <c r="D343" i="4"/>
  <c r="E343" i="4"/>
  <c r="C344" i="4"/>
  <c r="D344" i="4"/>
  <c r="E344" i="4"/>
  <c r="C345" i="4"/>
  <c r="D345" i="4"/>
  <c r="E345" i="4"/>
  <c r="C346" i="4"/>
  <c r="D346" i="4"/>
  <c r="E346" i="4"/>
  <c r="C347" i="4"/>
  <c r="D347" i="4"/>
  <c r="E347" i="4"/>
  <c r="C348" i="4"/>
  <c r="D348" i="4"/>
  <c r="E348" i="4"/>
  <c r="C349" i="4"/>
  <c r="D349" i="4"/>
  <c r="E349" i="4"/>
  <c r="C350" i="4"/>
  <c r="D350" i="4"/>
  <c r="E350" i="4"/>
  <c r="C351" i="4"/>
  <c r="D351" i="4"/>
  <c r="E351" i="4"/>
  <c r="C352" i="4"/>
  <c r="D352" i="4"/>
  <c r="E352" i="4"/>
  <c r="C353" i="4"/>
  <c r="D353" i="4"/>
  <c r="E353" i="4"/>
  <c r="C354" i="4"/>
  <c r="D354" i="4"/>
  <c r="E354" i="4"/>
  <c r="C355" i="4"/>
  <c r="D355" i="4"/>
  <c r="E355" i="4"/>
  <c r="C356" i="4"/>
  <c r="D356" i="4"/>
  <c r="E356" i="4"/>
  <c r="C357" i="4"/>
  <c r="D357" i="4"/>
  <c r="E357" i="4"/>
  <c r="C358" i="4"/>
  <c r="D358" i="4"/>
  <c r="E358" i="4"/>
  <c r="C359" i="4"/>
  <c r="D359" i="4"/>
  <c r="E359" i="4"/>
  <c r="C360" i="4"/>
  <c r="D360" i="4"/>
  <c r="E360" i="4"/>
  <c r="C361" i="4"/>
  <c r="D361" i="4"/>
  <c r="E361" i="4"/>
  <c r="C362" i="4"/>
  <c r="D362" i="4"/>
  <c r="E362" i="4"/>
  <c r="C363" i="4"/>
  <c r="D363" i="4"/>
  <c r="E363" i="4"/>
  <c r="C364" i="4"/>
  <c r="D364" i="4"/>
  <c r="E364" i="4"/>
  <c r="C365" i="4"/>
  <c r="D365" i="4"/>
  <c r="E365" i="4"/>
  <c r="C366" i="4"/>
  <c r="D366" i="4"/>
  <c r="E366" i="4"/>
  <c r="C367" i="4"/>
  <c r="D367" i="4"/>
  <c r="E367" i="4"/>
  <c r="C368" i="4"/>
  <c r="D368" i="4"/>
  <c r="E368" i="4"/>
  <c r="C369" i="4"/>
  <c r="D369" i="4"/>
  <c r="E369" i="4"/>
  <c r="C370" i="4"/>
  <c r="D370" i="4"/>
  <c r="E370" i="4"/>
  <c r="C371" i="4"/>
  <c r="D371" i="4"/>
  <c r="E371" i="4"/>
  <c r="C372" i="4"/>
  <c r="D372" i="4"/>
  <c r="E372" i="4"/>
  <c r="C373" i="4"/>
  <c r="D373" i="4"/>
  <c r="E373" i="4"/>
  <c r="C374" i="4"/>
  <c r="D374" i="4"/>
  <c r="E374" i="4"/>
  <c r="C375" i="4"/>
  <c r="D375" i="4"/>
  <c r="E375" i="4"/>
  <c r="C376" i="4"/>
  <c r="D376" i="4"/>
  <c r="E376" i="4"/>
  <c r="C377" i="4"/>
  <c r="D377" i="4"/>
  <c r="E377" i="4"/>
  <c r="C378" i="4"/>
  <c r="D378" i="4"/>
  <c r="E378" i="4"/>
  <c r="C379" i="4"/>
  <c r="D379" i="4"/>
  <c r="E379" i="4"/>
  <c r="C380" i="4"/>
  <c r="D380" i="4"/>
  <c r="E380" i="4"/>
  <c r="C381" i="4"/>
  <c r="D381" i="4"/>
  <c r="E381" i="4"/>
  <c r="C382" i="4"/>
  <c r="D382" i="4"/>
  <c r="E382" i="4"/>
  <c r="C383" i="4"/>
  <c r="D383" i="4"/>
  <c r="E383" i="4"/>
  <c r="C384" i="4"/>
  <c r="D384" i="4"/>
  <c r="E384" i="4"/>
  <c r="C385" i="4"/>
  <c r="D385" i="4"/>
  <c r="E385" i="4"/>
  <c r="C386" i="4"/>
  <c r="D386" i="4"/>
  <c r="E386" i="4"/>
  <c r="C387" i="4"/>
  <c r="D387" i="4"/>
  <c r="E387" i="4"/>
  <c r="C388" i="4"/>
  <c r="D388" i="4"/>
  <c r="E388" i="4"/>
  <c r="C389" i="4"/>
  <c r="D389" i="4"/>
  <c r="E389" i="4"/>
  <c r="C390" i="4"/>
  <c r="D390" i="4"/>
  <c r="E390" i="4"/>
  <c r="C391" i="4"/>
  <c r="D391" i="4"/>
  <c r="E391" i="4"/>
  <c r="C392" i="4"/>
  <c r="D392" i="4"/>
  <c r="E392" i="4"/>
  <c r="C393" i="4"/>
  <c r="D393" i="4"/>
  <c r="E393" i="4"/>
  <c r="C394" i="4"/>
  <c r="D394" i="4"/>
  <c r="E394" i="4"/>
  <c r="C395" i="4"/>
  <c r="D395" i="4"/>
  <c r="E395" i="4"/>
  <c r="C396" i="4"/>
  <c r="D396" i="4"/>
  <c r="E396" i="4"/>
  <c r="C397" i="4"/>
  <c r="D397" i="4"/>
  <c r="E397" i="4"/>
  <c r="C398" i="4"/>
  <c r="D398" i="4"/>
  <c r="E398" i="4"/>
  <c r="C399" i="4"/>
  <c r="D399" i="4"/>
  <c r="E399" i="4"/>
  <c r="C400" i="4"/>
  <c r="D400" i="4"/>
  <c r="E400" i="4"/>
  <c r="C401" i="4"/>
  <c r="D401" i="4"/>
  <c r="E401" i="4"/>
  <c r="C402" i="4"/>
  <c r="D402" i="4"/>
  <c r="E402" i="4"/>
  <c r="C403" i="4"/>
  <c r="D403" i="4"/>
  <c r="E403" i="4"/>
  <c r="C404" i="4"/>
  <c r="D404" i="4"/>
  <c r="E404" i="4"/>
  <c r="C405" i="4"/>
  <c r="D405" i="4"/>
  <c r="E405" i="4"/>
  <c r="C406" i="4"/>
  <c r="D406" i="4"/>
  <c r="E406" i="4"/>
  <c r="C407" i="4"/>
  <c r="D407" i="4"/>
  <c r="E407" i="4"/>
  <c r="C408" i="4"/>
  <c r="D408" i="4"/>
  <c r="E408" i="4"/>
  <c r="C409" i="4"/>
  <c r="D409" i="4"/>
  <c r="E409" i="4"/>
  <c r="C410" i="4"/>
  <c r="D410" i="4"/>
  <c r="E410" i="4"/>
  <c r="C411" i="4"/>
  <c r="D411" i="4"/>
  <c r="E411" i="4"/>
  <c r="C412" i="4"/>
  <c r="D412" i="4"/>
  <c r="E412" i="4"/>
  <c r="C413" i="4"/>
  <c r="D413" i="4"/>
  <c r="E413" i="4"/>
  <c r="C414" i="4"/>
  <c r="D414" i="4"/>
  <c r="E414" i="4"/>
  <c r="C415" i="4"/>
  <c r="D415" i="4"/>
  <c r="E415" i="4"/>
  <c r="C416" i="4"/>
  <c r="D416" i="4"/>
  <c r="E416" i="4"/>
  <c r="C417" i="4"/>
  <c r="D417" i="4"/>
  <c r="E417" i="4"/>
  <c r="C418" i="4"/>
  <c r="D418" i="4"/>
  <c r="E418" i="4"/>
  <c r="C419" i="4"/>
  <c r="D419" i="4"/>
  <c r="E419" i="4"/>
  <c r="C420" i="4"/>
  <c r="D420" i="4"/>
  <c r="E420" i="4"/>
  <c r="C421" i="4"/>
  <c r="D421" i="4"/>
  <c r="E421" i="4"/>
  <c r="C422" i="4"/>
  <c r="D422" i="4"/>
  <c r="E422" i="4"/>
  <c r="C423" i="4"/>
  <c r="D423" i="4"/>
  <c r="E423" i="4"/>
  <c r="C424" i="4"/>
  <c r="D424" i="4"/>
  <c r="E424" i="4"/>
  <c r="C425" i="4"/>
  <c r="D425" i="4"/>
  <c r="E425" i="4"/>
  <c r="C426" i="4"/>
  <c r="D426" i="4"/>
  <c r="E426" i="4"/>
  <c r="C427" i="4"/>
  <c r="D427" i="4"/>
  <c r="E427" i="4"/>
  <c r="C428" i="4"/>
  <c r="D428" i="4"/>
  <c r="E428" i="4"/>
  <c r="C429" i="4"/>
  <c r="D429" i="4"/>
  <c r="E429" i="4"/>
  <c r="C430" i="4"/>
  <c r="D430" i="4"/>
  <c r="E430" i="4"/>
  <c r="C431" i="4"/>
  <c r="D431" i="4"/>
  <c r="E431" i="4"/>
  <c r="C432" i="4"/>
  <c r="D432" i="4"/>
  <c r="E432" i="4"/>
  <c r="C433" i="4"/>
  <c r="D433" i="4"/>
  <c r="E433" i="4"/>
  <c r="C434" i="4"/>
  <c r="D434" i="4"/>
  <c r="E434" i="4"/>
  <c r="C435" i="4"/>
  <c r="D435" i="4"/>
  <c r="E435" i="4"/>
  <c r="C436" i="4"/>
  <c r="D436" i="4"/>
  <c r="E436" i="4"/>
  <c r="C437" i="4"/>
  <c r="D437" i="4"/>
  <c r="E437" i="4"/>
  <c r="C438" i="4"/>
  <c r="D438" i="4"/>
  <c r="E438" i="4"/>
  <c r="C439" i="4"/>
  <c r="D439" i="4"/>
  <c r="E439" i="4"/>
  <c r="C440" i="4"/>
  <c r="D440" i="4"/>
  <c r="E440" i="4"/>
  <c r="C441" i="4"/>
  <c r="D441" i="4"/>
  <c r="E441" i="4"/>
  <c r="C442" i="4"/>
  <c r="D442" i="4"/>
  <c r="E442" i="4"/>
  <c r="C443" i="4"/>
  <c r="D443" i="4"/>
  <c r="E443" i="4"/>
  <c r="C444" i="4"/>
  <c r="D444" i="4"/>
  <c r="E444" i="4"/>
  <c r="C445" i="4"/>
  <c r="D445" i="4"/>
  <c r="E445" i="4"/>
  <c r="C446" i="4"/>
  <c r="D446" i="4"/>
  <c r="E446" i="4"/>
  <c r="C447" i="4"/>
  <c r="D447" i="4"/>
  <c r="E447" i="4"/>
  <c r="C448" i="4"/>
  <c r="D448" i="4"/>
  <c r="E448" i="4"/>
  <c r="C449" i="4"/>
  <c r="D449" i="4"/>
  <c r="E449" i="4"/>
  <c r="C450" i="4"/>
  <c r="D450" i="4"/>
  <c r="E450" i="4"/>
  <c r="C451" i="4"/>
  <c r="D451" i="4"/>
  <c r="E451" i="4"/>
  <c r="C452" i="4"/>
  <c r="D452" i="4"/>
  <c r="E452" i="4"/>
  <c r="C453" i="4"/>
  <c r="D453" i="4"/>
  <c r="E453" i="4"/>
  <c r="C454" i="4"/>
  <c r="D454" i="4"/>
  <c r="E454" i="4"/>
  <c r="C455" i="4"/>
  <c r="D455" i="4"/>
  <c r="E455" i="4"/>
  <c r="C456" i="4"/>
  <c r="D456" i="4"/>
  <c r="E456" i="4"/>
  <c r="C457" i="4"/>
  <c r="D457" i="4"/>
  <c r="E457" i="4"/>
  <c r="C458" i="4"/>
  <c r="D458" i="4"/>
  <c r="E458" i="4"/>
  <c r="C459" i="4"/>
  <c r="D459" i="4"/>
  <c r="E459" i="4"/>
  <c r="C460" i="4"/>
  <c r="D460" i="4"/>
  <c r="E460" i="4"/>
  <c r="C461" i="4"/>
  <c r="D461" i="4"/>
  <c r="E461" i="4"/>
  <c r="C462" i="4"/>
  <c r="D462" i="4"/>
  <c r="E462" i="4"/>
  <c r="C463" i="4"/>
  <c r="D463" i="4"/>
  <c r="E463" i="4"/>
  <c r="C464" i="4"/>
  <c r="D464" i="4"/>
  <c r="E464" i="4"/>
  <c r="C465" i="4"/>
  <c r="D465" i="4"/>
  <c r="E465" i="4"/>
  <c r="C466" i="4"/>
  <c r="D466" i="4"/>
  <c r="E466" i="4"/>
  <c r="C467" i="4"/>
  <c r="D467" i="4"/>
  <c r="E467" i="4"/>
  <c r="C468" i="4"/>
  <c r="D468" i="4"/>
  <c r="E468" i="4"/>
  <c r="C469" i="4"/>
  <c r="D469" i="4"/>
  <c r="E469" i="4"/>
  <c r="C470" i="4"/>
  <c r="D470" i="4"/>
  <c r="E470" i="4"/>
  <c r="C471" i="4"/>
  <c r="D471" i="4"/>
  <c r="E471" i="4"/>
  <c r="C472" i="4"/>
  <c r="D472" i="4"/>
  <c r="E472" i="4"/>
  <c r="C473" i="4"/>
  <c r="D473" i="4"/>
  <c r="E473" i="4"/>
  <c r="C474" i="4"/>
  <c r="D474" i="4"/>
  <c r="E474" i="4"/>
  <c r="C475" i="4"/>
  <c r="D475" i="4"/>
  <c r="E475" i="4"/>
  <c r="C476" i="4"/>
  <c r="D476" i="4"/>
  <c r="E476" i="4"/>
  <c r="C477" i="4"/>
  <c r="D477" i="4"/>
  <c r="E477" i="4"/>
  <c r="C478" i="4"/>
  <c r="D478" i="4"/>
  <c r="E478" i="4"/>
  <c r="C479" i="4"/>
  <c r="D479" i="4"/>
  <c r="E479" i="4"/>
  <c r="C480" i="4"/>
  <c r="D480" i="4"/>
  <c r="E480" i="4"/>
  <c r="C481" i="4"/>
  <c r="D481" i="4"/>
  <c r="E481" i="4"/>
  <c r="C482" i="4"/>
  <c r="D482" i="4"/>
  <c r="E482" i="4"/>
  <c r="C483" i="4"/>
  <c r="D483" i="4"/>
  <c r="E483" i="4"/>
  <c r="C484" i="4"/>
  <c r="D484" i="4"/>
  <c r="E484" i="4"/>
  <c r="C485" i="4"/>
  <c r="D485" i="4"/>
  <c r="E485" i="4"/>
  <c r="C486" i="4"/>
  <c r="D486" i="4"/>
  <c r="E486" i="4"/>
  <c r="C487" i="4"/>
  <c r="D487" i="4"/>
  <c r="E487" i="4"/>
  <c r="C488" i="4"/>
  <c r="D488" i="4"/>
  <c r="E488" i="4"/>
  <c r="C489" i="4"/>
  <c r="D489" i="4"/>
  <c r="E489" i="4"/>
  <c r="C490" i="4"/>
  <c r="D490" i="4"/>
  <c r="E490" i="4"/>
  <c r="C491" i="4"/>
  <c r="D491" i="4"/>
  <c r="E491" i="4"/>
  <c r="C492" i="4"/>
  <c r="D492" i="4"/>
  <c r="E492" i="4"/>
  <c r="C493" i="4"/>
  <c r="D493" i="4"/>
  <c r="E493" i="4"/>
  <c r="C494" i="4"/>
  <c r="D494" i="4"/>
  <c r="E494" i="4"/>
  <c r="C495" i="4"/>
  <c r="D495" i="4"/>
  <c r="E495" i="4"/>
  <c r="C496" i="4"/>
  <c r="D496" i="4"/>
  <c r="E496" i="4"/>
  <c r="C497" i="4"/>
  <c r="D497" i="4"/>
  <c r="E497" i="4"/>
  <c r="C498" i="4"/>
  <c r="D498" i="4"/>
  <c r="E498" i="4"/>
  <c r="C499" i="4"/>
  <c r="D499" i="4"/>
  <c r="E499" i="4"/>
  <c r="C500" i="4"/>
  <c r="D500" i="4"/>
  <c r="E500" i="4"/>
  <c r="C501" i="4"/>
  <c r="D501" i="4"/>
  <c r="E501" i="4"/>
  <c r="C502" i="4"/>
  <c r="D502" i="4"/>
  <c r="E502" i="4"/>
  <c r="C503" i="4"/>
  <c r="D503" i="4"/>
  <c r="E503" i="4"/>
  <c r="C504" i="4"/>
  <c r="D504" i="4"/>
  <c r="E504" i="4"/>
  <c r="C505" i="4"/>
  <c r="D505" i="4"/>
  <c r="E505" i="4"/>
  <c r="C506" i="4"/>
  <c r="D506" i="4"/>
  <c r="E506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3" i="4"/>
  <c r="K508" i="4" l="1"/>
  <c r="J507" i="4"/>
  <c r="G511" i="4"/>
  <c r="H516" i="4"/>
  <c r="H37" i="7"/>
  <c r="H53" i="7"/>
  <c r="H69" i="7"/>
  <c r="H81" i="7"/>
  <c r="H97" i="7"/>
  <c r="H113" i="7"/>
  <c r="H34" i="7"/>
  <c r="H46" i="7"/>
  <c r="H54" i="7"/>
  <c r="H27" i="7"/>
  <c r="H31" i="7"/>
  <c r="H35" i="7"/>
  <c r="H39" i="7"/>
  <c r="H43" i="7"/>
  <c r="H47" i="7"/>
  <c r="H51" i="7"/>
  <c r="H55" i="7"/>
  <c r="H59" i="7"/>
  <c r="H63" i="7"/>
  <c r="H67" i="7"/>
  <c r="H71" i="7"/>
  <c r="H75" i="7"/>
  <c r="H79" i="7"/>
  <c r="H83" i="7"/>
  <c r="H87" i="7"/>
  <c r="H91" i="7"/>
  <c r="H95" i="7"/>
  <c r="H99" i="7"/>
  <c r="H103" i="7"/>
  <c r="H107" i="7"/>
  <c r="H111" i="7"/>
  <c r="H115" i="7"/>
  <c r="H119" i="7"/>
  <c r="H123" i="7"/>
  <c r="H127" i="7"/>
  <c r="H131" i="7"/>
  <c r="H135" i="7"/>
  <c r="H139" i="7"/>
  <c r="H143" i="7"/>
  <c r="H147" i="7"/>
  <c r="H151" i="7"/>
  <c r="H155" i="7"/>
  <c r="H159" i="7"/>
  <c r="H163" i="7"/>
  <c r="H167" i="7"/>
  <c r="H171" i="7"/>
  <c r="H175" i="7"/>
  <c r="H179" i="7"/>
  <c r="H183" i="7"/>
  <c r="H187" i="7"/>
  <c r="H191" i="7"/>
  <c r="H195" i="7"/>
  <c r="H199" i="7"/>
  <c r="H203" i="7"/>
  <c r="H207" i="7"/>
  <c r="H211" i="7"/>
  <c r="H215" i="7"/>
  <c r="H219" i="7"/>
  <c r="H223" i="7"/>
  <c r="H227" i="7"/>
  <c r="H231" i="7"/>
  <c r="H235" i="7"/>
  <c r="H239" i="7"/>
  <c r="H243" i="7"/>
  <c r="H247" i="7"/>
  <c r="H251" i="7"/>
  <c r="H255" i="7"/>
  <c r="H259" i="7"/>
  <c r="H263" i="7"/>
  <c r="H267" i="7"/>
  <c r="H271" i="7"/>
  <c r="E515" i="4"/>
  <c r="H29" i="7"/>
  <c r="H45" i="7"/>
  <c r="H61" i="7"/>
  <c r="H77" i="7"/>
  <c r="H93" i="7"/>
  <c r="H109" i="7"/>
  <c r="B516" i="4"/>
  <c r="H30" i="7"/>
  <c r="H42" i="7"/>
  <c r="H58" i="7"/>
  <c r="H24" i="7"/>
  <c r="H32" i="7"/>
  <c r="H36" i="7"/>
  <c r="H40" i="7"/>
  <c r="H44" i="7"/>
  <c r="H48" i="7"/>
  <c r="H52" i="7"/>
  <c r="H56" i="7"/>
  <c r="H60" i="7"/>
  <c r="H64" i="7"/>
  <c r="H68" i="7"/>
  <c r="H72" i="7"/>
  <c r="H76" i="7"/>
  <c r="H80" i="7"/>
  <c r="H84" i="7"/>
  <c r="H88" i="7"/>
  <c r="H92" i="7"/>
  <c r="H96" i="7"/>
  <c r="H100" i="7"/>
  <c r="H104" i="7"/>
  <c r="H108" i="7"/>
  <c r="H112" i="7"/>
  <c r="H116" i="7"/>
  <c r="H120" i="7"/>
  <c r="H124" i="7"/>
  <c r="H128" i="7"/>
  <c r="H132" i="7"/>
  <c r="H136" i="7"/>
  <c r="H140" i="7"/>
  <c r="H144" i="7"/>
  <c r="H148" i="7"/>
  <c r="H152" i="7"/>
  <c r="H156" i="7"/>
  <c r="H160" i="7"/>
  <c r="H164" i="7"/>
  <c r="H168" i="7"/>
  <c r="H172" i="7"/>
  <c r="H176" i="7"/>
  <c r="H180" i="7"/>
  <c r="H184" i="7"/>
  <c r="H188" i="7"/>
  <c r="H192" i="7"/>
  <c r="H196" i="7"/>
  <c r="H200" i="7"/>
  <c r="H204" i="7"/>
  <c r="H208" i="7"/>
  <c r="H212" i="7"/>
  <c r="H216" i="7"/>
  <c r="H220" i="7"/>
  <c r="H224" i="7"/>
  <c r="H228" i="7"/>
  <c r="H232" i="7"/>
  <c r="H236" i="7"/>
  <c r="H240" i="7"/>
  <c r="H244" i="7"/>
  <c r="H248" i="7"/>
  <c r="H252" i="7"/>
  <c r="H256" i="7"/>
  <c r="H260" i="7"/>
  <c r="H264" i="7"/>
  <c r="H268" i="7"/>
  <c r="H272" i="7"/>
  <c r="D515" i="4"/>
  <c r="H25" i="7"/>
  <c r="I25" i="7" s="1"/>
  <c r="H41" i="7"/>
  <c r="H57" i="7"/>
  <c r="H73" i="7"/>
  <c r="H89" i="7"/>
  <c r="H105" i="7"/>
  <c r="H121" i="7"/>
  <c r="H125" i="7"/>
  <c r="H129" i="7"/>
  <c r="H133" i="7"/>
  <c r="H137" i="7"/>
  <c r="H141" i="7"/>
  <c r="H145" i="7"/>
  <c r="H149" i="7"/>
  <c r="H153" i="7"/>
  <c r="H157" i="7"/>
  <c r="H161" i="7"/>
  <c r="H165" i="7"/>
  <c r="H169" i="7"/>
  <c r="H173" i="7"/>
  <c r="H177" i="7"/>
  <c r="H181" i="7"/>
  <c r="H185" i="7"/>
  <c r="H189" i="7"/>
  <c r="H193" i="7"/>
  <c r="H197" i="7"/>
  <c r="H201" i="7"/>
  <c r="H205" i="7"/>
  <c r="H209" i="7"/>
  <c r="H213" i="7"/>
  <c r="H217" i="7"/>
  <c r="H221" i="7"/>
  <c r="H225" i="7"/>
  <c r="H229" i="7"/>
  <c r="H233" i="7"/>
  <c r="H237" i="7"/>
  <c r="H241" i="7"/>
  <c r="H245" i="7"/>
  <c r="H249" i="7"/>
  <c r="H253" i="7"/>
  <c r="H257" i="7"/>
  <c r="H261" i="7"/>
  <c r="H265" i="7"/>
  <c r="H269" i="7"/>
  <c r="H273" i="7"/>
  <c r="H33" i="7"/>
  <c r="H49" i="7"/>
  <c r="H65" i="7"/>
  <c r="H85" i="7"/>
  <c r="H101" i="7"/>
  <c r="H117" i="7"/>
  <c r="H26" i="7"/>
  <c r="H38" i="7"/>
  <c r="H50" i="7"/>
  <c r="H62" i="7"/>
  <c r="H66" i="7"/>
  <c r="H70" i="7"/>
  <c r="H74" i="7"/>
  <c r="H78" i="7"/>
  <c r="H82" i="7"/>
  <c r="H86" i="7"/>
  <c r="H90" i="7"/>
  <c r="H94" i="7"/>
  <c r="H98" i="7"/>
  <c r="H102" i="7"/>
  <c r="H106" i="7"/>
  <c r="H110" i="7"/>
  <c r="H114" i="7"/>
  <c r="H118" i="7"/>
  <c r="H122" i="7"/>
  <c r="H126" i="7"/>
  <c r="H130" i="7"/>
  <c r="H134" i="7"/>
  <c r="H138" i="7"/>
  <c r="H142" i="7"/>
  <c r="H146" i="7"/>
  <c r="H150" i="7"/>
  <c r="H154" i="7"/>
  <c r="H158" i="7"/>
  <c r="H162" i="7"/>
  <c r="H166" i="7"/>
  <c r="H170" i="7"/>
  <c r="H174" i="7"/>
  <c r="H178" i="7"/>
  <c r="H182" i="7"/>
  <c r="H186" i="7"/>
  <c r="H190" i="7"/>
  <c r="H194" i="7"/>
  <c r="H198" i="7"/>
  <c r="H202" i="7"/>
  <c r="H206" i="7"/>
  <c r="H210" i="7"/>
  <c r="H214" i="7"/>
  <c r="H218" i="7"/>
  <c r="H222" i="7"/>
  <c r="H226" i="7"/>
  <c r="H230" i="7"/>
  <c r="H234" i="7"/>
  <c r="H238" i="7"/>
  <c r="H242" i="7"/>
  <c r="H246" i="7"/>
  <c r="H250" i="7"/>
  <c r="H254" i="7"/>
  <c r="H258" i="7"/>
  <c r="H262" i="7"/>
  <c r="H266" i="7"/>
  <c r="H270" i="7"/>
  <c r="B510" i="4"/>
  <c r="D510" i="4"/>
  <c r="C508" i="4"/>
  <c r="F507" i="4"/>
  <c r="I507" i="4"/>
  <c r="K511" i="4"/>
  <c r="C511" i="4"/>
  <c r="H512" i="4"/>
  <c r="D512" i="4"/>
  <c r="D513" i="4"/>
  <c r="I513" i="4"/>
  <c r="B514" i="4"/>
  <c r="H514" i="4"/>
  <c r="D514" i="4"/>
  <c r="J515" i="4"/>
  <c r="D516" i="4"/>
  <c r="C510" i="4"/>
  <c r="G508" i="4"/>
  <c r="H508" i="4"/>
  <c r="J511" i="4"/>
  <c r="F511" i="4"/>
  <c r="K512" i="4"/>
  <c r="G512" i="4"/>
  <c r="C512" i="4"/>
  <c r="C513" i="4"/>
  <c r="H513" i="4"/>
  <c r="K514" i="4"/>
  <c r="G514" i="4"/>
  <c r="C514" i="4"/>
  <c r="I515" i="4"/>
  <c r="K516" i="4"/>
  <c r="G516" i="4"/>
  <c r="C516" i="4"/>
  <c r="B508" i="4"/>
  <c r="E507" i="4"/>
  <c r="B511" i="4"/>
  <c r="I511" i="4"/>
  <c r="E511" i="4"/>
  <c r="J512" i="4"/>
  <c r="F512" i="4"/>
  <c r="F513" i="4"/>
  <c r="K513" i="4"/>
  <c r="G513" i="4"/>
  <c r="J514" i="4"/>
  <c r="F514" i="4"/>
  <c r="B515" i="4"/>
  <c r="C515" i="4"/>
  <c r="H515" i="4"/>
  <c r="J516" i="4"/>
  <c r="F516" i="4"/>
  <c r="E510" i="4"/>
  <c r="D507" i="4"/>
  <c r="F510" i="4"/>
  <c r="B512" i="4"/>
  <c r="H511" i="4"/>
  <c r="D511" i="4"/>
  <c r="I512" i="4"/>
  <c r="E512" i="4"/>
  <c r="E513" i="4"/>
  <c r="J513" i="4"/>
  <c r="B513" i="4"/>
  <c r="I514" i="4"/>
  <c r="E514" i="4"/>
  <c r="F515" i="4"/>
  <c r="K515" i="4"/>
  <c r="G515" i="4"/>
  <c r="I516" i="4"/>
  <c r="E516" i="4"/>
  <c r="G523" i="4" a="1"/>
  <c r="G523" i="4" s="1"/>
  <c r="B507" i="4"/>
  <c r="C507" i="4"/>
  <c r="H507" i="4"/>
  <c r="J508" i="4"/>
  <c r="F508" i="4"/>
  <c r="K507" i="4"/>
  <c r="G507" i="4"/>
  <c r="I508" i="4"/>
  <c r="E508" i="4"/>
  <c r="D508" i="4"/>
  <c r="K226" i="7" l="1"/>
  <c r="I226" i="7"/>
  <c r="Q226" i="7" s="1"/>
  <c r="K162" i="7"/>
  <c r="I162" i="7"/>
  <c r="Q162" i="7" s="1"/>
  <c r="I98" i="7"/>
  <c r="Q98" i="7" s="1"/>
  <c r="K98" i="7"/>
  <c r="I26" i="7"/>
  <c r="Q26" i="7" s="1"/>
  <c r="K26" i="7"/>
  <c r="K65" i="7"/>
  <c r="I65" i="7"/>
  <c r="Q65" i="7" s="1"/>
  <c r="K269" i="7"/>
  <c r="I269" i="7"/>
  <c r="Q269" i="7" s="1"/>
  <c r="K253" i="7"/>
  <c r="I253" i="7"/>
  <c r="Q253" i="7" s="1"/>
  <c r="K237" i="7"/>
  <c r="I237" i="7"/>
  <c r="Q237" i="7" s="1"/>
  <c r="K221" i="7"/>
  <c r="I221" i="7"/>
  <c r="Q221" i="7" s="1"/>
  <c r="K205" i="7"/>
  <c r="I205" i="7"/>
  <c r="Q205" i="7" s="1"/>
  <c r="K189" i="7"/>
  <c r="I189" i="7"/>
  <c r="Q189" i="7" s="1"/>
  <c r="K173" i="7"/>
  <c r="I173" i="7"/>
  <c r="Q173" i="7" s="1"/>
  <c r="K157" i="7"/>
  <c r="I157" i="7"/>
  <c r="Q157" i="7" s="1"/>
  <c r="K141" i="7"/>
  <c r="I141" i="7"/>
  <c r="Q141" i="7" s="1"/>
  <c r="K125" i="7"/>
  <c r="I125" i="7"/>
  <c r="Q125" i="7" s="1"/>
  <c r="K73" i="7"/>
  <c r="I73" i="7"/>
  <c r="Q73" i="7" s="1"/>
  <c r="K260" i="7"/>
  <c r="I260" i="7"/>
  <c r="Q260" i="7" s="1"/>
  <c r="K244" i="7"/>
  <c r="I244" i="7"/>
  <c r="Q244" i="7" s="1"/>
  <c r="K228" i="7"/>
  <c r="I228" i="7"/>
  <c r="Q228" i="7" s="1"/>
  <c r="K212" i="7"/>
  <c r="I212" i="7"/>
  <c r="Q212" i="7" s="1"/>
  <c r="K196" i="7"/>
  <c r="I196" i="7"/>
  <c r="Q196" i="7" s="1"/>
  <c r="K180" i="7"/>
  <c r="I180" i="7"/>
  <c r="Q180" i="7" s="1"/>
  <c r="K164" i="7"/>
  <c r="I164" i="7"/>
  <c r="Q164" i="7" s="1"/>
  <c r="K148" i="7"/>
  <c r="I148" i="7"/>
  <c r="Q148" i="7" s="1"/>
  <c r="K132" i="7"/>
  <c r="I132" i="7"/>
  <c r="Q132" i="7" s="1"/>
  <c r="K116" i="7"/>
  <c r="I116" i="7"/>
  <c r="Q116" i="7" s="1"/>
  <c r="K100" i="7"/>
  <c r="I100" i="7"/>
  <c r="Q100" i="7" s="1"/>
  <c r="K84" i="7"/>
  <c r="I84" i="7"/>
  <c r="Q84" i="7" s="1"/>
  <c r="K68" i="7"/>
  <c r="I68" i="7"/>
  <c r="Q68" i="7" s="1"/>
  <c r="K52" i="7"/>
  <c r="I52" i="7"/>
  <c r="Q52" i="7" s="1"/>
  <c r="K36" i="7"/>
  <c r="I36" i="7"/>
  <c r="Q36" i="7" s="1"/>
  <c r="K58" i="7"/>
  <c r="I58" i="7"/>
  <c r="Q58" i="7" s="1"/>
  <c r="K61" i="7"/>
  <c r="I61" i="7"/>
  <c r="Q61" i="7" s="1"/>
  <c r="K271" i="7"/>
  <c r="I271" i="7"/>
  <c r="Q271" i="7" s="1"/>
  <c r="I255" i="7"/>
  <c r="Q255" i="7" s="1"/>
  <c r="K255" i="7"/>
  <c r="K239" i="7"/>
  <c r="I239" i="7"/>
  <c r="Q239" i="7" s="1"/>
  <c r="I223" i="7"/>
  <c r="Q223" i="7" s="1"/>
  <c r="K223" i="7"/>
  <c r="K207" i="7"/>
  <c r="I207" i="7"/>
  <c r="Q207" i="7" s="1"/>
  <c r="I191" i="7"/>
  <c r="Q191" i="7" s="1"/>
  <c r="K191" i="7"/>
  <c r="K175" i="7"/>
  <c r="I175" i="7"/>
  <c r="Q175" i="7" s="1"/>
  <c r="I159" i="7"/>
  <c r="Q159" i="7" s="1"/>
  <c r="K159" i="7"/>
  <c r="K143" i="7"/>
  <c r="I143" i="7"/>
  <c r="Q143" i="7" s="1"/>
  <c r="I127" i="7"/>
  <c r="Q127" i="7" s="1"/>
  <c r="K127" i="7"/>
  <c r="K111" i="7"/>
  <c r="I111" i="7"/>
  <c r="Q111" i="7" s="1"/>
  <c r="K95" i="7"/>
  <c r="I95" i="7"/>
  <c r="Q95" i="7" s="1"/>
  <c r="K79" i="7"/>
  <c r="I79" i="7"/>
  <c r="Q79" i="7" s="1"/>
  <c r="K63" i="7"/>
  <c r="I63" i="7"/>
  <c r="Q63" i="7" s="1"/>
  <c r="K47" i="7"/>
  <c r="I47" i="7"/>
  <c r="Q47" i="7" s="1"/>
  <c r="K31" i="7"/>
  <c r="I31" i="7"/>
  <c r="Q31" i="7" s="1"/>
  <c r="K46" i="7"/>
  <c r="I46" i="7"/>
  <c r="Q46" i="7" s="1"/>
  <c r="K81" i="7"/>
  <c r="I81" i="7"/>
  <c r="Q81" i="7" s="1"/>
  <c r="K258" i="7"/>
  <c r="I258" i="7"/>
  <c r="Q258" i="7" s="1"/>
  <c r="K194" i="7"/>
  <c r="I194" i="7"/>
  <c r="Q194" i="7" s="1"/>
  <c r="K130" i="7"/>
  <c r="I130" i="7"/>
  <c r="Q130" i="7" s="1"/>
  <c r="K66" i="7"/>
  <c r="I66" i="7"/>
  <c r="Q66" i="7" s="1"/>
  <c r="K270" i="7"/>
  <c r="I270" i="7"/>
  <c r="Q270" i="7" s="1"/>
  <c r="I254" i="7"/>
  <c r="Q254" i="7" s="1"/>
  <c r="K254" i="7"/>
  <c r="K238" i="7"/>
  <c r="I238" i="7"/>
  <c r="Q238" i="7" s="1"/>
  <c r="I222" i="7"/>
  <c r="Q222" i="7" s="1"/>
  <c r="K222" i="7"/>
  <c r="K206" i="7"/>
  <c r="I206" i="7"/>
  <c r="Q206" i="7" s="1"/>
  <c r="I190" i="7"/>
  <c r="Q190" i="7" s="1"/>
  <c r="K190" i="7"/>
  <c r="K174" i="7"/>
  <c r="I174" i="7"/>
  <c r="Q174" i="7" s="1"/>
  <c r="K158" i="7"/>
  <c r="I158" i="7"/>
  <c r="Q158" i="7" s="1"/>
  <c r="K142" i="7"/>
  <c r="I142" i="7"/>
  <c r="Q142" i="7" s="1"/>
  <c r="K126" i="7"/>
  <c r="I126" i="7"/>
  <c r="Q126" i="7" s="1"/>
  <c r="K110" i="7"/>
  <c r="I110" i="7"/>
  <c r="Q110" i="7" s="1"/>
  <c r="K94" i="7"/>
  <c r="I94" i="7"/>
  <c r="Q94" i="7" s="1"/>
  <c r="K78" i="7"/>
  <c r="I78" i="7"/>
  <c r="Q78" i="7" s="1"/>
  <c r="I62" i="7"/>
  <c r="Q62" i="7" s="1"/>
  <c r="K62" i="7"/>
  <c r="K117" i="7"/>
  <c r="I117" i="7"/>
  <c r="Q117" i="7" s="1"/>
  <c r="K49" i="7"/>
  <c r="I49" i="7"/>
  <c r="Q49" i="7" s="1"/>
  <c r="K265" i="7"/>
  <c r="I265" i="7"/>
  <c r="Q265" i="7" s="1"/>
  <c r="K249" i="7"/>
  <c r="I249" i="7"/>
  <c r="Q249" i="7" s="1"/>
  <c r="K233" i="7"/>
  <c r="I233" i="7"/>
  <c r="Q233" i="7" s="1"/>
  <c r="K217" i="7"/>
  <c r="I217" i="7"/>
  <c r="Q217" i="7" s="1"/>
  <c r="K201" i="7"/>
  <c r="I201" i="7"/>
  <c r="Q201" i="7" s="1"/>
  <c r="K185" i="7"/>
  <c r="I185" i="7"/>
  <c r="Q185" i="7" s="1"/>
  <c r="K169" i="7"/>
  <c r="I169" i="7"/>
  <c r="Q169" i="7" s="1"/>
  <c r="K153" i="7"/>
  <c r="I153" i="7"/>
  <c r="Q153" i="7" s="1"/>
  <c r="K137" i="7"/>
  <c r="I137" i="7"/>
  <c r="Q137" i="7" s="1"/>
  <c r="K121" i="7"/>
  <c r="I121" i="7"/>
  <c r="Q121" i="7" s="1"/>
  <c r="K57" i="7"/>
  <c r="I57" i="7"/>
  <c r="Q57" i="7" s="1"/>
  <c r="I272" i="7"/>
  <c r="Q272" i="7" s="1"/>
  <c r="K272" i="7"/>
  <c r="I256" i="7"/>
  <c r="Q256" i="7" s="1"/>
  <c r="K256" i="7"/>
  <c r="I240" i="7"/>
  <c r="Q240" i="7" s="1"/>
  <c r="K240" i="7"/>
  <c r="I224" i="7"/>
  <c r="Q224" i="7" s="1"/>
  <c r="K224" i="7"/>
  <c r="I208" i="7"/>
  <c r="Q208" i="7" s="1"/>
  <c r="K208" i="7"/>
  <c r="I192" i="7"/>
  <c r="Q192" i="7" s="1"/>
  <c r="K192" i="7"/>
  <c r="I176" i="7"/>
  <c r="Q176" i="7" s="1"/>
  <c r="K176" i="7"/>
  <c r="I160" i="7"/>
  <c r="Q160" i="7" s="1"/>
  <c r="K160" i="7"/>
  <c r="I144" i="7"/>
  <c r="Q144" i="7" s="1"/>
  <c r="K144" i="7"/>
  <c r="I128" i="7"/>
  <c r="Q128" i="7" s="1"/>
  <c r="K128" i="7"/>
  <c r="I112" i="7"/>
  <c r="Q112" i="7" s="1"/>
  <c r="K112" i="7"/>
  <c r="K96" i="7"/>
  <c r="I96" i="7"/>
  <c r="Q96" i="7" s="1"/>
  <c r="K80" i="7"/>
  <c r="I80" i="7"/>
  <c r="Q80" i="7" s="1"/>
  <c r="K64" i="7"/>
  <c r="I64" i="7"/>
  <c r="Q64" i="7" s="1"/>
  <c r="K48" i="7"/>
  <c r="I48" i="7"/>
  <c r="Q48" i="7" s="1"/>
  <c r="K32" i="7"/>
  <c r="I32" i="7"/>
  <c r="Q32" i="7" s="1"/>
  <c r="I42" i="7"/>
  <c r="Q42" i="7" s="1"/>
  <c r="K42" i="7"/>
  <c r="K109" i="7"/>
  <c r="I109" i="7"/>
  <c r="Q109" i="7" s="1"/>
  <c r="K45" i="7"/>
  <c r="I45" i="7"/>
  <c r="Q45" i="7" s="1"/>
  <c r="K267" i="7"/>
  <c r="I267" i="7"/>
  <c r="Q267" i="7" s="1"/>
  <c r="K251" i="7"/>
  <c r="I251" i="7"/>
  <c r="Q251" i="7" s="1"/>
  <c r="K235" i="7"/>
  <c r="I235" i="7"/>
  <c r="Q235" i="7" s="1"/>
  <c r="K219" i="7"/>
  <c r="I219" i="7"/>
  <c r="Q219" i="7" s="1"/>
  <c r="K203" i="7"/>
  <c r="I203" i="7"/>
  <c r="Q203" i="7" s="1"/>
  <c r="K187" i="7"/>
  <c r="S187" i="7" s="1"/>
  <c r="I187" i="7"/>
  <c r="Q187" i="7" s="1"/>
  <c r="K171" i="7"/>
  <c r="I171" i="7"/>
  <c r="Q171" i="7" s="1"/>
  <c r="K155" i="7"/>
  <c r="I155" i="7"/>
  <c r="Q155" i="7" s="1"/>
  <c r="K139" i="7"/>
  <c r="I139" i="7"/>
  <c r="Q139" i="7" s="1"/>
  <c r="K123" i="7"/>
  <c r="I123" i="7"/>
  <c r="Q123" i="7" s="1"/>
  <c r="K107" i="7"/>
  <c r="I107" i="7"/>
  <c r="Q107" i="7" s="1"/>
  <c r="K91" i="7"/>
  <c r="I91" i="7"/>
  <c r="Q91" i="7" s="1"/>
  <c r="K75" i="7"/>
  <c r="I75" i="7"/>
  <c r="Q75" i="7" s="1"/>
  <c r="K59" i="7"/>
  <c r="I59" i="7"/>
  <c r="Q59" i="7" s="1"/>
  <c r="K43" i="7"/>
  <c r="I43" i="7"/>
  <c r="Q43" i="7" s="1"/>
  <c r="K27" i="7"/>
  <c r="I27" i="7"/>
  <c r="Q27" i="7" s="1"/>
  <c r="K34" i="7"/>
  <c r="I34" i="7"/>
  <c r="Q34" i="7" s="1"/>
  <c r="K69" i="7"/>
  <c r="I69" i="7"/>
  <c r="Q69" i="7" s="1"/>
  <c r="K210" i="7"/>
  <c r="I210" i="7"/>
  <c r="Q210" i="7" s="1"/>
  <c r="K146" i="7"/>
  <c r="I146" i="7"/>
  <c r="Q146" i="7" s="1"/>
  <c r="I82" i="7"/>
  <c r="Q82" i="7" s="1"/>
  <c r="K82" i="7"/>
  <c r="I266" i="7"/>
  <c r="Q266" i="7" s="1"/>
  <c r="K266" i="7"/>
  <c r="K250" i="7"/>
  <c r="I250" i="7"/>
  <c r="Q250" i="7" s="1"/>
  <c r="I234" i="7"/>
  <c r="Q234" i="7" s="1"/>
  <c r="K234" i="7"/>
  <c r="K218" i="7"/>
  <c r="I218" i="7"/>
  <c r="Q218" i="7" s="1"/>
  <c r="I202" i="7"/>
  <c r="Q202" i="7" s="1"/>
  <c r="K202" i="7"/>
  <c r="K186" i="7"/>
  <c r="I186" i="7"/>
  <c r="Q186" i="7" s="1"/>
  <c r="I170" i="7"/>
  <c r="Q170" i="7" s="1"/>
  <c r="K170" i="7"/>
  <c r="K154" i="7"/>
  <c r="I154" i="7"/>
  <c r="Q154" i="7" s="1"/>
  <c r="I138" i="7"/>
  <c r="Q138" i="7" s="1"/>
  <c r="K138" i="7"/>
  <c r="K122" i="7"/>
  <c r="I122" i="7"/>
  <c r="Q122" i="7" s="1"/>
  <c r="I106" i="7"/>
  <c r="Q106" i="7" s="1"/>
  <c r="K106" i="7"/>
  <c r="K90" i="7"/>
  <c r="I90" i="7"/>
  <c r="Q90" i="7" s="1"/>
  <c r="K74" i="7"/>
  <c r="I74" i="7"/>
  <c r="Q74" i="7" s="1"/>
  <c r="K50" i="7"/>
  <c r="I50" i="7"/>
  <c r="Q50" i="7" s="1"/>
  <c r="K101" i="7"/>
  <c r="I101" i="7"/>
  <c r="Q101" i="7" s="1"/>
  <c r="K33" i="7"/>
  <c r="I33" i="7"/>
  <c r="Q33" i="7" s="1"/>
  <c r="I261" i="7"/>
  <c r="Q261" i="7" s="1"/>
  <c r="K261" i="7"/>
  <c r="K245" i="7"/>
  <c r="I245" i="7"/>
  <c r="Q245" i="7" s="1"/>
  <c r="I229" i="7"/>
  <c r="Q229" i="7" s="1"/>
  <c r="K229" i="7"/>
  <c r="K213" i="7"/>
  <c r="I213" i="7"/>
  <c r="Q213" i="7" s="1"/>
  <c r="I197" i="7"/>
  <c r="Q197" i="7" s="1"/>
  <c r="K197" i="7"/>
  <c r="K181" i="7"/>
  <c r="I181" i="7"/>
  <c r="Q181" i="7" s="1"/>
  <c r="I165" i="7"/>
  <c r="Q165" i="7" s="1"/>
  <c r="K165" i="7"/>
  <c r="K149" i="7"/>
  <c r="I149" i="7"/>
  <c r="Q149" i="7" s="1"/>
  <c r="K133" i="7"/>
  <c r="I133" i="7"/>
  <c r="Q133" i="7" s="1"/>
  <c r="K105" i="7"/>
  <c r="I105" i="7"/>
  <c r="Q105" i="7" s="1"/>
  <c r="K41" i="7"/>
  <c r="I41" i="7"/>
  <c r="Q41" i="7" s="1"/>
  <c r="K268" i="7"/>
  <c r="I268" i="7"/>
  <c r="Q268" i="7" s="1"/>
  <c r="I252" i="7"/>
  <c r="Q252" i="7" s="1"/>
  <c r="K252" i="7"/>
  <c r="K236" i="7"/>
  <c r="I236" i="7"/>
  <c r="Q236" i="7" s="1"/>
  <c r="I220" i="7"/>
  <c r="Q220" i="7" s="1"/>
  <c r="K220" i="7"/>
  <c r="K204" i="7"/>
  <c r="I204" i="7"/>
  <c r="Q204" i="7" s="1"/>
  <c r="I188" i="7"/>
  <c r="Q188" i="7" s="1"/>
  <c r="K188" i="7"/>
  <c r="S188" i="7" s="1"/>
  <c r="K172" i="7"/>
  <c r="I172" i="7"/>
  <c r="Q172" i="7" s="1"/>
  <c r="I156" i="7"/>
  <c r="Q156" i="7" s="1"/>
  <c r="K156" i="7"/>
  <c r="I140" i="7"/>
  <c r="Q140" i="7" s="1"/>
  <c r="K140" i="7"/>
  <c r="I124" i="7"/>
  <c r="Q124" i="7" s="1"/>
  <c r="K124" i="7"/>
  <c r="I108" i="7"/>
  <c r="Q108" i="7" s="1"/>
  <c r="K108" i="7"/>
  <c r="K92" i="7"/>
  <c r="I92" i="7"/>
  <c r="Q92" i="7" s="1"/>
  <c r="K76" i="7"/>
  <c r="I76" i="7"/>
  <c r="Q76" i="7" s="1"/>
  <c r="K60" i="7"/>
  <c r="I60" i="7"/>
  <c r="Q60" i="7" s="1"/>
  <c r="K44" i="7"/>
  <c r="I44" i="7"/>
  <c r="Q44" i="7" s="1"/>
  <c r="K28" i="7"/>
  <c r="I28" i="7"/>
  <c r="Q28" i="7" s="1"/>
  <c r="K30" i="7"/>
  <c r="I30" i="7"/>
  <c r="Q30" i="7" s="1"/>
  <c r="K93" i="7"/>
  <c r="I93" i="7"/>
  <c r="Q93" i="7" s="1"/>
  <c r="K29" i="7"/>
  <c r="I29" i="7"/>
  <c r="Q29" i="7" s="1"/>
  <c r="K263" i="7"/>
  <c r="I263" i="7"/>
  <c r="Q263" i="7" s="1"/>
  <c r="K247" i="7"/>
  <c r="I247" i="7"/>
  <c r="Q247" i="7" s="1"/>
  <c r="K231" i="7"/>
  <c r="I231" i="7"/>
  <c r="Q231" i="7" s="1"/>
  <c r="K215" i="7"/>
  <c r="I215" i="7"/>
  <c r="Q215" i="7" s="1"/>
  <c r="K199" i="7"/>
  <c r="I199" i="7"/>
  <c r="Q199" i="7" s="1"/>
  <c r="K183" i="7"/>
  <c r="I183" i="7"/>
  <c r="Q183" i="7" s="1"/>
  <c r="K167" i="7"/>
  <c r="I167" i="7"/>
  <c r="Q167" i="7" s="1"/>
  <c r="K151" i="7"/>
  <c r="I151" i="7"/>
  <c r="Q151" i="7" s="1"/>
  <c r="K135" i="7"/>
  <c r="I135" i="7"/>
  <c r="Q135" i="7" s="1"/>
  <c r="K119" i="7"/>
  <c r="I119" i="7"/>
  <c r="Q119" i="7" s="1"/>
  <c r="K103" i="7"/>
  <c r="I103" i="7"/>
  <c r="Q103" i="7" s="1"/>
  <c r="K87" i="7"/>
  <c r="I87" i="7"/>
  <c r="Q87" i="7" s="1"/>
  <c r="K71" i="7"/>
  <c r="I71" i="7"/>
  <c r="Q71" i="7" s="1"/>
  <c r="K55" i="7"/>
  <c r="I55" i="7"/>
  <c r="Q55" i="7" s="1"/>
  <c r="K39" i="7"/>
  <c r="I39" i="7"/>
  <c r="Q39" i="7" s="1"/>
  <c r="K23" i="7"/>
  <c r="S23" i="7" s="1"/>
  <c r="I113" i="7"/>
  <c r="Q113" i="7" s="1"/>
  <c r="K113" i="7"/>
  <c r="K53" i="7"/>
  <c r="I53" i="7"/>
  <c r="Q53" i="7" s="1"/>
  <c r="K242" i="7"/>
  <c r="I242" i="7"/>
  <c r="Q242" i="7" s="1"/>
  <c r="K178" i="7"/>
  <c r="I178" i="7"/>
  <c r="Q178" i="7" s="1"/>
  <c r="K114" i="7"/>
  <c r="I114" i="7"/>
  <c r="Q114" i="7" s="1"/>
  <c r="K262" i="7"/>
  <c r="I262" i="7"/>
  <c r="Q262" i="7" s="1"/>
  <c r="K246" i="7"/>
  <c r="I246" i="7"/>
  <c r="Q246" i="7" s="1"/>
  <c r="K230" i="7"/>
  <c r="I230" i="7"/>
  <c r="Q230" i="7" s="1"/>
  <c r="K214" i="7"/>
  <c r="I214" i="7"/>
  <c r="Q214" i="7" s="1"/>
  <c r="K198" i="7"/>
  <c r="I198" i="7"/>
  <c r="Q198" i="7" s="1"/>
  <c r="K182" i="7"/>
  <c r="I182" i="7"/>
  <c r="Q182" i="7" s="1"/>
  <c r="K166" i="7"/>
  <c r="I166" i="7"/>
  <c r="Q166" i="7" s="1"/>
  <c r="K150" i="7"/>
  <c r="I150" i="7"/>
  <c r="Q150" i="7" s="1"/>
  <c r="K134" i="7"/>
  <c r="I134" i="7"/>
  <c r="Q134" i="7" s="1"/>
  <c r="K118" i="7"/>
  <c r="I118" i="7"/>
  <c r="Q118" i="7" s="1"/>
  <c r="K102" i="7"/>
  <c r="I102" i="7"/>
  <c r="Q102" i="7" s="1"/>
  <c r="K86" i="7"/>
  <c r="I86" i="7"/>
  <c r="Q86" i="7" s="1"/>
  <c r="K70" i="7"/>
  <c r="I70" i="7"/>
  <c r="Q70" i="7" s="1"/>
  <c r="K38" i="7"/>
  <c r="I38" i="7"/>
  <c r="Q38" i="7" s="1"/>
  <c r="K85" i="7"/>
  <c r="I85" i="7"/>
  <c r="Q85" i="7" s="1"/>
  <c r="I273" i="7"/>
  <c r="Q273" i="7" s="1"/>
  <c r="K273" i="7"/>
  <c r="K257" i="7"/>
  <c r="I257" i="7"/>
  <c r="Q257" i="7" s="1"/>
  <c r="I241" i="7"/>
  <c r="Q241" i="7" s="1"/>
  <c r="K241" i="7"/>
  <c r="K225" i="7"/>
  <c r="I225" i="7"/>
  <c r="Q225" i="7" s="1"/>
  <c r="I209" i="7"/>
  <c r="Q209" i="7" s="1"/>
  <c r="K209" i="7"/>
  <c r="K193" i="7"/>
  <c r="I193" i="7"/>
  <c r="Q193" i="7" s="1"/>
  <c r="I177" i="7"/>
  <c r="Q177" i="7" s="1"/>
  <c r="K177" i="7"/>
  <c r="K161" i="7"/>
  <c r="I161" i="7"/>
  <c r="Q161" i="7" s="1"/>
  <c r="I145" i="7"/>
  <c r="Q145" i="7" s="1"/>
  <c r="K145" i="7"/>
  <c r="K129" i="7"/>
  <c r="I129" i="7"/>
  <c r="Q129" i="7" s="1"/>
  <c r="K89" i="7"/>
  <c r="I89" i="7"/>
  <c r="Q89" i="7" s="1"/>
  <c r="K25" i="7"/>
  <c r="Q25" i="7"/>
  <c r="I264" i="7"/>
  <c r="Q264" i="7" s="1"/>
  <c r="K264" i="7"/>
  <c r="K248" i="7"/>
  <c r="I248" i="7"/>
  <c r="Q248" i="7" s="1"/>
  <c r="I232" i="7"/>
  <c r="Q232" i="7" s="1"/>
  <c r="K232" i="7"/>
  <c r="K216" i="7"/>
  <c r="I216" i="7"/>
  <c r="Q216" i="7" s="1"/>
  <c r="I200" i="7"/>
  <c r="Q200" i="7" s="1"/>
  <c r="K200" i="7"/>
  <c r="K184" i="7"/>
  <c r="I184" i="7"/>
  <c r="Q184" i="7" s="1"/>
  <c r="I168" i="7"/>
  <c r="Q168" i="7" s="1"/>
  <c r="K168" i="7"/>
  <c r="K152" i="7"/>
  <c r="I152" i="7"/>
  <c r="Q152" i="7" s="1"/>
  <c r="I136" i="7"/>
  <c r="Q136" i="7" s="1"/>
  <c r="K136" i="7"/>
  <c r="K120" i="7"/>
  <c r="I120" i="7"/>
  <c r="Q120" i="7" s="1"/>
  <c r="I104" i="7"/>
  <c r="Q104" i="7" s="1"/>
  <c r="K104" i="7"/>
  <c r="K88" i="7"/>
  <c r="I88" i="7"/>
  <c r="Q88" i="7" s="1"/>
  <c r="K72" i="7"/>
  <c r="I72" i="7"/>
  <c r="Q72" i="7" s="1"/>
  <c r="K56" i="7"/>
  <c r="I56" i="7"/>
  <c r="Q56" i="7" s="1"/>
  <c r="K40" i="7"/>
  <c r="I40" i="7"/>
  <c r="Q40" i="7" s="1"/>
  <c r="K24" i="7"/>
  <c r="I24" i="7"/>
  <c r="Q24" i="7" s="1"/>
  <c r="K77" i="7"/>
  <c r="I77" i="7"/>
  <c r="Q77" i="7" s="1"/>
  <c r="K259" i="7"/>
  <c r="I259" i="7"/>
  <c r="Q259" i="7" s="1"/>
  <c r="I243" i="7"/>
  <c r="Q243" i="7" s="1"/>
  <c r="K243" i="7"/>
  <c r="K227" i="7"/>
  <c r="I227" i="7"/>
  <c r="Q227" i="7" s="1"/>
  <c r="I211" i="7"/>
  <c r="Q211" i="7" s="1"/>
  <c r="K211" i="7"/>
  <c r="K195" i="7"/>
  <c r="I195" i="7"/>
  <c r="Q195" i="7" s="1"/>
  <c r="I179" i="7"/>
  <c r="Q179" i="7" s="1"/>
  <c r="K179" i="7"/>
  <c r="K163" i="7"/>
  <c r="I163" i="7"/>
  <c r="Q163" i="7" s="1"/>
  <c r="K147" i="7"/>
  <c r="I147" i="7"/>
  <c r="Q147" i="7" s="1"/>
  <c r="K131" i="7"/>
  <c r="I131" i="7"/>
  <c r="Q131" i="7" s="1"/>
  <c r="K115" i="7"/>
  <c r="I115" i="7"/>
  <c r="Q115" i="7" s="1"/>
  <c r="K99" i="7"/>
  <c r="I99" i="7"/>
  <c r="Q99" i="7" s="1"/>
  <c r="K83" i="7"/>
  <c r="I83" i="7"/>
  <c r="Q83" i="7" s="1"/>
  <c r="K67" i="7"/>
  <c r="I67" i="7"/>
  <c r="Q67" i="7" s="1"/>
  <c r="K51" i="7"/>
  <c r="I51" i="7"/>
  <c r="Q51" i="7" s="1"/>
  <c r="K35" i="7"/>
  <c r="I35" i="7"/>
  <c r="Q35" i="7" s="1"/>
  <c r="K54" i="7"/>
  <c r="I54" i="7"/>
  <c r="Q54" i="7" s="1"/>
  <c r="K97" i="7"/>
  <c r="I97" i="7"/>
  <c r="Q97" i="7" s="1"/>
  <c r="K37" i="7"/>
  <c r="I37" i="7"/>
  <c r="Q37" i="7" s="1"/>
  <c r="L51" i="7" l="1"/>
  <c r="T51" i="7" s="1"/>
  <c r="S51" i="7"/>
  <c r="L147" i="7"/>
  <c r="T147" i="7" s="1"/>
  <c r="S147" i="7"/>
  <c r="L89" i="7"/>
  <c r="T89" i="7" s="1"/>
  <c r="S89" i="7"/>
  <c r="L38" i="7"/>
  <c r="T38" i="7" s="1"/>
  <c r="S38" i="7"/>
  <c r="L86" i="7"/>
  <c r="T86" i="7" s="1"/>
  <c r="S86" i="7"/>
  <c r="L118" i="7"/>
  <c r="T118" i="7" s="1"/>
  <c r="S118" i="7"/>
  <c r="L150" i="7"/>
  <c r="T150" i="7" s="1"/>
  <c r="S150" i="7"/>
  <c r="L182" i="7"/>
  <c r="T182" i="7" s="1"/>
  <c r="S182" i="7"/>
  <c r="L214" i="7"/>
  <c r="T214" i="7" s="1"/>
  <c r="S214" i="7"/>
  <c r="L246" i="7"/>
  <c r="T246" i="7" s="1"/>
  <c r="S246" i="7"/>
  <c r="L114" i="7"/>
  <c r="T114" i="7" s="1"/>
  <c r="S114" i="7"/>
  <c r="L242" i="7"/>
  <c r="T242" i="7" s="1"/>
  <c r="S242" i="7"/>
  <c r="L108" i="7"/>
  <c r="T108" i="7" s="1"/>
  <c r="S108" i="7"/>
  <c r="L140" i="7"/>
  <c r="T140" i="7" s="1"/>
  <c r="S140" i="7"/>
  <c r="L82" i="7"/>
  <c r="T82" i="7" s="1"/>
  <c r="S82" i="7"/>
  <c r="L128" i="7"/>
  <c r="T128" i="7" s="1"/>
  <c r="S128" i="7"/>
  <c r="L160" i="7"/>
  <c r="T160" i="7" s="1"/>
  <c r="S160" i="7"/>
  <c r="L192" i="7"/>
  <c r="T192" i="7" s="1"/>
  <c r="S192" i="7"/>
  <c r="L224" i="7"/>
  <c r="T224" i="7" s="1"/>
  <c r="S224" i="7"/>
  <c r="L256" i="7"/>
  <c r="T256" i="7" s="1"/>
  <c r="S256" i="7"/>
  <c r="L26" i="7"/>
  <c r="T26" i="7" s="1"/>
  <c r="S26" i="7"/>
  <c r="L54" i="7"/>
  <c r="T54" i="7" s="1"/>
  <c r="S54" i="7"/>
  <c r="L83" i="7"/>
  <c r="T83" i="7" s="1"/>
  <c r="S83" i="7"/>
  <c r="L77" i="7"/>
  <c r="T77" i="7" s="1"/>
  <c r="S77" i="7"/>
  <c r="L72" i="7"/>
  <c r="T72" i="7" s="1"/>
  <c r="S72" i="7"/>
  <c r="Q22" i="7"/>
  <c r="Y24" i="7" s="1"/>
  <c r="L55" i="7"/>
  <c r="T55" i="7" s="1"/>
  <c r="S55" i="7"/>
  <c r="L87" i="7"/>
  <c r="T87" i="7" s="1"/>
  <c r="S87" i="7"/>
  <c r="L119" i="7"/>
  <c r="T119" i="7" s="1"/>
  <c r="S119" i="7"/>
  <c r="L151" i="7"/>
  <c r="T151" i="7" s="1"/>
  <c r="S151" i="7"/>
  <c r="L183" i="7"/>
  <c r="T183" i="7" s="1"/>
  <c r="S183" i="7"/>
  <c r="L215" i="7"/>
  <c r="T215" i="7" s="1"/>
  <c r="S215" i="7"/>
  <c r="L247" i="7"/>
  <c r="T247" i="7" s="1"/>
  <c r="S247" i="7"/>
  <c r="L29" i="7"/>
  <c r="T29" i="7" s="1"/>
  <c r="S29" i="7"/>
  <c r="L30" i="7"/>
  <c r="T30" i="7" s="1"/>
  <c r="S30" i="7"/>
  <c r="L44" i="7"/>
  <c r="T44" i="7" s="1"/>
  <c r="S44" i="7"/>
  <c r="L76" i="7"/>
  <c r="T76" i="7" s="1"/>
  <c r="S76" i="7"/>
  <c r="L172" i="7"/>
  <c r="T172" i="7" s="1"/>
  <c r="S172" i="7"/>
  <c r="L204" i="7"/>
  <c r="T204" i="7" s="1"/>
  <c r="S204" i="7"/>
  <c r="L236" i="7"/>
  <c r="T236" i="7" s="1"/>
  <c r="S236" i="7"/>
  <c r="L268" i="7"/>
  <c r="T268" i="7" s="1"/>
  <c r="S268" i="7"/>
  <c r="L105" i="7"/>
  <c r="T105" i="7" s="1"/>
  <c r="S105" i="7"/>
  <c r="L149" i="7"/>
  <c r="T149" i="7" s="1"/>
  <c r="S149" i="7"/>
  <c r="L181" i="7"/>
  <c r="T181" i="7" s="1"/>
  <c r="S181" i="7"/>
  <c r="L213" i="7"/>
  <c r="T213" i="7" s="1"/>
  <c r="S213" i="7"/>
  <c r="L245" i="7"/>
  <c r="T245" i="7" s="1"/>
  <c r="S245" i="7"/>
  <c r="L33" i="7"/>
  <c r="T33" i="7" s="1"/>
  <c r="S33" i="7"/>
  <c r="L50" i="7"/>
  <c r="T50" i="7" s="1"/>
  <c r="S50" i="7"/>
  <c r="L90" i="7"/>
  <c r="T90" i="7" s="1"/>
  <c r="S90" i="7"/>
  <c r="L122" i="7"/>
  <c r="T122" i="7" s="1"/>
  <c r="S122" i="7"/>
  <c r="L154" i="7"/>
  <c r="T154" i="7" s="1"/>
  <c r="S154" i="7"/>
  <c r="L186" i="7"/>
  <c r="T186" i="7" s="1"/>
  <c r="S186" i="7"/>
  <c r="L218" i="7"/>
  <c r="T218" i="7" s="1"/>
  <c r="S218" i="7"/>
  <c r="L250" i="7"/>
  <c r="T250" i="7" s="1"/>
  <c r="S250" i="7"/>
  <c r="L210" i="7"/>
  <c r="T210" i="7" s="1"/>
  <c r="S210" i="7"/>
  <c r="L34" i="7"/>
  <c r="T34" i="7" s="1"/>
  <c r="S34" i="7"/>
  <c r="L43" i="7"/>
  <c r="T43" i="7" s="1"/>
  <c r="S43" i="7"/>
  <c r="L75" i="7"/>
  <c r="T75" i="7" s="1"/>
  <c r="S75" i="7"/>
  <c r="L107" i="7"/>
  <c r="T107" i="7" s="1"/>
  <c r="S107" i="7"/>
  <c r="L139" i="7"/>
  <c r="T139" i="7" s="1"/>
  <c r="S139" i="7"/>
  <c r="L171" i="7"/>
  <c r="T171" i="7" s="1"/>
  <c r="S171" i="7"/>
  <c r="L203" i="7"/>
  <c r="T203" i="7" s="1"/>
  <c r="S203" i="7"/>
  <c r="L235" i="7"/>
  <c r="T235" i="7" s="1"/>
  <c r="S235" i="7"/>
  <c r="L267" i="7"/>
  <c r="T267" i="7" s="1"/>
  <c r="S267" i="7"/>
  <c r="L109" i="7"/>
  <c r="T109" i="7" s="1"/>
  <c r="S109" i="7"/>
  <c r="L32" i="7"/>
  <c r="T32" i="7" s="1"/>
  <c r="S32" i="7"/>
  <c r="L64" i="7"/>
  <c r="T64" i="7" s="1"/>
  <c r="S64" i="7"/>
  <c r="L96" i="7"/>
  <c r="T96" i="7" s="1"/>
  <c r="S96" i="7"/>
  <c r="L57" i="7"/>
  <c r="T57" i="7" s="1"/>
  <c r="S57" i="7"/>
  <c r="L137" i="7"/>
  <c r="T137" i="7" s="1"/>
  <c r="S137" i="7"/>
  <c r="L169" i="7"/>
  <c r="T169" i="7" s="1"/>
  <c r="S169" i="7"/>
  <c r="L201" i="7"/>
  <c r="T201" i="7" s="1"/>
  <c r="S201" i="7"/>
  <c r="L233" i="7"/>
  <c r="T233" i="7" s="1"/>
  <c r="S233" i="7"/>
  <c r="L265" i="7"/>
  <c r="T265" i="7" s="1"/>
  <c r="S265" i="7"/>
  <c r="L117" i="7"/>
  <c r="T117" i="7" s="1"/>
  <c r="S117" i="7"/>
  <c r="L78" i="7"/>
  <c r="T78" i="7" s="1"/>
  <c r="S78" i="7"/>
  <c r="L110" i="7"/>
  <c r="T110" i="7" s="1"/>
  <c r="S110" i="7"/>
  <c r="L142" i="7"/>
  <c r="T142" i="7" s="1"/>
  <c r="S142" i="7"/>
  <c r="L174" i="7"/>
  <c r="T174" i="7" s="1"/>
  <c r="S174" i="7"/>
  <c r="L206" i="7"/>
  <c r="T206" i="7" s="1"/>
  <c r="S206" i="7"/>
  <c r="L238" i="7"/>
  <c r="T238" i="7" s="1"/>
  <c r="S238" i="7"/>
  <c r="L270" i="7"/>
  <c r="T270" i="7" s="1"/>
  <c r="S270" i="7"/>
  <c r="L130" i="7"/>
  <c r="T130" i="7" s="1"/>
  <c r="S130" i="7"/>
  <c r="L258" i="7"/>
  <c r="T258" i="7" s="1"/>
  <c r="S258" i="7"/>
  <c r="L46" i="7"/>
  <c r="T46" i="7" s="1"/>
  <c r="S46" i="7"/>
  <c r="L47" i="7"/>
  <c r="T47" i="7" s="1"/>
  <c r="S47" i="7"/>
  <c r="L79" i="7"/>
  <c r="T79" i="7" s="1"/>
  <c r="S79" i="7"/>
  <c r="L111" i="7"/>
  <c r="T111" i="7" s="1"/>
  <c r="S111" i="7"/>
  <c r="L143" i="7"/>
  <c r="T143" i="7" s="1"/>
  <c r="S143" i="7"/>
  <c r="L175" i="7"/>
  <c r="T175" i="7" s="1"/>
  <c r="S175" i="7"/>
  <c r="L207" i="7"/>
  <c r="T207" i="7" s="1"/>
  <c r="S207" i="7"/>
  <c r="L239" i="7"/>
  <c r="T239" i="7" s="1"/>
  <c r="S239" i="7"/>
  <c r="L271" i="7"/>
  <c r="T271" i="7" s="1"/>
  <c r="S271" i="7"/>
  <c r="L58" i="7"/>
  <c r="T58" i="7" s="1"/>
  <c r="S58" i="7"/>
  <c r="L52" i="7"/>
  <c r="T52" i="7" s="1"/>
  <c r="S52" i="7"/>
  <c r="L84" i="7"/>
  <c r="T84" i="7" s="1"/>
  <c r="S84" i="7"/>
  <c r="L116" i="7"/>
  <c r="T116" i="7" s="1"/>
  <c r="S116" i="7"/>
  <c r="L148" i="7"/>
  <c r="T148" i="7" s="1"/>
  <c r="S148" i="7"/>
  <c r="L180" i="7"/>
  <c r="T180" i="7" s="1"/>
  <c r="S180" i="7"/>
  <c r="L212" i="7"/>
  <c r="T212" i="7" s="1"/>
  <c r="S212" i="7"/>
  <c r="L244" i="7"/>
  <c r="T244" i="7" s="1"/>
  <c r="S244" i="7"/>
  <c r="L73" i="7"/>
  <c r="T73" i="7" s="1"/>
  <c r="S73" i="7"/>
  <c r="L141" i="7"/>
  <c r="T141" i="7" s="1"/>
  <c r="S141" i="7"/>
  <c r="L173" i="7"/>
  <c r="T173" i="7" s="1"/>
  <c r="S173" i="7"/>
  <c r="L205" i="7"/>
  <c r="T205" i="7" s="1"/>
  <c r="S205" i="7"/>
  <c r="L237" i="7"/>
  <c r="T237" i="7" s="1"/>
  <c r="S237" i="7"/>
  <c r="L269" i="7"/>
  <c r="T269" i="7" s="1"/>
  <c r="S269" i="7"/>
  <c r="L162" i="7"/>
  <c r="T162" i="7" s="1"/>
  <c r="S162" i="7"/>
  <c r="L37" i="7"/>
  <c r="T37" i="7" s="1"/>
  <c r="S37" i="7"/>
  <c r="L115" i="7"/>
  <c r="T115" i="7" s="1"/>
  <c r="S115" i="7"/>
  <c r="L40" i="7"/>
  <c r="T40" i="7" s="1"/>
  <c r="S40" i="7"/>
  <c r="L97" i="7"/>
  <c r="T97" i="7" s="1"/>
  <c r="S97" i="7"/>
  <c r="L35" i="7"/>
  <c r="T35" i="7" s="1"/>
  <c r="S35" i="7"/>
  <c r="L67" i="7"/>
  <c r="T67" i="7" s="1"/>
  <c r="S67" i="7"/>
  <c r="L99" i="7"/>
  <c r="T99" i="7" s="1"/>
  <c r="S99" i="7"/>
  <c r="L131" i="7"/>
  <c r="T131" i="7" s="1"/>
  <c r="S131" i="7"/>
  <c r="L163" i="7"/>
  <c r="T163" i="7" s="1"/>
  <c r="S163" i="7"/>
  <c r="L195" i="7"/>
  <c r="T195" i="7" s="1"/>
  <c r="S195" i="7"/>
  <c r="L227" i="7"/>
  <c r="T227" i="7" s="1"/>
  <c r="S227" i="7"/>
  <c r="L259" i="7"/>
  <c r="T259" i="7" s="1"/>
  <c r="S259" i="7"/>
  <c r="L24" i="7"/>
  <c r="T24" i="7" s="1"/>
  <c r="S24" i="7"/>
  <c r="L56" i="7"/>
  <c r="T56" i="7" s="1"/>
  <c r="S56" i="7"/>
  <c r="L88" i="7"/>
  <c r="T88" i="7" s="1"/>
  <c r="S88" i="7"/>
  <c r="L120" i="7"/>
  <c r="T120" i="7" s="1"/>
  <c r="S120" i="7"/>
  <c r="L152" i="7"/>
  <c r="T152" i="7" s="1"/>
  <c r="S152" i="7"/>
  <c r="L184" i="7"/>
  <c r="T184" i="7" s="1"/>
  <c r="S184" i="7"/>
  <c r="L216" i="7"/>
  <c r="T216" i="7" s="1"/>
  <c r="S216" i="7"/>
  <c r="L248" i="7"/>
  <c r="T248" i="7" s="1"/>
  <c r="S248" i="7"/>
  <c r="L25" i="7"/>
  <c r="T25" i="7" s="1"/>
  <c r="S25" i="7"/>
  <c r="L129" i="7"/>
  <c r="T129" i="7" s="1"/>
  <c r="S129" i="7"/>
  <c r="L161" i="7"/>
  <c r="T161" i="7" s="1"/>
  <c r="S161" i="7"/>
  <c r="L193" i="7"/>
  <c r="T193" i="7" s="1"/>
  <c r="S193" i="7"/>
  <c r="L225" i="7"/>
  <c r="T225" i="7" s="1"/>
  <c r="S225" i="7"/>
  <c r="L257" i="7"/>
  <c r="T257" i="7" s="1"/>
  <c r="S257" i="7"/>
  <c r="L85" i="7"/>
  <c r="T85" i="7" s="1"/>
  <c r="S85" i="7"/>
  <c r="L70" i="7"/>
  <c r="T70" i="7" s="1"/>
  <c r="S70" i="7"/>
  <c r="L102" i="7"/>
  <c r="T102" i="7" s="1"/>
  <c r="S102" i="7"/>
  <c r="L134" i="7"/>
  <c r="T134" i="7" s="1"/>
  <c r="S134" i="7"/>
  <c r="L166" i="7"/>
  <c r="T166" i="7" s="1"/>
  <c r="S166" i="7"/>
  <c r="L198" i="7"/>
  <c r="T198" i="7" s="1"/>
  <c r="S198" i="7"/>
  <c r="L230" i="7"/>
  <c r="T230" i="7" s="1"/>
  <c r="S230" i="7"/>
  <c r="L262" i="7"/>
  <c r="T262" i="7" s="1"/>
  <c r="S262" i="7"/>
  <c r="L178" i="7"/>
  <c r="T178" i="7" s="1"/>
  <c r="S178" i="7"/>
  <c r="L53" i="7"/>
  <c r="T53" i="7" s="1"/>
  <c r="S53" i="7"/>
  <c r="L124" i="7"/>
  <c r="T124" i="7" s="1"/>
  <c r="S124" i="7"/>
  <c r="L156" i="7"/>
  <c r="T156" i="7" s="1"/>
  <c r="S156" i="7"/>
  <c r="L220" i="7"/>
  <c r="T220" i="7" s="1"/>
  <c r="S220" i="7"/>
  <c r="L252" i="7"/>
  <c r="T252" i="7" s="1"/>
  <c r="S252" i="7"/>
  <c r="L165" i="7"/>
  <c r="T165" i="7" s="1"/>
  <c r="S165" i="7"/>
  <c r="L197" i="7"/>
  <c r="T197" i="7" s="1"/>
  <c r="S197" i="7"/>
  <c r="L229" i="7"/>
  <c r="T229" i="7" s="1"/>
  <c r="S229" i="7"/>
  <c r="L261" i="7"/>
  <c r="T261" i="7" s="1"/>
  <c r="S261" i="7"/>
  <c r="L106" i="7"/>
  <c r="T106" i="7" s="1"/>
  <c r="S106" i="7"/>
  <c r="L138" i="7"/>
  <c r="T138" i="7" s="1"/>
  <c r="S138" i="7"/>
  <c r="L170" i="7"/>
  <c r="T170" i="7" s="1"/>
  <c r="S170" i="7"/>
  <c r="L202" i="7"/>
  <c r="T202" i="7" s="1"/>
  <c r="S202" i="7"/>
  <c r="L234" i="7"/>
  <c r="T234" i="7" s="1"/>
  <c r="S234" i="7"/>
  <c r="L266" i="7"/>
  <c r="T266" i="7" s="1"/>
  <c r="S266" i="7"/>
  <c r="L42" i="7"/>
  <c r="T42" i="7" s="1"/>
  <c r="S42" i="7"/>
  <c r="L112" i="7"/>
  <c r="T112" i="7" s="1"/>
  <c r="S112" i="7"/>
  <c r="L144" i="7"/>
  <c r="T144" i="7" s="1"/>
  <c r="S144" i="7"/>
  <c r="L176" i="7"/>
  <c r="T176" i="7" s="1"/>
  <c r="S176" i="7"/>
  <c r="L208" i="7"/>
  <c r="T208" i="7" s="1"/>
  <c r="S208" i="7"/>
  <c r="L240" i="7"/>
  <c r="T240" i="7" s="1"/>
  <c r="S240" i="7"/>
  <c r="L272" i="7"/>
  <c r="T272" i="7" s="1"/>
  <c r="S272" i="7"/>
  <c r="L62" i="7"/>
  <c r="T62" i="7" s="1"/>
  <c r="S62" i="7"/>
  <c r="L190" i="7"/>
  <c r="T190" i="7" s="1"/>
  <c r="S190" i="7"/>
  <c r="L222" i="7"/>
  <c r="T222" i="7" s="1"/>
  <c r="S222" i="7"/>
  <c r="L254" i="7"/>
  <c r="T254" i="7" s="1"/>
  <c r="S254" i="7"/>
  <c r="L127" i="7"/>
  <c r="T127" i="7" s="1"/>
  <c r="S127" i="7"/>
  <c r="L159" i="7"/>
  <c r="T159" i="7" s="1"/>
  <c r="S159" i="7"/>
  <c r="L191" i="7"/>
  <c r="T191" i="7" s="1"/>
  <c r="S191" i="7"/>
  <c r="L223" i="7"/>
  <c r="T223" i="7" s="1"/>
  <c r="S223" i="7"/>
  <c r="L255" i="7"/>
  <c r="T255" i="7" s="1"/>
  <c r="S255" i="7"/>
  <c r="L98" i="7"/>
  <c r="T98" i="7" s="1"/>
  <c r="S98" i="7"/>
  <c r="L179" i="7"/>
  <c r="T179" i="7" s="1"/>
  <c r="S179" i="7"/>
  <c r="L211" i="7"/>
  <c r="T211" i="7" s="1"/>
  <c r="S211" i="7"/>
  <c r="L243" i="7"/>
  <c r="T243" i="7" s="1"/>
  <c r="S243" i="7"/>
  <c r="L104" i="7"/>
  <c r="T104" i="7" s="1"/>
  <c r="S104" i="7"/>
  <c r="L136" i="7"/>
  <c r="T136" i="7" s="1"/>
  <c r="S136" i="7"/>
  <c r="L168" i="7"/>
  <c r="T168" i="7" s="1"/>
  <c r="S168" i="7"/>
  <c r="L200" i="7"/>
  <c r="T200" i="7" s="1"/>
  <c r="S200" i="7"/>
  <c r="L232" i="7"/>
  <c r="T232" i="7" s="1"/>
  <c r="S232" i="7"/>
  <c r="L264" i="7"/>
  <c r="T264" i="7" s="1"/>
  <c r="S264" i="7"/>
  <c r="L145" i="7"/>
  <c r="T145" i="7" s="1"/>
  <c r="S145" i="7"/>
  <c r="L177" i="7"/>
  <c r="T177" i="7" s="1"/>
  <c r="S177" i="7"/>
  <c r="L209" i="7"/>
  <c r="T209" i="7" s="1"/>
  <c r="S209" i="7"/>
  <c r="L241" i="7"/>
  <c r="T241" i="7" s="1"/>
  <c r="S241" i="7"/>
  <c r="L273" i="7"/>
  <c r="T273" i="7" s="1"/>
  <c r="S273" i="7"/>
  <c r="L113" i="7"/>
  <c r="T113" i="7" s="1"/>
  <c r="S113" i="7"/>
  <c r="L39" i="7"/>
  <c r="T39" i="7" s="1"/>
  <c r="S39" i="7"/>
  <c r="L71" i="7"/>
  <c r="T71" i="7" s="1"/>
  <c r="S71" i="7"/>
  <c r="L103" i="7"/>
  <c r="T103" i="7" s="1"/>
  <c r="S103" i="7"/>
  <c r="L135" i="7"/>
  <c r="T135" i="7" s="1"/>
  <c r="S135" i="7"/>
  <c r="L167" i="7"/>
  <c r="T167" i="7" s="1"/>
  <c r="S167" i="7"/>
  <c r="L199" i="7"/>
  <c r="T199" i="7" s="1"/>
  <c r="S199" i="7"/>
  <c r="L231" i="7"/>
  <c r="T231" i="7" s="1"/>
  <c r="S231" i="7"/>
  <c r="L263" i="7"/>
  <c r="T263" i="7" s="1"/>
  <c r="S263" i="7"/>
  <c r="L93" i="7"/>
  <c r="T93" i="7" s="1"/>
  <c r="S93" i="7"/>
  <c r="L28" i="7"/>
  <c r="T28" i="7" s="1"/>
  <c r="S28" i="7"/>
  <c r="L60" i="7"/>
  <c r="T60" i="7" s="1"/>
  <c r="S60" i="7"/>
  <c r="L92" i="7"/>
  <c r="T92" i="7" s="1"/>
  <c r="S92" i="7"/>
  <c r="L41" i="7"/>
  <c r="T41" i="7" s="1"/>
  <c r="S41" i="7"/>
  <c r="L133" i="7"/>
  <c r="T133" i="7" s="1"/>
  <c r="S133" i="7"/>
  <c r="L101" i="7"/>
  <c r="T101" i="7" s="1"/>
  <c r="S101" i="7"/>
  <c r="L74" i="7"/>
  <c r="T74" i="7" s="1"/>
  <c r="S74" i="7"/>
  <c r="L146" i="7"/>
  <c r="T146" i="7" s="1"/>
  <c r="S146" i="7"/>
  <c r="L69" i="7"/>
  <c r="T69" i="7" s="1"/>
  <c r="S69" i="7"/>
  <c r="L27" i="7"/>
  <c r="T27" i="7" s="1"/>
  <c r="S27" i="7"/>
  <c r="L59" i="7"/>
  <c r="T59" i="7" s="1"/>
  <c r="S59" i="7"/>
  <c r="L91" i="7"/>
  <c r="T91" i="7" s="1"/>
  <c r="S91" i="7"/>
  <c r="L123" i="7"/>
  <c r="T123" i="7" s="1"/>
  <c r="S123" i="7"/>
  <c r="L155" i="7"/>
  <c r="T155" i="7" s="1"/>
  <c r="S155" i="7"/>
  <c r="L219" i="7"/>
  <c r="T219" i="7" s="1"/>
  <c r="S219" i="7"/>
  <c r="L251" i="7"/>
  <c r="T251" i="7" s="1"/>
  <c r="S251" i="7"/>
  <c r="L45" i="7"/>
  <c r="T45" i="7" s="1"/>
  <c r="S45" i="7"/>
  <c r="L48" i="7"/>
  <c r="T48" i="7" s="1"/>
  <c r="S48" i="7"/>
  <c r="L80" i="7"/>
  <c r="T80" i="7" s="1"/>
  <c r="S80" i="7"/>
  <c r="L121" i="7"/>
  <c r="T121" i="7" s="1"/>
  <c r="S121" i="7"/>
  <c r="L153" i="7"/>
  <c r="T153" i="7" s="1"/>
  <c r="S153" i="7"/>
  <c r="L185" i="7"/>
  <c r="T185" i="7" s="1"/>
  <c r="S185" i="7"/>
  <c r="L217" i="7"/>
  <c r="T217" i="7" s="1"/>
  <c r="S217" i="7"/>
  <c r="L249" i="7"/>
  <c r="T249" i="7" s="1"/>
  <c r="S249" i="7"/>
  <c r="L49" i="7"/>
  <c r="T49" i="7" s="1"/>
  <c r="S49" i="7"/>
  <c r="L94" i="7"/>
  <c r="T94" i="7" s="1"/>
  <c r="S94" i="7"/>
  <c r="L126" i="7"/>
  <c r="T126" i="7" s="1"/>
  <c r="S126" i="7"/>
  <c r="L158" i="7"/>
  <c r="T158" i="7" s="1"/>
  <c r="S158" i="7"/>
  <c r="L66" i="7"/>
  <c r="T66" i="7" s="1"/>
  <c r="S66" i="7"/>
  <c r="L194" i="7"/>
  <c r="T194" i="7" s="1"/>
  <c r="S194" i="7"/>
  <c r="L81" i="7"/>
  <c r="T81" i="7" s="1"/>
  <c r="S81" i="7"/>
  <c r="L31" i="7"/>
  <c r="T31" i="7" s="1"/>
  <c r="S31" i="7"/>
  <c r="L63" i="7"/>
  <c r="T63" i="7" s="1"/>
  <c r="S63" i="7"/>
  <c r="L95" i="7"/>
  <c r="T95" i="7" s="1"/>
  <c r="S95" i="7"/>
  <c r="L61" i="7"/>
  <c r="T61" i="7" s="1"/>
  <c r="S61" i="7"/>
  <c r="L36" i="7"/>
  <c r="T36" i="7" s="1"/>
  <c r="S36" i="7"/>
  <c r="L68" i="7"/>
  <c r="T68" i="7" s="1"/>
  <c r="S68" i="7"/>
  <c r="L100" i="7"/>
  <c r="T100" i="7" s="1"/>
  <c r="S100" i="7"/>
  <c r="L132" i="7"/>
  <c r="T132" i="7" s="1"/>
  <c r="S132" i="7"/>
  <c r="L164" i="7"/>
  <c r="T164" i="7" s="1"/>
  <c r="S164" i="7"/>
  <c r="L196" i="7"/>
  <c r="T196" i="7" s="1"/>
  <c r="S196" i="7"/>
  <c r="L228" i="7"/>
  <c r="T228" i="7" s="1"/>
  <c r="S228" i="7"/>
  <c r="L260" i="7"/>
  <c r="T260" i="7" s="1"/>
  <c r="S260" i="7"/>
  <c r="L125" i="7"/>
  <c r="T125" i="7" s="1"/>
  <c r="S125" i="7"/>
  <c r="L157" i="7"/>
  <c r="T157" i="7" s="1"/>
  <c r="S157" i="7"/>
  <c r="L189" i="7"/>
  <c r="T189" i="7" s="1"/>
  <c r="S189" i="7"/>
  <c r="L221" i="7"/>
  <c r="T221" i="7" s="1"/>
  <c r="S221" i="7"/>
  <c r="L253" i="7"/>
  <c r="T253" i="7" s="1"/>
  <c r="S253" i="7"/>
  <c r="L65" i="7"/>
  <c r="T65" i="7" s="1"/>
  <c r="S65" i="7"/>
  <c r="L226" i="7"/>
  <c r="T226" i="7" s="1"/>
  <c r="S226" i="7"/>
  <c r="J211" i="7"/>
  <c r="R211" i="7" s="1"/>
  <c r="J136" i="7"/>
  <c r="R136" i="7" s="1"/>
  <c r="J200" i="7"/>
  <c r="R200" i="7" s="1"/>
  <c r="J232" i="7"/>
  <c r="R232" i="7" s="1"/>
  <c r="J264" i="7"/>
  <c r="R264" i="7" s="1"/>
  <c r="J145" i="7"/>
  <c r="R145" i="7" s="1"/>
  <c r="J209" i="7"/>
  <c r="R209" i="7" s="1"/>
  <c r="J273" i="7"/>
  <c r="R273" i="7" s="1"/>
  <c r="J97" i="7"/>
  <c r="R97" i="7" s="1"/>
  <c r="J35" i="7"/>
  <c r="R35" i="7" s="1"/>
  <c r="J67" i="7"/>
  <c r="R67" i="7" s="1"/>
  <c r="J99" i="7"/>
  <c r="R99" i="7" s="1"/>
  <c r="J131" i="7"/>
  <c r="R131" i="7" s="1"/>
  <c r="J163" i="7"/>
  <c r="R163" i="7" s="1"/>
  <c r="J195" i="7"/>
  <c r="R195" i="7" s="1"/>
  <c r="J227" i="7"/>
  <c r="R227" i="7" s="1"/>
  <c r="J259" i="7"/>
  <c r="R259" i="7" s="1"/>
  <c r="J24" i="7"/>
  <c r="R24" i="7" s="1"/>
  <c r="J56" i="7"/>
  <c r="R56" i="7" s="1"/>
  <c r="J88" i="7"/>
  <c r="R88" i="7" s="1"/>
  <c r="J120" i="7"/>
  <c r="R120" i="7" s="1"/>
  <c r="J152" i="7"/>
  <c r="R152" i="7" s="1"/>
  <c r="J184" i="7"/>
  <c r="R184" i="7" s="1"/>
  <c r="J216" i="7"/>
  <c r="R216" i="7" s="1"/>
  <c r="J248" i="7"/>
  <c r="R248" i="7" s="1"/>
  <c r="J25" i="7"/>
  <c r="R25" i="7" s="1"/>
  <c r="J129" i="7"/>
  <c r="R129" i="7" s="1"/>
  <c r="J161" i="7"/>
  <c r="R161" i="7" s="1"/>
  <c r="J193" i="7"/>
  <c r="R193" i="7" s="1"/>
  <c r="J225" i="7"/>
  <c r="R225" i="7" s="1"/>
  <c r="J257" i="7"/>
  <c r="R257" i="7" s="1"/>
  <c r="J85" i="7"/>
  <c r="R85" i="7" s="1"/>
  <c r="J70" i="7"/>
  <c r="R70" i="7" s="1"/>
  <c r="J102" i="7"/>
  <c r="R102" i="7" s="1"/>
  <c r="J134" i="7"/>
  <c r="R134" i="7" s="1"/>
  <c r="J166" i="7"/>
  <c r="R166" i="7" s="1"/>
  <c r="J198" i="7"/>
  <c r="R198" i="7" s="1"/>
  <c r="J230" i="7"/>
  <c r="R230" i="7" s="1"/>
  <c r="J262" i="7"/>
  <c r="R262" i="7" s="1"/>
  <c r="J178" i="7"/>
  <c r="R178" i="7" s="1"/>
  <c r="J53" i="7"/>
  <c r="R53" i="7" s="1"/>
  <c r="J23" i="7"/>
  <c r="R23" i="7" s="1"/>
  <c r="J55" i="7"/>
  <c r="R55" i="7" s="1"/>
  <c r="J87" i="7"/>
  <c r="R87" i="7" s="1"/>
  <c r="J119" i="7"/>
  <c r="R119" i="7" s="1"/>
  <c r="J151" i="7"/>
  <c r="R151" i="7" s="1"/>
  <c r="J183" i="7"/>
  <c r="R183" i="7" s="1"/>
  <c r="J215" i="7"/>
  <c r="R215" i="7" s="1"/>
  <c r="J247" i="7"/>
  <c r="R247" i="7" s="1"/>
  <c r="J29" i="7"/>
  <c r="R29" i="7" s="1"/>
  <c r="J30" i="7"/>
  <c r="R30" i="7" s="1"/>
  <c r="J44" i="7"/>
  <c r="R44" i="7" s="1"/>
  <c r="J76" i="7"/>
  <c r="R76" i="7" s="1"/>
  <c r="J172" i="7"/>
  <c r="R172" i="7" s="1"/>
  <c r="J204" i="7"/>
  <c r="R204" i="7" s="1"/>
  <c r="J236" i="7"/>
  <c r="R236" i="7" s="1"/>
  <c r="J268" i="7"/>
  <c r="R268" i="7" s="1"/>
  <c r="J105" i="7"/>
  <c r="R105" i="7" s="1"/>
  <c r="J149" i="7"/>
  <c r="R149" i="7" s="1"/>
  <c r="J181" i="7"/>
  <c r="R181" i="7" s="1"/>
  <c r="J213" i="7"/>
  <c r="R213" i="7" s="1"/>
  <c r="J245" i="7"/>
  <c r="R245" i="7" s="1"/>
  <c r="J33" i="7"/>
  <c r="R33" i="7" s="1"/>
  <c r="J50" i="7"/>
  <c r="R50" i="7" s="1"/>
  <c r="J90" i="7"/>
  <c r="R90" i="7" s="1"/>
  <c r="J122" i="7"/>
  <c r="R122" i="7" s="1"/>
  <c r="J154" i="7"/>
  <c r="R154" i="7" s="1"/>
  <c r="J186" i="7"/>
  <c r="R186" i="7" s="1"/>
  <c r="J218" i="7"/>
  <c r="R218" i="7" s="1"/>
  <c r="J250" i="7"/>
  <c r="R250" i="7" s="1"/>
  <c r="J210" i="7"/>
  <c r="R210" i="7" s="1"/>
  <c r="J34" i="7"/>
  <c r="R34" i="7" s="1"/>
  <c r="J43" i="7"/>
  <c r="R43" i="7" s="1"/>
  <c r="J75" i="7"/>
  <c r="R75" i="7" s="1"/>
  <c r="J107" i="7"/>
  <c r="R107" i="7" s="1"/>
  <c r="J139" i="7"/>
  <c r="R139" i="7" s="1"/>
  <c r="J171" i="7"/>
  <c r="R171" i="7" s="1"/>
  <c r="J203" i="7"/>
  <c r="R203" i="7" s="1"/>
  <c r="J235" i="7"/>
  <c r="R235" i="7" s="1"/>
  <c r="J267" i="7"/>
  <c r="R267" i="7" s="1"/>
  <c r="J109" i="7"/>
  <c r="R109" i="7" s="1"/>
  <c r="J32" i="7"/>
  <c r="R32" i="7" s="1"/>
  <c r="J64" i="7"/>
  <c r="R64" i="7" s="1"/>
  <c r="J96" i="7"/>
  <c r="R96" i="7" s="1"/>
  <c r="J57" i="7"/>
  <c r="R57" i="7" s="1"/>
  <c r="J137" i="7"/>
  <c r="R137" i="7" s="1"/>
  <c r="J169" i="7"/>
  <c r="R169" i="7" s="1"/>
  <c r="J201" i="7"/>
  <c r="R201" i="7" s="1"/>
  <c r="J233" i="7"/>
  <c r="R233" i="7" s="1"/>
  <c r="J265" i="7"/>
  <c r="R265" i="7" s="1"/>
  <c r="J117" i="7"/>
  <c r="R117" i="7" s="1"/>
  <c r="J78" i="7"/>
  <c r="R78" i="7" s="1"/>
  <c r="J110" i="7"/>
  <c r="R110" i="7" s="1"/>
  <c r="J142" i="7"/>
  <c r="R142" i="7" s="1"/>
  <c r="J174" i="7"/>
  <c r="R174" i="7" s="1"/>
  <c r="J206" i="7"/>
  <c r="R206" i="7" s="1"/>
  <c r="J238" i="7"/>
  <c r="R238" i="7" s="1"/>
  <c r="J270" i="7"/>
  <c r="R270" i="7" s="1"/>
  <c r="J130" i="7"/>
  <c r="R130" i="7" s="1"/>
  <c r="J258" i="7"/>
  <c r="R258" i="7" s="1"/>
  <c r="J46" i="7"/>
  <c r="R46" i="7" s="1"/>
  <c r="J47" i="7"/>
  <c r="R47" i="7" s="1"/>
  <c r="J79" i="7"/>
  <c r="R79" i="7" s="1"/>
  <c r="J111" i="7"/>
  <c r="R111" i="7" s="1"/>
  <c r="J143" i="7"/>
  <c r="R143" i="7" s="1"/>
  <c r="J175" i="7"/>
  <c r="R175" i="7" s="1"/>
  <c r="J207" i="7"/>
  <c r="R207" i="7" s="1"/>
  <c r="J239" i="7"/>
  <c r="R239" i="7" s="1"/>
  <c r="J271" i="7"/>
  <c r="R271" i="7" s="1"/>
  <c r="J58" i="7"/>
  <c r="R58" i="7" s="1"/>
  <c r="J52" i="7"/>
  <c r="R52" i="7" s="1"/>
  <c r="J84" i="7"/>
  <c r="R84" i="7" s="1"/>
  <c r="J116" i="7"/>
  <c r="R116" i="7" s="1"/>
  <c r="J148" i="7"/>
  <c r="R148" i="7" s="1"/>
  <c r="J180" i="7"/>
  <c r="R180" i="7" s="1"/>
  <c r="J212" i="7"/>
  <c r="R212" i="7" s="1"/>
  <c r="J244" i="7"/>
  <c r="R244" i="7" s="1"/>
  <c r="J73" i="7"/>
  <c r="R73" i="7" s="1"/>
  <c r="J141" i="7"/>
  <c r="R141" i="7" s="1"/>
  <c r="J173" i="7"/>
  <c r="R173" i="7" s="1"/>
  <c r="J205" i="7"/>
  <c r="R205" i="7" s="1"/>
  <c r="J237" i="7"/>
  <c r="R237" i="7" s="1"/>
  <c r="J269" i="7"/>
  <c r="R269" i="7" s="1"/>
  <c r="J162" i="7"/>
  <c r="R162" i="7" s="1"/>
  <c r="L23" i="7"/>
  <c r="T23" i="7" s="1"/>
  <c r="J108" i="7"/>
  <c r="R108" i="7" s="1"/>
  <c r="J140" i="7"/>
  <c r="R140" i="7" s="1"/>
  <c r="J82" i="7"/>
  <c r="R82" i="7" s="1"/>
  <c r="J128" i="7"/>
  <c r="R128" i="7" s="1"/>
  <c r="J160" i="7"/>
  <c r="R160" i="7" s="1"/>
  <c r="J192" i="7"/>
  <c r="R192" i="7" s="1"/>
  <c r="J224" i="7"/>
  <c r="R224" i="7" s="1"/>
  <c r="J256" i="7"/>
  <c r="R256" i="7" s="1"/>
  <c r="J26" i="7"/>
  <c r="R26" i="7" s="1"/>
  <c r="J37" i="7"/>
  <c r="R37" i="7" s="1"/>
  <c r="J54" i="7"/>
  <c r="R54" i="7" s="1"/>
  <c r="J51" i="7"/>
  <c r="R51" i="7" s="1"/>
  <c r="J83" i="7"/>
  <c r="R83" i="7" s="1"/>
  <c r="J115" i="7"/>
  <c r="R115" i="7" s="1"/>
  <c r="J147" i="7"/>
  <c r="R147" i="7" s="1"/>
  <c r="J77" i="7"/>
  <c r="R77" i="7" s="1"/>
  <c r="J40" i="7"/>
  <c r="R40" i="7" s="1"/>
  <c r="J72" i="7"/>
  <c r="R72" i="7" s="1"/>
  <c r="J89" i="7"/>
  <c r="R89" i="7" s="1"/>
  <c r="J38" i="7"/>
  <c r="R38" i="7" s="1"/>
  <c r="J86" i="7"/>
  <c r="R86" i="7" s="1"/>
  <c r="J118" i="7"/>
  <c r="R118" i="7" s="1"/>
  <c r="J150" i="7"/>
  <c r="R150" i="7" s="1"/>
  <c r="J182" i="7"/>
  <c r="R182" i="7" s="1"/>
  <c r="J214" i="7"/>
  <c r="R214" i="7" s="1"/>
  <c r="J246" i="7"/>
  <c r="R246" i="7" s="1"/>
  <c r="J114" i="7"/>
  <c r="R114" i="7" s="1"/>
  <c r="J242" i="7"/>
  <c r="R242" i="7" s="1"/>
  <c r="J39" i="7"/>
  <c r="R39" i="7" s="1"/>
  <c r="J71" i="7"/>
  <c r="R71" i="7" s="1"/>
  <c r="J103" i="7"/>
  <c r="R103" i="7" s="1"/>
  <c r="J135" i="7"/>
  <c r="R135" i="7" s="1"/>
  <c r="J167" i="7"/>
  <c r="R167" i="7" s="1"/>
  <c r="J199" i="7"/>
  <c r="R199" i="7" s="1"/>
  <c r="J231" i="7"/>
  <c r="R231" i="7" s="1"/>
  <c r="J263" i="7"/>
  <c r="R263" i="7" s="1"/>
  <c r="J93" i="7"/>
  <c r="R93" i="7" s="1"/>
  <c r="J28" i="7"/>
  <c r="R28" i="7" s="1"/>
  <c r="J60" i="7"/>
  <c r="R60" i="7" s="1"/>
  <c r="J92" i="7"/>
  <c r="R92" i="7" s="1"/>
  <c r="L188" i="7"/>
  <c r="T188" i="7" s="1"/>
  <c r="J41" i="7"/>
  <c r="R41" i="7" s="1"/>
  <c r="J133" i="7"/>
  <c r="R133" i="7" s="1"/>
  <c r="J101" i="7"/>
  <c r="R101" i="7" s="1"/>
  <c r="J74" i="7"/>
  <c r="R74" i="7" s="1"/>
  <c r="J146" i="7"/>
  <c r="R146" i="7" s="1"/>
  <c r="J69" i="7"/>
  <c r="R69" i="7" s="1"/>
  <c r="J27" i="7"/>
  <c r="R27" i="7" s="1"/>
  <c r="J59" i="7"/>
  <c r="R59" i="7" s="1"/>
  <c r="J91" i="7"/>
  <c r="R91" i="7" s="1"/>
  <c r="J123" i="7"/>
  <c r="R123" i="7" s="1"/>
  <c r="J155" i="7"/>
  <c r="R155" i="7" s="1"/>
  <c r="J187" i="7"/>
  <c r="R187" i="7" s="1"/>
  <c r="J219" i="7"/>
  <c r="R219" i="7" s="1"/>
  <c r="J251" i="7"/>
  <c r="R251" i="7" s="1"/>
  <c r="J45" i="7"/>
  <c r="R45" i="7" s="1"/>
  <c r="J48" i="7"/>
  <c r="R48" i="7" s="1"/>
  <c r="J80" i="7"/>
  <c r="R80" i="7" s="1"/>
  <c r="J121" i="7"/>
  <c r="R121" i="7" s="1"/>
  <c r="J153" i="7"/>
  <c r="R153" i="7" s="1"/>
  <c r="J185" i="7"/>
  <c r="R185" i="7" s="1"/>
  <c r="J217" i="7"/>
  <c r="R217" i="7" s="1"/>
  <c r="J249" i="7"/>
  <c r="R249" i="7" s="1"/>
  <c r="J49" i="7"/>
  <c r="R49" i="7" s="1"/>
  <c r="J94" i="7"/>
  <c r="R94" i="7" s="1"/>
  <c r="J126" i="7"/>
  <c r="R126" i="7" s="1"/>
  <c r="J158" i="7"/>
  <c r="R158" i="7" s="1"/>
  <c r="J66" i="7"/>
  <c r="R66" i="7" s="1"/>
  <c r="J194" i="7"/>
  <c r="R194" i="7" s="1"/>
  <c r="J81" i="7"/>
  <c r="R81" i="7" s="1"/>
  <c r="J31" i="7"/>
  <c r="R31" i="7" s="1"/>
  <c r="J63" i="7"/>
  <c r="R63" i="7" s="1"/>
  <c r="J95" i="7"/>
  <c r="R95" i="7" s="1"/>
  <c r="J61" i="7"/>
  <c r="R61" i="7" s="1"/>
  <c r="J36" i="7"/>
  <c r="R36" i="7" s="1"/>
  <c r="J68" i="7"/>
  <c r="R68" i="7" s="1"/>
  <c r="J100" i="7"/>
  <c r="R100" i="7" s="1"/>
  <c r="J132" i="7"/>
  <c r="R132" i="7" s="1"/>
  <c r="J164" i="7"/>
  <c r="R164" i="7" s="1"/>
  <c r="J196" i="7"/>
  <c r="R196" i="7" s="1"/>
  <c r="J228" i="7"/>
  <c r="R228" i="7" s="1"/>
  <c r="J260" i="7"/>
  <c r="R260" i="7" s="1"/>
  <c r="J125" i="7"/>
  <c r="R125" i="7" s="1"/>
  <c r="J157" i="7"/>
  <c r="R157" i="7" s="1"/>
  <c r="J189" i="7"/>
  <c r="R189" i="7" s="1"/>
  <c r="J221" i="7"/>
  <c r="R221" i="7" s="1"/>
  <c r="J253" i="7"/>
  <c r="R253" i="7" s="1"/>
  <c r="J65" i="7"/>
  <c r="R65" i="7" s="1"/>
  <c r="J226" i="7"/>
  <c r="R226" i="7" s="1"/>
  <c r="J179" i="7"/>
  <c r="R179" i="7" s="1"/>
  <c r="J243" i="7"/>
  <c r="R243" i="7" s="1"/>
  <c r="J104" i="7"/>
  <c r="R104" i="7" s="1"/>
  <c r="J168" i="7"/>
  <c r="R168" i="7" s="1"/>
  <c r="J177" i="7"/>
  <c r="R177" i="7" s="1"/>
  <c r="J241" i="7"/>
  <c r="R241" i="7" s="1"/>
  <c r="J113" i="7"/>
  <c r="R113" i="7" s="1"/>
  <c r="J124" i="7"/>
  <c r="R124" i="7" s="1"/>
  <c r="J156" i="7"/>
  <c r="R156" i="7" s="1"/>
  <c r="J188" i="7"/>
  <c r="R188" i="7" s="1"/>
  <c r="J220" i="7"/>
  <c r="R220" i="7" s="1"/>
  <c r="J252" i="7"/>
  <c r="R252" i="7" s="1"/>
  <c r="J165" i="7"/>
  <c r="R165" i="7" s="1"/>
  <c r="J197" i="7"/>
  <c r="R197" i="7" s="1"/>
  <c r="J229" i="7"/>
  <c r="R229" i="7" s="1"/>
  <c r="J261" i="7"/>
  <c r="R261" i="7" s="1"/>
  <c r="J106" i="7"/>
  <c r="R106" i="7" s="1"/>
  <c r="J138" i="7"/>
  <c r="R138" i="7" s="1"/>
  <c r="J170" i="7"/>
  <c r="R170" i="7" s="1"/>
  <c r="J202" i="7"/>
  <c r="R202" i="7" s="1"/>
  <c r="J234" i="7"/>
  <c r="R234" i="7" s="1"/>
  <c r="J266" i="7"/>
  <c r="R266" i="7" s="1"/>
  <c r="L187" i="7"/>
  <c r="T187" i="7" s="1"/>
  <c r="J42" i="7"/>
  <c r="R42" i="7" s="1"/>
  <c r="J112" i="7"/>
  <c r="R112" i="7" s="1"/>
  <c r="J144" i="7"/>
  <c r="R144" i="7" s="1"/>
  <c r="J176" i="7"/>
  <c r="R176" i="7" s="1"/>
  <c r="J208" i="7"/>
  <c r="R208" i="7" s="1"/>
  <c r="J240" i="7"/>
  <c r="R240" i="7" s="1"/>
  <c r="J272" i="7"/>
  <c r="R272" i="7" s="1"/>
  <c r="J62" i="7"/>
  <c r="R62" i="7" s="1"/>
  <c r="J190" i="7"/>
  <c r="R190" i="7" s="1"/>
  <c r="J222" i="7"/>
  <c r="R222" i="7" s="1"/>
  <c r="J254" i="7"/>
  <c r="R254" i="7" s="1"/>
  <c r="J127" i="7"/>
  <c r="R127" i="7" s="1"/>
  <c r="J159" i="7"/>
  <c r="R159" i="7" s="1"/>
  <c r="J191" i="7"/>
  <c r="R191" i="7" s="1"/>
  <c r="J223" i="7"/>
  <c r="R223" i="7" s="1"/>
  <c r="J255" i="7"/>
  <c r="R255" i="7" s="1"/>
  <c r="J98" i="7"/>
  <c r="R98" i="7" s="1"/>
  <c r="R22" i="7" l="1"/>
  <c r="Y25" i="7" s="1"/>
  <c r="Y42" i="7" s="1"/>
  <c r="T22" i="7"/>
  <c r="S22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<sst xmlns="http://schemas.openxmlformats.org/spreadsheetml/2006/main" count="270" uniqueCount="86">
  <si>
    <t>Date</t>
  </si>
  <si>
    <t>Apple</t>
  </si>
  <si>
    <t>Mastercard</t>
  </si>
  <si>
    <t>McDonalds'</t>
  </si>
  <si>
    <t>Google</t>
  </si>
  <si>
    <t>BP</t>
  </si>
  <si>
    <t>Срок до погашения, лет</t>
  </si>
  <si>
    <t>Дата</t>
  </si>
  <si>
    <t>Exch_rate</t>
  </si>
  <si>
    <t>1-day ln_return</t>
  </si>
  <si>
    <t>10-days ln_return</t>
  </si>
  <si>
    <t>mu (assumed equal 0)</t>
  </si>
  <si>
    <t>sigma</t>
  </si>
  <si>
    <t>t_N-1_97.5%</t>
  </si>
  <si>
    <t>autocorr_1day_lag</t>
  </si>
  <si>
    <t>min</t>
  </si>
  <si>
    <t>max</t>
  </si>
  <si>
    <t>q_5%</t>
  </si>
  <si>
    <t>q_95%</t>
  </si>
  <si>
    <t>skewness</t>
  </si>
  <si>
    <t>kurtosis</t>
  </si>
  <si>
    <t>-</t>
  </si>
  <si>
    <t>Сovariance (Σ)</t>
  </si>
  <si>
    <t>Cross-correlation (C)</t>
  </si>
  <si>
    <t>1-day arifm_return</t>
  </si>
  <si>
    <t>10-days arifm_return</t>
  </si>
  <si>
    <t>ln_return</t>
  </si>
  <si>
    <t>Stock</t>
  </si>
  <si>
    <t>Weight</t>
  </si>
  <si>
    <t>VaR</t>
  </si>
  <si>
    <t>ES</t>
  </si>
  <si>
    <r>
      <t>-q_α=q_(1-</t>
    </r>
    <r>
      <rPr>
        <sz val="11"/>
        <color theme="1"/>
        <rFont val="Calibri"/>
        <family val="2"/>
        <charset val="204"/>
      </rPr>
      <t>α) for N(0,1)</t>
    </r>
  </si>
  <si>
    <r>
      <t>ES_</t>
    </r>
    <r>
      <rPr>
        <sz val="11"/>
        <color theme="1"/>
        <rFont val="Calibri"/>
        <family val="2"/>
        <charset val="204"/>
      </rPr>
      <t>α for N(0,1)</t>
    </r>
  </si>
  <si>
    <t>α</t>
  </si>
  <si>
    <t>Variance</t>
  </si>
  <si>
    <t>Volatility</t>
  </si>
  <si>
    <t>Horizon, in days</t>
  </si>
  <si>
    <t>Root</t>
  </si>
  <si>
    <t>Daily VaR for the last year</t>
  </si>
  <si>
    <t>Var, 1</t>
  </si>
  <si>
    <t>Var, 10</t>
  </si>
  <si>
    <t>ES, 1</t>
  </si>
  <si>
    <t>ES, 10</t>
  </si>
  <si>
    <t>VAR_1day</t>
  </si>
  <si>
    <t>VAR_10day</t>
  </si>
  <si>
    <t>VAR_10day_overlap</t>
  </si>
  <si>
    <t>1 day</t>
  </si>
  <si>
    <t>10 day</t>
  </si>
  <si>
    <t>Portfolio structure (% of portfolio value)</t>
  </si>
  <si>
    <t>Backtesting horizon, previous trading days</t>
  </si>
  <si>
    <t>Minimum data requirement, length of window for model estimation</t>
  </si>
  <si>
    <t>α (for VaR)</t>
  </si>
  <si>
    <t>ε (for HypothesisTest)</t>
  </si>
  <si>
    <t>Now</t>
  </si>
  <si>
    <t>Standard (Binomial) Coverage Test</t>
  </si>
  <si>
    <t xml:space="preserve">Hit (expeption, break) number </t>
  </si>
  <si>
    <t>Probabilty to get hit number up to observed one</t>
  </si>
  <si>
    <t>VaR_fixed_port_all_hist</t>
  </si>
  <si>
    <t>1-day log-returns (for VaR assessment)</t>
  </si>
  <si>
    <t>All history data</t>
  </si>
  <si>
    <t>One-year rolling window</t>
  </si>
  <si>
    <t>1-day arithmetic returns (for calculation of realized portfolio returns )</t>
  </si>
  <si>
    <t>1day_DN_VaR</t>
  </si>
  <si>
    <t>Hit_indicator</t>
  </si>
  <si>
    <t>R_Portfolio</t>
  </si>
  <si>
    <t>VaR_fixed_port_252_days</t>
  </si>
  <si>
    <t>Hits</t>
  </si>
  <si>
    <t>Probability (5 hits)</t>
  </si>
  <si>
    <t>Probability (0 hits)</t>
  </si>
  <si>
    <t>The observed statistic (1 day VaR)</t>
  </si>
  <si>
    <t>cannot reject</t>
  </si>
  <si>
    <t>The observed statistic (10 day VaR)</t>
  </si>
  <si>
    <t xml:space="preserve">cannot reject </t>
  </si>
  <si>
    <t xml:space="preserve">Breakdowns: </t>
  </si>
  <si>
    <t>For 1 day VaR</t>
  </si>
  <si>
    <t xml:space="preserve">For 10 day VaR </t>
  </si>
  <si>
    <t xml:space="preserve">The critical value (5%) </t>
  </si>
  <si>
    <t xml:space="preserve">The probability of getting no more than 5 hits for 1 day VaR </t>
  </si>
  <si>
    <t xml:space="preserve">The probability of getting no more than 0 hits for 10 day VaR </t>
  </si>
  <si>
    <t xml:space="preserve">Historic number of hits </t>
  </si>
  <si>
    <t xml:space="preserve">The expected number of hits </t>
  </si>
  <si>
    <t>Critical values</t>
  </si>
  <si>
    <t xml:space="preserve">In the number of observations is too high we can approximate the binomial distribution by the normal </t>
  </si>
  <si>
    <t>The null: the true probability of observing an exception is 5% only</t>
  </si>
  <si>
    <t>The probability of observing no more than 5 hits  for 1 day VaR is statistically small.</t>
  </si>
  <si>
    <t xml:space="preserve">There is a chance that risk is underestimated.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</si>
</sst>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0.0000"/>
    <numFmt numFmtId="165" formatCode="_-* #,##0.0000000_-;\-* #,##0.0000000_-;_-* &quot;-&quot;??_-;_-@_-"/>
    <numFmt numFmtId="166" formatCode="_-* #,##0.00000000_-;\-* #,##0.00000000_-;_-* &quot;-&quot;??_-;_-@_-"/>
    <numFmt numFmtId="167" formatCode="0.00000000"/>
    <numFmt numFmtId="169" formatCode="0.000"/>
    <numFmt numFmtId="170" formatCode="_-* #,##0.000_-;\-* #,##0.000_-;_-* &quot;-&quot;??_-;_-@_-"/>
    <numFmt numFmtId="176" formatCode="0.000000"/>
    <numFmt numFmtId="177" formatCode="0.0%"/>
    <numFmt numFmtId="178" formatCode="0.000%"/>
    <numFmt numFmtId="180" formatCode="_-* #,##0.000000_-;\-* #,##0.000000_-;_-* &quot;-&quot;??_-;_-@_-"/>
    <numFmt numFmtId="181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charset val="204"/>
    </font>
    <font>
      <sz val="11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 style="thick">
        <color rgb="FFFFFFFF"/>
      </right>
      <top/>
      <bottom style="thin">
        <color indexed="64"/>
      </bottom>
      <diagonal/>
    </border>
    <border>
      <left/>
      <right/>
      <top/>
      <bottom style="medium">
        <color rgb="FFEBEBEB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3" fillId="2" borderId="5" xfId="0" applyFont="1" applyFill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/>
    <xf numFmtId="0" fontId="0" fillId="0" borderId="8" xfId="0" applyFill="1" applyBorder="1"/>
    <xf numFmtId="0" fontId="0" fillId="0" borderId="1" xfId="0" applyFill="1" applyBorder="1"/>
    <xf numFmtId="10" fontId="0" fillId="4" borderId="0" xfId="2" applyNumberFormat="1" applyFont="1" applyFill="1"/>
    <xf numFmtId="10" fontId="0" fillId="4" borderId="6" xfId="2" applyNumberFormat="1" applyFont="1" applyFill="1" applyBorder="1"/>
    <xf numFmtId="10" fontId="0" fillId="5" borderId="0" xfId="2" applyNumberFormat="1" applyFont="1" applyFill="1"/>
    <xf numFmtId="10" fontId="0" fillId="5" borderId="6" xfId="2" applyNumberFormat="1" applyFont="1" applyFill="1" applyBorder="1"/>
    <xf numFmtId="10" fontId="0" fillId="4" borderId="8" xfId="0" applyNumberFormat="1" applyFill="1" applyBorder="1" applyAlignment="1">
      <alignment horizontal="center" vertical="center"/>
    </xf>
    <xf numFmtId="10" fontId="0" fillId="5" borderId="8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0" fontId="0" fillId="4" borderId="0" xfId="2" applyNumberFormat="1" applyFon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10" fontId="0" fillId="5" borderId="0" xfId="2" applyNumberFormat="1" applyFon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0" fontId="0" fillId="5" borderId="0" xfId="0" applyNumberFormat="1" applyFill="1" applyAlignment="1">
      <alignment horizontal="center" vertical="center"/>
    </xf>
    <xf numFmtId="10" fontId="0" fillId="4" borderId="9" xfId="0" applyNumberFormat="1" applyFill="1" applyBorder="1" applyAlignment="1">
      <alignment horizontal="center" vertical="center"/>
    </xf>
    <xf numFmtId="10" fontId="0" fillId="4" borderId="6" xfId="2" applyNumberFormat="1" applyFont="1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10" fontId="0" fillId="4" borderId="6" xfId="0" applyNumberFormat="1" applyFill="1" applyBorder="1" applyAlignment="1">
      <alignment horizontal="center" vertical="center"/>
    </xf>
    <xf numFmtId="0" fontId="0" fillId="0" borderId="7" xfId="0" applyFill="1" applyBorder="1" applyAlignment="1"/>
    <xf numFmtId="14" fontId="0" fillId="0" borderId="6" xfId="0" applyNumberFormat="1" applyFill="1" applyBorder="1"/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0" fontId="0" fillId="5" borderId="9" xfId="0" applyNumberFormat="1" applyFill="1" applyBorder="1" applyAlignment="1">
      <alignment horizontal="center" vertical="center"/>
    </xf>
    <xf numFmtId="10" fontId="0" fillId="5" borderId="6" xfId="2" applyNumberFormat="1" applyFont="1" applyFill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10" fontId="0" fillId="5" borderId="6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0" fontId="0" fillId="4" borderId="1" xfId="2" applyNumberFormat="1" applyFont="1" applyFill="1" applyBorder="1" applyAlignment="1">
      <alignment horizontal="center" vertical="center"/>
    </xf>
    <xf numFmtId="10" fontId="0" fillId="4" borderId="7" xfId="2" applyNumberFormat="1" applyFont="1" applyFill="1" applyBorder="1" applyAlignment="1">
      <alignment horizontal="center" vertical="center"/>
    </xf>
    <xf numFmtId="10" fontId="0" fillId="5" borderId="1" xfId="2" applyNumberFormat="1" applyFont="1" applyFill="1" applyBorder="1" applyAlignment="1">
      <alignment horizontal="center" vertical="center"/>
    </xf>
    <xf numFmtId="10" fontId="0" fillId="5" borderId="7" xfId="2" applyNumberFormat="1" applyFont="1" applyFill="1" applyBorder="1" applyAlignment="1">
      <alignment horizontal="center" vertical="center"/>
    </xf>
    <xf numFmtId="0" fontId="0" fillId="0" borderId="0" xfId="0" applyFill="1" applyBorder="1"/>
    <xf numFmtId="165" fontId="0" fillId="0" borderId="0" xfId="1" applyNumberFormat="1" applyFont="1" applyFill="1" applyBorder="1"/>
    <xf numFmtId="165" fontId="0" fillId="0" borderId="6" xfId="1" applyNumberFormat="1" applyFont="1" applyFill="1" applyBorder="1"/>
    <xf numFmtId="166" fontId="0" fillId="0" borderId="0" xfId="1" applyNumberFormat="1" applyFont="1" applyFill="1" applyBorder="1"/>
    <xf numFmtId="166" fontId="0" fillId="0" borderId="6" xfId="1" applyNumberFormat="1" applyFont="1" applyFill="1" applyBorder="1"/>
    <xf numFmtId="0" fontId="0" fillId="0" borderId="10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66" fontId="0" fillId="0" borderId="1" xfId="1" applyNumberFormat="1" applyFont="1" applyFill="1" applyBorder="1"/>
    <xf numFmtId="166" fontId="0" fillId="0" borderId="7" xfId="1" applyNumberFormat="1" applyFont="1" applyFill="1" applyBorder="1"/>
    <xf numFmtId="165" fontId="0" fillId="0" borderId="1" xfId="1" applyNumberFormat="1" applyFont="1" applyFill="1" applyBorder="1"/>
    <xf numFmtId="165" fontId="0" fillId="0" borderId="7" xfId="1" applyNumberFormat="1" applyFont="1" applyFill="1" applyBorder="1"/>
    <xf numFmtId="0" fontId="0" fillId="0" borderId="7" xfId="0" applyFill="1" applyBorder="1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/>
    <xf numFmtId="0" fontId="0" fillId="0" borderId="6" xfId="0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170" fontId="0" fillId="0" borderId="0" xfId="1" applyNumberFormat="1" applyFont="1" applyFill="1" applyBorder="1" applyAlignment="1">
      <alignment vertical="top"/>
    </xf>
    <xf numFmtId="170" fontId="0" fillId="0" borderId="6" xfId="1" applyNumberFormat="1" applyFont="1" applyFill="1" applyBorder="1" applyAlignment="1">
      <alignment vertical="top"/>
    </xf>
    <xf numFmtId="170" fontId="0" fillId="0" borderId="1" xfId="1" applyNumberFormat="1" applyFont="1" applyFill="1" applyBorder="1" applyAlignment="1">
      <alignment vertical="top"/>
    </xf>
    <xf numFmtId="170" fontId="0" fillId="0" borderId="7" xfId="1" applyNumberFormat="1" applyFont="1" applyFill="1" applyBorder="1" applyAlignment="1">
      <alignment vertical="top"/>
    </xf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0" xfId="0" applyBorder="1"/>
    <xf numFmtId="0" fontId="0" fillId="0" borderId="6" xfId="0" applyBorder="1"/>
    <xf numFmtId="0" fontId="0" fillId="0" borderId="15" xfId="0" applyBorder="1"/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0" fillId="3" borderId="8" xfId="0" applyFill="1" applyBorder="1"/>
    <xf numFmtId="0" fontId="0" fillId="3" borderId="9" xfId="0" applyFill="1" applyBorder="1"/>
    <xf numFmtId="176" fontId="0" fillId="0" borderId="0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9" fontId="0" fillId="0" borderId="0" xfId="0" applyNumberFormat="1" applyBorder="1"/>
    <xf numFmtId="9" fontId="0" fillId="0" borderId="6" xfId="0" applyNumberFormat="1" applyBorder="1" applyAlignment="1">
      <alignment horizontal="center" vertical="center"/>
    </xf>
    <xf numFmtId="9" fontId="0" fillId="0" borderId="6" xfId="2" applyFon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10" fontId="0" fillId="0" borderId="0" xfId="2" applyNumberFormat="1" applyFont="1"/>
    <xf numFmtId="164" fontId="0" fillId="0" borderId="0" xfId="0" applyNumberFormat="1"/>
    <xf numFmtId="9" fontId="9" fillId="0" borderId="9" xfId="0" applyNumberFormat="1" applyFont="1" applyBorder="1"/>
    <xf numFmtId="169" fontId="0" fillId="0" borderId="6" xfId="0" applyNumberFormat="1" applyBorder="1"/>
    <xf numFmtId="169" fontId="0" fillId="0" borderId="7" xfId="0" applyNumberFormat="1" applyBorder="1"/>
    <xf numFmtId="0" fontId="0" fillId="3" borderId="12" xfId="0" applyFill="1" applyBorder="1"/>
    <xf numFmtId="165" fontId="0" fillId="0" borderId="9" xfId="1" applyNumberFormat="1" applyFont="1" applyBorder="1"/>
    <xf numFmtId="181" fontId="0" fillId="0" borderId="6" xfId="2" applyNumberFormat="1" applyFont="1" applyBorder="1"/>
    <xf numFmtId="178" fontId="0" fillId="0" borderId="6" xfId="2" applyNumberFormat="1" applyFont="1" applyBorder="1"/>
    <xf numFmtId="178" fontId="0" fillId="0" borderId="7" xfId="2" applyNumberFormat="1" applyFont="1" applyBorder="1"/>
    <xf numFmtId="0" fontId="8" fillId="3" borderId="10" xfId="0" applyFont="1" applyFill="1" applyBorder="1"/>
    <xf numFmtId="0" fontId="0" fillId="3" borderId="11" xfId="0" quotePrefix="1" applyFill="1" applyBorder="1"/>
    <xf numFmtId="0" fontId="0" fillId="3" borderId="0" xfId="0" applyFill="1" applyBorder="1" applyAlignment="1">
      <alignment wrapText="1"/>
    </xf>
    <xf numFmtId="0" fontId="0" fillId="0" borderId="0" xfId="0" applyAlignment="1"/>
    <xf numFmtId="169" fontId="0" fillId="0" borderId="6" xfId="2" applyNumberFormat="1" applyFont="1" applyBorder="1"/>
    <xf numFmtId="0" fontId="0" fillId="0" borderId="16" xfId="0" applyBorder="1"/>
    <xf numFmtId="0" fontId="0" fillId="0" borderId="21" xfId="0" applyBorder="1"/>
    <xf numFmtId="0" fontId="0" fillId="3" borderId="22" xfId="0" applyFill="1" applyBorder="1"/>
    <xf numFmtId="0" fontId="0" fillId="0" borderId="23" xfId="0" applyBorder="1"/>
    <xf numFmtId="0" fontId="0" fillId="3" borderId="24" xfId="0" applyFill="1" applyBorder="1"/>
    <xf numFmtId="0" fontId="0" fillId="3" borderId="25" xfId="0" applyFill="1" applyBorder="1"/>
    <xf numFmtId="0" fontId="0" fillId="0" borderId="24" xfId="0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6" xfId="0" applyFill="1" applyBorder="1" applyAlignment="1">
      <alignment wrapText="1"/>
    </xf>
    <xf numFmtId="0" fontId="0" fillId="0" borderId="0" xfId="0" applyBorder="1" applyAlignment="1"/>
    <xf numFmtId="178" fontId="0" fillId="0" borderId="0" xfId="2" applyNumberFormat="1" applyFont="1" applyBorder="1" applyAlignment="1"/>
    <xf numFmtId="169" fontId="0" fillId="0" borderId="0" xfId="2" applyNumberFormat="1" applyFont="1" applyBorder="1"/>
    <xf numFmtId="178" fontId="0" fillId="0" borderId="0" xfId="2" applyNumberFormat="1" applyFont="1" applyBorder="1"/>
    <xf numFmtId="0" fontId="0" fillId="0" borderId="29" xfId="0" applyBorder="1"/>
    <xf numFmtId="0" fontId="0" fillId="0" borderId="17" xfId="0" applyBorder="1"/>
    <xf numFmtId="0" fontId="0" fillId="0" borderId="17" xfId="0" applyBorder="1" applyAlignment="1"/>
    <xf numFmtId="178" fontId="0" fillId="0" borderId="17" xfId="2" applyNumberFormat="1" applyFont="1" applyBorder="1"/>
    <xf numFmtId="0" fontId="0" fillId="0" borderId="30" xfId="0" applyBorder="1"/>
    <xf numFmtId="0" fontId="11" fillId="0" borderId="20" xfId="0" applyFont="1" applyBorder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4" fontId="0" fillId="6" borderId="13" xfId="0" applyNumberFormat="1" applyFill="1" applyBorder="1"/>
    <xf numFmtId="14" fontId="0" fillId="6" borderId="14" xfId="0" applyNumberFormat="1" applyFill="1" applyBorder="1"/>
    <xf numFmtId="0" fontId="12" fillId="3" borderId="13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14" fontId="0" fillId="3" borderId="10" xfId="0" applyNumberFormat="1" applyFill="1" applyBorder="1"/>
    <xf numFmtId="14" fontId="0" fillId="3" borderId="11" xfId="0" applyNumberFormat="1" applyFill="1" applyBorder="1"/>
    <xf numFmtId="14" fontId="0" fillId="3" borderId="12" xfId="0" applyNumberFormat="1" applyFill="1" applyBorder="1"/>
    <xf numFmtId="0" fontId="13" fillId="3" borderId="15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180" fontId="0" fillId="0" borderId="13" xfId="1" applyNumberFormat="1" applyFont="1" applyBorder="1"/>
    <xf numFmtId="178" fontId="0" fillId="0" borderId="8" xfId="2" applyNumberFormat="1" applyFont="1" applyBorder="1"/>
    <xf numFmtId="178" fontId="0" fillId="0" borderId="9" xfId="2" applyNumberFormat="1" applyFont="1" applyBorder="1"/>
    <xf numFmtId="180" fontId="0" fillId="0" borderId="14" xfId="1" applyNumberFormat="1" applyFont="1" applyBorder="1"/>
    <xf numFmtId="180" fontId="0" fillId="0" borderId="15" xfId="1" applyNumberFormat="1" applyFont="1" applyBorder="1"/>
    <xf numFmtId="178" fontId="0" fillId="0" borderId="1" xfId="2" applyNumberFormat="1" applyFont="1" applyBorder="1"/>
    <xf numFmtId="10" fontId="0" fillId="0" borderId="0" xfId="2" applyNumberFormat="1" applyFont="1" applyFill="1"/>
    <xf numFmtId="10" fontId="0" fillId="0" borderId="6" xfId="2" applyNumberFormat="1" applyFont="1" applyFill="1" applyBorder="1"/>
    <xf numFmtId="10" fontId="0" fillId="0" borderId="8" xfId="0" applyNumberFormat="1" applyFill="1" applyBorder="1"/>
    <xf numFmtId="0" fontId="0" fillId="0" borderId="9" xfId="0" applyFill="1" applyBorder="1"/>
    <xf numFmtId="10" fontId="0" fillId="0" borderId="0" xfId="2" applyNumberFormat="1" applyFont="1" applyFill="1" applyBorder="1"/>
    <xf numFmtId="10" fontId="0" fillId="0" borderId="1" xfId="0" applyNumberFormat="1" applyFill="1" applyBorder="1"/>
    <xf numFmtId="10" fontId="0" fillId="0" borderId="7" xfId="0" applyNumberFormat="1" applyFill="1" applyBorder="1"/>
    <xf numFmtId="10" fontId="0" fillId="0" borderId="13" xfId="0" applyNumberFormat="1" applyFill="1" applyBorder="1"/>
    <xf numFmtId="10" fontId="0" fillId="0" borderId="9" xfId="0" applyNumberFormat="1" applyFill="1" applyBorder="1"/>
    <xf numFmtId="10" fontId="0" fillId="0" borderId="14" xfId="2" applyNumberFormat="1" applyFont="1" applyFill="1" applyBorder="1"/>
    <xf numFmtId="0" fontId="0" fillId="0" borderId="15" xfId="0" applyFill="1" applyBorder="1"/>
    <xf numFmtId="10" fontId="0" fillId="0" borderId="0" xfId="2" applyNumberFormat="1" applyFont="1" applyFill="1" applyBorder="1" applyAlignment="1"/>
    <xf numFmtId="10" fontId="0" fillId="0" borderId="6" xfId="2" applyNumberFormat="1" applyFont="1" applyFill="1" applyBorder="1" applyAlignment="1"/>
    <xf numFmtId="10" fontId="0" fillId="0" borderId="1" xfId="2" applyNumberFormat="1" applyFont="1" applyFill="1" applyBorder="1" applyAlignment="1"/>
    <xf numFmtId="10" fontId="0" fillId="0" borderId="7" xfId="2" applyNumberFormat="1" applyFont="1" applyFill="1" applyBorder="1" applyAlignment="1"/>
    <xf numFmtId="9" fontId="0" fillId="0" borderId="15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7" borderId="6" xfId="0" applyNumberFormat="1" applyFill="1" applyBorder="1"/>
    <xf numFmtId="10" fontId="0" fillId="7" borderId="0" xfId="2" applyNumberFormat="1" applyFont="1" applyFill="1"/>
    <xf numFmtId="10" fontId="0" fillId="7" borderId="6" xfId="2" applyNumberFormat="1" applyFont="1" applyFill="1" applyBorder="1"/>
    <xf numFmtId="0" fontId="0" fillId="7" borderId="0" xfId="0" applyFill="1"/>
    <xf numFmtId="0" fontId="5" fillId="0" borderId="0" xfId="0" applyFont="1"/>
    <xf numFmtId="10" fontId="0" fillId="0" borderId="0" xfId="0" applyNumberFormat="1"/>
    <xf numFmtId="9" fontId="0" fillId="0" borderId="0" xfId="0" applyNumberFormat="1" applyAlignment="1">
      <alignment horizontal="center"/>
    </xf>
    <xf numFmtId="177" fontId="0" fillId="0" borderId="0" xfId="2" applyNumberFormat="1" applyFont="1" applyBorder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0" fontId="0" fillId="6" borderId="8" xfId="2" applyNumberFormat="1" applyFont="1" applyFill="1" applyBorder="1"/>
    <xf numFmtId="10" fontId="0" fillId="6" borderId="9" xfId="2" applyNumberFormat="1" applyFont="1" applyFill="1" applyBorder="1"/>
    <xf numFmtId="10" fontId="0" fillId="6" borderId="0" xfId="2" applyNumberFormat="1" applyFont="1" applyFill="1" applyBorder="1"/>
    <xf numFmtId="10" fontId="0" fillId="6" borderId="6" xfId="2" applyNumberFormat="1" applyFont="1" applyFill="1" applyBorder="1"/>
    <xf numFmtId="2" fontId="0" fillId="0" borderId="0" xfId="0" applyNumberFormat="1"/>
    <xf numFmtId="10" fontId="0" fillId="0" borderId="0" xfId="2" applyNumberFormat="1" applyFont="1" applyBorder="1"/>
    <xf numFmtId="14" fontId="0" fillId="7" borderId="14" xfId="0" applyNumberFormat="1" applyFill="1" applyBorder="1"/>
    <xf numFmtId="10" fontId="0" fillId="7" borderId="0" xfId="2" applyNumberFormat="1" applyFont="1" applyFill="1" applyBorder="1"/>
    <xf numFmtId="9" fontId="0" fillId="0" borderId="0" xfId="0" applyNumberFormat="1"/>
    <xf numFmtId="177" fontId="0" fillId="0" borderId="0" xfId="2" applyNumberFormat="1" applyFont="1" applyBorder="1"/>
    <xf numFmtId="14" fontId="0" fillId="7" borderId="15" xfId="0" applyNumberFormat="1" applyFill="1" applyBorder="1"/>
    <xf numFmtId="10" fontId="0" fillId="7" borderId="1" xfId="2" applyNumberFormat="1" applyFont="1" applyFill="1" applyBorder="1"/>
    <xf numFmtId="10" fontId="0" fillId="7" borderId="7" xfId="2" applyNumberFormat="1" applyFont="1" applyFill="1" applyBorder="1"/>
    <xf numFmtId="10" fontId="0" fillId="0" borderId="15" xfId="0" applyNumberFormat="1" applyBorder="1"/>
    <xf numFmtId="10" fontId="0" fillId="0" borderId="0" xfId="0" applyNumberFormat="1" applyBorder="1"/>
    <xf numFmtId="9" fontId="0" fillId="0" borderId="14" xfId="0" applyNumberForma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9" fontId="0" fillId="0" borderId="14" xfId="2" applyFont="1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9" fontId="9" fillId="0" borderId="6" xfId="0" applyNumberFormat="1" applyFont="1" applyBorder="1" applyAlignment="1">
      <alignment horizontal="center" vertical="center"/>
    </xf>
    <xf numFmtId="9" fontId="15" fillId="0" borderId="6" xfId="0" applyNumberFormat="1" applyFont="1" applyBorder="1" applyAlignment="1">
      <alignment horizontal="center" vertical="center"/>
    </xf>
    <xf numFmtId="14" fontId="0" fillId="8" borderId="6" xfId="0" applyNumberFormat="1" applyFill="1" applyBorder="1" applyAlignment="1">
      <alignment horizontal="center" vertical="center"/>
    </xf>
    <xf numFmtId="10" fontId="0" fillId="0" borderId="13" xfId="0" applyNumberFormat="1" applyFill="1" applyBorder="1" applyAlignment="1">
      <alignment horizontal="left" vertical="center" wrapText="1"/>
    </xf>
    <xf numFmtId="10" fontId="0" fillId="0" borderId="14" xfId="0" applyNumberFormat="1" applyBorder="1" applyAlignment="1">
      <alignment horizontal="left" vertical="center" wrapText="1"/>
    </xf>
    <xf numFmtId="10" fontId="8" fillId="0" borderId="14" xfId="0" applyNumberFormat="1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10" fontId="0" fillId="0" borderId="9" xfId="0" applyNumberFormat="1" applyFill="1" applyBorder="1" applyAlignment="1">
      <alignment horizontal="left" vertical="center" wrapText="1"/>
    </xf>
    <xf numFmtId="10" fontId="0" fillId="0" borderId="6" xfId="0" applyNumberFormat="1" applyBorder="1" applyAlignment="1">
      <alignment horizontal="left" vertical="center" wrapText="1"/>
    </xf>
    <xf numFmtId="10" fontId="8" fillId="0" borderId="6" xfId="0" applyNumberFormat="1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10" fontId="0" fillId="0" borderId="6" xfId="2" applyNumberFormat="1" applyFont="1" applyBorder="1" applyAlignment="1">
      <alignment horizontal="center" vertical="center"/>
    </xf>
    <xf numFmtId="0" fontId="0" fillId="0" borderId="15" xfId="0" applyBorder="1" applyAlignment="1">
      <alignment horizontal="left"/>
    </xf>
    <xf numFmtId="10" fontId="0" fillId="0" borderId="7" xfId="2" applyNumberFormat="1" applyFont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14" fontId="0" fillId="3" borderId="19" xfId="0" applyNumberFormat="1" applyFill="1" applyBorder="1" applyAlignment="1">
      <alignment horizontal="center" vertical="center" wrapText="1"/>
    </xf>
    <xf numFmtId="10" fontId="0" fillId="0" borderId="13" xfId="0" applyNumberFormat="1" applyBorder="1"/>
    <xf numFmtId="10" fontId="0" fillId="0" borderId="14" xfId="0" applyNumberFormat="1" applyBorder="1"/>
    <xf numFmtId="0" fontId="5" fillId="3" borderId="1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vertical="center"/>
    </xf>
    <xf numFmtId="0" fontId="5" fillId="3" borderId="13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 wrapText="1"/>
    </xf>
    <xf numFmtId="14" fontId="0" fillId="6" borderId="10" xfId="0" applyNumberFormat="1" applyFill="1" applyBorder="1"/>
    <xf numFmtId="14" fontId="0" fillId="6" borderId="11" xfId="0" applyNumberFormat="1" applyFill="1" applyBorder="1"/>
    <xf numFmtId="14" fontId="0" fillId="6" borderId="12" xfId="0" applyNumberFormat="1" applyFill="1" applyBorder="1"/>
    <xf numFmtId="10" fontId="0" fillId="0" borderId="8" xfId="2" applyNumberFormat="1" applyFont="1" applyFill="1" applyBorder="1"/>
    <xf numFmtId="10" fontId="0" fillId="0" borderId="9" xfId="2" applyNumberFormat="1" applyFont="1" applyFill="1" applyBorder="1"/>
    <xf numFmtId="10" fontId="0" fillId="0" borderId="1" xfId="2" applyNumberFormat="1" applyFont="1" applyFill="1" applyBorder="1"/>
    <xf numFmtId="10" fontId="0" fillId="0" borderId="7" xfId="2" applyNumberFormat="1" applyFont="1" applyFill="1" applyBorder="1"/>
    <xf numFmtId="0" fontId="5" fillId="3" borderId="1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10" fontId="0" fillId="0" borderId="13" xfId="2" applyNumberFormat="1" applyFont="1" applyBorder="1"/>
    <xf numFmtId="10" fontId="0" fillId="0" borderId="14" xfId="2" applyNumberFormat="1" applyFont="1" applyBorder="1"/>
    <xf numFmtId="10" fontId="0" fillId="0" borderId="15" xfId="2" applyNumberFormat="1" applyFont="1" applyBorder="1"/>
    <xf numFmtId="178" fontId="0" fillId="0" borderId="11" xfId="2" applyNumberFormat="1" applyFont="1" applyBorder="1"/>
    <xf numFmtId="178" fontId="0" fillId="0" borderId="12" xfId="2" applyNumberFormat="1" applyFont="1" applyBorder="1"/>
    <xf numFmtId="0" fontId="0" fillId="3" borderId="0" xfId="0" applyFill="1"/>
    <xf numFmtId="0" fontId="5" fillId="3" borderId="10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1" fontId="0" fillId="0" borderId="0" xfId="0" applyNumberFormat="1"/>
    <xf numFmtId="10" fontId="0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vertical="center"/>
    </xf>
    <xf numFmtId="167" fontId="0" fillId="0" borderId="0" xfId="0" applyNumberFormat="1" applyAlignment="1"/>
    <xf numFmtId="0" fontId="16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81" fontId="0" fillId="0" borderId="0" xfId="2" applyNumberFormat="1" applyFont="1" applyAlignment="1">
      <alignment horizontal="center" vertical="center"/>
    </xf>
    <xf numFmtId="0" fontId="16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78" fontId="0" fillId="0" borderId="0" xfId="2" applyNumberFormat="1" applyFont="1" applyAlignment="1">
      <alignment horizontal="center" vertical="center" wrapText="1"/>
    </xf>
    <xf numFmtId="0" fontId="0" fillId="0" borderId="0" xfId="0" applyBorder="1" applyAlignment="1">
      <alignment wrapText="1"/>
    </xf>
    <xf numFmtId="169" fontId="0" fillId="0" borderId="0" xfId="0" applyNumberFormat="1" applyAlignment="1">
      <alignment horizontal="center" vertical="center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Border="1" applyAlignment="1">
      <alignment horizontal="left" vertical="top"/>
    </xf>
    <xf numFmtId="0" fontId="17" fillId="3" borderId="0" xfId="0" applyFont="1" applyFill="1" applyAlignment="1">
      <alignment vertical="top"/>
    </xf>
    <xf numFmtId="0" fontId="0" fillId="3" borderId="0" xfId="0" applyFill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5" fillId="3" borderId="13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 vertical="top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'delta VAR, ES'!$O$22</c:f>
              <c:strCache>
                <c:ptCount val="1"/>
                <c:pt idx="0">
                  <c:v>R_Portfolio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'delta VAR, ES'!$O$23:$O$274</c:f>
              <c:numCache>
                <c:formatCode>0.000%</c:formatCode>
                <c:ptCount val="252"/>
                <c:pt idx="0">
                  <c:v>1.8226771232603513E-3</c:v>
                </c:pt>
                <c:pt idx="1">
                  <c:v>-1.4213663218525283E-2</c:v>
                </c:pt>
                <c:pt idx="2">
                  <c:v>-8.6893419107313893E-3</c:v>
                </c:pt>
                <c:pt idx="3">
                  <c:v>7.6604241787355809E-3</c:v>
                </c:pt>
                <c:pt idx="4">
                  <c:v>-1.6108448740304085E-3</c:v>
                </c:pt>
                <c:pt idx="5">
                  <c:v>-2.2092116542324534E-3</c:v>
                </c:pt>
                <c:pt idx="6">
                  <c:v>1.0844601364599937E-3</c:v>
                </c:pt>
                <c:pt idx="7">
                  <c:v>7.4324328290593048E-3</c:v>
                </c:pt>
                <c:pt idx="8">
                  <c:v>2.4597921863271197E-3</c:v>
                </c:pt>
                <c:pt idx="9">
                  <c:v>8.591625391165935E-4</c:v>
                </c:pt>
                <c:pt idx="10">
                  <c:v>1.0917644166650755E-2</c:v>
                </c:pt>
                <c:pt idx="11">
                  <c:v>-6.5046125573837398E-3</c:v>
                </c:pt>
                <c:pt idx="12">
                  <c:v>9.2860035893135798E-3</c:v>
                </c:pt>
                <c:pt idx="13">
                  <c:v>4.2496026098681975E-3</c:v>
                </c:pt>
                <c:pt idx="14">
                  <c:v>-6.2857696687601569E-5</c:v>
                </c:pt>
                <c:pt idx="15">
                  <c:v>-1.2027987658966123E-3</c:v>
                </c:pt>
                <c:pt idx="16">
                  <c:v>5.1437003476217382E-4</c:v>
                </c:pt>
                <c:pt idx="17">
                  <c:v>9.9735922626545768E-3</c:v>
                </c:pt>
                <c:pt idx="18">
                  <c:v>6.7619569467489895E-3</c:v>
                </c:pt>
                <c:pt idx="19">
                  <c:v>6.6010262612322826E-3</c:v>
                </c:pt>
                <c:pt idx="20">
                  <c:v>1.0235164095206929E-2</c:v>
                </c:pt>
                <c:pt idx="21">
                  <c:v>-3.6053743511571955E-3</c:v>
                </c:pt>
                <c:pt idx="22">
                  <c:v>2.0670234794895334E-3</c:v>
                </c:pt>
                <c:pt idx="23">
                  <c:v>1.087245542193398E-3</c:v>
                </c:pt>
                <c:pt idx="24">
                  <c:v>-3.0560609163518692E-3</c:v>
                </c:pt>
                <c:pt idx="25">
                  <c:v>-2.3425568008157869E-3</c:v>
                </c:pt>
                <c:pt idx="26">
                  <c:v>1.6876230811338554E-3</c:v>
                </c:pt>
                <c:pt idx="27">
                  <c:v>-1.9550713677651127E-3</c:v>
                </c:pt>
                <c:pt idx="28">
                  <c:v>-7.0616514987195964E-3</c:v>
                </c:pt>
                <c:pt idx="29">
                  <c:v>6.8883225490828145E-3</c:v>
                </c:pt>
                <c:pt idx="30">
                  <c:v>6.4020079913113086E-3</c:v>
                </c:pt>
                <c:pt idx="31">
                  <c:v>1.0987907748441551E-3</c:v>
                </c:pt>
                <c:pt idx="32">
                  <c:v>1.3257753412639563E-3</c:v>
                </c:pt>
                <c:pt idx="33">
                  <c:v>2.8798814129621089E-3</c:v>
                </c:pt>
                <c:pt idx="34">
                  <c:v>7.0512140317653769E-3</c:v>
                </c:pt>
                <c:pt idx="35">
                  <c:v>3.5434470859061506E-3</c:v>
                </c:pt>
                <c:pt idx="36">
                  <c:v>3.596785065748813E-3</c:v>
                </c:pt>
                <c:pt idx="37">
                  <c:v>5.2383297088049157E-3</c:v>
                </c:pt>
                <c:pt idx="38">
                  <c:v>6.2655988508396347E-3</c:v>
                </c:pt>
                <c:pt idx="39">
                  <c:v>-1.5944001946513471E-2</c:v>
                </c:pt>
                <c:pt idx="40">
                  <c:v>-3.159888358127996E-3</c:v>
                </c:pt>
                <c:pt idx="41">
                  <c:v>1.092098655312688E-2</c:v>
                </c:pt>
                <c:pt idx="42">
                  <c:v>-1.8628771643235221E-2</c:v>
                </c:pt>
                <c:pt idx="43">
                  <c:v>4.738447629102565E-3</c:v>
                </c:pt>
                <c:pt idx="44">
                  <c:v>-7.3539404445227682E-4</c:v>
                </c:pt>
                <c:pt idx="45">
                  <c:v>4.2281334264221582E-3</c:v>
                </c:pt>
                <c:pt idx="46">
                  <c:v>4.2682066557860662E-3</c:v>
                </c:pt>
                <c:pt idx="47">
                  <c:v>1.3151600805411974E-2</c:v>
                </c:pt>
                <c:pt idx="48">
                  <c:v>4.1545170667717566E-4</c:v>
                </c:pt>
                <c:pt idx="49">
                  <c:v>-5.8888160853726307E-3</c:v>
                </c:pt>
                <c:pt idx="50">
                  <c:v>6.9192124531483792E-3</c:v>
                </c:pt>
                <c:pt idx="51">
                  <c:v>-9.0505649106976151E-3</c:v>
                </c:pt>
                <c:pt idx="52">
                  <c:v>-2.3409229118789565E-3</c:v>
                </c:pt>
                <c:pt idx="53">
                  <c:v>8.7604012655672324E-6</c:v>
                </c:pt>
                <c:pt idx="54">
                  <c:v>-4.6483274596445627E-3</c:v>
                </c:pt>
                <c:pt idx="55">
                  <c:v>-7.7416052727333519E-3</c:v>
                </c:pt>
                <c:pt idx="56">
                  <c:v>1.2995021054549249E-3</c:v>
                </c:pt>
                <c:pt idx="57">
                  <c:v>3.0226216186698407E-3</c:v>
                </c:pt>
                <c:pt idx="58">
                  <c:v>7.5253790741722885E-3</c:v>
                </c:pt>
                <c:pt idx="59">
                  <c:v>7.8130137914629721E-3</c:v>
                </c:pt>
                <c:pt idx="60">
                  <c:v>2.6084693890842023E-3</c:v>
                </c:pt>
                <c:pt idx="61">
                  <c:v>-9.7581345634921793E-4</c:v>
                </c:pt>
                <c:pt idx="62">
                  <c:v>7.6836207058131236E-3</c:v>
                </c:pt>
                <c:pt idx="63">
                  <c:v>7.8376936217240366E-3</c:v>
                </c:pt>
                <c:pt idx="64">
                  <c:v>2.2073788667042536E-2</c:v>
                </c:pt>
                <c:pt idx="65">
                  <c:v>1.5784579649890306E-3</c:v>
                </c:pt>
                <c:pt idx="66">
                  <c:v>-9.8218212975413111E-4</c:v>
                </c:pt>
                <c:pt idx="67">
                  <c:v>3.5698751155384878E-3</c:v>
                </c:pt>
                <c:pt idx="68">
                  <c:v>-7.6914920915539774E-3</c:v>
                </c:pt>
                <c:pt idx="69">
                  <c:v>1.3039692456844111E-3</c:v>
                </c:pt>
                <c:pt idx="70">
                  <c:v>-6.3628802832546554E-3</c:v>
                </c:pt>
                <c:pt idx="71">
                  <c:v>4.0098391371707004E-4</c:v>
                </c:pt>
                <c:pt idx="72">
                  <c:v>-1.3175347953189691E-3</c:v>
                </c:pt>
                <c:pt idx="73">
                  <c:v>1.9102922412992929E-3</c:v>
                </c:pt>
                <c:pt idx="74">
                  <c:v>4.9979161405961856E-3</c:v>
                </c:pt>
                <c:pt idx="75">
                  <c:v>8.092631888766879E-4</c:v>
                </c:pt>
                <c:pt idx="76">
                  <c:v>9.8208227182712635E-3</c:v>
                </c:pt>
                <c:pt idx="77">
                  <c:v>3.1981308177324455E-3</c:v>
                </c:pt>
                <c:pt idx="78">
                  <c:v>3.5603142332537295E-3</c:v>
                </c:pt>
                <c:pt idx="79">
                  <c:v>9.1935301610390633E-4</c:v>
                </c:pt>
                <c:pt idx="80">
                  <c:v>1.0965296213937612E-2</c:v>
                </c:pt>
                <c:pt idx="81">
                  <c:v>-3.4057944606397418E-3</c:v>
                </c:pt>
                <c:pt idx="82">
                  <c:v>4.7125190242468017E-3</c:v>
                </c:pt>
                <c:pt idx="83">
                  <c:v>-2.2212580407044108E-4</c:v>
                </c:pt>
                <c:pt idx="84">
                  <c:v>3.1358546960282216E-3</c:v>
                </c:pt>
                <c:pt idx="85">
                  <c:v>8.052012393497187E-3</c:v>
                </c:pt>
                <c:pt idx="86">
                  <c:v>8.9831098385619538E-3</c:v>
                </c:pt>
                <c:pt idx="87">
                  <c:v>-2.7611692391589231E-3</c:v>
                </c:pt>
                <c:pt idx="88">
                  <c:v>-1.0482427028065065E-2</c:v>
                </c:pt>
                <c:pt idx="89">
                  <c:v>-1.9004877994210822E-3</c:v>
                </c:pt>
                <c:pt idx="90">
                  <c:v>-2.9101166456985093E-3</c:v>
                </c:pt>
                <c:pt idx="91">
                  <c:v>3.6841947672905185E-3</c:v>
                </c:pt>
                <c:pt idx="92">
                  <c:v>5.691891909310319E-3</c:v>
                </c:pt>
                <c:pt idx="93">
                  <c:v>-2.7337183755849512E-3</c:v>
                </c:pt>
                <c:pt idx="94">
                  <c:v>2.0951945308347918E-3</c:v>
                </c:pt>
                <c:pt idx="95">
                  <c:v>2.916357036767403E-4</c:v>
                </c:pt>
                <c:pt idx="96">
                  <c:v>-2.1418532206757689E-3</c:v>
                </c:pt>
                <c:pt idx="97">
                  <c:v>-6.6074835392885192E-3</c:v>
                </c:pt>
                <c:pt idx="98">
                  <c:v>1.5409466222294886E-2</c:v>
                </c:pt>
                <c:pt idx="99">
                  <c:v>-4.800133490814794E-3</c:v>
                </c:pt>
                <c:pt idx="100">
                  <c:v>1.0403446454129705E-2</c:v>
                </c:pt>
                <c:pt idx="101">
                  <c:v>4.8547691814002677E-4</c:v>
                </c:pt>
                <c:pt idx="102">
                  <c:v>-5.056956725040803E-3</c:v>
                </c:pt>
                <c:pt idx="103">
                  <c:v>-4.797262239000698E-4</c:v>
                </c:pt>
                <c:pt idx="104">
                  <c:v>4.2541815276968629E-3</c:v>
                </c:pt>
                <c:pt idx="105">
                  <c:v>3.7580931020188228E-3</c:v>
                </c:pt>
                <c:pt idx="106">
                  <c:v>2.1149973257860652E-3</c:v>
                </c:pt>
                <c:pt idx="107">
                  <c:v>4.2203853194467816E-3</c:v>
                </c:pt>
                <c:pt idx="108">
                  <c:v>1.7037782020588367E-3</c:v>
                </c:pt>
                <c:pt idx="109">
                  <c:v>-3.0188900558595151E-3</c:v>
                </c:pt>
                <c:pt idx="110">
                  <c:v>-1.3772011389782198E-3</c:v>
                </c:pt>
                <c:pt idx="111">
                  <c:v>1.2394259359913274E-2</c:v>
                </c:pt>
                <c:pt idx="112">
                  <c:v>3.7258290100704121E-4</c:v>
                </c:pt>
                <c:pt idx="113">
                  <c:v>5.8586719057561768E-5</c:v>
                </c:pt>
                <c:pt idx="114">
                  <c:v>-1.1566142835120859E-2</c:v>
                </c:pt>
                <c:pt idx="115">
                  <c:v>2.175311567405469E-3</c:v>
                </c:pt>
                <c:pt idx="116">
                  <c:v>2.7382654430728394E-3</c:v>
                </c:pt>
                <c:pt idx="117">
                  <c:v>7.3571191162548934E-3</c:v>
                </c:pt>
                <c:pt idx="118">
                  <c:v>3.9835058234877893E-3</c:v>
                </c:pt>
                <c:pt idx="119">
                  <c:v>-1.2764870598745396E-2</c:v>
                </c:pt>
                <c:pt idx="120">
                  <c:v>1.1837252862526172E-3</c:v>
                </c:pt>
                <c:pt idx="121">
                  <c:v>-1.0216659694954465E-3</c:v>
                </c:pt>
                <c:pt idx="122">
                  <c:v>7.8402925188514622E-3</c:v>
                </c:pt>
                <c:pt idx="123">
                  <c:v>1.1096503587166352E-3</c:v>
                </c:pt>
                <c:pt idx="124">
                  <c:v>-8.5148360268152579E-3</c:v>
                </c:pt>
                <c:pt idx="125">
                  <c:v>1.5070664472529959E-2</c:v>
                </c:pt>
                <c:pt idx="126">
                  <c:v>8.2647677722555574E-3</c:v>
                </c:pt>
                <c:pt idx="127">
                  <c:v>-4.4606469161499046E-3</c:v>
                </c:pt>
                <c:pt idx="128">
                  <c:v>-2.5001232903302945E-3</c:v>
                </c:pt>
                <c:pt idx="129">
                  <c:v>-8.0303822446960577E-3</c:v>
                </c:pt>
                <c:pt idx="130">
                  <c:v>-2.3067563005203739E-3</c:v>
                </c:pt>
                <c:pt idx="131">
                  <c:v>1.016586564027472E-2</c:v>
                </c:pt>
                <c:pt idx="132">
                  <c:v>-4.6226077939293922E-4</c:v>
                </c:pt>
                <c:pt idx="133">
                  <c:v>-3.3133577103020223E-4</c:v>
                </c:pt>
                <c:pt idx="134">
                  <c:v>2.7994362567808741E-4</c:v>
                </c:pt>
                <c:pt idx="135">
                  <c:v>3.5473793860269563E-3</c:v>
                </c:pt>
                <c:pt idx="136">
                  <c:v>8.7416726888653426E-4</c:v>
                </c:pt>
                <c:pt idx="137">
                  <c:v>6.9345264198788744E-4</c:v>
                </c:pt>
                <c:pt idx="138">
                  <c:v>7.4384732497524151E-3</c:v>
                </c:pt>
                <c:pt idx="139">
                  <c:v>2.8587700434557167E-4</c:v>
                </c:pt>
                <c:pt idx="140">
                  <c:v>9.9966519370905914E-3</c:v>
                </c:pt>
                <c:pt idx="141">
                  <c:v>2.6900332819620276E-3</c:v>
                </c:pt>
                <c:pt idx="142">
                  <c:v>2.7051880379536514E-3</c:v>
                </c:pt>
                <c:pt idx="143">
                  <c:v>1.1538931510210911E-2</c:v>
                </c:pt>
                <c:pt idx="144">
                  <c:v>-4.6868813434739719E-3</c:v>
                </c:pt>
                <c:pt idx="145">
                  <c:v>3.9589140439584992E-3</c:v>
                </c:pt>
                <c:pt idx="146">
                  <c:v>-3.1123652779360398E-3</c:v>
                </c:pt>
                <c:pt idx="147">
                  <c:v>-2.4346903921047278E-3</c:v>
                </c:pt>
                <c:pt idx="148">
                  <c:v>-1.6686979120325494E-2</c:v>
                </c:pt>
                <c:pt idx="149">
                  <c:v>1.0418327898072037E-2</c:v>
                </c:pt>
                <c:pt idx="150">
                  <c:v>-7.7571482274280141E-3</c:v>
                </c:pt>
                <c:pt idx="151">
                  <c:v>-4.8225279419246434E-3</c:v>
                </c:pt>
                <c:pt idx="152">
                  <c:v>4.5895576157012905E-3</c:v>
                </c:pt>
                <c:pt idx="153">
                  <c:v>1.1134176552247987E-3</c:v>
                </c:pt>
                <c:pt idx="154">
                  <c:v>8.8632930384859835E-4</c:v>
                </c:pt>
                <c:pt idx="155">
                  <c:v>-6.6709624914291013E-3</c:v>
                </c:pt>
                <c:pt idx="156">
                  <c:v>1.2637283687192276E-2</c:v>
                </c:pt>
                <c:pt idx="157">
                  <c:v>2.9976159342721981E-3</c:v>
                </c:pt>
                <c:pt idx="158">
                  <c:v>-4.4300279023512558E-3</c:v>
                </c:pt>
                <c:pt idx="159">
                  <c:v>-3.6096366927689787E-3</c:v>
                </c:pt>
                <c:pt idx="160">
                  <c:v>9.6122036042631132E-3</c:v>
                </c:pt>
                <c:pt idx="161">
                  <c:v>-1.4753734357244237E-2</c:v>
                </c:pt>
                <c:pt idx="162">
                  <c:v>-1.4060266944459486E-2</c:v>
                </c:pt>
                <c:pt idx="163">
                  <c:v>-1.6298133397971517E-3</c:v>
                </c:pt>
                <c:pt idx="164">
                  <c:v>-8.8299280174986223E-4</c:v>
                </c:pt>
                <c:pt idx="165">
                  <c:v>-3.6449178860654924E-3</c:v>
                </c:pt>
                <c:pt idx="166">
                  <c:v>2.2075887285231597E-4</c:v>
                </c:pt>
                <c:pt idx="167">
                  <c:v>8.1533820389972627E-3</c:v>
                </c:pt>
                <c:pt idx="168">
                  <c:v>6.3070727600376113E-3</c:v>
                </c:pt>
                <c:pt idx="169">
                  <c:v>1.6420546776950591E-4</c:v>
                </c:pt>
                <c:pt idx="170">
                  <c:v>3.8663824004172664E-4</c:v>
                </c:pt>
                <c:pt idx="171">
                  <c:v>-2.8881919552081753E-4</c:v>
                </c:pt>
                <c:pt idx="172">
                  <c:v>3.7586832278865318E-3</c:v>
                </c:pt>
                <c:pt idx="173">
                  <c:v>5.3530162041878233E-3</c:v>
                </c:pt>
                <c:pt idx="174">
                  <c:v>1.4552026283042761E-3</c:v>
                </c:pt>
                <c:pt idx="175">
                  <c:v>5.4229760421120885E-3</c:v>
                </c:pt>
                <c:pt idx="176">
                  <c:v>7.8200547162576763E-3</c:v>
                </c:pt>
                <c:pt idx="177">
                  <c:v>6.3897993981648681E-3</c:v>
                </c:pt>
                <c:pt idx="178">
                  <c:v>-1.5466240248744203E-2</c:v>
                </c:pt>
                <c:pt idx="179">
                  <c:v>5.641634218005993E-3</c:v>
                </c:pt>
                <c:pt idx="180">
                  <c:v>5.6251006337759112E-3</c:v>
                </c:pt>
                <c:pt idx="181">
                  <c:v>6.8226726274820742E-3</c:v>
                </c:pt>
                <c:pt idx="182">
                  <c:v>2.1179170564096239E-3</c:v>
                </c:pt>
                <c:pt idx="183">
                  <c:v>4.9463731163874826E-4</c:v>
                </c:pt>
                <c:pt idx="184">
                  <c:v>1.8929761667696541E-4</c:v>
                </c:pt>
                <c:pt idx="185">
                  <c:v>5.7319724910086262E-3</c:v>
                </c:pt>
                <c:pt idx="186">
                  <c:v>7.0693854714843603E-3</c:v>
                </c:pt>
                <c:pt idx="187">
                  <c:v>9.9625871719739812E-4</c:v>
                </c:pt>
                <c:pt idx="188">
                  <c:v>2.228500442374038E-3</c:v>
                </c:pt>
                <c:pt idx="189">
                  <c:v>7.4854333357970721E-3</c:v>
                </c:pt>
                <c:pt idx="190">
                  <c:v>7.2589381509334198E-3</c:v>
                </c:pt>
                <c:pt idx="191">
                  <c:v>2.824612656681338E-3</c:v>
                </c:pt>
                <c:pt idx="192">
                  <c:v>1.1973648817464511E-3</c:v>
                </c:pt>
                <c:pt idx="193">
                  <c:v>-2.6177726758234987E-3</c:v>
                </c:pt>
                <c:pt idx="194">
                  <c:v>1.8872276232307826E-2</c:v>
                </c:pt>
                <c:pt idx="195">
                  <c:v>1.245075112052722E-2</c:v>
                </c:pt>
                <c:pt idx="196">
                  <c:v>-9.8392448295795201E-4</c:v>
                </c:pt>
                <c:pt idx="197">
                  <c:v>8.7340825012173148E-3</c:v>
                </c:pt>
                <c:pt idx="198">
                  <c:v>-2.7699513617257332E-3</c:v>
                </c:pt>
                <c:pt idx="199">
                  <c:v>-1.1065345295345442E-3</c:v>
                </c:pt>
                <c:pt idx="200">
                  <c:v>8.1605985915821945E-3</c:v>
                </c:pt>
                <c:pt idx="201">
                  <c:v>-4.7696771418997679E-3</c:v>
                </c:pt>
                <c:pt idx="202">
                  <c:v>-3.2901704807308124E-4</c:v>
                </c:pt>
                <c:pt idx="203">
                  <c:v>1.0543744998995554E-3</c:v>
                </c:pt>
                <c:pt idx="204">
                  <c:v>1.1656392016051976E-3</c:v>
                </c:pt>
                <c:pt idx="205">
                  <c:v>-1.2482362796107961E-3</c:v>
                </c:pt>
                <c:pt idx="206">
                  <c:v>-3.1784549337297559E-4</c:v>
                </c:pt>
                <c:pt idx="207">
                  <c:v>-3.2371738415940595E-5</c:v>
                </c:pt>
                <c:pt idx="208">
                  <c:v>1.501980606416087E-3</c:v>
                </c:pt>
                <c:pt idx="209">
                  <c:v>9.5994040297198158E-4</c:v>
                </c:pt>
                <c:pt idx="210">
                  <c:v>-5.8742684916167408E-4</c:v>
                </c:pt>
                <c:pt idx="211">
                  <c:v>2.3555015406302783E-3</c:v>
                </c:pt>
                <c:pt idx="212">
                  <c:v>3.2765548401730259E-3</c:v>
                </c:pt>
                <c:pt idx="213">
                  <c:v>5.8612452157932853E-3</c:v>
                </c:pt>
                <c:pt idx="214">
                  <c:v>1.4903395833457209E-3</c:v>
                </c:pt>
                <c:pt idx="215">
                  <c:v>-1.0406839292666427E-3</c:v>
                </c:pt>
                <c:pt idx="216">
                  <c:v>-2.7897805640529297E-3</c:v>
                </c:pt>
                <c:pt idx="217">
                  <c:v>3.2026900239424403E-3</c:v>
                </c:pt>
                <c:pt idx="218">
                  <c:v>-9.4507810283040467E-3</c:v>
                </c:pt>
                <c:pt idx="219">
                  <c:v>1.1114607703605929E-4</c:v>
                </c:pt>
                <c:pt idx="220">
                  <c:v>2.7136699018239343E-3</c:v>
                </c:pt>
                <c:pt idx="221">
                  <c:v>3.3102798958633949E-3</c:v>
                </c:pt>
                <c:pt idx="222">
                  <c:v>7.2228088275484862E-3</c:v>
                </c:pt>
                <c:pt idx="223">
                  <c:v>-5.1271136299293482E-3</c:v>
                </c:pt>
                <c:pt idx="224">
                  <c:v>-8.1086242863653304E-4</c:v>
                </c:pt>
                <c:pt idx="225">
                  <c:v>6.3117139574416269E-3</c:v>
                </c:pt>
                <c:pt idx="226">
                  <c:v>9.8944226265991649E-4</c:v>
                </c:pt>
                <c:pt idx="227">
                  <c:v>-2.6542993180212375E-3</c:v>
                </c:pt>
                <c:pt idx="228">
                  <c:v>-8.1998152439254372E-5</c:v>
                </c:pt>
                <c:pt idx="229">
                  <c:v>-1.9412675970006464E-3</c:v>
                </c:pt>
                <c:pt idx="230">
                  <c:v>7.4364552496371174E-4</c:v>
                </c:pt>
                <c:pt idx="231">
                  <c:v>-6.1167478277216938E-3</c:v>
                </c:pt>
                <c:pt idx="232">
                  <c:v>1.4289589948392929E-2</c:v>
                </c:pt>
                <c:pt idx="233">
                  <c:v>-4.5836228455772967E-4</c:v>
                </c:pt>
                <c:pt idx="234">
                  <c:v>6.687599594722639E-4</c:v>
                </c:pt>
                <c:pt idx="235">
                  <c:v>-9.6129484578419996E-4</c:v>
                </c:pt>
                <c:pt idx="236">
                  <c:v>5.0863822366059314E-3</c:v>
                </c:pt>
                <c:pt idx="237">
                  <c:v>-3.5744070108686744E-3</c:v>
                </c:pt>
                <c:pt idx="238">
                  <c:v>6.1230119571984744E-3</c:v>
                </c:pt>
                <c:pt idx="239">
                  <c:v>2.4457161767133537E-3</c:v>
                </c:pt>
                <c:pt idx="240">
                  <c:v>3.5021684354059521E-5</c:v>
                </c:pt>
                <c:pt idx="241">
                  <c:v>2.3127383143245386E-3</c:v>
                </c:pt>
                <c:pt idx="242">
                  <c:v>3.9665520666687243E-3</c:v>
                </c:pt>
                <c:pt idx="243">
                  <c:v>4.9812519182935487E-3</c:v>
                </c:pt>
                <c:pt idx="244">
                  <c:v>3.5799882399755907E-3</c:v>
                </c:pt>
                <c:pt idx="245">
                  <c:v>2.42740695588758E-3</c:v>
                </c:pt>
                <c:pt idx="246">
                  <c:v>1.6678916806503775E-3</c:v>
                </c:pt>
                <c:pt idx="247">
                  <c:v>-3.5546458578608799E-3</c:v>
                </c:pt>
                <c:pt idx="248">
                  <c:v>1.6236740588277255E-3</c:v>
                </c:pt>
                <c:pt idx="249">
                  <c:v>7.1374984888785365E-3</c:v>
                </c:pt>
                <c:pt idx="250">
                  <c:v>1.3161522043523986E-3</c:v>
                </c:pt>
                <c:pt idx="251">
                  <c:v>7.718640996738471E-3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8-4138-A736-3B75FA633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6917376"/>
        <c:axId val="426918360"/>
      </c:barChart>
      <c:lineChart>
        <c:grouping val="standard"/>
        <c:varyColors val="0"/>
        <c:ser>
          <c:idx val="1"/>
          <c:order val="1"/>
          <c:tx>
            <c:strRef>
              <c:f>'delta VAR, ES'!$I$22</c:f>
              <c:strCache>
                <c:ptCount val="1"/>
                <c:pt idx="0">
                  <c:v>Var,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'delta VAR, ES'!$I$23:$I$274</c:f>
              <c:numCache>
                <c:formatCode>0.000%</c:formatCode>
                <c:ptCount val="252"/>
                <c:pt idx="0">
                  <c:v>-1.9091306083951945E-2</c:v>
                </c:pt>
                <c:pt idx="1">
                  <c:v>-1.8719030240648651E-2</c:v>
                </c:pt>
                <c:pt idx="2">
                  <c:v>-1.8732396935675067E-2</c:v>
                </c:pt>
                <c:pt idx="3">
                  <c:v>-1.8733379001468618E-2</c:v>
                </c:pt>
                <c:pt idx="4">
                  <c:v>-1.819711893235831E-2</c:v>
                </c:pt>
                <c:pt idx="5">
                  <c:v>-1.817939577350015E-2</c:v>
                </c:pt>
                <c:pt idx="6">
                  <c:v>-1.8177624398882375E-2</c:v>
                </c:pt>
                <c:pt idx="7">
                  <c:v>-1.818070015426819E-2</c:v>
                </c:pt>
                <c:pt idx="8">
                  <c:v>-1.8153065333850291E-2</c:v>
                </c:pt>
                <c:pt idx="9">
                  <c:v>-1.7951574027827599E-2</c:v>
                </c:pt>
                <c:pt idx="10">
                  <c:v>-1.7845070870073393E-2</c:v>
                </c:pt>
                <c:pt idx="11">
                  <c:v>-1.7700213440741359E-2</c:v>
                </c:pt>
                <c:pt idx="12">
                  <c:v>-1.7595088493918672E-2</c:v>
                </c:pt>
                <c:pt idx="13">
                  <c:v>-1.7619879113216004E-2</c:v>
                </c:pt>
                <c:pt idx="14">
                  <c:v>-1.7550800857765635E-2</c:v>
                </c:pt>
                <c:pt idx="15">
                  <c:v>-1.7285272112464868E-2</c:v>
                </c:pt>
                <c:pt idx="16">
                  <c:v>-1.7285181229914518E-2</c:v>
                </c:pt>
                <c:pt idx="17">
                  <c:v>-1.7241824798259225E-2</c:v>
                </c:pt>
                <c:pt idx="18">
                  <c:v>-1.7239582787767056E-2</c:v>
                </c:pt>
                <c:pt idx="19">
                  <c:v>-1.7359230102941658E-2</c:v>
                </c:pt>
                <c:pt idx="20">
                  <c:v>-1.6912578104139563E-2</c:v>
                </c:pt>
                <c:pt idx="21">
                  <c:v>-1.6906412018062096E-2</c:v>
                </c:pt>
                <c:pt idx="22">
                  <c:v>-1.6909024807502962E-2</c:v>
                </c:pt>
                <c:pt idx="23">
                  <c:v>-1.688731139223635E-2</c:v>
                </c:pt>
                <c:pt idx="24">
                  <c:v>-1.6848546142020727E-2</c:v>
                </c:pt>
                <c:pt idx="25">
                  <c:v>-1.6750855718979257E-2</c:v>
                </c:pt>
                <c:pt idx="26">
                  <c:v>-1.6745330730840256E-2</c:v>
                </c:pt>
                <c:pt idx="27">
                  <c:v>-1.6745220044525801E-2</c:v>
                </c:pt>
                <c:pt idx="28">
                  <c:v>-1.6574563623425912E-2</c:v>
                </c:pt>
                <c:pt idx="29">
                  <c:v>-1.6610099067037132E-2</c:v>
                </c:pt>
                <c:pt idx="30">
                  <c:v>-1.6610802714517751E-2</c:v>
                </c:pt>
                <c:pt idx="31">
                  <c:v>-1.652006421578504E-2</c:v>
                </c:pt>
                <c:pt idx="32">
                  <c:v>-1.6464219576472639E-2</c:v>
                </c:pt>
                <c:pt idx="33">
                  <c:v>-1.6522310344162846E-2</c:v>
                </c:pt>
                <c:pt idx="34">
                  <c:v>-1.6527240575367631E-2</c:v>
                </c:pt>
                <c:pt idx="35">
                  <c:v>-1.653242363641003E-2</c:v>
                </c:pt>
                <c:pt idx="36">
                  <c:v>-1.6516091020425557E-2</c:v>
                </c:pt>
                <c:pt idx="37">
                  <c:v>-1.6514828190764056E-2</c:v>
                </c:pt>
                <c:pt idx="38">
                  <c:v>-1.6534776477299413E-2</c:v>
                </c:pt>
                <c:pt idx="39">
                  <c:v>-1.6454875390657053E-2</c:v>
                </c:pt>
                <c:pt idx="40">
                  <c:v>-1.6330352455390669E-2</c:v>
                </c:pt>
                <c:pt idx="41">
                  <c:v>-1.6305379057785833E-2</c:v>
                </c:pt>
                <c:pt idx="42">
                  <c:v>-1.6295313289868895E-2</c:v>
                </c:pt>
                <c:pt idx="43">
                  <c:v>-1.6298004055337056E-2</c:v>
                </c:pt>
                <c:pt idx="44">
                  <c:v>-1.622442645958775E-2</c:v>
                </c:pt>
                <c:pt idx="45">
                  <c:v>-1.6179864697701322E-2</c:v>
                </c:pt>
                <c:pt idx="46">
                  <c:v>-1.6130710037523567E-2</c:v>
                </c:pt>
                <c:pt idx="47">
                  <c:v>-1.6098267232247332E-2</c:v>
                </c:pt>
                <c:pt idx="48">
                  <c:v>-1.6098379987042978E-2</c:v>
                </c:pt>
                <c:pt idx="49">
                  <c:v>-1.6015168511451967E-2</c:v>
                </c:pt>
                <c:pt idx="50">
                  <c:v>-1.5975854232821003E-2</c:v>
                </c:pt>
                <c:pt idx="51">
                  <c:v>-1.6019481810843381E-2</c:v>
                </c:pt>
                <c:pt idx="52">
                  <c:v>-1.6016591416945739E-2</c:v>
                </c:pt>
                <c:pt idx="53">
                  <c:v>-1.6013569970462608E-2</c:v>
                </c:pt>
                <c:pt idx="54">
                  <c:v>-1.6059825637492017E-2</c:v>
                </c:pt>
                <c:pt idx="55">
                  <c:v>-1.6058980541208665E-2</c:v>
                </c:pt>
                <c:pt idx="56">
                  <c:v>-1.614228836841701E-2</c:v>
                </c:pt>
                <c:pt idx="57">
                  <c:v>-1.6255775179442523E-2</c:v>
                </c:pt>
                <c:pt idx="58">
                  <c:v>-1.6259752208774667E-2</c:v>
                </c:pt>
                <c:pt idx="59">
                  <c:v>-1.6237955063089827E-2</c:v>
                </c:pt>
                <c:pt idx="60">
                  <c:v>-1.6201951512190609E-2</c:v>
                </c:pt>
                <c:pt idx="61">
                  <c:v>-1.6076551251698195E-2</c:v>
                </c:pt>
                <c:pt idx="62">
                  <c:v>-1.6106159115001167E-2</c:v>
                </c:pt>
                <c:pt idx="63">
                  <c:v>-1.6086302489764896E-2</c:v>
                </c:pt>
                <c:pt idx="64">
                  <c:v>-1.6051522477782274E-2</c:v>
                </c:pt>
                <c:pt idx="65">
                  <c:v>-1.608531094132724E-2</c:v>
                </c:pt>
                <c:pt idx="66">
                  <c:v>-1.6111670314921042E-2</c:v>
                </c:pt>
                <c:pt idx="67">
                  <c:v>-1.6097378556068933E-2</c:v>
                </c:pt>
                <c:pt idx="68">
                  <c:v>-1.6094647132709538E-2</c:v>
                </c:pt>
                <c:pt idx="69">
                  <c:v>-1.6017018887200037E-2</c:v>
                </c:pt>
                <c:pt idx="70">
                  <c:v>-1.5973488756026808E-2</c:v>
                </c:pt>
                <c:pt idx="71">
                  <c:v>-1.5983729531093501E-2</c:v>
                </c:pt>
                <c:pt idx="72">
                  <c:v>-1.5983577665830827E-2</c:v>
                </c:pt>
                <c:pt idx="73">
                  <c:v>-1.6000931523139007E-2</c:v>
                </c:pt>
                <c:pt idx="74">
                  <c:v>-1.6002324638592455E-2</c:v>
                </c:pt>
                <c:pt idx="75">
                  <c:v>-1.6041452980091232E-2</c:v>
                </c:pt>
                <c:pt idx="76">
                  <c:v>-1.6029402236382648E-2</c:v>
                </c:pt>
                <c:pt idx="77">
                  <c:v>-1.6029055496556938E-2</c:v>
                </c:pt>
                <c:pt idx="78">
                  <c:v>-1.6039425467195931E-2</c:v>
                </c:pt>
                <c:pt idx="79">
                  <c:v>-1.5903341657263804E-2</c:v>
                </c:pt>
                <c:pt idx="80">
                  <c:v>-1.5835383537736752E-2</c:v>
                </c:pt>
                <c:pt idx="81">
                  <c:v>-1.5835360606874665E-2</c:v>
                </c:pt>
                <c:pt idx="82">
                  <c:v>-1.5834255831917308E-2</c:v>
                </c:pt>
                <c:pt idx="83">
                  <c:v>-1.5776759874233583E-2</c:v>
                </c:pt>
                <c:pt idx="84">
                  <c:v>-1.5810390645892659E-2</c:v>
                </c:pt>
                <c:pt idx="85">
                  <c:v>-1.5810514760008651E-2</c:v>
                </c:pt>
                <c:pt idx="86">
                  <c:v>-1.5815899521079445E-2</c:v>
                </c:pt>
                <c:pt idx="87">
                  <c:v>-1.579164610841163E-2</c:v>
                </c:pt>
                <c:pt idx="88">
                  <c:v>-1.5781874219364625E-2</c:v>
                </c:pt>
                <c:pt idx="89">
                  <c:v>-1.5902294829392927E-2</c:v>
                </c:pt>
                <c:pt idx="90">
                  <c:v>-1.6036361334180665E-2</c:v>
                </c:pt>
                <c:pt idx="91">
                  <c:v>-1.5970591396869273E-2</c:v>
                </c:pt>
                <c:pt idx="92">
                  <c:v>-1.5955742215753278E-2</c:v>
                </c:pt>
                <c:pt idx="93">
                  <c:v>-1.5941784659829095E-2</c:v>
                </c:pt>
                <c:pt idx="94">
                  <c:v>-1.5946494061827628E-2</c:v>
                </c:pt>
                <c:pt idx="95">
                  <c:v>-1.6034479005808292E-2</c:v>
                </c:pt>
                <c:pt idx="96">
                  <c:v>-1.6042557544320761E-2</c:v>
                </c:pt>
                <c:pt idx="97">
                  <c:v>-1.5997481756215005E-2</c:v>
                </c:pt>
                <c:pt idx="98">
                  <c:v>-1.5965117298346869E-2</c:v>
                </c:pt>
                <c:pt idx="99">
                  <c:v>-1.5945353062641211E-2</c:v>
                </c:pt>
                <c:pt idx="100">
                  <c:v>-1.587712002109324E-2</c:v>
                </c:pt>
                <c:pt idx="101">
                  <c:v>-1.5066970821347406E-2</c:v>
                </c:pt>
                <c:pt idx="102">
                  <c:v>-1.4807250549651707E-2</c:v>
                </c:pt>
                <c:pt idx="103">
                  <c:v>-1.4691036192928372E-2</c:v>
                </c:pt>
                <c:pt idx="104">
                  <c:v>-1.4473541529170403E-2</c:v>
                </c:pt>
                <c:pt idx="105">
                  <c:v>-1.4477988098983501E-2</c:v>
                </c:pt>
                <c:pt idx="106">
                  <c:v>-1.4447014185174266E-2</c:v>
                </c:pt>
                <c:pt idx="107">
                  <c:v>-1.4449462585649548E-2</c:v>
                </c:pt>
                <c:pt idx="108">
                  <c:v>-1.4525862649102864E-2</c:v>
                </c:pt>
                <c:pt idx="109">
                  <c:v>-1.4530450888044371E-2</c:v>
                </c:pt>
                <c:pt idx="110">
                  <c:v>-1.4466153865593476E-2</c:v>
                </c:pt>
                <c:pt idx="111">
                  <c:v>-1.4514200524758108E-2</c:v>
                </c:pt>
                <c:pt idx="112">
                  <c:v>-1.4440365460413924E-2</c:v>
                </c:pt>
                <c:pt idx="113">
                  <c:v>-1.4479346077650394E-2</c:v>
                </c:pt>
                <c:pt idx="114">
                  <c:v>-1.4415994467868981E-2</c:v>
                </c:pt>
                <c:pt idx="115">
                  <c:v>-1.4414666779966077E-2</c:v>
                </c:pt>
                <c:pt idx="116">
                  <c:v>-1.4402984760420953E-2</c:v>
                </c:pt>
                <c:pt idx="117">
                  <c:v>-1.4374593305471368E-2</c:v>
                </c:pt>
                <c:pt idx="118">
                  <c:v>-1.4371239682295117E-2</c:v>
                </c:pt>
                <c:pt idx="119">
                  <c:v>-1.4366804783774572E-2</c:v>
                </c:pt>
                <c:pt idx="120">
                  <c:v>-1.4394038519133748E-2</c:v>
                </c:pt>
                <c:pt idx="121">
                  <c:v>-1.429348664758601E-2</c:v>
                </c:pt>
                <c:pt idx="122">
                  <c:v>-1.4243952265242724E-2</c:v>
                </c:pt>
                <c:pt idx="123">
                  <c:v>-1.4165674522657962E-2</c:v>
                </c:pt>
                <c:pt idx="124">
                  <c:v>-1.4162125653451166E-2</c:v>
                </c:pt>
                <c:pt idx="125">
                  <c:v>-1.4218598805851634E-2</c:v>
                </c:pt>
                <c:pt idx="126">
                  <c:v>-1.4379453653173115E-2</c:v>
                </c:pt>
                <c:pt idx="127">
                  <c:v>-1.4428993156134511E-2</c:v>
                </c:pt>
                <c:pt idx="128">
                  <c:v>-1.4422975464189882E-2</c:v>
                </c:pt>
                <c:pt idx="129">
                  <c:v>-1.4459795254975705E-2</c:v>
                </c:pt>
                <c:pt idx="130">
                  <c:v>-1.4383349346297149E-2</c:v>
                </c:pt>
                <c:pt idx="131">
                  <c:v>-1.4384830171872174E-2</c:v>
                </c:pt>
                <c:pt idx="132">
                  <c:v>-1.4540868950047263E-2</c:v>
                </c:pt>
                <c:pt idx="133">
                  <c:v>-1.4540455009564253E-2</c:v>
                </c:pt>
                <c:pt idx="134">
                  <c:v>-1.4558505573535411E-2</c:v>
                </c:pt>
                <c:pt idx="135">
                  <c:v>-1.4563656481576769E-2</c:v>
                </c:pt>
                <c:pt idx="136">
                  <c:v>-1.4562338173853547E-2</c:v>
                </c:pt>
                <c:pt idx="137">
                  <c:v>-1.4664177800195329E-2</c:v>
                </c:pt>
                <c:pt idx="138">
                  <c:v>-1.4663245755327601E-2</c:v>
                </c:pt>
                <c:pt idx="139">
                  <c:v>-1.4662365227809681E-2</c:v>
                </c:pt>
                <c:pt idx="140">
                  <c:v>-1.4752372125658098E-2</c:v>
                </c:pt>
                <c:pt idx="141">
                  <c:v>-1.4747749788792968E-2</c:v>
                </c:pt>
                <c:pt idx="142">
                  <c:v>-1.4751269727125411E-2</c:v>
                </c:pt>
                <c:pt idx="143">
                  <c:v>-1.4745063100918365E-2</c:v>
                </c:pt>
                <c:pt idx="144">
                  <c:v>-1.4755867335752021E-2</c:v>
                </c:pt>
                <c:pt idx="145">
                  <c:v>-1.4758821356472118E-2</c:v>
                </c:pt>
                <c:pt idx="146">
                  <c:v>-1.476076923791827E-2</c:v>
                </c:pt>
                <c:pt idx="147">
                  <c:v>-1.4776437595749283E-2</c:v>
                </c:pt>
                <c:pt idx="148">
                  <c:v>-1.4773109311400738E-2</c:v>
                </c:pt>
                <c:pt idx="149">
                  <c:v>-1.4788574545046338E-2</c:v>
                </c:pt>
                <c:pt idx="150">
                  <c:v>-1.4733344362052888E-2</c:v>
                </c:pt>
                <c:pt idx="151">
                  <c:v>-1.4757324331700647E-2</c:v>
                </c:pt>
                <c:pt idx="152">
                  <c:v>-1.4774457810997144E-2</c:v>
                </c:pt>
                <c:pt idx="153">
                  <c:v>-1.4908243680037689E-2</c:v>
                </c:pt>
                <c:pt idx="154">
                  <c:v>-1.4656455387107813E-2</c:v>
                </c:pt>
                <c:pt idx="155">
                  <c:v>-1.44977856385359E-2</c:v>
                </c:pt>
                <c:pt idx="156">
                  <c:v>-1.4451318247215671E-2</c:v>
                </c:pt>
                <c:pt idx="157">
                  <c:v>-1.4428685241983225E-2</c:v>
                </c:pt>
                <c:pt idx="158">
                  <c:v>-1.4288098781459282E-2</c:v>
                </c:pt>
                <c:pt idx="159">
                  <c:v>-1.4290608105593695E-2</c:v>
                </c:pt>
                <c:pt idx="160">
                  <c:v>-1.4294606599097533E-2</c:v>
                </c:pt>
                <c:pt idx="161">
                  <c:v>-1.4292790863886469E-2</c:v>
                </c:pt>
                <c:pt idx="162">
                  <c:v>-1.4261436197191226E-2</c:v>
                </c:pt>
                <c:pt idx="163">
                  <c:v>-1.4236413473547425E-2</c:v>
                </c:pt>
                <c:pt idx="164">
                  <c:v>-1.4207635516972088E-2</c:v>
                </c:pt>
                <c:pt idx="165">
                  <c:v>-1.4237526665472748E-2</c:v>
                </c:pt>
                <c:pt idx="166">
                  <c:v>-1.4266633955716803E-2</c:v>
                </c:pt>
                <c:pt idx="167">
                  <c:v>-1.4253221633953301E-2</c:v>
                </c:pt>
                <c:pt idx="168">
                  <c:v>-1.4226319571031029E-2</c:v>
                </c:pt>
                <c:pt idx="169">
                  <c:v>-1.4218038955706993E-2</c:v>
                </c:pt>
                <c:pt idx="170">
                  <c:v>-1.4226752052101254E-2</c:v>
                </c:pt>
                <c:pt idx="171">
                  <c:v>-1.4312785590035423E-2</c:v>
                </c:pt>
                <c:pt idx="172">
                  <c:v>-1.4297310436835157E-2</c:v>
                </c:pt>
                <c:pt idx="173">
                  <c:v>-1.4298994697365846E-2</c:v>
                </c:pt>
                <c:pt idx="174">
                  <c:v>-1.4305145647104786E-2</c:v>
                </c:pt>
                <c:pt idx="175">
                  <c:v>-1.4261781024243914E-2</c:v>
                </c:pt>
                <c:pt idx="176">
                  <c:v>-1.4193237826562803E-2</c:v>
                </c:pt>
                <c:pt idx="177">
                  <c:v>-1.4194939380754305E-2</c:v>
                </c:pt>
                <c:pt idx="178">
                  <c:v>-1.4191110028559224E-2</c:v>
                </c:pt>
                <c:pt idx="179">
                  <c:v>-1.4193294074816017E-2</c:v>
                </c:pt>
                <c:pt idx="180">
                  <c:v>-1.4176655330339743E-2</c:v>
                </c:pt>
                <c:pt idx="181">
                  <c:v>-1.4186721016028133E-2</c:v>
                </c:pt>
                <c:pt idx="182">
                  <c:v>-1.4179875735848856E-2</c:v>
                </c:pt>
                <c:pt idx="183">
                  <c:v>-1.4213744453118933E-2</c:v>
                </c:pt>
                <c:pt idx="184">
                  <c:v>-1.4181710119266127E-2</c:v>
                </c:pt>
                <c:pt idx="185">
                  <c:v>-1.4175360144758092E-2</c:v>
                </c:pt>
                <c:pt idx="186">
                  <c:v>-1.4175169900662143E-2</c:v>
                </c:pt>
                <c:pt idx="187">
                  <c:v>-1.4520716348360968E-2</c:v>
                </c:pt>
                <c:pt idx="188">
                  <c:v>-1.4569568454131659E-2</c:v>
                </c:pt>
                <c:pt idx="189">
                  <c:v>-1.4614764755215134E-2</c:v>
                </c:pt>
                <c:pt idx="190">
                  <c:v>-1.4609871984835689E-2</c:v>
                </c:pt>
                <c:pt idx="191">
                  <c:v>-1.4410254602611559E-2</c:v>
                </c:pt>
                <c:pt idx="192">
                  <c:v>-1.4432517277837779E-2</c:v>
                </c:pt>
                <c:pt idx="193">
                  <c:v>-1.4444449777716875E-2</c:v>
                </c:pt>
                <c:pt idx="194">
                  <c:v>-1.4422158427730166E-2</c:v>
                </c:pt>
                <c:pt idx="195">
                  <c:v>-1.4130521286885868E-2</c:v>
                </c:pt>
                <c:pt idx="196">
                  <c:v>-1.4146470728115947E-2</c:v>
                </c:pt>
                <c:pt idx="197">
                  <c:v>-1.4156762202072362E-2</c:v>
                </c:pt>
                <c:pt idx="198">
                  <c:v>-1.3987215869091834E-2</c:v>
                </c:pt>
                <c:pt idx="199">
                  <c:v>-1.3968284413999702E-2</c:v>
                </c:pt>
                <c:pt idx="200">
                  <c:v>-1.3933014430561157E-2</c:v>
                </c:pt>
                <c:pt idx="201">
                  <c:v>-1.3773144855241736E-2</c:v>
                </c:pt>
                <c:pt idx="202">
                  <c:v>-1.3726672452499394E-2</c:v>
                </c:pt>
                <c:pt idx="203">
                  <c:v>-1.3713278467900587E-2</c:v>
                </c:pt>
                <c:pt idx="204">
                  <c:v>-1.384502659721539E-2</c:v>
                </c:pt>
                <c:pt idx="205">
                  <c:v>-1.3767984434983376E-2</c:v>
                </c:pt>
                <c:pt idx="206">
                  <c:v>-1.3781517579528939E-2</c:v>
                </c:pt>
                <c:pt idx="207">
                  <c:v>-1.375801240164632E-2</c:v>
                </c:pt>
                <c:pt idx="208">
                  <c:v>-1.3760103600904707E-2</c:v>
                </c:pt>
                <c:pt idx="209">
                  <c:v>-1.4019686438972929E-2</c:v>
                </c:pt>
                <c:pt idx="210">
                  <c:v>-1.4101297538906488E-2</c:v>
                </c:pt>
                <c:pt idx="211">
                  <c:v>-1.4109344598800297E-2</c:v>
                </c:pt>
                <c:pt idx="212">
                  <c:v>-1.4235842480701547E-2</c:v>
                </c:pt>
                <c:pt idx="213">
                  <c:v>-1.4248175298836476E-2</c:v>
                </c:pt>
                <c:pt idx="214">
                  <c:v>-1.4213897470169653E-2</c:v>
                </c:pt>
                <c:pt idx="215">
                  <c:v>-1.4220411629021516E-2</c:v>
                </c:pt>
                <c:pt idx="216">
                  <c:v>-1.4076684605481738E-2</c:v>
                </c:pt>
                <c:pt idx="217">
                  <c:v>-1.4100480961764613E-2</c:v>
                </c:pt>
                <c:pt idx="218">
                  <c:v>-1.4080801562945616E-2</c:v>
                </c:pt>
                <c:pt idx="219">
                  <c:v>-1.4081683882342157E-2</c:v>
                </c:pt>
                <c:pt idx="220">
                  <c:v>-1.40321532204691E-2</c:v>
                </c:pt>
                <c:pt idx="221">
                  <c:v>-1.4049701669871538E-2</c:v>
                </c:pt>
                <c:pt idx="222">
                  <c:v>-1.4093631445867654E-2</c:v>
                </c:pt>
                <c:pt idx="223">
                  <c:v>-1.4128598353622535E-2</c:v>
                </c:pt>
                <c:pt idx="224">
                  <c:v>-1.41282043225411E-2</c:v>
                </c:pt>
                <c:pt idx="225">
                  <c:v>-1.4124281993328316E-2</c:v>
                </c:pt>
                <c:pt idx="226">
                  <c:v>-1.4129443324102845E-2</c:v>
                </c:pt>
                <c:pt idx="227">
                  <c:v>-1.4138288901165664E-2</c:v>
                </c:pt>
                <c:pt idx="228">
                  <c:v>-1.4138341403514585E-2</c:v>
                </c:pt>
                <c:pt idx="229">
                  <c:v>-1.4137717485846309E-2</c:v>
                </c:pt>
                <c:pt idx="230">
                  <c:v>-1.4131013076656635E-2</c:v>
                </c:pt>
                <c:pt idx="231">
                  <c:v>-1.4217696324885194E-2</c:v>
                </c:pt>
                <c:pt idx="232">
                  <c:v>-1.4216877124302659E-2</c:v>
                </c:pt>
                <c:pt idx="233">
                  <c:v>-1.4197708536028607E-2</c:v>
                </c:pt>
                <c:pt idx="234">
                  <c:v>-1.4264568027580648E-2</c:v>
                </c:pt>
                <c:pt idx="235">
                  <c:v>-1.4236078253488084E-2</c:v>
                </c:pt>
                <c:pt idx="236">
                  <c:v>-1.4218559481354384E-2</c:v>
                </c:pt>
                <c:pt idx="237">
                  <c:v>-1.4214999491161671E-2</c:v>
                </c:pt>
                <c:pt idx="238">
                  <c:v>-1.4227445257360298E-2</c:v>
                </c:pt>
                <c:pt idx="239">
                  <c:v>-1.4273267246769429E-2</c:v>
                </c:pt>
                <c:pt idx="240">
                  <c:v>-1.4308666269228811E-2</c:v>
                </c:pt>
                <c:pt idx="241">
                  <c:v>-1.4397730996217413E-2</c:v>
                </c:pt>
                <c:pt idx="242">
                  <c:v>-1.4397305070490774E-2</c:v>
                </c:pt>
                <c:pt idx="243">
                  <c:v>-1.4398169505332861E-2</c:v>
                </c:pt>
                <c:pt idx="244">
                  <c:v>-1.4436509898422286E-2</c:v>
                </c:pt>
                <c:pt idx="245">
                  <c:v>-1.4428450570440303E-2</c:v>
                </c:pt>
                <c:pt idx="246">
                  <c:v>-1.4431229825425423E-2</c:v>
                </c:pt>
                <c:pt idx="247">
                  <c:v>-1.4429923374288622E-2</c:v>
                </c:pt>
                <c:pt idx="248">
                  <c:v>-1.4412716831498622E-2</c:v>
                </c:pt>
                <c:pt idx="249">
                  <c:v>-1.4464398870344782E-2</c:v>
                </c:pt>
                <c:pt idx="250">
                  <c:v>-1.4596042769185196E-2</c:v>
                </c:pt>
                <c:pt idx="251">
                  <c:v>-1.4528307728306064E-2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78-4138-A736-3B75FA63326C}"/>
            </c:ext>
          </c:extLst>
        </c:ser>
        <c:ser>
          <c:idx val="2"/>
          <c:order val="2"/>
          <c:tx>
            <c:strRef>
              <c:f>'delta VAR, ES'!$J$22</c:f>
              <c:strCache>
                <c:ptCount val="1"/>
                <c:pt idx="0">
                  <c:v>Var, 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'delta VAR, ES'!$J$23:$J$274</c:f>
              <c:numCache>
                <c:formatCode>General</c:formatCode>
                <c:ptCount val="252"/>
                <c:pt idx="0">
                  <c:v>-6.0372010732717904E-2</c:v>
                </c:pt>
                <c:pt idx="1">
                  <c:v>-5.9194771150019553E-2</c:v>
                </c:pt>
                <c:pt idx="2">
                  <c:v>-5.9237040351091876E-2</c:v>
                </c:pt>
                <c:pt idx="3">
                  <c:v>-5.9240145915811636E-2</c:v>
                </c:pt>
                <c:pt idx="4">
                  <c:v>-5.7544342679223759E-2</c:v>
                </c:pt>
                <c:pt idx="5">
                  <c:v>-5.7488297129898981E-2</c:v>
                </c:pt>
                <c:pt idx="6">
                  <c:v>-5.7482695551517402E-2</c:v>
                </c:pt>
                <c:pt idx="7">
                  <c:v>-5.7492421944062108E-2</c:v>
                </c:pt>
                <c:pt idx="8">
                  <c:v>-5.7405032968811817E-2</c:v>
                </c:pt>
                <c:pt idx="9">
                  <c:v>-5.6767861513058113E-2</c:v>
                </c:pt>
                <c:pt idx="10">
                  <c:v>-5.64310689565546E-2</c:v>
                </c:pt>
                <c:pt idx="11">
                  <c:v>-5.5972989543868486E-2</c:v>
                </c:pt>
                <c:pt idx="12">
                  <c:v>-5.564055527300471E-2</c:v>
                </c:pt>
                <c:pt idx="13">
                  <c:v>-5.5718950094590408E-2</c:v>
                </c:pt>
                <c:pt idx="14">
                  <c:v>-5.5500505470576299E-2</c:v>
                </c:pt>
                <c:pt idx="15">
                  <c:v>-5.4660829851179149E-2</c:v>
                </c:pt>
                <c:pt idx="16">
                  <c:v>-5.4660542455320475E-2</c:v>
                </c:pt>
                <c:pt idx="17">
                  <c:v>-5.4523437380072329E-2</c:v>
                </c:pt>
                <c:pt idx="18">
                  <c:v>-5.4516347520379073E-2</c:v>
                </c:pt>
                <c:pt idx="19">
                  <c:v>-5.4894705552254848E-2</c:v>
                </c:pt>
                <c:pt idx="20">
                  <c:v>-5.3482267914573424E-2</c:v>
                </c:pt>
                <c:pt idx="21">
                  <c:v>-5.3462769038319979E-2</c:v>
                </c:pt>
                <c:pt idx="22">
                  <c:v>-5.3471031403999551E-2</c:v>
                </c:pt>
                <c:pt idx="23">
                  <c:v>-5.3402367555975987E-2</c:v>
                </c:pt>
                <c:pt idx="24">
                  <c:v>-5.3279781071228285E-2</c:v>
                </c:pt>
                <c:pt idx="25">
                  <c:v>-5.297085682883184E-2</c:v>
                </c:pt>
                <c:pt idx="26">
                  <c:v>-5.2953385282267187E-2</c:v>
                </c:pt>
                <c:pt idx="27">
                  <c:v>-5.2953035261407697E-2</c:v>
                </c:pt>
                <c:pt idx="28">
                  <c:v>-5.2413372273399234E-2</c:v>
                </c:pt>
                <c:pt idx="29">
                  <c:v>-5.2525745212875168E-2</c:v>
                </c:pt>
                <c:pt idx="30">
                  <c:v>-5.2527970341583761E-2</c:v>
                </c:pt>
                <c:pt idx="31">
                  <c:v>-5.2241030014124092E-2</c:v>
                </c:pt>
                <c:pt idx="32">
                  <c:v>-5.2064433758786326E-2</c:v>
                </c:pt>
                <c:pt idx="33">
                  <c:v>-5.2248132895715095E-2</c:v>
                </c:pt>
                <c:pt idx="34">
                  <c:v>-5.2263723655713454E-2</c:v>
                </c:pt>
                <c:pt idx="35">
                  <c:v>-5.2280113933859118E-2</c:v>
                </c:pt>
                <c:pt idx="36">
                  <c:v>-5.2228465667199311E-2</c:v>
                </c:pt>
                <c:pt idx="37">
                  <c:v>-5.2224472249172149E-2</c:v>
                </c:pt>
                <c:pt idx="38">
                  <c:v>-5.2287554270041545E-2</c:v>
                </c:pt>
                <c:pt idx="39">
                  <c:v>-5.2034884848729236E-2</c:v>
                </c:pt>
                <c:pt idx="40">
                  <c:v>-5.1641108752357757E-2</c:v>
                </c:pt>
                <c:pt idx="41">
                  <c:v>-5.1562135935013485E-2</c:v>
                </c:pt>
                <c:pt idx="42">
                  <c:v>-5.1530305181997312E-2</c:v>
                </c:pt>
                <c:pt idx="43">
                  <c:v>-5.1538814129526024E-2</c:v>
                </c:pt>
                <c:pt idx="44">
                  <c:v>-5.1306141342199095E-2</c:v>
                </c:pt>
                <c:pt idx="45">
                  <c:v>-5.1165224678087901E-2</c:v>
                </c:pt>
                <c:pt idx="46">
                  <c:v>-5.100978399431462E-2</c:v>
                </c:pt>
                <c:pt idx="47">
                  <c:v>-5.0907190835956385E-2</c:v>
                </c:pt>
                <c:pt idx="48">
                  <c:v>-5.0907547397927737E-2</c:v>
                </c:pt>
                <c:pt idx="49">
                  <c:v>-5.0644409607596634E-2</c:v>
                </c:pt>
                <c:pt idx="50">
                  <c:v>-5.0520086942556303E-2</c:v>
                </c:pt>
                <c:pt idx="51">
                  <c:v>-5.0658049457903719E-2</c:v>
                </c:pt>
                <c:pt idx="52">
                  <c:v>-5.0648909229852122E-2</c:v>
                </c:pt>
                <c:pt idx="53">
                  <c:v>-5.063935457713712E-2</c:v>
                </c:pt>
                <c:pt idx="54">
                  <c:v>-5.0785627839640413E-2</c:v>
                </c:pt>
                <c:pt idx="55">
                  <c:v>-5.0782955410542875E-2</c:v>
                </c:pt>
                <c:pt idx="56">
                  <c:v>-5.1046397891440991E-2</c:v>
                </c:pt>
                <c:pt idx="57">
                  <c:v>-5.1405274698670719E-2</c:v>
                </c:pt>
                <c:pt idx="58">
                  <c:v>-5.1417851169681596E-2</c:v>
                </c:pt>
                <c:pt idx="59">
                  <c:v>-5.134892254282699E-2</c:v>
                </c:pt>
                <c:pt idx="60">
                  <c:v>-5.1235069318131654E-2</c:v>
                </c:pt>
                <c:pt idx="61">
                  <c:v>-5.0838518875797198E-2</c:v>
                </c:pt>
                <c:pt idx="62">
                  <c:v>-5.0932147160485511E-2</c:v>
                </c:pt>
                <c:pt idx="63">
                  <c:v>-5.0869354998094508E-2</c:v>
                </c:pt>
                <c:pt idx="64">
                  <c:v>-5.0759370943181482E-2</c:v>
                </c:pt>
                <c:pt idx="65">
                  <c:v>-5.086621944662114E-2</c:v>
                </c:pt>
                <c:pt idx="66">
                  <c:v>-5.094957510487285E-2</c:v>
                </c:pt>
                <c:pt idx="67">
                  <c:v>-5.0904380595130312E-2</c:v>
                </c:pt>
                <c:pt idx="68">
                  <c:v>-5.0895743076060436E-2</c:v>
                </c:pt>
                <c:pt idx="69">
                  <c:v>-5.0650261009487677E-2</c:v>
                </c:pt>
                <c:pt idx="70">
                  <c:v>-5.0512606648134374E-2</c:v>
                </c:pt>
                <c:pt idx="71">
                  <c:v>-5.0544990822350588E-2</c:v>
                </c:pt>
                <c:pt idx="72">
                  <c:v>-5.0544510582223076E-2</c:v>
                </c:pt>
                <c:pt idx="73">
                  <c:v>-5.0599388297506487E-2</c:v>
                </c:pt>
                <c:pt idx="74">
                  <c:v>-5.0603793715382955E-2</c:v>
                </c:pt>
                <c:pt idx="75">
                  <c:v>-5.0727528395583976E-2</c:v>
                </c:pt>
                <c:pt idx="76">
                  <c:v>-5.0689420597965912E-2</c:v>
                </c:pt>
                <c:pt idx="77">
                  <c:v>-5.0688324110361178E-2</c:v>
                </c:pt>
                <c:pt idx="78">
                  <c:v>-5.0721116836849468E-2</c:v>
                </c:pt>
                <c:pt idx="79">
                  <c:v>-5.0290782044790504E-2</c:v>
                </c:pt>
                <c:pt idx="80">
                  <c:v>-5.0075879601583051E-2</c:v>
                </c:pt>
                <c:pt idx="81">
                  <c:v>-5.0075807087830146E-2</c:v>
                </c:pt>
                <c:pt idx="82">
                  <c:v>-5.0072313482662979E-2</c:v>
                </c:pt>
                <c:pt idx="83">
                  <c:v>-4.9890495300129754E-2</c:v>
                </c:pt>
                <c:pt idx="84">
                  <c:v>-4.9996845138041472E-2</c:v>
                </c:pt>
                <c:pt idx="85">
                  <c:v>-4.9997237621337787E-2</c:v>
                </c:pt>
                <c:pt idx="86">
                  <c:v>-5.0014265730977302E-2</c:v>
                </c:pt>
                <c:pt idx="87">
                  <c:v>-4.9937569705915022E-2</c:v>
                </c:pt>
                <c:pt idx="88">
                  <c:v>-4.9906668279484034E-2</c:v>
                </c:pt>
                <c:pt idx="89">
                  <c:v>-5.0287471684400384E-2</c:v>
                </c:pt>
                <c:pt idx="90">
                  <c:v>-5.0711427197467504E-2</c:v>
                </c:pt>
                <c:pt idx="91">
                  <c:v>-5.0503444393997017E-2</c:v>
                </c:pt>
                <c:pt idx="92">
                  <c:v>-5.0456487160282115E-2</c:v>
                </c:pt>
                <c:pt idx="93">
                  <c:v>-5.0412349492992517E-2</c:v>
                </c:pt>
                <c:pt idx="94">
                  <c:v>-5.0427241929725232E-2</c:v>
                </c:pt>
                <c:pt idx="95">
                  <c:v>-5.0705474752506453E-2</c:v>
                </c:pt>
                <c:pt idx="96">
                  <c:v>-5.073102133437124E-2</c:v>
                </c:pt>
                <c:pt idx="97">
                  <c:v>-5.0588479176629925E-2</c:v>
                </c:pt>
                <c:pt idx="98">
                  <c:v>-5.0486133774530061E-2</c:v>
                </c:pt>
                <c:pt idx="99">
                  <c:v>-5.0423633773487748E-2</c:v>
                </c:pt>
                <c:pt idx="100">
                  <c:v>-5.0207861950515263E-2</c:v>
                </c:pt>
                <c:pt idx="101">
                  <c:v>-4.7645945234755724E-2</c:v>
                </c:pt>
                <c:pt idx="102">
                  <c:v>-4.682463762167955E-2</c:v>
                </c:pt>
                <c:pt idx="103">
                  <c:v>-4.6457135557622514E-2</c:v>
                </c:pt>
                <c:pt idx="104">
                  <c:v>-4.5769357041214855E-2</c:v>
                </c:pt>
                <c:pt idx="105">
                  <c:v>-4.5783418329599188E-2</c:v>
                </c:pt>
                <c:pt idx="106">
                  <c:v>-4.5685470213912269E-2</c:v>
                </c:pt>
                <c:pt idx="107">
                  <c:v>-4.5693212736038394E-2</c:v>
                </c:pt>
                <c:pt idx="108">
                  <c:v>-4.5934810949932264E-2</c:v>
                </c:pt>
                <c:pt idx="109">
                  <c:v>-4.5949320235436505E-2</c:v>
                </c:pt>
                <c:pt idx="110">
                  <c:v>-4.5745995197724695E-2</c:v>
                </c:pt>
                <c:pt idx="111">
                  <c:v>-4.5897932074646736E-2</c:v>
                </c:pt>
                <c:pt idx="112">
                  <c:v>-4.5664445100134031E-2</c:v>
                </c:pt>
                <c:pt idx="113">
                  <c:v>-4.5787712635200491E-2</c:v>
                </c:pt>
                <c:pt idx="114">
                  <c:v>-4.5587377254853026E-2</c:v>
                </c:pt>
                <c:pt idx="115">
                  <c:v>-4.5583178737058E-2</c:v>
                </c:pt>
                <c:pt idx="116">
                  <c:v>-4.5546236947624795E-2</c:v>
                </c:pt>
                <c:pt idx="117">
                  <c:v>-4.5456455283898051E-2</c:v>
                </c:pt>
                <c:pt idx="118">
                  <c:v>-4.5445850196247167E-2</c:v>
                </c:pt>
                <c:pt idx="119">
                  <c:v>-4.5431825815730534E-2</c:v>
                </c:pt>
                <c:pt idx="120">
                  <c:v>-4.5517946448659793E-2</c:v>
                </c:pt>
                <c:pt idx="121">
                  <c:v>-4.5199973511576265E-2</c:v>
                </c:pt>
                <c:pt idx="122">
                  <c:v>-4.5043332040881852E-2</c:v>
                </c:pt>
                <c:pt idx="123">
                  <c:v>-4.4795796084217646E-2</c:v>
                </c:pt>
                <c:pt idx="124">
                  <c:v>-4.4784573574406135E-2</c:v>
                </c:pt>
                <c:pt idx="125">
                  <c:v>-4.496315736264142E-2</c:v>
                </c:pt>
                <c:pt idx="126">
                  <c:v>-4.5471825052855935E-2</c:v>
                </c:pt>
                <c:pt idx="127">
                  <c:v>-4.5628482716366603E-2</c:v>
                </c:pt>
                <c:pt idx="128">
                  <c:v>-4.5609453103564325E-2</c:v>
                </c:pt>
                <c:pt idx="129">
                  <c:v>-4.5725887505418408E-2</c:v>
                </c:pt>
                <c:pt idx="130">
                  <c:v>-4.5484144316192937E-2</c:v>
                </c:pt>
                <c:pt idx="131">
                  <c:v>-4.548882709782745E-2</c:v>
                </c:pt>
                <c:pt idx="132">
                  <c:v>-4.59822650401705E-2</c:v>
                </c:pt>
                <c:pt idx="133">
                  <c:v>-4.5980956045428435E-2</c:v>
                </c:pt>
                <c:pt idx="134">
                  <c:v>-4.6038036940627872E-2</c:v>
                </c:pt>
                <c:pt idx="135">
                  <c:v>-4.6054325542056643E-2</c:v>
                </c:pt>
                <c:pt idx="136">
                  <c:v>-4.6050156686994269E-2</c:v>
                </c:pt>
                <c:pt idx="137">
                  <c:v>-4.6372201862294779E-2</c:v>
                </c:pt>
                <c:pt idx="138">
                  <c:v>-4.6369254477631287E-2</c:v>
                </c:pt>
                <c:pt idx="139">
                  <c:v>-4.6366470005132207E-2</c:v>
                </c:pt>
                <c:pt idx="140">
                  <c:v>-4.6651096807459311E-2</c:v>
                </c:pt>
                <c:pt idx="141">
                  <c:v>-4.6636479694852941E-2</c:v>
                </c:pt>
                <c:pt idx="142">
                  <c:v>-4.6647610717206793E-2</c:v>
                </c:pt>
                <c:pt idx="143">
                  <c:v>-4.6627983641807237E-2</c:v>
                </c:pt>
                <c:pt idx="144">
                  <c:v>-4.666214963225692E-2</c:v>
                </c:pt>
                <c:pt idx="145">
                  <c:v>-4.6671491065987759E-2</c:v>
                </c:pt>
                <c:pt idx="146">
                  <c:v>-4.6677650807969581E-2</c:v>
                </c:pt>
                <c:pt idx="147">
                  <c:v>-4.6727198505910117E-2</c:v>
                </c:pt>
                <c:pt idx="148">
                  <c:v>-4.6716673546668024E-2</c:v>
                </c:pt>
                <c:pt idx="149">
                  <c:v>-4.676557890953479E-2</c:v>
                </c:pt>
                <c:pt idx="150">
                  <c:v>-4.6590925735687592E-2</c:v>
                </c:pt>
                <c:pt idx="151">
                  <c:v>-4.6666757057996215E-2</c:v>
                </c:pt>
                <c:pt idx="152">
                  <c:v>-4.6720937876816485E-2</c:v>
                </c:pt>
                <c:pt idx="153">
                  <c:v>-4.7144005941729614E-2</c:v>
                </c:pt>
                <c:pt idx="154">
                  <c:v>-4.6347781447905537E-2</c:v>
                </c:pt>
                <c:pt idx="155">
                  <c:v>-4.5846023646652044E-2</c:v>
                </c:pt>
                <c:pt idx="156">
                  <c:v>-4.569908085315378E-2</c:v>
                </c:pt>
                <c:pt idx="157">
                  <c:v>-4.5627509006324743E-2</c:v>
                </c:pt>
                <c:pt idx="158">
                  <c:v>-4.5182935582887732E-2</c:v>
                </c:pt>
                <c:pt idx="159">
                  <c:v>-4.5190870762540108E-2</c:v>
                </c:pt>
                <c:pt idx="160">
                  <c:v>-4.5203515109221624E-2</c:v>
                </c:pt>
                <c:pt idx="161">
                  <c:v>-4.5197773250326895E-2</c:v>
                </c:pt>
                <c:pt idx="162">
                  <c:v>-4.5098621088294502E-2</c:v>
                </c:pt>
                <c:pt idx="163">
                  <c:v>-4.5019492288319141E-2</c:v>
                </c:pt>
                <c:pt idx="164">
                  <c:v>-4.4928488399135658E-2</c:v>
                </c:pt>
                <c:pt idx="165">
                  <c:v>-4.5023012510276073E-2</c:v>
                </c:pt>
                <c:pt idx="166">
                  <c:v>-4.5115057843962886E-2</c:v>
                </c:pt>
                <c:pt idx="167">
                  <c:v>-4.5072644358479172E-2</c:v>
                </c:pt>
                <c:pt idx="168">
                  <c:v>-4.4987572565887625E-2</c:v>
                </c:pt>
                <c:pt idx="169">
                  <c:v>-4.4961386961035979E-2</c:v>
                </c:pt>
                <c:pt idx="170">
                  <c:v>-4.4988940191114449E-2</c:v>
                </c:pt>
                <c:pt idx="171">
                  <c:v>-4.5261002126148919E-2</c:v>
                </c:pt>
                <c:pt idx="172">
                  <c:v>-4.5212065394896035E-2</c:v>
                </c:pt>
                <c:pt idx="173">
                  <c:v>-4.5217391494346136E-2</c:v>
                </c:pt>
                <c:pt idx="174">
                  <c:v>-4.5236842505294403E-2</c:v>
                </c:pt>
                <c:pt idx="175">
                  <c:v>-4.5099711527179835E-2</c:v>
                </c:pt>
                <c:pt idx="176">
                  <c:v>-4.4882958904396357E-2</c:v>
                </c:pt>
                <c:pt idx="177">
                  <c:v>-4.4888339691203712E-2</c:v>
                </c:pt>
                <c:pt idx="178">
                  <c:v>-4.487623021630429E-2</c:v>
                </c:pt>
                <c:pt idx="179">
                  <c:v>-4.488313677699092E-2</c:v>
                </c:pt>
                <c:pt idx="180">
                  <c:v>-4.4830520447040348E-2</c:v>
                </c:pt>
                <c:pt idx="181">
                  <c:v>-4.4862350940027024E-2</c:v>
                </c:pt>
                <c:pt idx="182">
                  <c:v>-4.4840704263438495E-2</c:v>
                </c:pt>
                <c:pt idx="183">
                  <c:v>-4.4947806551440227E-2</c:v>
                </c:pt>
                <c:pt idx="184">
                  <c:v>-4.4846505093139116E-2</c:v>
                </c:pt>
                <c:pt idx="185">
                  <c:v>-4.4826424710609721E-2</c:v>
                </c:pt>
                <c:pt idx="186">
                  <c:v>-4.482582310595512E-2</c:v>
                </c:pt>
                <c:pt idx="187">
                  <c:v>-4.5918536918063656E-2</c:v>
                </c:pt>
                <c:pt idx="188">
                  <c:v>-4.6073020840794496E-2</c:v>
                </c:pt>
                <c:pt idx="189">
                  <c:v>-4.6215944094033012E-2</c:v>
                </c:pt>
                <c:pt idx="190">
                  <c:v>-4.6200471795565759E-2</c:v>
                </c:pt>
                <c:pt idx="191">
                  <c:v>-4.5569226207177099E-2</c:v>
                </c:pt>
                <c:pt idx="192">
                  <c:v>-4.5639626967700561E-2</c:v>
                </c:pt>
                <c:pt idx="193">
                  <c:v>-4.5677360845498192E-2</c:v>
                </c:pt>
                <c:pt idx="194">
                  <c:v>-4.5606869407420224E-2</c:v>
                </c:pt>
                <c:pt idx="195">
                  <c:v>-4.4684631792052919E-2</c:v>
                </c:pt>
                <c:pt idx="196">
                  <c:v>-4.4735068353746972E-2</c:v>
                </c:pt>
                <c:pt idx="197">
                  <c:v>-4.4767612851929546E-2</c:v>
                </c:pt>
                <c:pt idx="198">
                  <c:v>-4.4231460270781751E-2</c:v>
                </c:pt>
                <c:pt idx="199">
                  <c:v>-4.4171593753269421E-2</c:v>
                </c:pt>
                <c:pt idx="200">
                  <c:v>-4.4060060272567203E-2</c:v>
                </c:pt>
                <c:pt idx="201">
                  <c:v>-4.3554508285993991E-2</c:v>
                </c:pt>
                <c:pt idx="202">
                  <c:v>-4.3407549644987539E-2</c:v>
                </c:pt>
                <c:pt idx="203">
                  <c:v>-4.3365194146710091E-2</c:v>
                </c:pt>
                <c:pt idx="204">
                  <c:v>-4.3781818312811263E-2</c:v>
                </c:pt>
                <c:pt idx="205">
                  <c:v>-4.3538189604293898E-2</c:v>
                </c:pt>
                <c:pt idx="206">
                  <c:v>-4.3580985164962165E-2</c:v>
                </c:pt>
                <c:pt idx="207">
                  <c:v>-4.3506655266045677E-2</c:v>
                </c:pt>
                <c:pt idx="208">
                  <c:v>-4.3513268218743434E-2</c:v>
                </c:pt>
                <c:pt idx="209">
                  <c:v>-4.4334141228529675E-2</c:v>
                </c:pt>
                <c:pt idx="210">
                  <c:v>-4.4592218186671334E-2</c:v>
                </c:pt>
                <c:pt idx="211">
                  <c:v>-4.4617665224403566E-2</c:v>
                </c:pt>
                <c:pt idx="212">
                  <c:v>-4.5017686650398507E-2</c:v>
                </c:pt>
                <c:pt idx="213">
                  <c:v>-4.5056686445673517E-2</c:v>
                </c:pt>
                <c:pt idx="214">
                  <c:v>-4.494829043384134E-2</c:v>
                </c:pt>
                <c:pt idx="215">
                  <c:v>-4.4968890012853376E-2</c:v>
                </c:pt>
                <c:pt idx="216">
                  <c:v>-4.451438525715104E-2</c:v>
                </c:pt>
                <c:pt idx="217">
                  <c:v>-4.4589635943017784E-2</c:v>
                </c:pt>
                <c:pt idx="218">
                  <c:v>-4.4527404219766926E-2</c:v>
                </c:pt>
                <c:pt idx="219">
                  <c:v>-4.4530194358683738E-2</c:v>
                </c:pt>
                <c:pt idx="220">
                  <c:v>-4.4373564653149219E-2</c:v>
                </c:pt>
                <c:pt idx="221">
                  <c:v>-4.4429057722665144E-2</c:v>
                </c:pt>
                <c:pt idx="222">
                  <c:v>-4.4567975871913863E-2</c:v>
                </c:pt>
                <c:pt idx="223">
                  <c:v>-4.467855094315229E-2</c:v>
                </c:pt>
                <c:pt idx="224">
                  <c:v>-4.4677304907466055E-2</c:v>
                </c:pt>
                <c:pt idx="225">
                  <c:v>-4.4664901413420645E-2</c:v>
                </c:pt>
                <c:pt idx="226">
                  <c:v>-4.4681222974425679E-2</c:v>
                </c:pt>
                <c:pt idx="227">
                  <c:v>-4.4709195145162722E-2</c:v>
                </c:pt>
                <c:pt idx="228">
                  <c:v>-4.4709361172167825E-2</c:v>
                </c:pt>
                <c:pt idx="229">
                  <c:v>-4.470738817126365E-2</c:v>
                </c:pt>
                <c:pt idx="230">
                  <c:v>-4.4686186967858518E-2</c:v>
                </c:pt>
                <c:pt idx="231">
                  <c:v>-4.4960303467242516E-2</c:v>
                </c:pt>
                <c:pt idx="232">
                  <c:v>-4.4957712927541173E-2</c:v>
                </c:pt>
                <c:pt idx="233">
                  <c:v>-4.4897096529065171E-2</c:v>
                </c:pt>
                <c:pt idx="234">
                  <c:v>-4.5108524805570406E-2</c:v>
                </c:pt>
                <c:pt idx="235">
                  <c:v>-4.5018432229414249E-2</c:v>
                </c:pt>
                <c:pt idx="236">
                  <c:v>-4.4963033007662266E-2</c:v>
                </c:pt>
                <c:pt idx="237">
                  <c:v>-4.4951775330205432E-2</c:v>
                </c:pt>
                <c:pt idx="238">
                  <c:v>-4.4991132298619028E-2</c:v>
                </c:pt>
                <c:pt idx="239">
                  <c:v>-4.5136034152071999E-2</c:v>
                </c:pt>
                <c:pt idx="240">
                  <c:v>-4.5247975689987098E-2</c:v>
                </c:pt>
                <c:pt idx="241">
                  <c:v>-4.5529623086452156E-2</c:v>
                </c:pt>
                <c:pt idx="242">
                  <c:v>-4.5528276191041911E-2</c:v>
                </c:pt>
                <c:pt idx="243">
                  <c:v>-4.5531009774031718E-2</c:v>
                </c:pt>
                <c:pt idx="244">
                  <c:v>-4.5652252742580481E-2</c:v>
                </c:pt>
                <c:pt idx="245">
                  <c:v>-4.5626766909747082E-2</c:v>
                </c:pt>
                <c:pt idx="246">
                  <c:v>-4.5635555685698437E-2</c:v>
                </c:pt>
                <c:pt idx="247">
                  <c:v>-4.5631424324454432E-2</c:v>
                </c:pt>
                <c:pt idx="248">
                  <c:v>-4.5577012458580882E-2</c:v>
                </c:pt>
                <c:pt idx="249">
                  <c:v>-4.5740445415456049E-2</c:v>
                </c:pt>
                <c:pt idx="250">
                  <c:v>-4.6156739975856557E-2</c:v>
                </c:pt>
                <c:pt idx="251">
                  <c:v>-4.5942542969273886E-2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78-4138-A736-3B75FA633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917376"/>
        <c:axId val="426918360"/>
      </c:lineChart>
      <c:catAx>
        <c:axId val="42691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918360"/>
        <c:crosses val="autoZero"/>
        <c:auto val="1"/>
        <c:lblAlgn val="ctr"/>
        <c:lblOffset val="100"/>
        <c:noMultiLvlLbl val="0"/>
      </c:catAx>
      <c:valAx>
        <c:axId val="42691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91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'delta VAR, ES'!$O$22</c:f>
              <c:strCache>
                <c:ptCount val="1"/>
                <c:pt idx="0">
                  <c:v>R_Portfolio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'delta VAR, ES'!$O$23:$O$274</c:f>
              <c:numCache>
                <c:formatCode>0.000%</c:formatCode>
                <c:ptCount val="252"/>
                <c:pt idx="0">
                  <c:v>1.8226771232603513E-3</c:v>
                </c:pt>
                <c:pt idx="1">
                  <c:v>-1.4213663218525283E-2</c:v>
                </c:pt>
                <c:pt idx="2">
                  <c:v>-8.6893419107313893E-3</c:v>
                </c:pt>
                <c:pt idx="3">
                  <c:v>7.6604241787355809E-3</c:v>
                </c:pt>
                <c:pt idx="4">
                  <c:v>-1.6108448740304085E-3</c:v>
                </c:pt>
                <c:pt idx="5">
                  <c:v>-2.2092116542324534E-3</c:v>
                </c:pt>
                <c:pt idx="6">
                  <c:v>1.0844601364599937E-3</c:v>
                </c:pt>
                <c:pt idx="7">
                  <c:v>7.4324328290593048E-3</c:v>
                </c:pt>
                <c:pt idx="8">
                  <c:v>2.4597921863271197E-3</c:v>
                </c:pt>
                <c:pt idx="9">
                  <c:v>8.591625391165935E-4</c:v>
                </c:pt>
                <c:pt idx="10">
                  <c:v>1.0917644166650755E-2</c:v>
                </c:pt>
                <c:pt idx="11">
                  <c:v>-6.5046125573837398E-3</c:v>
                </c:pt>
                <c:pt idx="12">
                  <c:v>9.2860035893135798E-3</c:v>
                </c:pt>
                <c:pt idx="13">
                  <c:v>4.2496026098681975E-3</c:v>
                </c:pt>
                <c:pt idx="14">
                  <c:v>-6.2857696687601569E-5</c:v>
                </c:pt>
                <c:pt idx="15">
                  <c:v>-1.2027987658966123E-3</c:v>
                </c:pt>
                <c:pt idx="16">
                  <c:v>5.1437003476217382E-4</c:v>
                </c:pt>
                <c:pt idx="17">
                  <c:v>9.9735922626545768E-3</c:v>
                </c:pt>
                <c:pt idx="18">
                  <c:v>6.7619569467489895E-3</c:v>
                </c:pt>
                <c:pt idx="19">
                  <c:v>6.6010262612322826E-3</c:v>
                </c:pt>
                <c:pt idx="20">
                  <c:v>1.0235164095206929E-2</c:v>
                </c:pt>
                <c:pt idx="21">
                  <c:v>-3.6053743511571955E-3</c:v>
                </c:pt>
                <c:pt idx="22">
                  <c:v>2.0670234794895334E-3</c:v>
                </c:pt>
                <c:pt idx="23">
                  <c:v>1.087245542193398E-3</c:v>
                </c:pt>
                <c:pt idx="24">
                  <c:v>-3.0560609163518692E-3</c:v>
                </c:pt>
                <c:pt idx="25">
                  <c:v>-2.3425568008157869E-3</c:v>
                </c:pt>
                <c:pt idx="26">
                  <c:v>1.6876230811338554E-3</c:v>
                </c:pt>
                <c:pt idx="27">
                  <c:v>-1.9550713677651127E-3</c:v>
                </c:pt>
                <c:pt idx="28">
                  <c:v>-7.0616514987195964E-3</c:v>
                </c:pt>
                <c:pt idx="29">
                  <c:v>6.8883225490828145E-3</c:v>
                </c:pt>
                <c:pt idx="30">
                  <c:v>6.4020079913113086E-3</c:v>
                </c:pt>
                <c:pt idx="31">
                  <c:v>1.0987907748441551E-3</c:v>
                </c:pt>
                <c:pt idx="32">
                  <c:v>1.3257753412639563E-3</c:v>
                </c:pt>
                <c:pt idx="33">
                  <c:v>2.8798814129621089E-3</c:v>
                </c:pt>
                <c:pt idx="34">
                  <c:v>7.0512140317653769E-3</c:v>
                </c:pt>
                <c:pt idx="35">
                  <c:v>3.5434470859061506E-3</c:v>
                </c:pt>
                <c:pt idx="36">
                  <c:v>3.596785065748813E-3</c:v>
                </c:pt>
                <c:pt idx="37">
                  <c:v>5.2383297088049157E-3</c:v>
                </c:pt>
                <c:pt idx="38">
                  <c:v>6.2655988508396347E-3</c:v>
                </c:pt>
                <c:pt idx="39">
                  <c:v>-1.5944001946513471E-2</c:v>
                </c:pt>
                <c:pt idx="40">
                  <c:v>-3.159888358127996E-3</c:v>
                </c:pt>
                <c:pt idx="41">
                  <c:v>1.092098655312688E-2</c:v>
                </c:pt>
                <c:pt idx="42">
                  <c:v>-1.8628771643235221E-2</c:v>
                </c:pt>
                <c:pt idx="43">
                  <c:v>4.738447629102565E-3</c:v>
                </c:pt>
                <c:pt idx="44">
                  <c:v>-7.3539404445227682E-4</c:v>
                </c:pt>
                <c:pt idx="45">
                  <c:v>4.2281334264221582E-3</c:v>
                </c:pt>
                <c:pt idx="46">
                  <c:v>4.2682066557860662E-3</c:v>
                </c:pt>
                <c:pt idx="47">
                  <c:v>1.3151600805411974E-2</c:v>
                </c:pt>
                <c:pt idx="48">
                  <c:v>4.1545170667717566E-4</c:v>
                </c:pt>
                <c:pt idx="49">
                  <c:v>-5.8888160853726307E-3</c:v>
                </c:pt>
                <c:pt idx="50">
                  <c:v>6.9192124531483792E-3</c:v>
                </c:pt>
                <c:pt idx="51">
                  <c:v>-9.0505649106976151E-3</c:v>
                </c:pt>
                <c:pt idx="52">
                  <c:v>-2.3409229118789565E-3</c:v>
                </c:pt>
                <c:pt idx="53">
                  <c:v>8.7604012655672324E-6</c:v>
                </c:pt>
                <c:pt idx="54">
                  <c:v>-4.6483274596445627E-3</c:v>
                </c:pt>
                <c:pt idx="55">
                  <c:v>-7.7416052727333519E-3</c:v>
                </c:pt>
                <c:pt idx="56">
                  <c:v>1.2995021054549249E-3</c:v>
                </c:pt>
                <c:pt idx="57">
                  <c:v>3.0226216186698407E-3</c:v>
                </c:pt>
                <c:pt idx="58">
                  <c:v>7.5253790741722885E-3</c:v>
                </c:pt>
                <c:pt idx="59">
                  <c:v>7.8130137914629721E-3</c:v>
                </c:pt>
                <c:pt idx="60">
                  <c:v>2.6084693890842023E-3</c:v>
                </c:pt>
                <c:pt idx="61">
                  <c:v>-9.7581345634921793E-4</c:v>
                </c:pt>
                <c:pt idx="62">
                  <c:v>7.6836207058131236E-3</c:v>
                </c:pt>
                <c:pt idx="63">
                  <c:v>7.8376936217240366E-3</c:v>
                </c:pt>
                <c:pt idx="64">
                  <c:v>2.2073788667042536E-2</c:v>
                </c:pt>
                <c:pt idx="65">
                  <c:v>1.5784579649890306E-3</c:v>
                </c:pt>
                <c:pt idx="66">
                  <c:v>-9.8218212975413111E-4</c:v>
                </c:pt>
                <c:pt idx="67">
                  <c:v>3.5698751155384878E-3</c:v>
                </c:pt>
                <c:pt idx="68">
                  <c:v>-7.6914920915539774E-3</c:v>
                </c:pt>
                <c:pt idx="69">
                  <c:v>1.3039692456844111E-3</c:v>
                </c:pt>
                <c:pt idx="70">
                  <c:v>-6.3628802832546554E-3</c:v>
                </c:pt>
                <c:pt idx="71">
                  <c:v>4.0098391371707004E-4</c:v>
                </c:pt>
                <c:pt idx="72">
                  <c:v>-1.3175347953189691E-3</c:v>
                </c:pt>
                <c:pt idx="73">
                  <c:v>1.9102922412992929E-3</c:v>
                </c:pt>
                <c:pt idx="74">
                  <c:v>4.9979161405961856E-3</c:v>
                </c:pt>
                <c:pt idx="75">
                  <c:v>8.092631888766879E-4</c:v>
                </c:pt>
                <c:pt idx="76">
                  <c:v>9.8208227182712635E-3</c:v>
                </c:pt>
                <c:pt idx="77">
                  <c:v>3.1981308177324455E-3</c:v>
                </c:pt>
                <c:pt idx="78">
                  <c:v>3.5603142332537295E-3</c:v>
                </c:pt>
                <c:pt idx="79">
                  <c:v>9.1935301610390633E-4</c:v>
                </c:pt>
                <c:pt idx="80">
                  <c:v>1.0965296213937612E-2</c:v>
                </c:pt>
                <c:pt idx="81">
                  <c:v>-3.4057944606397418E-3</c:v>
                </c:pt>
                <c:pt idx="82">
                  <c:v>4.7125190242468017E-3</c:v>
                </c:pt>
                <c:pt idx="83">
                  <c:v>-2.2212580407044108E-4</c:v>
                </c:pt>
                <c:pt idx="84">
                  <c:v>3.1358546960282216E-3</c:v>
                </c:pt>
                <c:pt idx="85">
                  <c:v>8.052012393497187E-3</c:v>
                </c:pt>
                <c:pt idx="86">
                  <c:v>8.9831098385619538E-3</c:v>
                </c:pt>
                <c:pt idx="87">
                  <c:v>-2.7611692391589231E-3</c:v>
                </c:pt>
                <c:pt idx="88">
                  <c:v>-1.0482427028065065E-2</c:v>
                </c:pt>
                <c:pt idx="89">
                  <c:v>-1.9004877994210822E-3</c:v>
                </c:pt>
                <c:pt idx="90">
                  <c:v>-2.9101166456985093E-3</c:v>
                </c:pt>
                <c:pt idx="91">
                  <c:v>3.6841947672905185E-3</c:v>
                </c:pt>
                <c:pt idx="92">
                  <c:v>5.691891909310319E-3</c:v>
                </c:pt>
                <c:pt idx="93">
                  <c:v>-2.7337183755849512E-3</c:v>
                </c:pt>
                <c:pt idx="94">
                  <c:v>2.0951945308347918E-3</c:v>
                </c:pt>
                <c:pt idx="95">
                  <c:v>2.916357036767403E-4</c:v>
                </c:pt>
                <c:pt idx="96">
                  <c:v>-2.1418532206757689E-3</c:v>
                </c:pt>
                <c:pt idx="97">
                  <c:v>-6.6074835392885192E-3</c:v>
                </c:pt>
                <c:pt idx="98">
                  <c:v>1.5409466222294886E-2</c:v>
                </c:pt>
                <c:pt idx="99">
                  <c:v>-4.800133490814794E-3</c:v>
                </c:pt>
                <c:pt idx="100">
                  <c:v>1.0403446454129705E-2</c:v>
                </c:pt>
                <c:pt idx="101">
                  <c:v>4.8547691814002677E-4</c:v>
                </c:pt>
                <c:pt idx="102">
                  <c:v>-5.056956725040803E-3</c:v>
                </c:pt>
                <c:pt idx="103">
                  <c:v>-4.797262239000698E-4</c:v>
                </c:pt>
                <c:pt idx="104">
                  <c:v>4.2541815276968629E-3</c:v>
                </c:pt>
                <c:pt idx="105">
                  <c:v>3.7580931020188228E-3</c:v>
                </c:pt>
                <c:pt idx="106">
                  <c:v>2.1149973257860652E-3</c:v>
                </c:pt>
                <c:pt idx="107">
                  <c:v>4.2203853194467816E-3</c:v>
                </c:pt>
                <c:pt idx="108">
                  <c:v>1.7037782020588367E-3</c:v>
                </c:pt>
                <c:pt idx="109">
                  <c:v>-3.0188900558595151E-3</c:v>
                </c:pt>
                <c:pt idx="110">
                  <c:v>-1.3772011389782198E-3</c:v>
                </c:pt>
                <c:pt idx="111">
                  <c:v>1.2394259359913274E-2</c:v>
                </c:pt>
                <c:pt idx="112">
                  <c:v>3.7258290100704121E-4</c:v>
                </c:pt>
                <c:pt idx="113">
                  <c:v>5.8586719057561768E-5</c:v>
                </c:pt>
                <c:pt idx="114">
                  <c:v>-1.1566142835120859E-2</c:v>
                </c:pt>
                <c:pt idx="115">
                  <c:v>2.175311567405469E-3</c:v>
                </c:pt>
                <c:pt idx="116">
                  <c:v>2.7382654430728394E-3</c:v>
                </c:pt>
                <c:pt idx="117">
                  <c:v>7.3571191162548934E-3</c:v>
                </c:pt>
                <c:pt idx="118">
                  <c:v>3.9835058234877893E-3</c:v>
                </c:pt>
                <c:pt idx="119">
                  <c:v>-1.2764870598745396E-2</c:v>
                </c:pt>
                <c:pt idx="120">
                  <c:v>1.1837252862526172E-3</c:v>
                </c:pt>
                <c:pt idx="121">
                  <c:v>-1.0216659694954465E-3</c:v>
                </c:pt>
                <c:pt idx="122">
                  <c:v>7.8402925188514622E-3</c:v>
                </c:pt>
                <c:pt idx="123">
                  <c:v>1.1096503587166352E-3</c:v>
                </c:pt>
                <c:pt idx="124">
                  <c:v>-8.5148360268152579E-3</c:v>
                </c:pt>
                <c:pt idx="125">
                  <c:v>1.5070664472529959E-2</c:v>
                </c:pt>
                <c:pt idx="126">
                  <c:v>8.2647677722555574E-3</c:v>
                </c:pt>
                <c:pt idx="127">
                  <c:v>-4.4606469161499046E-3</c:v>
                </c:pt>
                <c:pt idx="128">
                  <c:v>-2.5001232903302945E-3</c:v>
                </c:pt>
                <c:pt idx="129">
                  <c:v>-8.0303822446960577E-3</c:v>
                </c:pt>
                <c:pt idx="130">
                  <c:v>-2.3067563005203739E-3</c:v>
                </c:pt>
                <c:pt idx="131">
                  <c:v>1.016586564027472E-2</c:v>
                </c:pt>
                <c:pt idx="132">
                  <c:v>-4.6226077939293922E-4</c:v>
                </c:pt>
                <c:pt idx="133">
                  <c:v>-3.3133577103020223E-4</c:v>
                </c:pt>
                <c:pt idx="134">
                  <c:v>2.7994362567808741E-4</c:v>
                </c:pt>
                <c:pt idx="135">
                  <c:v>3.5473793860269563E-3</c:v>
                </c:pt>
                <c:pt idx="136">
                  <c:v>8.7416726888653426E-4</c:v>
                </c:pt>
                <c:pt idx="137">
                  <c:v>6.9345264198788744E-4</c:v>
                </c:pt>
                <c:pt idx="138">
                  <c:v>7.4384732497524151E-3</c:v>
                </c:pt>
                <c:pt idx="139">
                  <c:v>2.8587700434557167E-4</c:v>
                </c:pt>
                <c:pt idx="140">
                  <c:v>9.9966519370905914E-3</c:v>
                </c:pt>
                <c:pt idx="141">
                  <c:v>2.6900332819620276E-3</c:v>
                </c:pt>
                <c:pt idx="142">
                  <c:v>2.7051880379536514E-3</c:v>
                </c:pt>
                <c:pt idx="143">
                  <c:v>1.1538931510210911E-2</c:v>
                </c:pt>
                <c:pt idx="144">
                  <c:v>-4.6868813434739719E-3</c:v>
                </c:pt>
                <c:pt idx="145">
                  <c:v>3.9589140439584992E-3</c:v>
                </c:pt>
                <c:pt idx="146">
                  <c:v>-3.1123652779360398E-3</c:v>
                </c:pt>
                <c:pt idx="147">
                  <c:v>-2.4346903921047278E-3</c:v>
                </c:pt>
                <c:pt idx="148">
                  <c:v>-1.6686979120325494E-2</c:v>
                </c:pt>
                <c:pt idx="149">
                  <c:v>1.0418327898072037E-2</c:v>
                </c:pt>
                <c:pt idx="150">
                  <c:v>-7.7571482274280141E-3</c:v>
                </c:pt>
                <c:pt idx="151">
                  <c:v>-4.8225279419246434E-3</c:v>
                </c:pt>
                <c:pt idx="152">
                  <c:v>4.5895576157012905E-3</c:v>
                </c:pt>
                <c:pt idx="153">
                  <c:v>1.1134176552247987E-3</c:v>
                </c:pt>
                <c:pt idx="154">
                  <c:v>8.8632930384859835E-4</c:v>
                </c:pt>
                <c:pt idx="155">
                  <c:v>-6.6709624914291013E-3</c:v>
                </c:pt>
                <c:pt idx="156">
                  <c:v>1.2637283687192276E-2</c:v>
                </c:pt>
                <c:pt idx="157">
                  <c:v>2.9976159342721981E-3</c:v>
                </c:pt>
                <c:pt idx="158">
                  <c:v>-4.4300279023512558E-3</c:v>
                </c:pt>
                <c:pt idx="159">
                  <c:v>-3.6096366927689787E-3</c:v>
                </c:pt>
                <c:pt idx="160">
                  <c:v>9.6122036042631132E-3</c:v>
                </c:pt>
                <c:pt idx="161">
                  <c:v>-1.4753734357244237E-2</c:v>
                </c:pt>
                <c:pt idx="162">
                  <c:v>-1.4060266944459486E-2</c:v>
                </c:pt>
                <c:pt idx="163">
                  <c:v>-1.6298133397971517E-3</c:v>
                </c:pt>
                <c:pt idx="164">
                  <c:v>-8.8299280174986223E-4</c:v>
                </c:pt>
                <c:pt idx="165">
                  <c:v>-3.6449178860654924E-3</c:v>
                </c:pt>
                <c:pt idx="166">
                  <c:v>2.2075887285231597E-4</c:v>
                </c:pt>
                <c:pt idx="167">
                  <c:v>8.1533820389972627E-3</c:v>
                </c:pt>
                <c:pt idx="168">
                  <c:v>6.3070727600376113E-3</c:v>
                </c:pt>
                <c:pt idx="169">
                  <c:v>1.6420546776950591E-4</c:v>
                </c:pt>
                <c:pt idx="170">
                  <c:v>3.8663824004172664E-4</c:v>
                </c:pt>
                <c:pt idx="171">
                  <c:v>-2.8881919552081753E-4</c:v>
                </c:pt>
                <c:pt idx="172">
                  <c:v>3.7586832278865318E-3</c:v>
                </c:pt>
                <c:pt idx="173">
                  <c:v>5.3530162041878233E-3</c:v>
                </c:pt>
                <c:pt idx="174">
                  <c:v>1.4552026283042761E-3</c:v>
                </c:pt>
                <c:pt idx="175">
                  <c:v>5.4229760421120885E-3</c:v>
                </c:pt>
                <c:pt idx="176">
                  <c:v>7.8200547162576763E-3</c:v>
                </c:pt>
                <c:pt idx="177">
                  <c:v>6.3897993981648681E-3</c:v>
                </c:pt>
                <c:pt idx="178">
                  <c:v>-1.5466240248744203E-2</c:v>
                </c:pt>
                <c:pt idx="179">
                  <c:v>5.641634218005993E-3</c:v>
                </c:pt>
                <c:pt idx="180">
                  <c:v>5.6251006337759112E-3</c:v>
                </c:pt>
                <c:pt idx="181">
                  <c:v>6.8226726274820742E-3</c:v>
                </c:pt>
                <c:pt idx="182">
                  <c:v>2.1179170564096239E-3</c:v>
                </c:pt>
                <c:pt idx="183">
                  <c:v>4.9463731163874826E-4</c:v>
                </c:pt>
                <c:pt idx="184">
                  <c:v>1.8929761667696541E-4</c:v>
                </c:pt>
                <c:pt idx="185">
                  <c:v>5.7319724910086262E-3</c:v>
                </c:pt>
                <c:pt idx="186">
                  <c:v>7.0693854714843603E-3</c:v>
                </c:pt>
                <c:pt idx="187">
                  <c:v>9.9625871719739812E-4</c:v>
                </c:pt>
                <c:pt idx="188">
                  <c:v>2.228500442374038E-3</c:v>
                </c:pt>
                <c:pt idx="189">
                  <c:v>7.4854333357970721E-3</c:v>
                </c:pt>
                <c:pt idx="190">
                  <c:v>7.2589381509334198E-3</c:v>
                </c:pt>
                <c:pt idx="191">
                  <c:v>2.824612656681338E-3</c:v>
                </c:pt>
                <c:pt idx="192">
                  <c:v>1.1973648817464511E-3</c:v>
                </c:pt>
                <c:pt idx="193">
                  <c:v>-2.6177726758234987E-3</c:v>
                </c:pt>
                <c:pt idx="194">
                  <c:v>1.8872276232307826E-2</c:v>
                </c:pt>
                <c:pt idx="195">
                  <c:v>1.245075112052722E-2</c:v>
                </c:pt>
                <c:pt idx="196">
                  <c:v>-9.8392448295795201E-4</c:v>
                </c:pt>
                <c:pt idx="197">
                  <c:v>8.7340825012173148E-3</c:v>
                </c:pt>
                <c:pt idx="198">
                  <c:v>-2.7699513617257332E-3</c:v>
                </c:pt>
                <c:pt idx="199">
                  <c:v>-1.1065345295345442E-3</c:v>
                </c:pt>
                <c:pt idx="200">
                  <c:v>8.1605985915821945E-3</c:v>
                </c:pt>
                <c:pt idx="201">
                  <c:v>-4.7696771418997679E-3</c:v>
                </c:pt>
                <c:pt idx="202">
                  <c:v>-3.2901704807308124E-4</c:v>
                </c:pt>
                <c:pt idx="203">
                  <c:v>1.0543744998995554E-3</c:v>
                </c:pt>
                <c:pt idx="204">
                  <c:v>1.1656392016051976E-3</c:v>
                </c:pt>
                <c:pt idx="205">
                  <c:v>-1.2482362796107961E-3</c:v>
                </c:pt>
                <c:pt idx="206">
                  <c:v>-3.1784549337297559E-4</c:v>
                </c:pt>
                <c:pt idx="207">
                  <c:v>-3.2371738415940595E-5</c:v>
                </c:pt>
                <c:pt idx="208">
                  <c:v>1.501980606416087E-3</c:v>
                </c:pt>
                <c:pt idx="209">
                  <c:v>9.5994040297198158E-4</c:v>
                </c:pt>
                <c:pt idx="210">
                  <c:v>-5.8742684916167408E-4</c:v>
                </c:pt>
                <c:pt idx="211">
                  <c:v>2.3555015406302783E-3</c:v>
                </c:pt>
                <c:pt idx="212">
                  <c:v>3.2765548401730259E-3</c:v>
                </c:pt>
                <c:pt idx="213">
                  <c:v>5.8612452157932853E-3</c:v>
                </c:pt>
                <c:pt idx="214">
                  <c:v>1.4903395833457209E-3</c:v>
                </c:pt>
                <c:pt idx="215">
                  <c:v>-1.0406839292666427E-3</c:v>
                </c:pt>
                <c:pt idx="216">
                  <c:v>-2.7897805640529297E-3</c:v>
                </c:pt>
                <c:pt idx="217">
                  <c:v>3.2026900239424403E-3</c:v>
                </c:pt>
                <c:pt idx="218">
                  <c:v>-9.4507810283040467E-3</c:v>
                </c:pt>
                <c:pt idx="219">
                  <c:v>1.1114607703605929E-4</c:v>
                </c:pt>
                <c:pt idx="220">
                  <c:v>2.7136699018239343E-3</c:v>
                </c:pt>
                <c:pt idx="221">
                  <c:v>3.3102798958633949E-3</c:v>
                </c:pt>
                <c:pt idx="222">
                  <c:v>7.2228088275484862E-3</c:v>
                </c:pt>
                <c:pt idx="223">
                  <c:v>-5.1271136299293482E-3</c:v>
                </c:pt>
                <c:pt idx="224">
                  <c:v>-8.1086242863653304E-4</c:v>
                </c:pt>
                <c:pt idx="225">
                  <c:v>6.3117139574416269E-3</c:v>
                </c:pt>
                <c:pt idx="226">
                  <c:v>9.8944226265991649E-4</c:v>
                </c:pt>
                <c:pt idx="227">
                  <c:v>-2.6542993180212375E-3</c:v>
                </c:pt>
                <c:pt idx="228">
                  <c:v>-8.1998152439254372E-5</c:v>
                </c:pt>
                <c:pt idx="229">
                  <c:v>-1.9412675970006464E-3</c:v>
                </c:pt>
                <c:pt idx="230">
                  <c:v>7.4364552496371174E-4</c:v>
                </c:pt>
                <c:pt idx="231">
                  <c:v>-6.1167478277216938E-3</c:v>
                </c:pt>
                <c:pt idx="232">
                  <c:v>1.4289589948392929E-2</c:v>
                </c:pt>
                <c:pt idx="233">
                  <c:v>-4.5836228455772967E-4</c:v>
                </c:pt>
                <c:pt idx="234">
                  <c:v>6.687599594722639E-4</c:v>
                </c:pt>
                <c:pt idx="235">
                  <c:v>-9.6129484578419996E-4</c:v>
                </c:pt>
                <c:pt idx="236">
                  <c:v>5.0863822366059314E-3</c:v>
                </c:pt>
                <c:pt idx="237">
                  <c:v>-3.5744070108686744E-3</c:v>
                </c:pt>
                <c:pt idx="238">
                  <c:v>6.1230119571984744E-3</c:v>
                </c:pt>
                <c:pt idx="239">
                  <c:v>2.4457161767133537E-3</c:v>
                </c:pt>
                <c:pt idx="240">
                  <c:v>3.5021684354059521E-5</c:v>
                </c:pt>
                <c:pt idx="241">
                  <c:v>2.3127383143245386E-3</c:v>
                </c:pt>
                <c:pt idx="242">
                  <c:v>3.9665520666687243E-3</c:v>
                </c:pt>
                <c:pt idx="243">
                  <c:v>4.9812519182935487E-3</c:v>
                </c:pt>
                <c:pt idx="244">
                  <c:v>3.5799882399755907E-3</c:v>
                </c:pt>
                <c:pt idx="245">
                  <c:v>2.42740695588758E-3</c:v>
                </c:pt>
                <c:pt idx="246">
                  <c:v>1.6678916806503775E-3</c:v>
                </c:pt>
                <c:pt idx="247">
                  <c:v>-3.5546458578608799E-3</c:v>
                </c:pt>
                <c:pt idx="248">
                  <c:v>1.6236740588277255E-3</c:v>
                </c:pt>
                <c:pt idx="249">
                  <c:v>7.1374984888785365E-3</c:v>
                </c:pt>
                <c:pt idx="250">
                  <c:v>1.3161522043523986E-3</c:v>
                </c:pt>
                <c:pt idx="251">
                  <c:v>7.718640996738471E-3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3-4F0A-BB4D-50054A02A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6917376"/>
        <c:axId val="426918360"/>
      </c:barChart>
      <c:lineChart>
        <c:grouping val="standard"/>
        <c:varyColors val="0"/>
        <c:ser>
          <c:idx val="1"/>
          <c:order val="1"/>
          <c:tx>
            <c:strRef>
              <c:f>'delta VAR, ES'!$I$22</c:f>
              <c:strCache>
                <c:ptCount val="1"/>
                <c:pt idx="0">
                  <c:v>Var,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'delta VAR, ES'!$I$23:$I$274</c:f>
              <c:numCache>
                <c:formatCode>0.000%</c:formatCode>
                <c:ptCount val="252"/>
                <c:pt idx="0">
                  <c:v>-1.9091306083951945E-2</c:v>
                </c:pt>
                <c:pt idx="1">
                  <c:v>-1.8719030240648651E-2</c:v>
                </c:pt>
                <c:pt idx="2">
                  <c:v>-1.8732396935675067E-2</c:v>
                </c:pt>
                <c:pt idx="3">
                  <c:v>-1.8733379001468618E-2</c:v>
                </c:pt>
                <c:pt idx="4">
                  <c:v>-1.819711893235831E-2</c:v>
                </c:pt>
                <c:pt idx="5">
                  <c:v>-1.817939577350015E-2</c:v>
                </c:pt>
                <c:pt idx="6">
                  <c:v>-1.8177624398882375E-2</c:v>
                </c:pt>
                <c:pt idx="7">
                  <c:v>-1.818070015426819E-2</c:v>
                </c:pt>
                <c:pt idx="8">
                  <c:v>-1.8153065333850291E-2</c:v>
                </c:pt>
                <c:pt idx="9">
                  <c:v>-1.7951574027827599E-2</c:v>
                </c:pt>
                <c:pt idx="10">
                  <c:v>-1.7845070870073393E-2</c:v>
                </c:pt>
                <c:pt idx="11">
                  <c:v>-1.7700213440741359E-2</c:v>
                </c:pt>
                <c:pt idx="12">
                  <c:v>-1.7595088493918672E-2</c:v>
                </c:pt>
                <c:pt idx="13">
                  <c:v>-1.7619879113216004E-2</c:v>
                </c:pt>
                <c:pt idx="14">
                  <c:v>-1.7550800857765635E-2</c:v>
                </c:pt>
                <c:pt idx="15">
                  <c:v>-1.7285272112464868E-2</c:v>
                </c:pt>
                <c:pt idx="16">
                  <c:v>-1.7285181229914518E-2</c:v>
                </c:pt>
                <c:pt idx="17">
                  <c:v>-1.7241824798259225E-2</c:v>
                </c:pt>
                <c:pt idx="18">
                  <c:v>-1.7239582787767056E-2</c:v>
                </c:pt>
                <c:pt idx="19">
                  <c:v>-1.7359230102941658E-2</c:v>
                </c:pt>
                <c:pt idx="20">
                  <c:v>-1.6912578104139563E-2</c:v>
                </c:pt>
                <c:pt idx="21">
                  <c:v>-1.6906412018062096E-2</c:v>
                </c:pt>
                <c:pt idx="22">
                  <c:v>-1.6909024807502962E-2</c:v>
                </c:pt>
                <c:pt idx="23">
                  <c:v>-1.688731139223635E-2</c:v>
                </c:pt>
                <c:pt idx="24">
                  <c:v>-1.6848546142020727E-2</c:v>
                </c:pt>
                <c:pt idx="25">
                  <c:v>-1.6750855718979257E-2</c:v>
                </c:pt>
                <c:pt idx="26">
                  <c:v>-1.6745330730840256E-2</c:v>
                </c:pt>
                <c:pt idx="27">
                  <c:v>-1.6745220044525801E-2</c:v>
                </c:pt>
                <c:pt idx="28">
                  <c:v>-1.6574563623425912E-2</c:v>
                </c:pt>
                <c:pt idx="29">
                  <c:v>-1.6610099067037132E-2</c:v>
                </c:pt>
                <c:pt idx="30">
                  <c:v>-1.6610802714517751E-2</c:v>
                </c:pt>
                <c:pt idx="31">
                  <c:v>-1.652006421578504E-2</c:v>
                </c:pt>
                <c:pt idx="32">
                  <c:v>-1.6464219576472639E-2</c:v>
                </c:pt>
                <c:pt idx="33">
                  <c:v>-1.6522310344162846E-2</c:v>
                </c:pt>
                <c:pt idx="34">
                  <c:v>-1.6527240575367631E-2</c:v>
                </c:pt>
                <c:pt idx="35">
                  <c:v>-1.653242363641003E-2</c:v>
                </c:pt>
                <c:pt idx="36">
                  <c:v>-1.6516091020425557E-2</c:v>
                </c:pt>
                <c:pt idx="37">
                  <c:v>-1.6514828190764056E-2</c:v>
                </c:pt>
                <c:pt idx="38">
                  <c:v>-1.6534776477299413E-2</c:v>
                </c:pt>
                <c:pt idx="39">
                  <c:v>-1.6454875390657053E-2</c:v>
                </c:pt>
                <c:pt idx="40">
                  <c:v>-1.6330352455390669E-2</c:v>
                </c:pt>
                <c:pt idx="41">
                  <c:v>-1.6305379057785833E-2</c:v>
                </c:pt>
                <c:pt idx="42">
                  <c:v>-1.6295313289868895E-2</c:v>
                </c:pt>
                <c:pt idx="43">
                  <c:v>-1.6298004055337056E-2</c:v>
                </c:pt>
                <c:pt idx="44">
                  <c:v>-1.622442645958775E-2</c:v>
                </c:pt>
                <c:pt idx="45">
                  <c:v>-1.6179864697701322E-2</c:v>
                </c:pt>
                <c:pt idx="46">
                  <c:v>-1.6130710037523567E-2</c:v>
                </c:pt>
                <c:pt idx="47">
                  <c:v>-1.6098267232247332E-2</c:v>
                </c:pt>
                <c:pt idx="48">
                  <c:v>-1.6098379987042978E-2</c:v>
                </c:pt>
                <c:pt idx="49">
                  <c:v>-1.6015168511451967E-2</c:v>
                </c:pt>
                <c:pt idx="50">
                  <c:v>-1.5975854232821003E-2</c:v>
                </c:pt>
                <c:pt idx="51">
                  <c:v>-1.6019481810843381E-2</c:v>
                </c:pt>
                <c:pt idx="52">
                  <c:v>-1.6016591416945739E-2</c:v>
                </c:pt>
                <c:pt idx="53">
                  <c:v>-1.6013569970462608E-2</c:v>
                </c:pt>
                <c:pt idx="54">
                  <c:v>-1.6059825637492017E-2</c:v>
                </c:pt>
                <c:pt idx="55">
                  <c:v>-1.6058980541208665E-2</c:v>
                </c:pt>
                <c:pt idx="56">
                  <c:v>-1.614228836841701E-2</c:v>
                </c:pt>
                <c:pt idx="57">
                  <c:v>-1.6255775179442523E-2</c:v>
                </c:pt>
                <c:pt idx="58">
                  <c:v>-1.6259752208774667E-2</c:v>
                </c:pt>
                <c:pt idx="59">
                  <c:v>-1.6237955063089827E-2</c:v>
                </c:pt>
                <c:pt idx="60">
                  <c:v>-1.6201951512190609E-2</c:v>
                </c:pt>
                <c:pt idx="61">
                  <c:v>-1.6076551251698195E-2</c:v>
                </c:pt>
                <c:pt idx="62">
                  <c:v>-1.6106159115001167E-2</c:v>
                </c:pt>
                <c:pt idx="63">
                  <c:v>-1.6086302489764896E-2</c:v>
                </c:pt>
                <c:pt idx="64">
                  <c:v>-1.6051522477782274E-2</c:v>
                </c:pt>
                <c:pt idx="65">
                  <c:v>-1.608531094132724E-2</c:v>
                </c:pt>
                <c:pt idx="66">
                  <c:v>-1.6111670314921042E-2</c:v>
                </c:pt>
                <c:pt idx="67">
                  <c:v>-1.6097378556068933E-2</c:v>
                </c:pt>
                <c:pt idx="68">
                  <c:v>-1.6094647132709538E-2</c:v>
                </c:pt>
                <c:pt idx="69">
                  <c:v>-1.6017018887200037E-2</c:v>
                </c:pt>
                <c:pt idx="70">
                  <c:v>-1.5973488756026808E-2</c:v>
                </c:pt>
                <c:pt idx="71">
                  <c:v>-1.5983729531093501E-2</c:v>
                </c:pt>
                <c:pt idx="72">
                  <c:v>-1.5983577665830827E-2</c:v>
                </c:pt>
                <c:pt idx="73">
                  <c:v>-1.6000931523139007E-2</c:v>
                </c:pt>
                <c:pt idx="74">
                  <c:v>-1.6002324638592455E-2</c:v>
                </c:pt>
                <c:pt idx="75">
                  <c:v>-1.6041452980091232E-2</c:v>
                </c:pt>
                <c:pt idx="76">
                  <c:v>-1.6029402236382648E-2</c:v>
                </c:pt>
                <c:pt idx="77">
                  <c:v>-1.6029055496556938E-2</c:v>
                </c:pt>
                <c:pt idx="78">
                  <c:v>-1.6039425467195931E-2</c:v>
                </c:pt>
                <c:pt idx="79">
                  <c:v>-1.5903341657263804E-2</c:v>
                </c:pt>
                <c:pt idx="80">
                  <c:v>-1.5835383537736752E-2</c:v>
                </c:pt>
                <c:pt idx="81">
                  <c:v>-1.5835360606874665E-2</c:v>
                </c:pt>
                <c:pt idx="82">
                  <c:v>-1.5834255831917308E-2</c:v>
                </c:pt>
                <c:pt idx="83">
                  <c:v>-1.5776759874233583E-2</c:v>
                </c:pt>
                <c:pt idx="84">
                  <c:v>-1.5810390645892659E-2</c:v>
                </c:pt>
                <c:pt idx="85">
                  <c:v>-1.5810514760008651E-2</c:v>
                </c:pt>
                <c:pt idx="86">
                  <c:v>-1.5815899521079445E-2</c:v>
                </c:pt>
                <c:pt idx="87">
                  <c:v>-1.579164610841163E-2</c:v>
                </c:pt>
                <c:pt idx="88">
                  <c:v>-1.5781874219364625E-2</c:v>
                </c:pt>
                <c:pt idx="89">
                  <c:v>-1.5902294829392927E-2</c:v>
                </c:pt>
                <c:pt idx="90">
                  <c:v>-1.6036361334180665E-2</c:v>
                </c:pt>
                <c:pt idx="91">
                  <c:v>-1.5970591396869273E-2</c:v>
                </c:pt>
                <c:pt idx="92">
                  <c:v>-1.5955742215753278E-2</c:v>
                </c:pt>
                <c:pt idx="93">
                  <c:v>-1.5941784659829095E-2</c:v>
                </c:pt>
                <c:pt idx="94">
                  <c:v>-1.5946494061827628E-2</c:v>
                </c:pt>
                <c:pt idx="95">
                  <c:v>-1.6034479005808292E-2</c:v>
                </c:pt>
                <c:pt idx="96">
                  <c:v>-1.6042557544320761E-2</c:v>
                </c:pt>
                <c:pt idx="97">
                  <c:v>-1.5997481756215005E-2</c:v>
                </c:pt>
                <c:pt idx="98">
                  <c:v>-1.5965117298346869E-2</c:v>
                </c:pt>
                <c:pt idx="99">
                  <c:v>-1.5945353062641211E-2</c:v>
                </c:pt>
                <c:pt idx="100">
                  <c:v>-1.587712002109324E-2</c:v>
                </c:pt>
                <c:pt idx="101">
                  <c:v>-1.5066970821347406E-2</c:v>
                </c:pt>
                <c:pt idx="102">
                  <c:v>-1.4807250549651707E-2</c:v>
                </c:pt>
                <c:pt idx="103">
                  <c:v>-1.4691036192928372E-2</c:v>
                </c:pt>
                <c:pt idx="104">
                  <c:v>-1.4473541529170403E-2</c:v>
                </c:pt>
                <c:pt idx="105">
                  <c:v>-1.4477988098983501E-2</c:v>
                </c:pt>
                <c:pt idx="106">
                  <c:v>-1.4447014185174266E-2</c:v>
                </c:pt>
                <c:pt idx="107">
                  <c:v>-1.4449462585649548E-2</c:v>
                </c:pt>
                <c:pt idx="108">
                  <c:v>-1.4525862649102864E-2</c:v>
                </c:pt>
                <c:pt idx="109">
                  <c:v>-1.4530450888044371E-2</c:v>
                </c:pt>
                <c:pt idx="110">
                  <c:v>-1.4466153865593476E-2</c:v>
                </c:pt>
                <c:pt idx="111">
                  <c:v>-1.4514200524758108E-2</c:v>
                </c:pt>
                <c:pt idx="112">
                  <c:v>-1.4440365460413924E-2</c:v>
                </c:pt>
                <c:pt idx="113">
                  <c:v>-1.4479346077650394E-2</c:v>
                </c:pt>
                <c:pt idx="114">
                  <c:v>-1.4415994467868981E-2</c:v>
                </c:pt>
                <c:pt idx="115">
                  <c:v>-1.4414666779966077E-2</c:v>
                </c:pt>
                <c:pt idx="116">
                  <c:v>-1.4402984760420953E-2</c:v>
                </c:pt>
                <c:pt idx="117">
                  <c:v>-1.4374593305471368E-2</c:v>
                </c:pt>
                <c:pt idx="118">
                  <c:v>-1.4371239682295117E-2</c:v>
                </c:pt>
                <c:pt idx="119">
                  <c:v>-1.4366804783774572E-2</c:v>
                </c:pt>
                <c:pt idx="120">
                  <c:v>-1.4394038519133748E-2</c:v>
                </c:pt>
                <c:pt idx="121">
                  <c:v>-1.429348664758601E-2</c:v>
                </c:pt>
                <c:pt idx="122">
                  <c:v>-1.4243952265242724E-2</c:v>
                </c:pt>
                <c:pt idx="123">
                  <c:v>-1.4165674522657962E-2</c:v>
                </c:pt>
                <c:pt idx="124">
                  <c:v>-1.4162125653451166E-2</c:v>
                </c:pt>
                <c:pt idx="125">
                  <c:v>-1.4218598805851634E-2</c:v>
                </c:pt>
                <c:pt idx="126">
                  <c:v>-1.4379453653173115E-2</c:v>
                </c:pt>
                <c:pt idx="127">
                  <c:v>-1.4428993156134511E-2</c:v>
                </c:pt>
                <c:pt idx="128">
                  <c:v>-1.4422975464189882E-2</c:v>
                </c:pt>
                <c:pt idx="129">
                  <c:v>-1.4459795254975705E-2</c:v>
                </c:pt>
                <c:pt idx="130">
                  <c:v>-1.4383349346297149E-2</c:v>
                </c:pt>
                <c:pt idx="131">
                  <c:v>-1.4384830171872174E-2</c:v>
                </c:pt>
                <c:pt idx="132">
                  <c:v>-1.4540868950047263E-2</c:v>
                </c:pt>
                <c:pt idx="133">
                  <c:v>-1.4540455009564253E-2</c:v>
                </c:pt>
                <c:pt idx="134">
                  <c:v>-1.4558505573535411E-2</c:v>
                </c:pt>
                <c:pt idx="135">
                  <c:v>-1.4563656481576769E-2</c:v>
                </c:pt>
                <c:pt idx="136">
                  <c:v>-1.4562338173853547E-2</c:v>
                </c:pt>
                <c:pt idx="137">
                  <c:v>-1.4664177800195329E-2</c:v>
                </c:pt>
                <c:pt idx="138">
                  <c:v>-1.4663245755327601E-2</c:v>
                </c:pt>
                <c:pt idx="139">
                  <c:v>-1.4662365227809681E-2</c:v>
                </c:pt>
                <c:pt idx="140">
                  <c:v>-1.4752372125658098E-2</c:v>
                </c:pt>
                <c:pt idx="141">
                  <c:v>-1.4747749788792968E-2</c:v>
                </c:pt>
                <c:pt idx="142">
                  <c:v>-1.4751269727125411E-2</c:v>
                </c:pt>
                <c:pt idx="143">
                  <c:v>-1.4745063100918365E-2</c:v>
                </c:pt>
                <c:pt idx="144">
                  <c:v>-1.4755867335752021E-2</c:v>
                </c:pt>
                <c:pt idx="145">
                  <c:v>-1.4758821356472118E-2</c:v>
                </c:pt>
                <c:pt idx="146">
                  <c:v>-1.476076923791827E-2</c:v>
                </c:pt>
                <c:pt idx="147">
                  <c:v>-1.4776437595749283E-2</c:v>
                </c:pt>
                <c:pt idx="148">
                  <c:v>-1.4773109311400738E-2</c:v>
                </c:pt>
                <c:pt idx="149">
                  <c:v>-1.4788574545046338E-2</c:v>
                </c:pt>
                <c:pt idx="150">
                  <c:v>-1.4733344362052888E-2</c:v>
                </c:pt>
                <c:pt idx="151">
                  <c:v>-1.4757324331700647E-2</c:v>
                </c:pt>
                <c:pt idx="152">
                  <c:v>-1.4774457810997144E-2</c:v>
                </c:pt>
                <c:pt idx="153">
                  <c:v>-1.4908243680037689E-2</c:v>
                </c:pt>
                <c:pt idx="154">
                  <c:v>-1.4656455387107813E-2</c:v>
                </c:pt>
                <c:pt idx="155">
                  <c:v>-1.44977856385359E-2</c:v>
                </c:pt>
                <c:pt idx="156">
                  <c:v>-1.4451318247215671E-2</c:v>
                </c:pt>
                <c:pt idx="157">
                  <c:v>-1.4428685241983225E-2</c:v>
                </c:pt>
                <c:pt idx="158">
                  <c:v>-1.4288098781459282E-2</c:v>
                </c:pt>
                <c:pt idx="159">
                  <c:v>-1.4290608105593695E-2</c:v>
                </c:pt>
                <c:pt idx="160">
                  <c:v>-1.4294606599097533E-2</c:v>
                </c:pt>
                <c:pt idx="161">
                  <c:v>-1.4292790863886469E-2</c:v>
                </c:pt>
                <c:pt idx="162">
                  <c:v>-1.4261436197191226E-2</c:v>
                </c:pt>
                <c:pt idx="163">
                  <c:v>-1.4236413473547425E-2</c:v>
                </c:pt>
                <c:pt idx="164">
                  <c:v>-1.4207635516972088E-2</c:v>
                </c:pt>
                <c:pt idx="165">
                  <c:v>-1.4237526665472748E-2</c:v>
                </c:pt>
                <c:pt idx="166">
                  <c:v>-1.4266633955716803E-2</c:v>
                </c:pt>
                <c:pt idx="167">
                  <c:v>-1.4253221633953301E-2</c:v>
                </c:pt>
                <c:pt idx="168">
                  <c:v>-1.4226319571031029E-2</c:v>
                </c:pt>
                <c:pt idx="169">
                  <c:v>-1.4218038955706993E-2</c:v>
                </c:pt>
                <c:pt idx="170">
                  <c:v>-1.4226752052101254E-2</c:v>
                </c:pt>
                <c:pt idx="171">
                  <c:v>-1.4312785590035423E-2</c:v>
                </c:pt>
                <c:pt idx="172">
                  <c:v>-1.4297310436835157E-2</c:v>
                </c:pt>
                <c:pt idx="173">
                  <c:v>-1.4298994697365846E-2</c:v>
                </c:pt>
                <c:pt idx="174">
                  <c:v>-1.4305145647104786E-2</c:v>
                </c:pt>
                <c:pt idx="175">
                  <c:v>-1.4261781024243914E-2</c:v>
                </c:pt>
                <c:pt idx="176">
                  <c:v>-1.4193237826562803E-2</c:v>
                </c:pt>
                <c:pt idx="177">
                  <c:v>-1.4194939380754305E-2</c:v>
                </c:pt>
                <c:pt idx="178">
                  <c:v>-1.4191110028559224E-2</c:v>
                </c:pt>
                <c:pt idx="179">
                  <c:v>-1.4193294074816017E-2</c:v>
                </c:pt>
                <c:pt idx="180">
                  <c:v>-1.4176655330339743E-2</c:v>
                </c:pt>
                <c:pt idx="181">
                  <c:v>-1.4186721016028133E-2</c:v>
                </c:pt>
                <c:pt idx="182">
                  <c:v>-1.4179875735848856E-2</c:v>
                </c:pt>
                <c:pt idx="183">
                  <c:v>-1.4213744453118933E-2</c:v>
                </c:pt>
                <c:pt idx="184">
                  <c:v>-1.4181710119266127E-2</c:v>
                </c:pt>
                <c:pt idx="185">
                  <c:v>-1.4175360144758092E-2</c:v>
                </c:pt>
                <c:pt idx="186">
                  <c:v>-1.4175169900662143E-2</c:v>
                </c:pt>
                <c:pt idx="187">
                  <c:v>-1.4520716348360968E-2</c:v>
                </c:pt>
                <c:pt idx="188">
                  <c:v>-1.4569568454131659E-2</c:v>
                </c:pt>
                <c:pt idx="189">
                  <c:v>-1.4614764755215134E-2</c:v>
                </c:pt>
                <c:pt idx="190">
                  <c:v>-1.4609871984835689E-2</c:v>
                </c:pt>
                <c:pt idx="191">
                  <c:v>-1.4410254602611559E-2</c:v>
                </c:pt>
                <c:pt idx="192">
                  <c:v>-1.4432517277837779E-2</c:v>
                </c:pt>
                <c:pt idx="193">
                  <c:v>-1.4444449777716875E-2</c:v>
                </c:pt>
                <c:pt idx="194">
                  <c:v>-1.4422158427730166E-2</c:v>
                </c:pt>
                <c:pt idx="195">
                  <c:v>-1.4130521286885868E-2</c:v>
                </c:pt>
                <c:pt idx="196">
                  <c:v>-1.4146470728115947E-2</c:v>
                </c:pt>
                <c:pt idx="197">
                  <c:v>-1.4156762202072362E-2</c:v>
                </c:pt>
                <c:pt idx="198">
                  <c:v>-1.3987215869091834E-2</c:v>
                </c:pt>
                <c:pt idx="199">
                  <c:v>-1.3968284413999702E-2</c:v>
                </c:pt>
                <c:pt idx="200">
                  <c:v>-1.3933014430561157E-2</c:v>
                </c:pt>
                <c:pt idx="201">
                  <c:v>-1.3773144855241736E-2</c:v>
                </c:pt>
                <c:pt idx="202">
                  <c:v>-1.3726672452499394E-2</c:v>
                </c:pt>
                <c:pt idx="203">
                  <c:v>-1.3713278467900587E-2</c:v>
                </c:pt>
                <c:pt idx="204">
                  <c:v>-1.384502659721539E-2</c:v>
                </c:pt>
                <c:pt idx="205">
                  <c:v>-1.3767984434983376E-2</c:v>
                </c:pt>
                <c:pt idx="206">
                  <c:v>-1.3781517579528939E-2</c:v>
                </c:pt>
                <c:pt idx="207">
                  <c:v>-1.375801240164632E-2</c:v>
                </c:pt>
                <c:pt idx="208">
                  <c:v>-1.3760103600904707E-2</c:v>
                </c:pt>
                <c:pt idx="209">
                  <c:v>-1.4019686438972929E-2</c:v>
                </c:pt>
                <c:pt idx="210">
                  <c:v>-1.4101297538906488E-2</c:v>
                </c:pt>
                <c:pt idx="211">
                  <c:v>-1.4109344598800297E-2</c:v>
                </c:pt>
                <c:pt idx="212">
                  <c:v>-1.4235842480701547E-2</c:v>
                </c:pt>
                <c:pt idx="213">
                  <c:v>-1.4248175298836476E-2</c:v>
                </c:pt>
                <c:pt idx="214">
                  <c:v>-1.4213897470169653E-2</c:v>
                </c:pt>
                <c:pt idx="215">
                  <c:v>-1.4220411629021516E-2</c:v>
                </c:pt>
                <c:pt idx="216">
                  <c:v>-1.4076684605481738E-2</c:v>
                </c:pt>
                <c:pt idx="217">
                  <c:v>-1.4100480961764613E-2</c:v>
                </c:pt>
                <c:pt idx="218">
                  <c:v>-1.4080801562945616E-2</c:v>
                </c:pt>
                <c:pt idx="219">
                  <c:v>-1.4081683882342157E-2</c:v>
                </c:pt>
                <c:pt idx="220">
                  <c:v>-1.40321532204691E-2</c:v>
                </c:pt>
                <c:pt idx="221">
                  <c:v>-1.4049701669871538E-2</c:v>
                </c:pt>
                <c:pt idx="222">
                  <c:v>-1.4093631445867654E-2</c:v>
                </c:pt>
                <c:pt idx="223">
                  <c:v>-1.4128598353622535E-2</c:v>
                </c:pt>
                <c:pt idx="224">
                  <c:v>-1.41282043225411E-2</c:v>
                </c:pt>
                <c:pt idx="225">
                  <c:v>-1.4124281993328316E-2</c:v>
                </c:pt>
                <c:pt idx="226">
                  <c:v>-1.4129443324102845E-2</c:v>
                </c:pt>
                <c:pt idx="227">
                  <c:v>-1.4138288901165664E-2</c:v>
                </c:pt>
                <c:pt idx="228">
                  <c:v>-1.4138341403514585E-2</c:v>
                </c:pt>
                <c:pt idx="229">
                  <c:v>-1.4137717485846309E-2</c:v>
                </c:pt>
                <c:pt idx="230">
                  <c:v>-1.4131013076656635E-2</c:v>
                </c:pt>
                <c:pt idx="231">
                  <c:v>-1.4217696324885194E-2</c:v>
                </c:pt>
                <c:pt idx="232">
                  <c:v>-1.4216877124302659E-2</c:v>
                </c:pt>
                <c:pt idx="233">
                  <c:v>-1.4197708536028607E-2</c:v>
                </c:pt>
                <c:pt idx="234">
                  <c:v>-1.4264568027580648E-2</c:v>
                </c:pt>
                <c:pt idx="235">
                  <c:v>-1.4236078253488084E-2</c:v>
                </c:pt>
                <c:pt idx="236">
                  <c:v>-1.4218559481354384E-2</c:v>
                </c:pt>
                <c:pt idx="237">
                  <c:v>-1.4214999491161671E-2</c:v>
                </c:pt>
                <c:pt idx="238">
                  <c:v>-1.4227445257360298E-2</c:v>
                </c:pt>
                <c:pt idx="239">
                  <c:v>-1.4273267246769429E-2</c:v>
                </c:pt>
                <c:pt idx="240">
                  <c:v>-1.4308666269228811E-2</c:v>
                </c:pt>
                <c:pt idx="241">
                  <c:v>-1.4397730996217413E-2</c:v>
                </c:pt>
                <c:pt idx="242">
                  <c:v>-1.4397305070490774E-2</c:v>
                </c:pt>
                <c:pt idx="243">
                  <c:v>-1.4398169505332861E-2</c:v>
                </c:pt>
                <c:pt idx="244">
                  <c:v>-1.4436509898422286E-2</c:v>
                </c:pt>
                <c:pt idx="245">
                  <c:v>-1.4428450570440303E-2</c:v>
                </c:pt>
                <c:pt idx="246">
                  <c:v>-1.4431229825425423E-2</c:v>
                </c:pt>
                <c:pt idx="247">
                  <c:v>-1.4429923374288622E-2</c:v>
                </c:pt>
                <c:pt idx="248">
                  <c:v>-1.4412716831498622E-2</c:v>
                </c:pt>
                <c:pt idx="249">
                  <c:v>-1.4464398870344782E-2</c:v>
                </c:pt>
                <c:pt idx="250">
                  <c:v>-1.4596042769185196E-2</c:v>
                </c:pt>
                <c:pt idx="251">
                  <c:v>-1.4528307728306064E-2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33-4F0A-BB4D-50054A02AAA1}"/>
            </c:ext>
          </c:extLst>
        </c:ser>
        <c:ser>
          <c:idx val="2"/>
          <c:order val="2"/>
          <c:tx>
            <c:strRef>
              <c:f>'delta VAR, ES'!$K$22</c:f>
              <c:strCache>
                <c:ptCount val="1"/>
                <c:pt idx="0">
                  <c:v>ES,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'delta VAR, ES'!$K$23:$K$274</c:f>
              <c:numCache>
                <c:formatCode>General</c:formatCode>
                <c:ptCount val="252"/>
                <c:pt idx="0">
                  <c:v>-2.1872232019857357E-2</c:v>
                </c:pt>
                <c:pt idx="1">
                  <c:v>-2.1445728794550933E-2</c:v>
                </c:pt>
                <c:pt idx="2">
                  <c:v>-2.1461042542791662E-2</c:v>
                </c:pt>
                <c:pt idx="3">
                  <c:v>-2.1462167660727591E-2</c:v>
                </c:pt>
                <c:pt idx="4">
                  <c:v>-2.0847793526082875E-2</c:v>
                </c:pt>
                <c:pt idx="5">
                  <c:v>-2.0827488731797673E-2</c:v>
                </c:pt>
                <c:pt idx="6">
                  <c:v>-2.0825459330746549E-2</c:v>
                </c:pt>
                <c:pt idx="7">
                  <c:v>-2.0828983114564117E-2</c:v>
                </c:pt>
                <c:pt idx="8">
                  <c:v>-2.0797322881296189E-2</c:v>
                </c:pt>
                <c:pt idx="9">
                  <c:v>-2.056648144090794E-2</c:v>
                </c:pt>
                <c:pt idx="10">
                  <c:v>-2.0444464551806488E-2</c:v>
                </c:pt>
                <c:pt idx="11">
                  <c:v>-2.0278506534569855E-2</c:v>
                </c:pt>
                <c:pt idx="12">
                  <c:v>-2.0158068612833646E-2</c:v>
                </c:pt>
                <c:pt idx="13">
                  <c:v>-2.0186470345790145E-2</c:v>
                </c:pt>
                <c:pt idx="14">
                  <c:v>-2.0107329839420731E-2</c:v>
                </c:pt>
                <c:pt idx="15">
                  <c:v>-1.9803122976903245E-2</c:v>
                </c:pt>
                <c:pt idx="16">
                  <c:v>-1.980301885598983E-2</c:v>
                </c:pt>
                <c:pt idx="17">
                  <c:v>-1.9753346930530793E-2</c:v>
                </c:pt>
                <c:pt idx="18">
                  <c:v>-1.9750778338656565E-2</c:v>
                </c:pt>
                <c:pt idx="19">
                  <c:v>-1.988785402255918E-2</c:v>
                </c:pt>
                <c:pt idx="20">
                  <c:v>-1.9376140674767617E-2</c:v>
                </c:pt>
                <c:pt idx="21">
                  <c:v>-1.9369076408721715E-2</c:v>
                </c:pt>
                <c:pt idx="22">
                  <c:v>-1.9372069788882215E-2</c:v>
                </c:pt>
                <c:pt idx="23">
                  <c:v>-1.934719349940435E-2</c:v>
                </c:pt>
                <c:pt idx="24">
                  <c:v>-1.9302781527625393E-2</c:v>
                </c:pt>
                <c:pt idx="25">
                  <c:v>-1.919086107600804E-2</c:v>
                </c:pt>
                <c:pt idx="26">
                  <c:v>-1.9184531293124051E-2</c:v>
                </c:pt>
                <c:pt idx="27">
                  <c:v>-1.9184404483740734E-2</c:v>
                </c:pt>
                <c:pt idx="28">
                  <c:v>-1.8988889476985227E-2</c:v>
                </c:pt>
                <c:pt idx="29">
                  <c:v>-1.9029601173931227E-2</c:v>
                </c:pt>
                <c:pt idx="30">
                  <c:v>-1.9030407317884326E-2</c:v>
                </c:pt>
                <c:pt idx="31">
                  <c:v>-1.892645143929288E-2</c:v>
                </c:pt>
                <c:pt idx="32">
                  <c:v>-1.8862472217403354E-2</c:v>
                </c:pt>
                <c:pt idx="33">
                  <c:v>-1.8929024748882584E-2</c:v>
                </c:pt>
                <c:pt idx="34">
                  <c:v>-1.8934673139849048E-2</c:v>
                </c:pt>
                <c:pt idx="35">
                  <c:v>-1.8940611188990049E-2</c:v>
                </c:pt>
                <c:pt idx="36">
                  <c:v>-1.8921899490338703E-2</c:v>
                </c:pt>
                <c:pt idx="37">
                  <c:v>-1.892045271120078E-2</c:v>
                </c:pt>
                <c:pt idx="38">
                  <c:v>-1.8943306755318103E-2</c:v>
                </c:pt>
                <c:pt idx="39">
                  <c:v>-1.8851766915246631E-2</c:v>
                </c:pt>
                <c:pt idx="40">
                  <c:v>-1.8709105406392111E-2</c:v>
                </c:pt>
                <c:pt idx="41">
                  <c:v>-1.868049427081369E-2</c:v>
                </c:pt>
                <c:pt idx="42">
                  <c:v>-1.866896227764522E-2</c:v>
                </c:pt>
                <c:pt idx="43">
                  <c:v>-1.8672044992173596E-2</c:v>
                </c:pt>
                <c:pt idx="44">
                  <c:v>-1.8587749751260513E-2</c:v>
                </c:pt>
                <c:pt idx="45">
                  <c:v>-1.8536696921720851E-2</c:v>
                </c:pt>
                <c:pt idx="46">
                  <c:v>-1.8480382171565078E-2</c:v>
                </c:pt>
                <c:pt idx="47">
                  <c:v>-1.8443213600632502E-2</c:v>
                </c:pt>
                <c:pt idx="48">
                  <c:v>-1.8443342779801326E-2</c:v>
                </c:pt>
                <c:pt idx="49">
                  <c:v>-1.834801034456416E-2</c:v>
                </c:pt>
                <c:pt idx="50">
                  <c:v>-1.8302969370409306E-2</c:v>
                </c:pt>
                <c:pt idx="51">
                  <c:v>-1.8352951938640817E-2</c:v>
                </c:pt>
                <c:pt idx="52">
                  <c:v>-1.8349640516903614E-2</c:v>
                </c:pt>
                <c:pt idx="53">
                  <c:v>-1.8346178952868969E-2</c:v>
                </c:pt>
                <c:pt idx="54">
                  <c:v>-1.8399172429431104E-2</c:v>
                </c:pt>
                <c:pt idx="55">
                  <c:v>-1.839820423260333E-2</c:v>
                </c:pt>
                <c:pt idx="56">
                  <c:v>-1.8493647054469913E-2</c:v>
                </c:pt>
                <c:pt idx="57">
                  <c:v>-1.8623664867343927E-2</c:v>
                </c:pt>
                <c:pt idx="58">
                  <c:v>-1.8628221208744557E-2</c:v>
                </c:pt>
                <c:pt idx="59">
                  <c:v>-1.8603248992297292E-2</c:v>
                </c:pt>
                <c:pt idx="60">
                  <c:v>-1.8562001001439902E-2</c:v>
                </c:pt>
                <c:pt idx="61">
                  <c:v>-1.8418334372201469E-2</c:v>
                </c:pt>
                <c:pt idx="62">
                  <c:v>-1.8452255050699161E-2</c:v>
                </c:pt>
                <c:pt idx="63">
                  <c:v>-1.8429506019680058E-2</c:v>
                </c:pt>
                <c:pt idx="64">
                  <c:v>-1.8389659793948191E-2</c:v>
                </c:pt>
                <c:pt idx="65">
                  <c:v>-1.8428370037815223E-2</c:v>
                </c:pt>
                <c:pt idx="66">
                  <c:v>-1.8458569036909706E-2</c:v>
                </c:pt>
                <c:pt idx="67">
                  <c:v>-1.8442195475865189E-2</c:v>
                </c:pt>
                <c:pt idx="68">
                  <c:v>-1.8439066181033369E-2</c:v>
                </c:pt>
                <c:pt idx="69">
                  <c:v>-1.8350130254407297E-2</c:v>
                </c:pt>
                <c:pt idx="70">
                  <c:v>-1.8300259327573433E-2</c:v>
                </c:pt>
                <c:pt idx="71">
                  <c:v>-1.8311991820224114E-2</c:v>
                </c:pt>
                <c:pt idx="72">
                  <c:v>-1.8311817833580855E-2</c:v>
                </c:pt>
                <c:pt idx="73">
                  <c:v>-1.8331699532183082E-2</c:v>
                </c:pt>
                <c:pt idx="74">
                  <c:v>-1.833329557513029E-2</c:v>
                </c:pt>
                <c:pt idx="75">
                  <c:v>-1.8378123527709862E-2</c:v>
                </c:pt>
                <c:pt idx="76">
                  <c:v>-1.8364317418203945E-2</c:v>
                </c:pt>
                <c:pt idx="77">
                  <c:v>-1.836392017068798E-2</c:v>
                </c:pt>
                <c:pt idx="78">
                  <c:v>-1.8375800678121976E-2</c:v>
                </c:pt>
                <c:pt idx="79">
                  <c:v>-1.8219894285343347E-2</c:v>
                </c:pt>
                <c:pt idx="80">
                  <c:v>-1.8142037078958798E-2</c:v>
                </c:pt>
                <c:pt idx="81">
                  <c:v>-1.8142010807883691E-2</c:v>
                </c:pt>
                <c:pt idx="82">
                  <c:v>-1.8140745106412521E-2</c:v>
                </c:pt>
                <c:pt idx="83">
                  <c:v>-1.8074874027653828E-2</c:v>
                </c:pt>
                <c:pt idx="84">
                  <c:v>-1.8113403609522113E-2</c:v>
                </c:pt>
                <c:pt idx="85">
                  <c:v>-1.8113545802661231E-2</c:v>
                </c:pt>
                <c:pt idx="86">
                  <c:v>-1.8119714932368438E-2</c:v>
                </c:pt>
                <c:pt idx="87">
                  <c:v>-1.8091928657987255E-2</c:v>
                </c:pt>
                <c:pt idx="88">
                  <c:v>-1.8080733351413233E-2</c:v>
                </c:pt>
                <c:pt idx="89">
                  <c:v>-1.8218694971793192E-2</c:v>
                </c:pt>
                <c:pt idx="90">
                  <c:v>-1.8372290209641984E-2</c:v>
                </c:pt>
                <c:pt idx="91">
                  <c:v>-1.8296939925985099E-2</c:v>
                </c:pt>
                <c:pt idx="92">
                  <c:v>-1.8279927746030215E-2</c:v>
                </c:pt>
                <c:pt idx="93">
                  <c:v>-1.826393706942268E-2</c:v>
                </c:pt>
                <c:pt idx="94">
                  <c:v>-1.8269332464202578E-2</c:v>
                </c:pt>
                <c:pt idx="95">
                  <c:v>-1.8370133692810865E-2</c:v>
                </c:pt>
                <c:pt idx="96">
                  <c:v>-1.8379388987757636E-2</c:v>
                </c:pt>
                <c:pt idx="97">
                  <c:v>-1.8327747256616164E-2</c:v>
                </c:pt>
                <c:pt idx="98">
                  <c:v>-1.829066844552928E-2</c:v>
                </c:pt>
                <c:pt idx="99">
                  <c:v>-1.8268025261917408E-2</c:v>
                </c:pt>
                <c:pt idx="100">
                  <c:v>-1.8189853087127738E-2</c:v>
                </c:pt>
                <c:pt idx="101">
                  <c:v>-1.7261693893114407E-2</c:v>
                </c:pt>
                <c:pt idx="102">
                  <c:v>-1.6964141592721305E-2</c:v>
                </c:pt>
                <c:pt idx="103">
                  <c:v>-1.6830998927514763E-2</c:v>
                </c:pt>
                <c:pt idx="104">
                  <c:v>-1.6581823007969166E-2</c:v>
                </c:pt>
                <c:pt idx="105">
                  <c:v>-1.6586917285239505E-2</c:v>
                </c:pt>
                <c:pt idx="106">
                  <c:v>-1.6551431571144328E-2</c:v>
                </c:pt>
                <c:pt idx="107">
                  <c:v>-1.6554236616699483E-2</c:v>
                </c:pt>
                <c:pt idx="108">
                  <c:v>-1.6641765458719749E-2</c:v>
                </c:pt>
                <c:pt idx="109">
                  <c:v>-1.6647022041284078E-2</c:v>
                </c:pt>
                <c:pt idx="110">
                  <c:v>-1.6573359223923768E-2</c:v>
                </c:pt>
                <c:pt idx="111">
                  <c:v>-1.6628404576630736E-2</c:v>
                </c:pt>
                <c:pt idx="112">
                  <c:v>-1.6543814363083505E-2</c:v>
                </c:pt>
                <c:pt idx="113">
                  <c:v>-1.6588473073217012E-2</c:v>
                </c:pt>
                <c:pt idx="114">
                  <c:v>-1.6515893381608835E-2</c:v>
                </c:pt>
                <c:pt idx="115">
                  <c:v>-1.6514372296684916E-2</c:v>
                </c:pt>
                <c:pt idx="116">
                  <c:v>-1.650098862137072E-2</c:v>
                </c:pt>
                <c:pt idx="117">
                  <c:v>-1.6468461538765272E-2</c:v>
                </c:pt>
                <c:pt idx="118">
                  <c:v>-1.6464619411678965E-2</c:v>
                </c:pt>
                <c:pt idx="119">
                  <c:v>-1.6459538505794406E-2</c:v>
                </c:pt>
                <c:pt idx="120">
                  <c:v>-1.6490739230141077E-2</c:v>
                </c:pt>
                <c:pt idx="121">
                  <c:v>-1.6375540518494432E-2</c:v>
                </c:pt>
                <c:pt idx="122">
                  <c:v>-1.6318790734126173E-2</c:v>
                </c:pt>
                <c:pt idx="123">
                  <c:v>-1.6229110701745163E-2</c:v>
                </c:pt>
                <c:pt idx="124">
                  <c:v>-1.6225044888209E-2</c:v>
                </c:pt>
                <c:pt idx="125">
                  <c:v>-1.6289744175243853E-2</c:v>
                </c:pt>
                <c:pt idx="126">
                  <c:v>-1.6474029866681776E-2</c:v>
                </c:pt>
                <c:pt idx="127">
                  <c:v>-1.6530785517560521E-2</c:v>
                </c:pt>
                <c:pt idx="128">
                  <c:v>-1.6523891261407582E-2</c:v>
                </c:pt>
                <c:pt idx="129">
                  <c:v>-1.6566074389342818E-2</c:v>
                </c:pt>
                <c:pt idx="130">
                  <c:v>-1.647849302407459E-2</c:v>
                </c:pt>
                <c:pt idx="131">
                  <c:v>-1.6480189553396127E-2</c:v>
                </c:pt>
                <c:pt idx="132">
                  <c:v>-1.6658957645287412E-2</c:v>
                </c:pt>
                <c:pt idx="133">
                  <c:v>-1.6658483408362658E-2</c:v>
                </c:pt>
                <c:pt idx="134">
                  <c:v>-1.6679163299069471E-2</c:v>
                </c:pt>
                <c:pt idx="135">
                  <c:v>-1.6685064511657972E-2</c:v>
                </c:pt>
                <c:pt idx="136">
                  <c:v>-1.6683554173273104E-2</c:v>
                </c:pt>
                <c:pt idx="137">
                  <c:v>-1.6800228219897677E-2</c:v>
                </c:pt>
                <c:pt idx="138">
                  <c:v>-1.6799160409161722E-2</c:v>
                </c:pt>
                <c:pt idx="139">
                  <c:v>-1.6798151620025601E-2</c:v>
                </c:pt>
                <c:pt idx="140">
                  <c:v>-1.6901269329441148E-2</c:v>
                </c:pt>
                <c:pt idx="141">
                  <c:v>-1.6895973682095517E-2</c:v>
                </c:pt>
                <c:pt idx="142">
                  <c:v>-1.6900006350555403E-2</c:v>
                </c:pt>
                <c:pt idx="143">
                  <c:v>-1.689289563912141E-2</c:v>
                </c:pt>
                <c:pt idx="144">
                  <c:v>-1.6905273667635518E-2</c:v>
                </c:pt>
                <c:pt idx="145">
                  <c:v>-1.6908657984365725E-2</c:v>
                </c:pt>
                <c:pt idx="146">
                  <c:v>-1.6910889603027651E-2</c:v>
                </c:pt>
                <c:pt idx="147">
                  <c:v>-1.6928840284680495E-2</c:v>
                </c:pt>
                <c:pt idx="148">
                  <c:v>-1.6925027187390067E-2</c:v>
                </c:pt>
                <c:pt idx="149">
                  <c:v>-1.6942745156870543E-2</c:v>
                </c:pt>
                <c:pt idx="150">
                  <c:v>-1.6879469895784694E-2</c:v>
                </c:pt>
                <c:pt idx="151">
                  <c:v>-1.6906942896199567E-2</c:v>
                </c:pt>
                <c:pt idx="152">
                  <c:v>-1.6926572115532834E-2</c:v>
                </c:pt>
                <c:pt idx="153">
                  <c:v>-1.7079845838963041E-2</c:v>
                </c:pt>
                <c:pt idx="154">
                  <c:v>-1.6791380925214927E-2</c:v>
                </c:pt>
                <c:pt idx="155">
                  <c:v>-1.6609598623886963E-2</c:v>
                </c:pt>
                <c:pt idx="156">
                  <c:v>-1.6556362582316821E-2</c:v>
                </c:pt>
                <c:pt idx="157">
                  <c:v>-1.6530432751242205E-2</c:v>
                </c:pt>
                <c:pt idx="158">
                  <c:v>-1.6369367831434806E-2</c:v>
                </c:pt>
                <c:pt idx="159">
                  <c:v>-1.6372242675064652E-2</c:v>
                </c:pt>
                <c:pt idx="160">
                  <c:v>-1.6376823607205247E-2</c:v>
                </c:pt>
                <c:pt idx="161">
                  <c:v>-1.6374743383796308E-2</c:v>
                </c:pt>
                <c:pt idx="162">
                  <c:v>-1.6338821454628762E-2</c:v>
                </c:pt>
                <c:pt idx="163">
                  <c:v>-1.6310153807957587E-2</c:v>
                </c:pt>
                <c:pt idx="164">
                  <c:v>-1.6277183924152609E-2</c:v>
                </c:pt>
                <c:pt idx="165">
                  <c:v>-1.6311429152450322E-2</c:v>
                </c:pt>
                <c:pt idx="166">
                  <c:v>-1.6344776342154775E-2</c:v>
                </c:pt>
                <c:pt idx="167">
                  <c:v>-1.63294103209802E-2</c:v>
                </c:pt>
                <c:pt idx="168">
                  <c:v>-1.6298589581976736E-2</c:v>
                </c:pt>
                <c:pt idx="169">
                  <c:v>-1.6289102774796647E-2</c:v>
                </c:pt>
                <c:pt idx="170">
                  <c:v>-1.6299085060194441E-2</c:v>
                </c:pt>
                <c:pt idx="171">
                  <c:v>-1.6397650632131246E-2</c:v>
                </c:pt>
                <c:pt idx="172">
                  <c:v>-1.6379921298168936E-2</c:v>
                </c:pt>
                <c:pt idx="173">
                  <c:v>-1.6381850895701298E-2</c:v>
                </c:pt>
                <c:pt idx="174">
                  <c:v>-1.6388897820581189E-2</c:v>
                </c:pt>
                <c:pt idx="175">
                  <c:v>-1.6339216510748544E-2</c:v>
                </c:pt>
                <c:pt idx="176">
                  <c:v>-1.6260689001081491E-2</c:v>
                </c:pt>
                <c:pt idx="177">
                  <c:v>-1.6262638411347466E-2</c:v>
                </c:pt>
                <c:pt idx="178">
                  <c:v>-1.6258251258403175E-2</c:v>
                </c:pt>
                <c:pt idx="179">
                  <c:v>-1.6260753442709507E-2</c:v>
                </c:pt>
                <c:pt idx="180">
                  <c:v>-1.6241691023506553E-2</c:v>
                </c:pt>
                <c:pt idx="181">
                  <c:v>-1.6253222922468693E-2</c:v>
                </c:pt>
                <c:pt idx="182">
                  <c:v>-1.624538052783819E-2</c:v>
                </c:pt>
                <c:pt idx="183">
                  <c:v>-1.6284182715550682E-2</c:v>
                </c:pt>
                <c:pt idx="184">
                  <c:v>-1.6247482115835342E-2</c:v>
                </c:pt>
                <c:pt idx="185">
                  <c:v>-1.624020717533891E-2</c:v>
                </c:pt>
                <c:pt idx="186">
                  <c:v>-1.6239989219428052E-2</c:v>
                </c:pt>
                <c:pt idx="187">
                  <c:v>-1.6635869524550772E-2</c:v>
                </c:pt>
                <c:pt idx="188">
                  <c:v>-1.6691837648857018E-2</c:v>
                </c:pt>
                <c:pt idx="189">
                  <c:v>-1.6743617447441256E-2</c:v>
                </c:pt>
                <c:pt idx="190">
                  <c:v>-1.6738011974013273E-2</c:v>
                </c:pt>
                <c:pt idx="191">
                  <c:v>-1.6509317421634122E-2</c:v>
                </c:pt>
                <c:pt idx="192">
                  <c:v>-1.6534822978759935E-2</c:v>
                </c:pt>
                <c:pt idx="193">
                  <c:v>-1.6548493620505703E-2</c:v>
                </c:pt>
                <c:pt idx="194">
                  <c:v>-1.6522955211724182E-2</c:v>
                </c:pt>
                <c:pt idx="195">
                  <c:v>-1.6188836886759695E-2</c:v>
                </c:pt>
                <c:pt idx="196">
                  <c:v>-1.6207109595689998E-2</c:v>
                </c:pt>
                <c:pt idx="197">
                  <c:v>-1.6218900172259836E-2</c:v>
                </c:pt>
                <c:pt idx="198">
                  <c:v>-1.6024656954076701E-2</c:v>
                </c:pt>
                <c:pt idx="199">
                  <c:v>-1.6002967857666649E-2</c:v>
                </c:pt>
                <c:pt idx="200">
                  <c:v>-1.5962560289021942E-2</c:v>
                </c:pt>
                <c:pt idx="201">
                  <c:v>-1.5779403388759276E-2</c:v>
                </c:pt>
                <c:pt idx="202">
                  <c:v>-1.5726161605780626E-2</c:v>
                </c:pt>
                <c:pt idx="203">
                  <c:v>-1.5710816592845036E-2</c:v>
                </c:pt>
                <c:pt idx="204">
                  <c:v>-1.586175575017057E-2</c:v>
                </c:pt>
                <c:pt idx="205">
                  <c:v>-1.5773491278361251E-2</c:v>
                </c:pt>
                <c:pt idx="206">
                  <c:v>-1.5788995721910434E-2</c:v>
                </c:pt>
                <c:pt idx="207">
                  <c:v>-1.5762066673575242E-2</c:v>
                </c:pt>
                <c:pt idx="208">
                  <c:v>-1.5764462486369719E-2</c:v>
                </c:pt>
                <c:pt idx="209">
                  <c:v>-1.6061857333931971E-2</c:v>
                </c:pt>
                <c:pt idx="210">
                  <c:v>-1.6155356275559807E-2</c:v>
                </c:pt>
                <c:pt idx="211">
                  <c:v>-1.6164575506570043E-2</c:v>
                </c:pt>
                <c:pt idx="212">
                  <c:v>-1.6309499641712921E-2</c:v>
                </c:pt>
                <c:pt idx="213">
                  <c:v>-1.6323628913881085E-2</c:v>
                </c:pt>
                <c:pt idx="214">
                  <c:v>-1.6284358021756637E-2</c:v>
                </c:pt>
                <c:pt idx="215">
                  <c:v>-1.6291821062430524E-2</c:v>
                </c:pt>
                <c:pt idx="216">
                  <c:v>-1.6127158111003223E-2</c:v>
                </c:pt>
                <c:pt idx="217">
                  <c:v>-1.6154420752100562E-2</c:v>
                </c:pt>
                <c:pt idx="218">
                  <c:v>-1.6131874763099723E-2</c:v>
                </c:pt>
                <c:pt idx="219">
                  <c:v>-1.6132885605127604E-2</c:v>
                </c:pt>
                <c:pt idx="220">
                  <c:v>-1.6076140083170085E-2</c:v>
                </c:pt>
                <c:pt idx="221">
                  <c:v>-1.6096244719030567E-2</c:v>
                </c:pt>
                <c:pt idx="222">
                  <c:v>-1.6146573504758593E-2</c:v>
                </c:pt>
                <c:pt idx="223">
                  <c:v>-1.6186633850345668E-2</c:v>
                </c:pt>
                <c:pt idx="224">
                  <c:v>-1.6186182422915911E-2</c:v>
                </c:pt>
                <c:pt idx="225">
                  <c:v>-1.6181688749501266E-2</c:v>
                </c:pt>
                <c:pt idx="226">
                  <c:v>-1.6187601903045364E-2</c:v>
                </c:pt>
                <c:pt idx="227">
                  <c:v>-1.6197735966844703E-2</c:v>
                </c:pt>
                <c:pt idx="228">
                  <c:v>-1.6197796116923076E-2</c:v>
                </c:pt>
                <c:pt idx="229">
                  <c:v>-1.6197081316587161E-2</c:v>
                </c:pt>
                <c:pt idx="230">
                  <c:v>-1.6189400312851338E-2</c:v>
                </c:pt>
                <c:pt idx="231">
                  <c:v>-1.6288710234820671E-2</c:v>
                </c:pt>
                <c:pt idx="232">
                  <c:v>-1.6287771705778539E-2</c:v>
                </c:pt>
                <c:pt idx="233">
                  <c:v>-1.6265810934295459E-2</c:v>
                </c:pt>
                <c:pt idx="234">
                  <c:v>-1.6342409481588417E-2</c:v>
                </c:pt>
                <c:pt idx="235">
                  <c:v>-1.6309769758229224E-2</c:v>
                </c:pt>
                <c:pt idx="236">
                  <c:v>-1.6289699122562586E-2</c:v>
                </c:pt>
                <c:pt idx="237">
                  <c:v>-1.628562056810743E-2</c:v>
                </c:pt>
                <c:pt idx="238">
                  <c:v>-1.6299879240864769E-2</c:v>
                </c:pt>
                <c:pt idx="239">
                  <c:v>-1.6352375868364258E-2</c:v>
                </c:pt>
                <c:pt idx="240">
                  <c:v>-1.6392931272436826E-2</c:v>
                </c:pt>
                <c:pt idx="241">
                  <c:v>-1.6494969570126552E-2</c:v>
                </c:pt>
                <c:pt idx="242">
                  <c:v>-1.6494481602133411E-2</c:v>
                </c:pt>
                <c:pt idx="243">
                  <c:v>-1.6495471954461795E-2</c:v>
                </c:pt>
                <c:pt idx="244">
                  <c:v>-1.653939718250522E-2</c:v>
                </c:pt>
                <c:pt idx="245">
                  <c:v>-1.6530163896381636E-2</c:v>
                </c:pt>
                <c:pt idx="246">
                  <c:v>-1.6533347990209977E-2</c:v>
                </c:pt>
                <c:pt idx="247">
                  <c:v>-1.6531851235495498E-2</c:v>
                </c:pt>
                <c:pt idx="248">
                  <c:v>-1.6512138309910024E-2</c:v>
                </c:pt>
                <c:pt idx="249">
                  <c:v>-1.6571348588134662E-2</c:v>
                </c:pt>
                <c:pt idx="250">
                  <c:v>-1.6722168332303791E-2</c:v>
                </c:pt>
                <c:pt idx="251">
                  <c:v>-1.6644566699211317E-2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33-4F0A-BB4D-50054A02A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917376"/>
        <c:axId val="426918360"/>
      </c:lineChart>
      <c:catAx>
        <c:axId val="42691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918360"/>
        <c:crosses val="autoZero"/>
        <c:auto val="1"/>
        <c:lblAlgn val="ctr"/>
        <c:lblOffset val="100"/>
        <c:noMultiLvlLbl val="0"/>
      </c:catAx>
      <c:valAx>
        <c:axId val="42691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91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'delta VAR, ES'!$O$22</c:f>
              <c:strCache>
                <c:ptCount val="1"/>
                <c:pt idx="0">
                  <c:v>R_Portfolio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'delta VAR, ES'!$O$23:$O$274</c:f>
              <c:numCache>
                <c:formatCode>0.000%</c:formatCode>
                <c:ptCount val="252"/>
                <c:pt idx="0">
                  <c:v>1.8226771232603513E-3</c:v>
                </c:pt>
                <c:pt idx="1">
                  <c:v>-1.4213663218525283E-2</c:v>
                </c:pt>
                <c:pt idx="2">
                  <c:v>-8.6893419107313893E-3</c:v>
                </c:pt>
                <c:pt idx="3">
                  <c:v>7.6604241787355809E-3</c:v>
                </c:pt>
                <c:pt idx="4">
                  <c:v>-1.6108448740304085E-3</c:v>
                </c:pt>
                <c:pt idx="5">
                  <c:v>-2.2092116542324534E-3</c:v>
                </c:pt>
                <c:pt idx="6">
                  <c:v>1.0844601364599937E-3</c:v>
                </c:pt>
                <c:pt idx="7">
                  <c:v>7.4324328290593048E-3</c:v>
                </c:pt>
                <c:pt idx="8">
                  <c:v>2.4597921863271197E-3</c:v>
                </c:pt>
                <c:pt idx="9">
                  <c:v>8.591625391165935E-4</c:v>
                </c:pt>
                <c:pt idx="10">
                  <c:v>1.0917644166650755E-2</c:v>
                </c:pt>
                <c:pt idx="11">
                  <c:v>-6.5046125573837398E-3</c:v>
                </c:pt>
                <c:pt idx="12">
                  <c:v>9.2860035893135798E-3</c:v>
                </c:pt>
                <c:pt idx="13">
                  <c:v>4.2496026098681975E-3</c:v>
                </c:pt>
                <c:pt idx="14">
                  <c:v>-6.2857696687601569E-5</c:v>
                </c:pt>
                <c:pt idx="15">
                  <c:v>-1.2027987658966123E-3</c:v>
                </c:pt>
                <c:pt idx="16">
                  <c:v>5.1437003476217382E-4</c:v>
                </c:pt>
                <c:pt idx="17">
                  <c:v>9.9735922626545768E-3</c:v>
                </c:pt>
                <c:pt idx="18">
                  <c:v>6.7619569467489895E-3</c:v>
                </c:pt>
                <c:pt idx="19">
                  <c:v>6.6010262612322826E-3</c:v>
                </c:pt>
                <c:pt idx="20">
                  <c:v>1.0235164095206929E-2</c:v>
                </c:pt>
                <c:pt idx="21">
                  <c:v>-3.6053743511571955E-3</c:v>
                </c:pt>
                <c:pt idx="22">
                  <c:v>2.0670234794895334E-3</c:v>
                </c:pt>
                <c:pt idx="23">
                  <c:v>1.087245542193398E-3</c:v>
                </c:pt>
                <c:pt idx="24">
                  <c:v>-3.0560609163518692E-3</c:v>
                </c:pt>
                <c:pt idx="25">
                  <c:v>-2.3425568008157869E-3</c:v>
                </c:pt>
                <c:pt idx="26">
                  <c:v>1.6876230811338554E-3</c:v>
                </c:pt>
                <c:pt idx="27">
                  <c:v>-1.9550713677651127E-3</c:v>
                </c:pt>
                <c:pt idx="28">
                  <c:v>-7.0616514987195964E-3</c:v>
                </c:pt>
                <c:pt idx="29">
                  <c:v>6.8883225490828145E-3</c:v>
                </c:pt>
                <c:pt idx="30">
                  <c:v>6.4020079913113086E-3</c:v>
                </c:pt>
                <c:pt idx="31">
                  <c:v>1.0987907748441551E-3</c:v>
                </c:pt>
                <c:pt idx="32">
                  <c:v>1.3257753412639563E-3</c:v>
                </c:pt>
                <c:pt idx="33">
                  <c:v>2.8798814129621089E-3</c:v>
                </c:pt>
                <c:pt idx="34">
                  <c:v>7.0512140317653769E-3</c:v>
                </c:pt>
                <c:pt idx="35">
                  <c:v>3.5434470859061506E-3</c:v>
                </c:pt>
                <c:pt idx="36">
                  <c:v>3.596785065748813E-3</c:v>
                </c:pt>
                <c:pt idx="37">
                  <c:v>5.2383297088049157E-3</c:v>
                </c:pt>
                <c:pt idx="38">
                  <c:v>6.2655988508396347E-3</c:v>
                </c:pt>
                <c:pt idx="39">
                  <c:v>-1.5944001946513471E-2</c:v>
                </c:pt>
                <c:pt idx="40">
                  <c:v>-3.159888358127996E-3</c:v>
                </c:pt>
                <c:pt idx="41">
                  <c:v>1.092098655312688E-2</c:v>
                </c:pt>
                <c:pt idx="42">
                  <c:v>-1.8628771643235221E-2</c:v>
                </c:pt>
                <c:pt idx="43">
                  <c:v>4.738447629102565E-3</c:v>
                </c:pt>
                <c:pt idx="44">
                  <c:v>-7.3539404445227682E-4</c:v>
                </c:pt>
                <c:pt idx="45">
                  <c:v>4.2281334264221582E-3</c:v>
                </c:pt>
                <c:pt idx="46">
                  <c:v>4.2682066557860662E-3</c:v>
                </c:pt>
                <c:pt idx="47">
                  <c:v>1.3151600805411974E-2</c:v>
                </c:pt>
                <c:pt idx="48">
                  <c:v>4.1545170667717566E-4</c:v>
                </c:pt>
                <c:pt idx="49">
                  <c:v>-5.8888160853726307E-3</c:v>
                </c:pt>
                <c:pt idx="50">
                  <c:v>6.9192124531483792E-3</c:v>
                </c:pt>
                <c:pt idx="51">
                  <c:v>-9.0505649106976151E-3</c:v>
                </c:pt>
                <c:pt idx="52">
                  <c:v>-2.3409229118789565E-3</c:v>
                </c:pt>
                <c:pt idx="53">
                  <c:v>8.7604012655672324E-6</c:v>
                </c:pt>
                <c:pt idx="54">
                  <c:v>-4.6483274596445627E-3</c:v>
                </c:pt>
                <c:pt idx="55">
                  <c:v>-7.7416052727333519E-3</c:v>
                </c:pt>
                <c:pt idx="56">
                  <c:v>1.2995021054549249E-3</c:v>
                </c:pt>
                <c:pt idx="57">
                  <c:v>3.0226216186698407E-3</c:v>
                </c:pt>
                <c:pt idx="58">
                  <c:v>7.5253790741722885E-3</c:v>
                </c:pt>
                <c:pt idx="59">
                  <c:v>7.8130137914629721E-3</c:v>
                </c:pt>
                <c:pt idx="60">
                  <c:v>2.6084693890842023E-3</c:v>
                </c:pt>
                <c:pt idx="61">
                  <c:v>-9.7581345634921793E-4</c:v>
                </c:pt>
                <c:pt idx="62">
                  <c:v>7.6836207058131236E-3</c:v>
                </c:pt>
                <c:pt idx="63">
                  <c:v>7.8376936217240366E-3</c:v>
                </c:pt>
                <c:pt idx="64">
                  <c:v>2.2073788667042536E-2</c:v>
                </c:pt>
                <c:pt idx="65">
                  <c:v>1.5784579649890306E-3</c:v>
                </c:pt>
                <c:pt idx="66">
                  <c:v>-9.8218212975413111E-4</c:v>
                </c:pt>
                <c:pt idx="67">
                  <c:v>3.5698751155384878E-3</c:v>
                </c:pt>
                <c:pt idx="68">
                  <c:v>-7.6914920915539774E-3</c:v>
                </c:pt>
                <c:pt idx="69">
                  <c:v>1.3039692456844111E-3</c:v>
                </c:pt>
                <c:pt idx="70">
                  <c:v>-6.3628802832546554E-3</c:v>
                </c:pt>
                <c:pt idx="71">
                  <c:v>4.0098391371707004E-4</c:v>
                </c:pt>
                <c:pt idx="72">
                  <c:v>-1.3175347953189691E-3</c:v>
                </c:pt>
                <c:pt idx="73">
                  <c:v>1.9102922412992929E-3</c:v>
                </c:pt>
                <c:pt idx="74">
                  <c:v>4.9979161405961856E-3</c:v>
                </c:pt>
                <c:pt idx="75">
                  <c:v>8.092631888766879E-4</c:v>
                </c:pt>
                <c:pt idx="76">
                  <c:v>9.8208227182712635E-3</c:v>
                </c:pt>
                <c:pt idx="77">
                  <c:v>3.1981308177324455E-3</c:v>
                </c:pt>
                <c:pt idx="78">
                  <c:v>3.5603142332537295E-3</c:v>
                </c:pt>
                <c:pt idx="79">
                  <c:v>9.1935301610390633E-4</c:v>
                </c:pt>
                <c:pt idx="80">
                  <c:v>1.0965296213937612E-2</c:v>
                </c:pt>
                <c:pt idx="81">
                  <c:v>-3.4057944606397418E-3</c:v>
                </c:pt>
                <c:pt idx="82">
                  <c:v>4.7125190242468017E-3</c:v>
                </c:pt>
                <c:pt idx="83">
                  <c:v>-2.2212580407044108E-4</c:v>
                </c:pt>
                <c:pt idx="84">
                  <c:v>3.1358546960282216E-3</c:v>
                </c:pt>
                <c:pt idx="85">
                  <c:v>8.052012393497187E-3</c:v>
                </c:pt>
                <c:pt idx="86">
                  <c:v>8.9831098385619538E-3</c:v>
                </c:pt>
                <c:pt idx="87">
                  <c:v>-2.7611692391589231E-3</c:v>
                </c:pt>
                <c:pt idx="88">
                  <c:v>-1.0482427028065065E-2</c:v>
                </c:pt>
                <c:pt idx="89">
                  <c:v>-1.9004877994210822E-3</c:v>
                </c:pt>
                <c:pt idx="90">
                  <c:v>-2.9101166456985093E-3</c:v>
                </c:pt>
                <c:pt idx="91">
                  <c:v>3.6841947672905185E-3</c:v>
                </c:pt>
                <c:pt idx="92">
                  <c:v>5.691891909310319E-3</c:v>
                </c:pt>
                <c:pt idx="93">
                  <c:v>-2.7337183755849512E-3</c:v>
                </c:pt>
                <c:pt idx="94">
                  <c:v>2.0951945308347918E-3</c:v>
                </c:pt>
                <c:pt idx="95">
                  <c:v>2.916357036767403E-4</c:v>
                </c:pt>
                <c:pt idx="96">
                  <c:v>-2.1418532206757689E-3</c:v>
                </c:pt>
                <c:pt idx="97">
                  <c:v>-6.6074835392885192E-3</c:v>
                </c:pt>
                <c:pt idx="98">
                  <c:v>1.5409466222294886E-2</c:v>
                </c:pt>
                <c:pt idx="99">
                  <c:v>-4.800133490814794E-3</c:v>
                </c:pt>
                <c:pt idx="100">
                  <c:v>1.0403446454129705E-2</c:v>
                </c:pt>
                <c:pt idx="101">
                  <c:v>4.8547691814002677E-4</c:v>
                </c:pt>
                <c:pt idx="102">
                  <c:v>-5.056956725040803E-3</c:v>
                </c:pt>
                <c:pt idx="103">
                  <c:v>-4.797262239000698E-4</c:v>
                </c:pt>
                <c:pt idx="104">
                  <c:v>4.2541815276968629E-3</c:v>
                </c:pt>
                <c:pt idx="105">
                  <c:v>3.7580931020188228E-3</c:v>
                </c:pt>
                <c:pt idx="106">
                  <c:v>2.1149973257860652E-3</c:v>
                </c:pt>
                <c:pt idx="107">
                  <c:v>4.2203853194467816E-3</c:v>
                </c:pt>
                <c:pt idx="108">
                  <c:v>1.7037782020588367E-3</c:v>
                </c:pt>
                <c:pt idx="109">
                  <c:v>-3.0188900558595151E-3</c:v>
                </c:pt>
                <c:pt idx="110">
                  <c:v>-1.3772011389782198E-3</c:v>
                </c:pt>
                <c:pt idx="111">
                  <c:v>1.2394259359913274E-2</c:v>
                </c:pt>
                <c:pt idx="112">
                  <c:v>3.7258290100704121E-4</c:v>
                </c:pt>
                <c:pt idx="113">
                  <c:v>5.8586719057561768E-5</c:v>
                </c:pt>
                <c:pt idx="114">
                  <c:v>-1.1566142835120859E-2</c:v>
                </c:pt>
                <c:pt idx="115">
                  <c:v>2.175311567405469E-3</c:v>
                </c:pt>
                <c:pt idx="116">
                  <c:v>2.7382654430728394E-3</c:v>
                </c:pt>
                <c:pt idx="117">
                  <c:v>7.3571191162548934E-3</c:v>
                </c:pt>
                <c:pt idx="118">
                  <c:v>3.9835058234877893E-3</c:v>
                </c:pt>
                <c:pt idx="119">
                  <c:v>-1.2764870598745396E-2</c:v>
                </c:pt>
                <c:pt idx="120">
                  <c:v>1.1837252862526172E-3</c:v>
                </c:pt>
                <c:pt idx="121">
                  <c:v>-1.0216659694954465E-3</c:v>
                </c:pt>
                <c:pt idx="122">
                  <c:v>7.8402925188514622E-3</c:v>
                </c:pt>
                <c:pt idx="123">
                  <c:v>1.1096503587166352E-3</c:v>
                </c:pt>
                <c:pt idx="124">
                  <c:v>-8.5148360268152579E-3</c:v>
                </c:pt>
                <c:pt idx="125">
                  <c:v>1.5070664472529959E-2</c:v>
                </c:pt>
                <c:pt idx="126">
                  <c:v>8.2647677722555574E-3</c:v>
                </c:pt>
                <c:pt idx="127">
                  <c:v>-4.4606469161499046E-3</c:v>
                </c:pt>
                <c:pt idx="128">
                  <c:v>-2.5001232903302945E-3</c:v>
                </c:pt>
                <c:pt idx="129">
                  <c:v>-8.0303822446960577E-3</c:v>
                </c:pt>
                <c:pt idx="130">
                  <c:v>-2.3067563005203739E-3</c:v>
                </c:pt>
                <c:pt idx="131">
                  <c:v>1.016586564027472E-2</c:v>
                </c:pt>
                <c:pt idx="132">
                  <c:v>-4.6226077939293922E-4</c:v>
                </c:pt>
                <c:pt idx="133">
                  <c:v>-3.3133577103020223E-4</c:v>
                </c:pt>
                <c:pt idx="134">
                  <c:v>2.7994362567808741E-4</c:v>
                </c:pt>
                <c:pt idx="135">
                  <c:v>3.5473793860269563E-3</c:v>
                </c:pt>
                <c:pt idx="136">
                  <c:v>8.7416726888653426E-4</c:v>
                </c:pt>
                <c:pt idx="137">
                  <c:v>6.9345264198788744E-4</c:v>
                </c:pt>
                <c:pt idx="138">
                  <c:v>7.4384732497524151E-3</c:v>
                </c:pt>
                <c:pt idx="139">
                  <c:v>2.8587700434557167E-4</c:v>
                </c:pt>
                <c:pt idx="140">
                  <c:v>9.9966519370905914E-3</c:v>
                </c:pt>
                <c:pt idx="141">
                  <c:v>2.6900332819620276E-3</c:v>
                </c:pt>
                <c:pt idx="142">
                  <c:v>2.7051880379536514E-3</c:v>
                </c:pt>
                <c:pt idx="143">
                  <c:v>1.1538931510210911E-2</c:v>
                </c:pt>
                <c:pt idx="144">
                  <c:v>-4.6868813434739719E-3</c:v>
                </c:pt>
                <c:pt idx="145">
                  <c:v>3.9589140439584992E-3</c:v>
                </c:pt>
                <c:pt idx="146">
                  <c:v>-3.1123652779360398E-3</c:v>
                </c:pt>
                <c:pt idx="147">
                  <c:v>-2.4346903921047278E-3</c:v>
                </c:pt>
                <c:pt idx="148">
                  <c:v>-1.6686979120325494E-2</c:v>
                </c:pt>
                <c:pt idx="149">
                  <c:v>1.0418327898072037E-2</c:v>
                </c:pt>
                <c:pt idx="150">
                  <c:v>-7.7571482274280141E-3</c:v>
                </c:pt>
                <c:pt idx="151">
                  <c:v>-4.8225279419246434E-3</c:v>
                </c:pt>
                <c:pt idx="152">
                  <c:v>4.5895576157012905E-3</c:v>
                </c:pt>
                <c:pt idx="153">
                  <c:v>1.1134176552247987E-3</c:v>
                </c:pt>
                <c:pt idx="154">
                  <c:v>8.8632930384859835E-4</c:v>
                </c:pt>
                <c:pt idx="155">
                  <c:v>-6.6709624914291013E-3</c:v>
                </c:pt>
                <c:pt idx="156">
                  <c:v>1.2637283687192276E-2</c:v>
                </c:pt>
                <c:pt idx="157">
                  <c:v>2.9976159342721981E-3</c:v>
                </c:pt>
                <c:pt idx="158">
                  <c:v>-4.4300279023512558E-3</c:v>
                </c:pt>
                <c:pt idx="159">
                  <c:v>-3.6096366927689787E-3</c:v>
                </c:pt>
                <c:pt idx="160">
                  <c:v>9.6122036042631132E-3</c:v>
                </c:pt>
                <c:pt idx="161">
                  <c:v>-1.4753734357244237E-2</c:v>
                </c:pt>
                <c:pt idx="162">
                  <c:v>-1.4060266944459486E-2</c:v>
                </c:pt>
                <c:pt idx="163">
                  <c:v>-1.6298133397971517E-3</c:v>
                </c:pt>
                <c:pt idx="164">
                  <c:v>-8.8299280174986223E-4</c:v>
                </c:pt>
                <c:pt idx="165">
                  <c:v>-3.6449178860654924E-3</c:v>
                </c:pt>
                <c:pt idx="166">
                  <c:v>2.2075887285231597E-4</c:v>
                </c:pt>
                <c:pt idx="167">
                  <c:v>8.1533820389972627E-3</c:v>
                </c:pt>
                <c:pt idx="168">
                  <c:v>6.3070727600376113E-3</c:v>
                </c:pt>
                <c:pt idx="169">
                  <c:v>1.6420546776950591E-4</c:v>
                </c:pt>
                <c:pt idx="170">
                  <c:v>3.8663824004172664E-4</c:v>
                </c:pt>
                <c:pt idx="171">
                  <c:v>-2.8881919552081753E-4</c:v>
                </c:pt>
                <c:pt idx="172">
                  <c:v>3.7586832278865318E-3</c:v>
                </c:pt>
                <c:pt idx="173">
                  <c:v>5.3530162041878233E-3</c:v>
                </c:pt>
                <c:pt idx="174">
                  <c:v>1.4552026283042761E-3</c:v>
                </c:pt>
                <c:pt idx="175">
                  <c:v>5.4229760421120885E-3</c:v>
                </c:pt>
                <c:pt idx="176">
                  <c:v>7.8200547162576763E-3</c:v>
                </c:pt>
                <c:pt idx="177">
                  <c:v>6.3897993981648681E-3</c:v>
                </c:pt>
                <c:pt idx="178">
                  <c:v>-1.5466240248744203E-2</c:v>
                </c:pt>
                <c:pt idx="179">
                  <c:v>5.641634218005993E-3</c:v>
                </c:pt>
                <c:pt idx="180">
                  <c:v>5.6251006337759112E-3</c:v>
                </c:pt>
                <c:pt idx="181">
                  <c:v>6.8226726274820742E-3</c:v>
                </c:pt>
                <c:pt idx="182">
                  <c:v>2.1179170564096239E-3</c:v>
                </c:pt>
                <c:pt idx="183">
                  <c:v>4.9463731163874826E-4</c:v>
                </c:pt>
                <c:pt idx="184">
                  <c:v>1.8929761667696541E-4</c:v>
                </c:pt>
                <c:pt idx="185">
                  <c:v>5.7319724910086262E-3</c:v>
                </c:pt>
                <c:pt idx="186">
                  <c:v>7.0693854714843603E-3</c:v>
                </c:pt>
                <c:pt idx="187">
                  <c:v>9.9625871719739812E-4</c:v>
                </c:pt>
                <c:pt idx="188">
                  <c:v>2.228500442374038E-3</c:v>
                </c:pt>
                <c:pt idx="189">
                  <c:v>7.4854333357970721E-3</c:v>
                </c:pt>
                <c:pt idx="190">
                  <c:v>7.2589381509334198E-3</c:v>
                </c:pt>
                <c:pt idx="191">
                  <c:v>2.824612656681338E-3</c:v>
                </c:pt>
                <c:pt idx="192">
                  <c:v>1.1973648817464511E-3</c:v>
                </c:pt>
                <c:pt idx="193">
                  <c:v>-2.6177726758234987E-3</c:v>
                </c:pt>
                <c:pt idx="194">
                  <c:v>1.8872276232307826E-2</c:v>
                </c:pt>
                <c:pt idx="195">
                  <c:v>1.245075112052722E-2</c:v>
                </c:pt>
                <c:pt idx="196">
                  <c:v>-9.8392448295795201E-4</c:v>
                </c:pt>
                <c:pt idx="197">
                  <c:v>8.7340825012173148E-3</c:v>
                </c:pt>
                <c:pt idx="198">
                  <c:v>-2.7699513617257332E-3</c:v>
                </c:pt>
                <c:pt idx="199">
                  <c:v>-1.1065345295345442E-3</c:v>
                </c:pt>
                <c:pt idx="200">
                  <c:v>8.1605985915821945E-3</c:v>
                </c:pt>
                <c:pt idx="201">
                  <c:v>-4.7696771418997679E-3</c:v>
                </c:pt>
                <c:pt idx="202">
                  <c:v>-3.2901704807308124E-4</c:v>
                </c:pt>
                <c:pt idx="203">
                  <c:v>1.0543744998995554E-3</c:v>
                </c:pt>
                <c:pt idx="204">
                  <c:v>1.1656392016051976E-3</c:v>
                </c:pt>
                <c:pt idx="205">
                  <c:v>-1.2482362796107961E-3</c:v>
                </c:pt>
                <c:pt idx="206">
                  <c:v>-3.1784549337297559E-4</c:v>
                </c:pt>
                <c:pt idx="207">
                  <c:v>-3.2371738415940595E-5</c:v>
                </c:pt>
                <c:pt idx="208">
                  <c:v>1.501980606416087E-3</c:v>
                </c:pt>
                <c:pt idx="209">
                  <c:v>9.5994040297198158E-4</c:v>
                </c:pt>
                <c:pt idx="210">
                  <c:v>-5.8742684916167408E-4</c:v>
                </c:pt>
                <c:pt idx="211">
                  <c:v>2.3555015406302783E-3</c:v>
                </c:pt>
                <c:pt idx="212">
                  <c:v>3.2765548401730259E-3</c:v>
                </c:pt>
                <c:pt idx="213">
                  <c:v>5.8612452157932853E-3</c:v>
                </c:pt>
                <c:pt idx="214">
                  <c:v>1.4903395833457209E-3</c:v>
                </c:pt>
                <c:pt idx="215">
                  <c:v>-1.0406839292666427E-3</c:v>
                </c:pt>
                <c:pt idx="216">
                  <c:v>-2.7897805640529297E-3</c:v>
                </c:pt>
                <c:pt idx="217">
                  <c:v>3.2026900239424403E-3</c:v>
                </c:pt>
                <c:pt idx="218">
                  <c:v>-9.4507810283040467E-3</c:v>
                </c:pt>
                <c:pt idx="219">
                  <c:v>1.1114607703605929E-4</c:v>
                </c:pt>
                <c:pt idx="220">
                  <c:v>2.7136699018239343E-3</c:v>
                </c:pt>
                <c:pt idx="221">
                  <c:v>3.3102798958633949E-3</c:v>
                </c:pt>
                <c:pt idx="222">
                  <c:v>7.2228088275484862E-3</c:v>
                </c:pt>
                <c:pt idx="223">
                  <c:v>-5.1271136299293482E-3</c:v>
                </c:pt>
                <c:pt idx="224">
                  <c:v>-8.1086242863653304E-4</c:v>
                </c:pt>
                <c:pt idx="225">
                  <c:v>6.3117139574416269E-3</c:v>
                </c:pt>
                <c:pt idx="226">
                  <c:v>9.8944226265991649E-4</c:v>
                </c:pt>
                <c:pt idx="227">
                  <c:v>-2.6542993180212375E-3</c:v>
                </c:pt>
                <c:pt idx="228">
                  <c:v>-8.1998152439254372E-5</c:v>
                </c:pt>
                <c:pt idx="229">
                  <c:v>-1.9412675970006464E-3</c:v>
                </c:pt>
                <c:pt idx="230">
                  <c:v>7.4364552496371174E-4</c:v>
                </c:pt>
                <c:pt idx="231">
                  <c:v>-6.1167478277216938E-3</c:v>
                </c:pt>
                <c:pt idx="232">
                  <c:v>1.4289589948392929E-2</c:v>
                </c:pt>
                <c:pt idx="233">
                  <c:v>-4.5836228455772967E-4</c:v>
                </c:pt>
                <c:pt idx="234">
                  <c:v>6.687599594722639E-4</c:v>
                </c:pt>
                <c:pt idx="235">
                  <c:v>-9.6129484578419996E-4</c:v>
                </c:pt>
                <c:pt idx="236">
                  <c:v>5.0863822366059314E-3</c:v>
                </c:pt>
                <c:pt idx="237">
                  <c:v>-3.5744070108686744E-3</c:v>
                </c:pt>
                <c:pt idx="238">
                  <c:v>6.1230119571984744E-3</c:v>
                </c:pt>
                <c:pt idx="239">
                  <c:v>2.4457161767133537E-3</c:v>
                </c:pt>
                <c:pt idx="240">
                  <c:v>3.5021684354059521E-5</c:v>
                </c:pt>
                <c:pt idx="241">
                  <c:v>2.3127383143245386E-3</c:v>
                </c:pt>
                <c:pt idx="242">
                  <c:v>3.9665520666687243E-3</c:v>
                </c:pt>
                <c:pt idx="243">
                  <c:v>4.9812519182935487E-3</c:v>
                </c:pt>
                <c:pt idx="244">
                  <c:v>3.5799882399755907E-3</c:v>
                </c:pt>
                <c:pt idx="245">
                  <c:v>2.42740695588758E-3</c:v>
                </c:pt>
                <c:pt idx="246">
                  <c:v>1.6678916806503775E-3</c:v>
                </c:pt>
                <c:pt idx="247">
                  <c:v>-3.5546458578608799E-3</c:v>
                </c:pt>
                <c:pt idx="248">
                  <c:v>1.6236740588277255E-3</c:v>
                </c:pt>
                <c:pt idx="249">
                  <c:v>7.1374984888785365E-3</c:v>
                </c:pt>
                <c:pt idx="250">
                  <c:v>1.3161522043523986E-3</c:v>
                </c:pt>
                <c:pt idx="251">
                  <c:v>7.718640996738471E-3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82-40AB-BDB1-47FC8DAF3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6917376"/>
        <c:axId val="426918360"/>
      </c:barChart>
      <c:lineChart>
        <c:grouping val="standard"/>
        <c:varyColors val="0"/>
        <c:ser>
          <c:idx val="2"/>
          <c:order val="1"/>
          <c:tx>
            <c:strRef>
              <c:f>'delta VAR, ES'!$K$22</c:f>
              <c:strCache>
                <c:ptCount val="1"/>
                <c:pt idx="0">
                  <c:v>ES,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'delta VAR, ES'!$K$23:$K$274</c:f>
              <c:numCache>
                <c:formatCode>0.000%</c:formatCode>
                <c:ptCount val="252"/>
                <c:pt idx="0">
                  <c:v>-2.1872232019857357E-2</c:v>
                </c:pt>
                <c:pt idx="1">
                  <c:v>-2.1445728794550933E-2</c:v>
                </c:pt>
                <c:pt idx="2">
                  <c:v>-2.1461042542791662E-2</c:v>
                </c:pt>
                <c:pt idx="3">
                  <c:v>-2.1462167660727591E-2</c:v>
                </c:pt>
                <c:pt idx="4">
                  <c:v>-2.0847793526082875E-2</c:v>
                </c:pt>
                <c:pt idx="5">
                  <c:v>-2.0827488731797673E-2</c:v>
                </c:pt>
                <c:pt idx="6">
                  <c:v>-2.0825459330746549E-2</c:v>
                </c:pt>
                <c:pt idx="7">
                  <c:v>-2.0828983114564117E-2</c:v>
                </c:pt>
                <c:pt idx="8">
                  <c:v>-2.0797322881296189E-2</c:v>
                </c:pt>
                <c:pt idx="9">
                  <c:v>-2.056648144090794E-2</c:v>
                </c:pt>
                <c:pt idx="10">
                  <c:v>-2.0444464551806488E-2</c:v>
                </c:pt>
                <c:pt idx="11">
                  <c:v>-2.0278506534569855E-2</c:v>
                </c:pt>
                <c:pt idx="12">
                  <c:v>-2.0158068612833646E-2</c:v>
                </c:pt>
                <c:pt idx="13">
                  <c:v>-2.0186470345790145E-2</c:v>
                </c:pt>
                <c:pt idx="14">
                  <c:v>-2.0107329839420731E-2</c:v>
                </c:pt>
                <c:pt idx="15">
                  <c:v>-1.9803122976903245E-2</c:v>
                </c:pt>
                <c:pt idx="16">
                  <c:v>-1.980301885598983E-2</c:v>
                </c:pt>
                <c:pt idx="17">
                  <c:v>-1.9753346930530793E-2</c:v>
                </c:pt>
                <c:pt idx="18">
                  <c:v>-1.9750778338656565E-2</c:v>
                </c:pt>
                <c:pt idx="19">
                  <c:v>-1.988785402255918E-2</c:v>
                </c:pt>
                <c:pt idx="20">
                  <c:v>-1.9376140674767617E-2</c:v>
                </c:pt>
                <c:pt idx="21">
                  <c:v>-1.9369076408721715E-2</c:v>
                </c:pt>
                <c:pt idx="22">
                  <c:v>-1.9372069788882215E-2</c:v>
                </c:pt>
                <c:pt idx="23">
                  <c:v>-1.934719349940435E-2</c:v>
                </c:pt>
                <c:pt idx="24">
                  <c:v>-1.9302781527625393E-2</c:v>
                </c:pt>
                <c:pt idx="25">
                  <c:v>-1.919086107600804E-2</c:v>
                </c:pt>
                <c:pt idx="26">
                  <c:v>-1.9184531293124051E-2</c:v>
                </c:pt>
                <c:pt idx="27">
                  <c:v>-1.9184404483740734E-2</c:v>
                </c:pt>
                <c:pt idx="28">
                  <c:v>-1.8988889476985227E-2</c:v>
                </c:pt>
                <c:pt idx="29">
                  <c:v>-1.9029601173931227E-2</c:v>
                </c:pt>
                <c:pt idx="30">
                  <c:v>-1.9030407317884326E-2</c:v>
                </c:pt>
                <c:pt idx="31">
                  <c:v>-1.892645143929288E-2</c:v>
                </c:pt>
                <c:pt idx="32">
                  <c:v>-1.8862472217403354E-2</c:v>
                </c:pt>
                <c:pt idx="33">
                  <c:v>-1.8929024748882584E-2</c:v>
                </c:pt>
                <c:pt idx="34">
                  <c:v>-1.8934673139849048E-2</c:v>
                </c:pt>
                <c:pt idx="35">
                  <c:v>-1.8940611188990049E-2</c:v>
                </c:pt>
                <c:pt idx="36">
                  <c:v>-1.8921899490338703E-2</c:v>
                </c:pt>
                <c:pt idx="37">
                  <c:v>-1.892045271120078E-2</c:v>
                </c:pt>
                <c:pt idx="38">
                  <c:v>-1.8943306755318103E-2</c:v>
                </c:pt>
                <c:pt idx="39">
                  <c:v>-1.8851766915246631E-2</c:v>
                </c:pt>
                <c:pt idx="40">
                  <c:v>-1.8709105406392111E-2</c:v>
                </c:pt>
                <c:pt idx="41">
                  <c:v>-1.868049427081369E-2</c:v>
                </c:pt>
                <c:pt idx="42">
                  <c:v>-1.866896227764522E-2</c:v>
                </c:pt>
                <c:pt idx="43">
                  <c:v>-1.8672044992173596E-2</c:v>
                </c:pt>
                <c:pt idx="44">
                  <c:v>-1.8587749751260513E-2</c:v>
                </c:pt>
                <c:pt idx="45">
                  <c:v>-1.8536696921720851E-2</c:v>
                </c:pt>
                <c:pt idx="46">
                  <c:v>-1.8480382171565078E-2</c:v>
                </c:pt>
                <c:pt idx="47">
                  <c:v>-1.8443213600632502E-2</c:v>
                </c:pt>
                <c:pt idx="48">
                  <c:v>-1.8443342779801326E-2</c:v>
                </c:pt>
                <c:pt idx="49">
                  <c:v>-1.834801034456416E-2</c:v>
                </c:pt>
                <c:pt idx="50">
                  <c:v>-1.8302969370409306E-2</c:v>
                </c:pt>
                <c:pt idx="51">
                  <c:v>-1.8352951938640817E-2</c:v>
                </c:pt>
                <c:pt idx="52">
                  <c:v>-1.8349640516903614E-2</c:v>
                </c:pt>
                <c:pt idx="53">
                  <c:v>-1.8346178952868969E-2</c:v>
                </c:pt>
                <c:pt idx="54">
                  <c:v>-1.8399172429431104E-2</c:v>
                </c:pt>
                <c:pt idx="55">
                  <c:v>-1.839820423260333E-2</c:v>
                </c:pt>
                <c:pt idx="56">
                  <c:v>-1.8493647054469913E-2</c:v>
                </c:pt>
                <c:pt idx="57">
                  <c:v>-1.8623664867343927E-2</c:v>
                </c:pt>
                <c:pt idx="58">
                  <c:v>-1.8628221208744557E-2</c:v>
                </c:pt>
                <c:pt idx="59">
                  <c:v>-1.8603248992297292E-2</c:v>
                </c:pt>
                <c:pt idx="60">
                  <c:v>-1.8562001001439902E-2</c:v>
                </c:pt>
                <c:pt idx="61">
                  <c:v>-1.8418334372201469E-2</c:v>
                </c:pt>
                <c:pt idx="62">
                  <c:v>-1.8452255050699161E-2</c:v>
                </c:pt>
                <c:pt idx="63">
                  <c:v>-1.8429506019680058E-2</c:v>
                </c:pt>
                <c:pt idx="64">
                  <c:v>-1.8389659793948191E-2</c:v>
                </c:pt>
                <c:pt idx="65">
                  <c:v>-1.8428370037815223E-2</c:v>
                </c:pt>
                <c:pt idx="66">
                  <c:v>-1.8458569036909706E-2</c:v>
                </c:pt>
                <c:pt idx="67">
                  <c:v>-1.8442195475865189E-2</c:v>
                </c:pt>
                <c:pt idx="68">
                  <c:v>-1.8439066181033369E-2</c:v>
                </c:pt>
                <c:pt idx="69">
                  <c:v>-1.8350130254407297E-2</c:v>
                </c:pt>
                <c:pt idx="70">
                  <c:v>-1.8300259327573433E-2</c:v>
                </c:pt>
                <c:pt idx="71">
                  <c:v>-1.8311991820224114E-2</c:v>
                </c:pt>
                <c:pt idx="72">
                  <c:v>-1.8311817833580855E-2</c:v>
                </c:pt>
                <c:pt idx="73">
                  <c:v>-1.8331699532183082E-2</c:v>
                </c:pt>
                <c:pt idx="74">
                  <c:v>-1.833329557513029E-2</c:v>
                </c:pt>
                <c:pt idx="75">
                  <c:v>-1.8378123527709862E-2</c:v>
                </c:pt>
                <c:pt idx="76">
                  <c:v>-1.8364317418203945E-2</c:v>
                </c:pt>
                <c:pt idx="77">
                  <c:v>-1.836392017068798E-2</c:v>
                </c:pt>
                <c:pt idx="78">
                  <c:v>-1.8375800678121976E-2</c:v>
                </c:pt>
                <c:pt idx="79">
                  <c:v>-1.8219894285343347E-2</c:v>
                </c:pt>
                <c:pt idx="80">
                  <c:v>-1.8142037078958798E-2</c:v>
                </c:pt>
                <c:pt idx="81">
                  <c:v>-1.8142010807883691E-2</c:v>
                </c:pt>
                <c:pt idx="82">
                  <c:v>-1.8140745106412521E-2</c:v>
                </c:pt>
                <c:pt idx="83">
                  <c:v>-1.8074874027653828E-2</c:v>
                </c:pt>
                <c:pt idx="84">
                  <c:v>-1.8113403609522113E-2</c:v>
                </c:pt>
                <c:pt idx="85">
                  <c:v>-1.8113545802661231E-2</c:v>
                </c:pt>
                <c:pt idx="86">
                  <c:v>-1.8119714932368438E-2</c:v>
                </c:pt>
                <c:pt idx="87">
                  <c:v>-1.8091928657987255E-2</c:v>
                </c:pt>
                <c:pt idx="88">
                  <c:v>-1.8080733351413233E-2</c:v>
                </c:pt>
                <c:pt idx="89">
                  <c:v>-1.8218694971793192E-2</c:v>
                </c:pt>
                <c:pt idx="90">
                  <c:v>-1.8372290209641984E-2</c:v>
                </c:pt>
                <c:pt idx="91">
                  <c:v>-1.8296939925985099E-2</c:v>
                </c:pt>
                <c:pt idx="92">
                  <c:v>-1.8279927746030215E-2</c:v>
                </c:pt>
                <c:pt idx="93">
                  <c:v>-1.826393706942268E-2</c:v>
                </c:pt>
                <c:pt idx="94">
                  <c:v>-1.8269332464202578E-2</c:v>
                </c:pt>
                <c:pt idx="95">
                  <c:v>-1.8370133692810865E-2</c:v>
                </c:pt>
                <c:pt idx="96">
                  <c:v>-1.8379388987757636E-2</c:v>
                </c:pt>
                <c:pt idx="97">
                  <c:v>-1.8327747256616164E-2</c:v>
                </c:pt>
                <c:pt idx="98">
                  <c:v>-1.829066844552928E-2</c:v>
                </c:pt>
                <c:pt idx="99">
                  <c:v>-1.8268025261917408E-2</c:v>
                </c:pt>
                <c:pt idx="100">
                  <c:v>-1.8189853087127738E-2</c:v>
                </c:pt>
                <c:pt idx="101">
                  <c:v>-1.7261693893114407E-2</c:v>
                </c:pt>
                <c:pt idx="102">
                  <c:v>-1.6964141592721305E-2</c:v>
                </c:pt>
                <c:pt idx="103">
                  <c:v>-1.6830998927514763E-2</c:v>
                </c:pt>
                <c:pt idx="104">
                  <c:v>-1.6581823007969166E-2</c:v>
                </c:pt>
                <c:pt idx="105">
                  <c:v>-1.6586917285239505E-2</c:v>
                </c:pt>
                <c:pt idx="106">
                  <c:v>-1.6551431571144328E-2</c:v>
                </c:pt>
                <c:pt idx="107">
                  <c:v>-1.6554236616699483E-2</c:v>
                </c:pt>
                <c:pt idx="108">
                  <c:v>-1.6641765458719749E-2</c:v>
                </c:pt>
                <c:pt idx="109">
                  <c:v>-1.6647022041284078E-2</c:v>
                </c:pt>
                <c:pt idx="110">
                  <c:v>-1.6573359223923768E-2</c:v>
                </c:pt>
                <c:pt idx="111">
                  <c:v>-1.6628404576630736E-2</c:v>
                </c:pt>
                <c:pt idx="112">
                  <c:v>-1.6543814363083505E-2</c:v>
                </c:pt>
                <c:pt idx="113">
                  <c:v>-1.6588473073217012E-2</c:v>
                </c:pt>
                <c:pt idx="114">
                  <c:v>-1.6515893381608835E-2</c:v>
                </c:pt>
                <c:pt idx="115">
                  <c:v>-1.6514372296684916E-2</c:v>
                </c:pt>
                <c:pt idx="116">
                  <c:v>-1.650098862137072E-2</c:v>
                </c:pt>
                <c:pt idx="117">
                  <c:v>-1.6468461538765272E-2</c:v>
                </c:pt>
                <c:pt idx="118">
                  <c:v>-1.6464619411678965E-2</c:v>
                </c:pt>
                <c:pt idx="119">
                  <c:v>-1.6459538505794406E-2</c:v>
                </c:pt>
                <c:pt idx="120">
                  <c:v>-1.6490739230141077E-2</c:v>
                </c:pt>
                <c:pt idx="121">
                  <c:v>-1.6375540518494432E-2</c:v>
                </c:pt>
                <c:pt idx="122">
                  <c:v>-1.6318790734126173E-2</c:v>
                </c:pt>
                <c:pt idx="123">
                  <c:v>-1.6229110701745163E-2</c:v>
                </c:pt>
                <c:pt idx="124">
                  <c:v>-1.6225044888209E-2</c:v>
                </c:pt>
                <c:pt idx="125">
                  <c:v>-1.6289744175243853E-2</c:v>
                </c:pt>
                <c:pt idx="126">
                  <c:v>-1.6474029866681776E-2</c:v>
                </c:pt>
                <c:pt idx="127">
                  <c:v>-1.6530785517560521E-2</c:v>
                </c:pt>
                <c:pt idx="128">
                  <c:v>-1.6523891261407582E-2</c:v>
                </c:pt>
                <c:pt idx="129">
                  <c:v>-1.6566074389342818E-2</c:v>
                </c:pt>
                <c:pt idx="130">
                  <c:v>-1.647849302407459E-2</c:v>
                </c:pt>
                <c:pt idx="131">
                  <c:v>-1.6480189553396127E-2</c:v>
                </c:pt>
                <c:pt idx="132">
                  <c:v>-1.6658957645287412E-2</c:v>
                </c:pt>
                <c:pt idx="133">
                  <c:v>-1.6658483408362658E-2</c:v>
                </c:pt>
                <c:pt idx="134">
                  <c:v>-1.6679163299069471E-2</c:v>
                </c:pt>
                <c:pt idx="135">
                  <c:v>-1.6685064511657972E-2</c:v>
                </c:pt>
                <c:pt idx="136">
                  <c:v>-1.6683554173273104E-2</c:v>
                </c:pt>
                <c:pt idx="137">
                  <c:v>-1.6800228219897677E-2</c:v>
                </c:pt>
                <c:pt idx="138">
                  <c:v>-1.6799160409161722E-2</c:v>
                </c:pt>
                <c:pt idx="139">
                  <c:v>-1.6798151620025601E-2</c:v>
                </c:pt>
                <c:pt idx="140">
                  <c:v>-1.6901269329441148E-2</c:v>
                </c:pt>
                <c:pt idx="141">
                  <c:v>-1.6895973682095517E-2</c:v>
                </c:pt>
                <c:pt idx="142">
                  <c:v>-1.6900006350555403E-2</c:v>
                </c:pt>
                <c:pt idx="143">
                  <c:v>-1.689289563912141E-2</c:v>
                </c:pt>
                <c:pt idx="144">
                  <c:v>-1.6905273667635518E-2</c:v>
                </c:pt>
                <c:pt idx="145">
                  <c:v>-1.6908657984365725E-2</c:v>
                </c:pt>
                <c:pt idx="146">
                  <c:v>-1.6910889603027651E-2</c:v>
                </c:pt>
                <c:pt idx="147">
                  <c:v>-1.6928840284680495E-2</c:v>
                </c:pt>
                <c:pt idx="148">
                  <c:v>-1.6925027187390067E-2</c:v>
                </c:pt>
                <c:pt idx="149">
                  <c:v>-1.6942745156870543E-2</c:v>
                </c:pt>
                <c:pt idx="150">
                  <c:v>-1.6879469895784694E-2</c:v>
                </c:pt>
                <c:pt idx="151">
                  <c:v>-1.6906942896199567E-2</c:v>
                </c:pt>
                <c:pt idx="152">
                  <c:v>-1.6926572115532834E-2</c:v>
                </c:pt>
                <c:pt idx="153">
                  <c:v>-1.7079845838963041E-2</c:v>
                </c:pt>
                <c:pt idx="154">
                  <c:v>-1.6791380925214927E-2</c:v>
                </c:pt>
                <c:pt idx="155">
                  <c:v>-1.6609598623886963E-2</c:v>
                </c:pt>
                <c:pt idx="156">
                  <c:v>-1.6556362582316821E-2</c:v>
                </c:pt>
                <c:pt idx="157">
                  <c:v>-1.6530432751242205E-2</c:v>
                </c:pt>
                <c:pt idx="158">
                  <c:v>-1.6369367831434806E-2</c:v>
                </c:pt>
                <c:pt idx="159">
                  <c:v>-1.6372242675064652E-2</c:v>
                </c:pt>
                <c:pt idx="160">
                  <c:v>-1.6376823607205247E-2</c:v>
                </c:pt>
                <c:pt idx="161">
                  <c:v>-1.6374743383796308E-2</c:v>
                </c:pt>
                <c:pt idx="162">
                  <c:v>-1.6338821454628762E-2</c:v>
                </c:pt>
                <c:pt idx="163">
                  <c:v>-1.6310153807957587E-2</c:v>
                </c:pt>
                <c:pt idx="164">
                  <c:v>-1.6277183924152609E-2</c:v>
                </c:pt>
                <c:pt idx="165">
                  <c:v>-1.6311429152450322E-2</c:v>
                </c:pt>
                <c:pt idx="166">
                  <c:v>-1.6344776342154775E-2</c:v>
                </c:pt>
                <c:pt idx="167">
                  <c:v>-1.63294103209802E-2</c:v>
                </c:pt>
                <c:pt idx="168">
                  <c:v>-1.6298589581976736E-2</c:v>
                </c:pt>
                <c:pt idx="169">
                  <c:v>-1.6289102774796647E-2</c:v>
                </c:pt>
                <c:pt idx="170">
                  <c:v>-1.6299085060194441E-2</c:v>
                </c:pt>
                <c:pt idx="171">
                  <c:v>-1.6397650632131246E-2</c:v>
                </c:pt>
                <c:pt idx="172">
                  <c:v>-1.6379921298168936E-2</c:v>
                </c:pt>
                <c:pt idx="173">
                  <c:v>-1.6381850895701298E-2</c:v>
                </c:pt>
                <c:pt idx="174">
                  <c:v>-1.6388897820581189E-2</c:v>
                </c:pt>
                <c:pt idx="175">
                  <c:v>-1.6339216510748544E-2</c:v>
                </c:pt>
                <c:pt idx="176">
                  <c:v>-1.6260689001081491E-2</c:v>
                </c:pt>
                <c:pt idx="177">
                  <c:v>-1.6262638411347466E-2</c:v>
                </c:pt>
                <c:pt idx="178">
                  <c:v>-1.6258251258403175E-2</c:v>
                </c:pt>
                <c:pt idx="179">
                  <c:v>-1.6260753442709507E-2</c:v>
                </c:pt>
                <c:pt idx="180">
                  <c:v>-1.6241691023506553E-2</c:v>
                </c:pt>
                <c:pt idx="181">
                  <c:v>-1.6253222922468693E-2</c:v>
                </c:pt>
                <c:pt idx="182">
                  <c:v>-1.624538052783819E-2</c:v>
                </c:pt>
                <c:pt idx="183">
                  <c:v>-1.6284182715550682E-2</c:v>
                </c:pt>
                <c:pt idx="184">
                  <c:v>-1.6247482115835342E-2</c:v>
                </c:pt>
                <c:pt idx="185">
                  <c:v>-1.624020717533891E-2</c:v>
                </c:pt>
                <c:pt idx="186">
                  <c:v>-1.6239989219428052E-2</c:v>
                </c:pt>
                <c:pt idx="187">
                  <c:v>-1.6635869524550772E-2</c:v>
                </c:pt>
                <c:pt idx="188">
                  <c:v>-1.6691837648857018E-2</c:v>
                </c:pt>
                <c:pt idx="189">
                  <c:v>-1.6743617447441256E-2</c:v>
                </c:pt>
                <c:pt idx="190">
                  <c:v>-1.6738011974013273E-2</c:v>
                </c:pt>
                <c:pt idx="191">
                  <c:v>-1.6509317421634122E-2</c:v>
                </c:pt>
                <c:pt idx="192">
                  <c:v>-1.6534822978759935E-2</c:v>
                </c:pt>
                <c:pt idx="193">
                  <c:v>-1.6548493620505703E-2</c:v>
                </c:pt>
                <c:pt idx="194">
                  <c:v>-1.6522955211724182E-2</c:v>
                </c:pt>
                <c:pt idx="195">
                  <c:v>-1.6188836886759695E-2</c:v>
                </c:pt>
                <c:pt idx="196">
                  <c:v>-1.6207109595689998E-2</c:v>
                </c:pt>
                <c:pt idx="197">
                  <c:v>-1.6218900172259836E-2</c:v>
                </c:pt>
                <c:pt idx="198">
                  <c:v>-1.6024656954076701E-2</c:v>
                </c:pt>
                <c:pt idx="199">
                  <c:v>-1.6002967857666649E-2</c:v>
                </c:pt>
                <c:pt idx="200">
                  <c:v>-1.5962560289021942E-2</c:v>
                </c:pt>
                <c:pt idx="201">
                  <c:v>-1.5779403388759276E-2</c:v>
                </c:pt>
                <c:pt idx="202">
                  <c:v>-1.5726161605780626E-2</c:v>
                </c:pt>
                <c:pt idx="203">
                  <c:v>-1.5710816592845036E-2</c:v>
                </c:pt>
                <c:pt idx="204">
                  <c:v>-1.586175575017057E-2</c:v>
                </c:pt>
                <c:pt idx="205">
                  <c:v>-1.5773491278361251E-2</c:v>
                </c:pt>
                <c:pt idx="206">
                  <c:v>-1.5788995721910434E-2</c:v>
                </c:pt>
                <c:pt idx="207">
                  <c:v>-1.5762066673575242E-2</c:v>
                </c:pt>
                <c:pt idx="208">
                  <c:v>-1.5764462486369719E-2</c:v>
                </c:pt>
                <c:pt idx="209">
                  <c:v>-1.6061857333931971E-2</c:v>
                </c:pt>
                <c:pt idx="210">
                  <c:v>-1.6155356275559807E-2</c:v>
                </c:pt>
                <c:pt idx="211">
                  <c:v>-1.6164575506570043E-2</c:v>
                </c:pt>
                <c:pt idx="212">
                  <c:v>-1.6309499641712921E-2</c:v>
                </c:pt>
                <c:pt idx="213">
                  <c:v>-1.6323628913881085E-2</c:v>
                </c:pt>
                <c:pt idx="214">
                  <c:v>-1.6284358021756637E-2</c:v>
                </c:pt>
                <c:pt idx="215">
                  <c:v>-1.6291821062430524E-2</c:v>
                </c:pt>
                <c:pt idx="216">
                  <c:v>-1.6127158111003223E-2</c:v>
                </c:pt>
                <c:pt idx="217">
                  <c:v>-1.6154420752100562E-2</c:v>
                </c:pt>
                <c:pt idx="218">
                  <c:v>-1.6131874763099723E-2</c:v>
                </c:pt>
                <c:pt idx="219">
                  <c:v>-1.6132885605127604E-2</c:v>
                </c:pt>
                <c:pt idx="220">
                  <c:v>-1.6076140083170085E-2</c:v>
                </c:pt>
                <c:pt idx="221">
                  <c:v>-1.6096244719030567E-2</c:v>
                </c:pt>
                <c:pt idx="222">
                  <c:v>-1.6146573504758593E-2</c:v>
                </c:pt>
                <c:pt idx="223">
                  <c:v>-1.6186633850345668E-2</c:v>
                </c:pt>
                <c:pt idx="224">
                  <c:v>-1.6186182422915911E-2</c:v>
                </c:pt>
                <c:pt idx="225">
                  <c:v>-1.6181688749501266E-2</c:v>
                </c:pt>
                <c:pt idx="226">
                  <c:v>-1.6187601903045364E-2</c:v>
                </c:pt>
                <c:pt idx="227">
                  <c:v>-1.6197735966844703E-2</c:v>
                </c:pt>
                <c:pt idx="228">
                  <c:v>-1.6197796116923076E-2</c:v>
                </c:pt>
                <c:pt idx="229">
                  <c:v>-1.6197081316587161E-2</c:v>
                </c:pt>
                <c:pt idx="230">
                  <c:v>-1.6189400312851338E-2</c:v>
                </c:pt>
                <c:pt idx="231">
                  <c:v>-1.6288710234820671E-2</c:v>
                </c:pt>
                <c:pt idx="232">
                  <c:v>-1.6287771705778539E-2</c:v>
                </c:pt>
                <c:pt idx="233">
                  <c:v>-1.6265810934295459E-2</c:v>
                </c:pt>
                <c:pt idx="234">
                  <c:v>-1.6342409481588417E-2</c:v>
                </c:pt>
                <c:pt idx="235">
                  <c:v>-1.6309769758229224E-2</c:v>
                </c:pt>
                <c:pt idx="236">
                  <c:v>-1.6289699122562586E-2</c:v>
                </c:pt>
                <c:pt idx="237">
                  <c:v>-1.628562056810743E-2</c:v>
                </c:pt>
                <c:pt idx="238">
                  <c:v>-1.6299879240864769E-2</c:v>
                </c:pt>
                <c:pt idx="239">
                  <c:v>-1.6352375868364258E-2</c:v>
                </c:pt>
                <c:pt idx="240">
                  <c:v>-1.6392931272436826E-2</c:v>
                </c:pt>
                <c:pt idx="241">
                  <c:v>-1.6494969570126552E-2</c:v>
                </c:pt>
                <c:pt idx="242">
                  <c:v>-1.6494481602133411E-2</c:v>
                </c:pt>
                <c:pt idx="243">
                  <c:v>-1.6495471954461795E-2</c:v>
                </c:pt>
                <c:pt idx="244">
                  <c:v>-1.653939718250522E-2</c:v>
                </c:pt>
                <c:pt idx="245">
                  <c:v>-1.6530163896381636E-2</c:v>
                </c:pt>
                <c:pt idx="246">
                  <c:v>-1.6533347990209977E-2</c:v>
                </c:pt>
                <c:pt idx="247">
                  <c:v>-1.6531851235495498E-2</c:v>
                </c:pt>
                <c:pt idx="248">
                  <c:v>-1.6512138309910024E-2</c:v>
                </c:pt>
                <c:pt idx="249">
                  <c:v>-1.6571348588134662E-2</c:v>
                </c:pt>
                <c:pt idx="250">
                  <c:v>-1.6722168332303791E-2</c:v>
                </c:pt>
                <c:pt idx="251">
                  <c:v>-1.6644566699211317E-2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82-40AB-BDB1-47FC8DAF3DC2}"/>
            </c:ext>
          </c:extLst>
        </c:ser>
        <c:ser>
          <c:idx val="1"/>
          <c:order val="2"/>
          <c:tx>
            <c:strRef>
              <c:f>'delta VAR, ES'!$L$22</c:f>
              <c:strCache>
                <c:ptCount val="1"/>
                <c:pt idx="0">
                  <c:v>ES, 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'delta VAR, ES'!$L$23:$L$274</c:f>
              <c:numCache>
                <c:formatCode>General</c:formatCode>
                <c:ptCount val="252"/>
                <c:pt idx="0">
                  <c:v>-6.9166070694414439E-2</c:v>
                </c:pt>
                <c:pt idx="1">
                  <c:v>-6.7817349073038172E-2</c:v>
                </c:pt>
                <c:pt idx="2">
                  <c:v>-6.7865775396993261E-2</c:v>
                </c:pt>
                <c:pt idx="3">
                  <c:v>-6.7869333332307116E-2</c:v>
                </c:pt>
                <c:pt idx="4">
                  <c:v>-6.5926511731334847E-2</c:v>
                </c:pt>
                <c:pt idx="5">
                  <c:v>-6.5862302333972431E-2</c:v>
                </c:pt>
                <c:pt idx="6">
                  <c:v>-6.5855884804364939E-2</c:v>
                </c:pt>
                <c:pt idx="7">
                  <c:v>-6.5867027987210502E-2</c:v>
                </c:pt>
                <c:pt idx="8">
                  <c:v>-6.5766909538831617E-2</c:v>
                </c:pt>
                <c:pt idx="9">
                  <c:v>-6.503692480885076E-2</c:v>
                </c:pt>
                <c:pt idx="10">
                  <c:v>-6.4651073526281994E-2</c:v>
                </c:pt>
                <c:pt idx="11">
                  <c:v>-6.4126268195848754E-2</c:v>
                </c:pt>
                <c:pt idx="12">
                  <c:v>-6.3745410046505233E-2</c:v>
                </c:pt>
                <c:pt idx="13">
                  <c:v>-6.3835224212143632E-2</c:v>
                </c:pt>
                <c:pt idx="14">
                  <c:v>-6.3584959956837231E-2</c:v>
                </c:pt>
                <c:pt idx="15">
                  <c:v>-6.2622973391428263E-2</c:v>
                </c:pt>
                <c:pt idx="16">
                  <c:v>-6.262264413218982E-2</c:v>
                </c:pt>
                <c:pt idx="17">
                  <c:v>-6.2465567711973161E-2</c:v>
                </c:pt>
                <c:pt idx="18">
                  <c:v>-6.2457445111271194E-2</c:v>
                </c:pt>
                <c:pt idx="19">
                  <c:v>-6.2890916484228745E-2</c:v>
                </c:pt>
                <c:pt idx="20">
                  <c:v>-6.1272736796097509E-2</c:v>
                </c:pt>
                <c:pt idx="21">
                  <c:v>-6.1250397625395067E-2</c:v>
                </c:pt>
                <c:pt idx="22">
                  <c:v>-6.1259863524605003E-2</c:v>
                </c:pt>
                <c:pt idx="23">
                  <c:v>-6.1181197790121267E-2</c:v>
                </c:pt>
                <c:pt idx="24">
                  <c:v>-6.1040754803920648E-2</c:v>
                </c:pt>
                <c:pt idx="25">
                  <c:v>-6.0686831260055134E-2</c:v>
                </c:pt>
                <c:pt idx="26">
                  <c:v>-6.0666814729047377E-2</c:v>
                </c:pt>
                <c:pt idx="27">
                  <c:v>-6.0666413722567418E-2</c:v>
                </c:pt>
                <c:pt idx="28">
                  <c:v>-6.0048140984476812E-2</c:v>
                </c:pt>
                <c:pt idx="29">
                  <c:v>-6.0176882674236688E-2</c:v>
                </c:pt>
                <c:pt idx="30">
                  <c:v>-6.0179431925250451E-2</c:v>
                </c:pt>
                <c:pt idx="31">
                  <c:v>-5.9850694572737548E-2</c:v>
                </c:pt>
                <c:pt idx="32">
                  <c:v>-5.9648374508641341E-2</c:v>
                </c:pt>
                <c:pt idx="33">
                  <c:v>-5.9858832092165762E-2</c:v>
                </c:pt>
                <c:pt idx="34">
                  <c:v>-5.9876693872734914E-2</c:v>
                </c:pt>
                <c:pt idx="35">
                  <c:v>-5.9895471632878478E-2</c:v>
                </c:pt>
                <c:pt idx="36">
                  <c:v>-5.9836300046249527E-2</c:v>
                </c:pt>
                <c:pt idx="37">
                  <c:v>-5.9831724928902472E-2</c:v>
                </c:pt>
                <c:pt idx="38">
                  <c:v>-5.9903995762059188E-2</c:v>
                </c:pt>
                <c:pt idx="39">
                  <c:v>-5.9614521370785788E-2</c:v>
                </c:pt>
                <c:pt idx="40">
                  <c:v>-5.9163386068369225E-2</c:v>
                </c:pt>
                <c:pt idx="41">
                  <c:v>-5.9072909713497532E-2</c:v>
                </c:pt>
                <c:pt idx="42">
                  <c:v>-5.9036442349123669E-2</c:v>
                </c:pt>
                <c:pt idx="43">
                  <c:v>-5.9046190748409423E-2</c:v>
                </c:pt>
                <c:pt idx="44">
                  <c:v>-5.8779625791211473E-2</c:v>
                </c:pt>
                <c:pt idx="45">
                  <c:v>-5.8618182568869817E-2</c:v>
                </c:pt>
                <c:pt idx="46">
                  <c:v>-5.844009969251425E-2</c:v>
                </c:pt>
                <c:pt idx="47">
                  <c:v>-5.8322562350993784E-2</c:v>
                </c:pt>
                <c:pt idx="48">
                  <c:v>-5.8322970851393513E-2</c:v>
                </c:pt>
                <c:pt idx="49">
                  <c:v>-5.8021503221153577E-2</c:v>
                </c:pt>
                <c:pt idx="50">
                  <c:v>-5.7879071154791462E-2</c:v>
                </c:pt>
                <c:pt idx="51">
                  <c:v>-5.8037129913707811E-2</c:v>
                </c:pt>
                <c:pt idx="52">
                  <c:v>-5.8026658278724857E-2</c:v>
                </c:pt>
                <c:pt idx="53">
                  <c:v>-5.8015711852108853E-2</c:v>
                </c:pt>
                <c:pt idx="54">
                  <c:v>-5.818329193917595E-2</c:v>
                </c:pt>
                <c:pt idx="55">
                  <c:v>-5.8180230231976833E-2</c:v>
                </c:pt>
                <c:pt idx="56">
                  <c:v>-5.8482046935388964E-2</c:v>
                </c:pt>
                <c:pt idx="57">
                  <c:v>-5.8893199360464409E-2</c:v>
                </c:pt>
                <c:pt idx="58">
                  <c:v>-5.8907607777087721E-2</c:v>
                </c:pt>
                <c:pt idx="59">
                  <c:v>-5.8828638694891647E-2</c:v>
                </c:pt>
                <c:pt idx="60">
                  <c:v>-5.8698201094876487E-2</c:v>
                </c:pt>
                <c:pt idx="61">
                  <c:v>-5.8243887322724099E-2</c:v>
                </c:pt>
                <c:pt idx="62">
                  <c:v>-5.8351153926555106E-2</c:v>
                </c:pt>
                <c:pt idx="63">
                  <c:v>-5.8279215173972922E-2</c:v>
                </c:pt>
                <c:pt idx="64">
                  <c:v>-5.8153210344499009E-2</c:v>
                </c:pt>
                <c:pt idx="65">
                  <c:v>-5.8275622883899397E-2</c:v>
                </c:pt>
                <c:pt idx="66">
                  <c:v>-5.837112050409532E-2</c:v>
                </c:pt>
                <c:pt idx="67">
                  <c:v>-5.8319342757786843E-2</c:v>
                </c:pt>
                <c:pt idx="68">
                  <c:v>-5.8309447058648101E-2</c:v>
                </c:pt>
                <c:pt idx="69">
                  <c:v>-5.8028206964692096E-2</c:v>
                </c:pt>
                <c:pt idx="70">
                  <c:v>-5.7870501246873478E-2</c:v>
                </c:pt>
                <c:pt idx="71">
                  <c:v>-5.7907602646280816E-2</c:v>
                </c:pt>
                <c:pt idx="72">
                  <c:v>-5.7907052452205669E-2</c:v>
                </c:pt>
                <c:pt idx="73">
                  <c:v>-5.7969923903541692E-2</c:v>
                </c:pt>
                <c:pt idx="74">
                  <c:v>-5.7974971034498321E-2</c:v>
                </c:pt>
                <c:pt idx="75">
                  <c:v>-5.8116729467491787E-2</c:v>
                </c:pt>
                <c:pt idx="76">
                  <c:v>-5.8073070715827388E-2</c:v>
                </c:pt>
                <c:pt idx="77">
                  <c:v>-5.8071814508882096E-2</c:v>
                </c:pt>
                <c:pt idx="78">
                  <c:v>-5.8109383972132084E-2</c:v>
                </c:pt>
                <c:pt idx="79">
                  <c:v>-5.7616364669170785E-2</c:v>
                </c:pt>
                <c:pt idx="80">
                  <c:v>-5.737015856473781E-2</c:v>
                </c:pt>
                <c:pt idx="81">
                  <c:v>-5.737007548830389E-2</c:v>
                </c:pt>
                <c:pt idx="82">
                  <c:v>-5.7366072988817171E-2</c:v>
                </c:pt>
                <c:pt idx="83">
                  <c:v>-5.7157770348007363E-2</c:v>
                </c:pt>
                <c:pt idx="84">
                  <c:v>-5.7279611584005068E-2</c:v>
                </c:pt>
                <c:pt idx="85">
                  <c:v>-5.7280061238192327E-2</c:v>
                </c:pt>
                <c:pt idx="86">
                  <c:v>-5.7299569739248109E-2</c:v>
                </c:pt>
                <c:pt idx="87">
                  <c:v>-5.7211701824513191E-2</c:v>
                </c:pt>
                <c:pt idx="88">
                  <c:v>-5.717629915663542E-2</c:v>
                </c:pt>
                <c:pt idx="89">
                  <c:v>-5.7612572106723596E-2</c:v>
                </c:pt>
                <c:pt idx="90">
                  <c:v>-5.8098282896081078E-2</c:v>
                </c:pt>
                <c:pt idx="91">
                  <c:v>-5.786000437738556E-2</c:v>
                </c:pt>
                <c:pt idx="92">
                  <c:v>-5.7806207140763469E-2</c:v>
                </c:pt>
                <c:pt idx="93">
                  <c:v>-5.7755640181356482E-2</c:v>
                </c:pt>
                <c:pt idx="94">
                  <c:v>-5.7772701917736743E-2</c:v>
                </c:pt>
                <c:pt idx="95">
                  <c:v>-5.8091463391082253E-2</c:v>
                </c:pt>
                <c:pt idx="96">
                  <c:v>-5.8120731203530701E-2</c:v>
                </c:pt>
                <c:pt idx="97">
                  <c:v>-5.7957425710809599E-2</c:v>
                </c:pt>
                <c:pt idx="98">
                  <c:v>-5.7840172214843943E-2</c:v>
                </c:pt>
                <c:pt idx="99">
                  <c:v>-5.7768568181153029E-2</c:v>
                </c:pt>
                <c:pt idx="100">
                  <c:v>-5.7521366059168876E-2</c:v>
                </c:pt>
                <c:pt idx="101">
                  <c:v>-5.458626897486063E-2</c:v>
                </c:pt>
                <c:pt idx="102">
                  <c:v>-5.3645325982595811E-2</c:v>
                </c:pt>
                <c:pt idx="103">
                  <c:v>-5.3224291906797887E-2</c:v>
                </c:pt>
                <c:pt idx="104">
                  <c:v>-5.2436328462966933E-2</c:v>
                </c:pt>
                <c:pt idx="105">
                  <c:v>-5.2452437982173632E-2</c:v>
                </c:pt>
                <c:pt idx="106">
                  <c:v>-5.2340222301235334E-2</c:v>
                </c:pt>
                <c:pt idx="107">
                  <c:v>-5.2349092634130151E-2</c:v>
                </c:pt>
                <c:pt idx="108">
                  <c:v>-5.262588313587125E-2</c:v>
                </c:pt>
                <c:pt idx="109">
                  <c:v>-5.2642505909483252E-2</c:v>
                </c:pt>
                <c:pt idx="110">
                  <c:v>-5.2409563627759684E-2</c:v>
                </c:pt>
                <c:pt idx="111">
                  <c:v>-5.2583632316921015E-2</c:v>
                </c:pt>
                <c:pt idx="112">
                  <c:v>-5.2316134574351733E-2</c:v>
                </c:pt>
                <c:pt idx="113">
                  <c:v>-5.2457357815738861E-2</c:v>
                </c:pt>
                <c:pt idx="114">
                  <c:v>-5.2227840678384409E-2</c:v>
                </c:pt>
                <c:pt idx="115">
                  <c:v>-5.2223030585510283E-2</c:v>
                </c:pt>
                <c:pt idx="116">
                  <c:v>-5.2180707688053253E-2</c:v>
                </c:pt>
                <c:pt idx="117">
                  <c:v>-5.2077848021379596E-2</c:v>
                </c:pt>
                <c:pt idx="118">
                  <c:v>-5.2065698148727038E-2</c:v>
                </c:pt>
                <c:pt idx="119">
                  <c:v>-5.2049630913554877E-2</c:v>
                </c:pt>
                <c:pt idx="120">
                  <c:v>-5.2148296267137427E-2</c:v>
                </c:pt>
                <c:pt idx="121">
                  <c:v>-5.1784005954817067E-2</c:v>
                </c:pt>
                <c:pt idx="122">
                  <c:v>-5.1604547379489947E-2</c:v>
                </c:pt>
                <c:pt idx="123">
                  <c:v>-5.1320954216528304E-2</c:v>
                </c:pt>
                <c:pt idx="124">
                  <c:v>-5.1308096985212485E-2</c:v>
                </c:pt>
                <c:pt idx="125">
                  <c:v>-5.1512694095231619E-2</c:v>
                </c:pt>
                <c:pt idx="126">
                  <c:v>-5.2095456620354447E-2</c:v>
                </c:pt>
                <c:pt idx="127">
                  <c:v>-5.2274933747216618E-2</c:v>
                </c:pt>
                <c:pt idx="128">
                  <c:v>-5.2253132195000704E-2</c:v>
                </c:pt>
                <c:pt idx="129">
                  <c:v>-5.2386526958106326E-2</c:v>
                </c:pt>
                <c:pt idx="130">
                  <c:v>-5.210957036327156E-2</c:v>
                </c:pt>
                <c:pt idx="131">
                  <c:v>-5.2114935260044876E-2</c:v>
                </c:pt>
                <c:pt idx="132">
                  <c:v>-5.2680249603383612E-2</c:v>
                </c:pt>
                <c:pt idx="133">
                  <c:v>-5.2678749934550836E-2</c:v>
                </c:pt>
                <c:pt idx="134">
                  <c:v>-5.2744145490947719E-2</c:v>
                </c:pt>
                <c:pt idx="135">
                  <c:v>-5.2762806763684236E-2</c:v>
                </c:pt>
                <c:pt idx="136">
                  <c:v>-5.2758030654350474E-2</c:v>
                </c:pt>
                <c:pt idx="137">
                  <c:v>-5.3126986385512803E-2</c:v>
                </c:pt>
                <c:pt idx="138">
                  <c:v>-5.3123609671477209E-2</c:v>
                </c:pt>
                <c:pt idx="139">
                  <c:v>-5.3120419600128234E-2</c:v>
                </c:pt>
                <c:pt idx="140">
                  <c:v>-5.3446506428980751E-2</c:v>
                </c:pt>
                <c:pt idx="141">
                  <c:v>-5.3429760121683531E-2</c:v>
                </c:pt>
                <c:pt idx="142">
                  <c:v>-5.3442512539065096E-2</c:v>
                </c:pt>
                <c:pt idx="143">
                  <c:v>-5.3420026495149472E-2</c:v>
                </c:pt>
                <c:pt idx="144">
                  <c:v>-5.3459169258196569E-2</c:v>
                </c:pt>
                <c:pt idx="145">
                  <c:v>-5.3469871407387431E-2</c:v>
                </c:pt>
                <c:pt idx="146">
                  <c:v>-5.3476928405228052E-2</c:v>
                </c:pt>
                <c:pt idx="147">
                  <c:v>-5.3533693444803639E-2</c:v>
                </c:pt>
                <c:pt idx="148">
                  <c:v>-5.3521635372426074E-2</c:v>
                </c:pt>
                <c:pt idx="149">
                  <c:v>-5.3577664511497723E-2</c:v>
                </c:pt>
                <c:pt idx="150">
                  <c:v>-5.3377570566924624E-2</c:v>
                </c:pt>
                <c:pt idx="151">
                  <c:v>-5.3464447822394373E-2</c:v>
                </c:pt>
                <c:pt idx="152">
                  <c:v>-5.3526520864178508E-2</c:v>
                </c:pt>
                <c:pt idx="153">
                  <c:v>-5.401121493567268E-2</c:v>
                </c:pt>
                <c:pt idx="154">
                  <c:v>-5.3099008783184617E-2</c:v>
                </c:pt>
                <c:pt idx="155">
                  <c:v>-5.2524162672681202E-2</c:v>
                </c:pt>
                <c:pt idx="156">
                  <c:v>-5.2355815527708148E-2</c:v>
                </c:pt>
                <c:pt idx="157">
                  <c:v>-5.2273818202168948E-2</c:v>
                </c:pt>
                <c:pt idx="158">
                  <c:v>-5.1764486204425197E-2</c:v>
                </c:pt>
                <c:pt idx="159">
                  <c:v>-5.1773577258212342E-2</c:v>
                </c:pt>
                <c:pt idx="160">
                  <c:v>-5.1788063437583291E-2</c:v>
                </c:pt>
                <c:pt idx="161">
                  <c:v>-5.1781485193569045E-2</c:v>
                </c:pt>
                <c:pt idx="162">
                  <c:v>-5.1667890079452362E-2</c:v>
                </c:pt>
                <c:pt idx="163">
                  <c:v>-5.1577235020814502E-2</c:v>
                </c:pt>
                <c:pt idx="164">
                  <c:v>-5.1472975093799674E-2</c:v>
                </c:pt>
                <c:pt idx="165">
                  <c:v>-5.1581268014212901E-2</c:v>
                </c:pt>
                <c:pt idx="166">
                  <c:v>-5.1686721087244689E-2</c:v>
                </c:pt>
                <c:pt idx="167">
                  <c:v>-5.163812946175865E-2</c:v>
                </c:pt>
                <c:pt idx="168">
                  <c:v>-5.154066572733812E-2</c:v>
                </c:pt>
                <c:pt idx="169">
                  <c:v>-5.1510665808926201E-2</c:v>
                </c:pt>
                <c:pt idx="170">
                  <c:v>-5.154223256703707E-2</c:v>
                </c:pt>
                <c:pt idx="171">
                  <c:v>-5.1853924273234549E-2</c:v>
                </c:pt>
                <c:pt idx="172">
                  <c:v>-5.1797859196515868E-2</c:v>
                </c:pt>
                <c:pt idx="173">
                  <c:v>-5.180396111968557E-2</c:v>
                </c:pt>
                <c:pt idx="174">
                  <c:v>-5.182624545280614E-2</c:v>
                </c:pt>
                <c:pt idx="175">
                  <c:v>-5.1669139356594458E-2</c:v>
                </c:pt>
                <c:pt idx="176">
                  <c:v>-5.1420813567065682E-2</c:v>
                </c:pt>
                <c:pt idx="177">
                  <c:v>-5.1426978143600276E-2</c:v>
                </c:pt>
                <c:pt idx="178">
                  <c:v>-5.1413104747852802E-2</c:v>
                </c:pt>
                <c:pt idx="179">
                  <c:v>-5.1421017349386346E-2</c:v>
                </c:pt>
                <c:pt idx="180">
                  <c:v>-5.1360736686992078E-2</c:v>
                </c:pt>
                <c:pt idx="181">
                  <c:v>-5.1397203753459367E-2</c:v>
                </c:pt>
                <c:pt idx="182">
                  <c:v>-5.1372403924117106E-2</c:v>
                </c:pt>
                <c:pt idx="183">
                  <c:v>-5.1495107215485982E-2</c:v>
                </c:pt>
                <c:pt idx="184">
                  <c:v>-5.1379049728891374E-2</c:v>
                </c:pt>
                <c:pt idx="185">
                  <c:v>-5.1356044347080458E-2</c:v>
                </c:pt>
                <c:pt idx="186">
                  <c:v>-5.1355355109972647E-2</c:v>
                </c:pt>
                <c:pt idx="187">
                  <c:v>-5.2607238554962868E-2</c:v>
                </c:pt>
                <c:pt idx="188">
                  <c:v>-5.2784225304138038E-2</c:v>
                </c:pt>
                <c:pt idx="189">
                  <c:v>-5.2947967404448994E-2</c:v>
                </c:pt>
                <c:pt idx="190">
                  <c:v>-5.2930241341053015E-2</c:v>
                </c:pt>
                <c:pt idx="191">
                  <c:v>-5.2207045667062218E-2</c:v>
                </c:pt>
                <c:pt idx="192">
                  <c:v>-5.2287701320571325E-2</c:v>
                </c:pt>
                <c:pt idx="193">
                  <c:v>-5.233093168556413E-2</c:v>
                </c:pt>
                <c:pt idx="194">
                  <c:v>-5.2250172145998079E-2</c:v>
                </c:pt>
                <c:pt idx="195">
                  <c:v>-5.119359723111E-2</c:v>
                </c:pt>
                <c:pt idx="196">
                  <c:v>-5.1251380610351061E-2</c:v>
                </c:pt>
                <c:pt idx="197">
                  <c:v>-5.1288665687238361E-2</c:v>
                </c:pt>
                <c:pt idx="198">
                  <c:v>-5.0674414697738625E-2</c:v>
                </c:pt>
                <c:pt idx="199">
                  <c:v>-5.060582775269188E-2</c:v>
                </c:pt>
                <c:pt idx="200">
                  <c:v>-5.0478047801064997E-2</c:v>
                </c:pt>
                <c:pt idx="201">
                  <c:v>-4.9898854827058678E-2</c:v>
                </c:pt>
                <c:pt idx="202">
                  <c:v>-4.9730489526157766E-2</c:v>
                </c:pt>
                <c:pt idx="203">
                  <c:v>-4.9681964334556551E-2</c:v>
                </c:pt>
                <c:pt idx="204">
                  <c:v>-5.0159275859811732E-2</c:v>
                </c:pt>
                <c:pt idx="205">
                  <c:v>-4.9880159092422556E-2</c:v>
                </c:pt>
                <c:pt idx="206">
                  <c:v>-4.992918844789148E-2</c:v>
                </c:pt>
                <c:pt idx="207">
                  <c:v>-4.9844031319931509E-2</c:v>
                </c:pt>
                <c:pt idx="208">
                  <c:v>-4.9851607545209425E-2</c:v>
                </c:pt>
                <c:pt idx="209">
                  <c:v>-5.0792052627904719E-2</c:v>
                </c:pt>
                <c:pt idx="210">
                  <c:v>-5.1087722242263815E-2</c:v>
                </c:pt>
                <c:pt idx="211">
                  <c:v>-5.1116876010531415E-2</c:v>
                </c:pt>
                <c:pt idx="212">
                  <c:v>-5.1575166365512959E-2</c:v>
                </c:pt>
                <c:pt idx="213">
                  <c:v>-5.1619847047244781E-2</c:v>
                </c:pt>
                <c:pt idx="214">
                  <c:v>-5.1495661582384757E-2</c:v>
                </c:pt>
                <c:pt idx="215">
                  <c:v>-5.1519261789184721E-2</c:v>
                </c:pt>
                <c:pt idx="216">
                  <c:v>-5.0998551816428775E-2</c:v>
                </c:pt>
                <c:pt idx="217">
                  <c:v>-5.1084763857328075E-2</c:v>
                </c:pt>
                <c:pt idx="218">
                  <c:v>-5.1013467179984326E-2</c:v>
                </c:pt>
                <c:pt idx="219">
                  <c:v>-5.1016663743147048E-2</c:v>
                </c:pt>
                <c:pt idx="220">
                  <c:v>-5.0837218646746195E-2</c:v>
                </c:pt>
                <c:pt idx="221">
                  <c:v>-5.0900795087593619E-2</c:v>
                </c:pt>
                <c:pt idx="222">
                  <c:v>-5.1059948682364756E-2</c:v>
                </c:pt>
                <c:pt idx="223">
                  <c:v>-5.1186630618273388E-2</c:v>
                </c:pt>
                <c:pt idx="224">
                  <c:v>-5.1185203079397078E-2</c:v>
                </c:pt>
                <c:pt idx="225">
                  <c:v>-5.1170992836345852E-2</c:v>
                </c:pt>
                <c:pt idx="226">
                  <c:v>-5.1189691869699502E-2</c:v>
                </c:pt>
                <c:pt idx="227">
                  <c:v>-5.1221738593258868E-2</c:v>
                </c:pt>
                <c:pt idx="228">
                  <c:v>-5.1221928804507967E-2</c:v>
                </c:pt>
                <c:pt idx="229">
                  <c:v>-5.1219668407374228E-2</c:v>
                </c:pt>
                <c:pt idx="230">
                  <c:v>-5.1195378940852763E-2</c:v>
                </c:pt>
                <c:pt idx="231">
                  <c:v>-5.1509424488529451E-2</c:v>
                </c:pt>
                <c:pt idx="232">
                  <c:v>-5.1506456599106097E-2</c:v>
                </c:pt>
                <c:pt idx="233">
                  <c:v>-5.1437010542045088E-2</c:v>
                </c:pt>
                <c:pt idx="234">
                  <c:v>-5.1679236416950963E-2</c:v>
                </c:pt>
                <c:pt idx="235">
                  <c:v>-5.157602054893811E-2</c:v>
                </c:pt>
                <c:pt idx="236">
                  <c:v>-5.1512551626144119E-2</c:v>
                </c:pt>
                <c:pt idx="237">
                  <c:v>-5.14996541045048E-2</c:v>
                </c:pt>
                <c:pt idx="238">
                  <c:v>-5.1544743986828984E-2</c:v>
                </c:pt>
                <c:pt idx="239">
                  <c:v>-5.17107528992048E-2</c:v>
                </c:pt>
                <c:pt idx="240">
                  <c:v>-5.1839000347502585E-2</c:v>
                </c:pt>
                <c:pt idx="241">
                  <c:v>-5.2161673776768412E-2</c:v>
                </c:pt>
                <c:pt idx="242">
                  <c:v>-5.2160130686484826E-2</c:v>
                </c:pt>
                <c:pt idx="243">
                  <c:v>-5.2163262455528575E-2</c:v>
                </c:pt>
                <c:pt idx="244">
                  <c:v>-5.2302166222888094E-2</c:v>
                </c:pt>
                <c:pt idx="245">
                  <c:v>-5.2272968008449543E-2</c:v>
                </c:pt>
                <c:pt idx="246">
                  <c:v>-5.2283036997230789E-2</c:v>
                </c:pt>
                <c:pt idx="247">
                  <c:v>-5.2278303843234439E-2</c:v>
                </c:pt>
                <c:pt idx="248">
                  <c:v>-5.2215966099038932E-2</c:v>
                </c:pt>
                <c:pt idx="249">
                  <c:v>-5.240320543912106E-2</c:v>
                </c:pt>
                <c:pt idx="250">
                  <c:v>-5.2880139346819406E-2</c:v>
                </c:pt>
                <c:pt idx="251">
                  <c:v>-5.2634741436098489E-2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82-40AB-BDB1-47FC8DAF3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917376"/>
        <c:axId val="426918360"/>
      </c:lineChart>
      <c:catAx>
        <c:axId val="42691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918360"/>
        <c:crosses val="autoZero"/>
        <c:auto val="1"/>
        <c:lblAlgn val="ctr"/>
        <c:lblOffset val="100"/>
        <c:noMultiLvlLbl val="0"/>
      </c:catAx>
      <c:valAx>
        <c:axId val="42691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91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'delta VAR, ES'!$O$22</c:f>
              <c:strCache>
                <c:ptCount val="1"/>
                <c:pt idx="0">
                  <c:v>R_Portfolio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'delta VAR, ES'!$O$23:$O$274</c:f>
              <c:numCache>
                <c:formatCode>0.000%</c:formatCode>
                <c:ptCount val="252"/>
                <c:pt idx="0">
                  <c:v>1.8226771232603513E-3</c:v>
                </c:pt>
                <c:pt idx="1">
                  <c:v>-1.4213663218525283E-2</c:v>
                </c:pt>
                <c:pt idx="2">
                  <c:v>-8.6893419107313893E-3</c:v>
                </c:pt>
                <c:pt idx="3">
                  <c:v>7.6604241787355809E-3</c:v>
                </c:pt>
                <c:pt idx="4">
                  <c:v>-1.6108448740304085E-3</c:v>
                </c:pt>
                <c:pt idx="5">
                  <c:v>-2.2092116542324534E-3</c:v>
                </c:pt>
                <c:pt idx="6">
                  <c:v>1.0844601364599937E-3</c:v>
                </c:pt>
                <c:pt idx="7">
                  <c:v>7.4324328290593048E-3</c:v>
                </c:pt>
                <c:pt idx="8">
                  <c:v>2.4597921863271197E-3</c:v>
                </c:pt>
                <c:pt idx="9">
                  <c:v>8.591625391165935E-4</c:v>
                </c:pt>
                <c:pt idx="10">
                  <c:v>1.0917644166650755E-2</c:v>
                </c:pt>
                <c:pt idx="11">
                  <c:v>-6.5046125573837398E-3</c:v>
                </c:pt>
                <c:pt idx="12">
                  <c:v>9.2860035893135798E-3</c:v>
                </c:pt>
                <c:pt idx="13">
                  <c:v>4.2496026098681975E-3</c:v>
                </c:pt>
                <c:pt idx="14">
                  <c:v>-6.2857696687601569E-5</c:v>
                </c:pt>
                <c:pt idx="15">
                  <c:v>-1.2027987658966123E-3</c:v>
                </c:pt>
                <c:pt idx="16">
                  <c:v>5.1437003476217382E-4</c:v>
                </c:pt>
                <c:pt idx="17">
                  <c:v>9.9735922626545768E-3</c:v>
                </c:pt>
                <c:pt idx="18">
                  <c:v>6.7619569467489895E-3</c:v>
                </c:pt>
                <c:pt idx="19">
                  <c:v>6.6010262612322826E-3</c:v>
                </c:pt>
                <c:pt idx="20">
                  <c:v>1.0235164095206929E-2</c:v>
                </c:pt>
                <c:pt idx="21">
                  <c:v>-3.6053743511571955E-3</c:v>
                </c:pt>
                <c:pt idx="22">
                  <c:v>2.0670234794895334E-3</c:v>
                </c:pt>
                <c:pt idx="23">
                  <c:v>1.087245542193398E-3</c:v>
                </c:pt>
                <c:pt idx="24">
                  <c:v>-3.0560609163518692E-3</c:v>
                </c:pt>
                <c:pt idx="25">
                  <c:v>-2.3425568008157869E-3</c:v>
                </c:pt>
                <c:pt idx="26">
                  <c:v>1.6876230811338554E-3</c:v>
                </c:pt>
                <c:pt idx="27">
                  <c:v>-1.9550713677651127E-3</c:v>
                </c:pt>
                <c:pt idx="28">
                  <c:v>-7.0616514987195964E-3</c:v>
                </c:pt>
                <c:pt idx="29">
                  <c:v>6.8883225490828145E-3</c:v>
                </c:pt>
                <c:pt idx="30">
                  <c:v>6.4020079913113086E-3</c:v>
                </c:pt>
                <c:pt idx="31">
                  <c:v>1.0987907748441551E-3</c:v>
                </c:pt>
                <c:pt idx="32">
                  <c:v>1.3257753412639563E-3</c:v>
                </c:pt>
                <c:pt idx="33">
                  <c:v>2.8798814129621089E-3</c:v>
                </c:pt>
                <c:pt idx="34">
                  <c:v>7.0512140317653769E-3</c:v>
                </c:pt>
                <c:pt idx="35">
                  <c:v>3.5434470859061506E-3</c:v>
                </c:pt>
                <c:pt idx="36">
                  <c:v>3.596785065748813E-3</c:v>
                </c:pt>
                <c:pt idx="37">
                  <c:v>5.2383297088049157E-3</c:v>
                </c:pt>
                <c:pt idx="38">
                  <c:v>6.2655988508396347E-3</c:v>
                </c:pt>
                <c:pt idx="39">
                  <c:v>-1.5944001946513471E-2</c:v>
                </c:pt>
                <c:pt idx="40">
                  <c:v>-3.159888358127996E-3</c:v>
                </c:pt>
                <c:pt idx="41">
                  <c:v>1.092098655312688E-2</c:v>
                </c:pt>
                <c:pt idx="42">
                  <c:v>-1.8628771643235221E-2</c:v>
                </c:pt>
                <c:pt idx="43">
                  <c:v>4.738447629102565E-3</c:v>
                </c:pt>
                <c:pt idx="44">
                  <c:v>-7.3539404445227682E-4</c:v>
                </c:pt>
                <c:pt idx="45">
                  <c:v>4.2281334264221582E-3</c:v>
                </c:pt>
                <c:pt idx="46">
                  <c:v>4.2682066557860662E-3</c:v>
                </c:pt>
                <c:pt idx="47">
                  <c:v>1.3151600805411974E-2</c:v>
                </c:pt>
                <c:pt idx="48">
                  <c:v>4.1545170667717566E-4</c:v>
                </c:pt>
                <c:pt idx="49">
                  <c:v>-5.8888160853726307E-3</c:v>
                </c:pt>
                <c:pt idx="50">
                  <c:v>6.9192124531483792E-3</c:v>
                </c:pt>
                <c:pt idx="51">
                  <c:v>-9.0505649106976151E-3</c:v>
                </c:pt>
                <c:pt idx="52">
                  <c:v>-2.3409229118789565E-3</c:v>
                </c:pt>
                <c:pt idx="53">
                  <c:v>8.7604012655672324E-6</c:v>
                </c:pt>
                <c:pt idx="54">
                  <c:v>-4.6483274596445627E-3</c:v>
                </c:pt>
                <c:pt idx="55">
                  <c:v>-7.7416052727333519E-3</c:v>
                </c:pt>
                <c:pt idx="56">
                  <c:v>1.2995021054549249E-3</c:v>
                </c:pt>
                <c:pt idx="57">
                  <c:v>3.0226216186698407E-3</c:v>
                </c:pt>
                <c:pt idx="58">
                  <c:v>7.5253790741722885E-3</c:v>
                </c:pt>
                <c:pt idx="59">
                  <c:v>7.8130137914629721E-3</c:v>
                </c:pt>
                <c:pt idx="60">
                  <c:v>2.6084693890842023E-3</c:v>
                </c:pt>
                <c:pt idx="61">
                  <c:v>-9.7581345634921793E-4</c:v>
                </c:pt>
                <c:pt idx="62">
                  <c:v>7.6836207058131236E-3</c:v>
                </c:pt>
                <c:pt idx="63">
                  <c:v>7.8376936217240366E-3</c:v>
                </c:pt>
                <c:pt idx="64">
                  <c:v>2.2073788667042536E-2</c:v>
                </c:pt>
                <c:pt idx="65">
                  <c:v>1.5784579649890306E-3</c:v>
                </c:pt>
                <c:pt idx="66">
                  <c:v>-9.8218212975413111E-4</c:v>
                </c:pt>
                <c:pt idx="67">
                  <c:v>3.5698751155384878E-3</c:v>
                </c:pt>
                <c:pt idx="68">
                  <c:v>-7.6914920915539774E-3</c:v>
                </c:pt>
                <c:pt idx="69">
                  <c:v>1.3039692456844111E-3</c:v>
                </c:pt>
                <c:pt idx="70">
                  <c:v>-6.3628802832546554E-3</c:v>
                </c:pt>
                <c:pt idx="71">
                  <c:v>4.0098391371707004E-4</c:v>
                </c:pt>
                <c:pt idx="72">
                  <c:v>-1.3175347953189691E-3</c:v>
                </c:pt>
                <c:pt idx="73">
                  <c:v>1.9102922412992929E-3</c:v>
                </c:pt>
                <c:pt idx="74">
                  <c:v>4.9979161405961856E-3</c:v>
                </c:pt>
                <c:pt idx="75">
                  <c:v>8.092631888766879E-4</c:v>
                </c:pt>
                <c:pt idx="76">
                  <c:v>9.8208227182712635E-3</c:v>
                </c:pt>
                <c:pt idx="77">
                  <c:v>3.1981308177324455E-3</c:v>
                </c:pt>
                <c:pt idx="78">
                  <c:v>3.5603142332537295E-3</c:v>
                </c:pt>
                <c:pt idx="79">
                  <c:v>9.1935301610390633E-4</c:v>
                </c:pt>
                <c:pt idx="80">
                  <c:v>1.0965296213937612E-2</c:v>
                </c:pt>
                <c:pt idx="81">
                  <c:v>-3.4057944606397418E-3</c:v>
                </c:pt>
                <c:pt idx="82">
                  <c:v>4.7125190242468017E-3</c:v>
                </c:pt>
                <c:pt idx="83">
                  <c:v>-2.2212580407044108E-4</c:v>
                </c:pt>
                <c:pt idx="84">
                  <c:v>3.1358546960282216E-3</c:v>
                </c:pt>
                <c:pt idx="85">
                  <c:v>8.052012393497187E-3</c:v>
                </c:pt>
                <c:pt idx="86">
                  <c:v>8.9831098385619538E-3</c:v>
                </c:pt>
                <c:pt idx="87">
                  <c:v>-2.7611692391589231E-3</c:v>
                </c:pt>
                <c:pt idx="88">
                  <c:v>-1.0482427028065065E-2</c:v>
                </c:pt>
                <c:pt idx="89">
                  <c:v>-1.9004877994210822E-3</c:v>
                </c:pt>
                <c:pt idx="90">
                  <c:v>-2.9101166456985093E-3</c:v>
                </c:pt>
                <c:pt idx="91">
                  <c:v>3.6841947672905185E-3</c:v>
                </c:pt>
                <c:pt idx="92">
                  <c:v>5.691891909310319E-3</c:v>
                </c:pt>
                <c:pt idx="93">
                  <c:v>-2.7337183755849512E-3</c:v>
                </c:pt>
                <c:pt idx="94">
                  <c:v>2.0951945308347918E-3</c:v>
                </c:pt>
                <c:pt idx="95">
                  <c:v>2.916357036767403E-4</c:v>
                </c:pt>
                <c:pt idx="96">
                  <c:v>-2.1418532206757689E-3</c:v>
                </c:pt>
                <c:pt idx="97">
                  <c:v>-6.6074835392885192E-3</c:v>
                </c:pt>
                <c:pt idx="98">
                  <c:v>1.5409466222294886E-2</c:v>
                </c:pt>
                <c:pt idx="99">
                  <c:v>-4.800133490814794E-3</c:v>
                </c:pt>
                <c:pt idx="100">
                  <c:v>1.0403446454129705E-2</c:v>
                </c:pt>
                <c:pt idx="101">
                  <c:v>4.8547691814002677E-4</c:v>
                </c:pt>
                <c:pt idx="102">
                  <c:v>-5.056956725040803E-3</c:v>
                </c:pt>
                <c:pt idx="103">
                  <c:v>-4.797262239000698E-4</c:v>
                </c:pt>
                <c:pt idx="104">
                  <c:v>4.2541815276968629E-3</c:v>
                </c:pt>
                <c:pt idx="105">
                  <c:v>3.7580931020188228E-3</c:v>
                </c:pt>
                <c:pt idx="106">
                  <c:v>2.1149973257860652E-3</c:v>
                </c:pt>
                <c:pt idx="107">
                  <c:v>4.2203853194467816E-3</c:v>
                </c:pt>
                <c:pt idx="108">
                  <c:v>1.7037782020588367E-3</c:v>
                </c:pt>
                <c:pt idx="109">
                  <c:v>-3.0188900558595151E-3</c:v>
                </c:pt>
                <c:pt idx="110">
                  <c:v>-1.3772011389782198E-3</c:v>
                </c:pt>
                <c:pt idx="111">
                  <c:v>1.2394259359913274E-2</c:v>
                </c:pt>
                <c:pt idx="112">
                  <c:v>3.7258290100704121E-4</c:v>
                </c:pt>
                <c:pt idx="113">
                  <c:v>5.8586719057561768E-5</c:v>
                </c:pt>
                <c:pt idx="114">
                  <c:v>-1.1566142835120859E-2</c:v>
                </c:pt>
                <c:pt idx="115">
                  <c:v>2.175311567405469E-3</c:v>
                </c:pt>
                <c:pt idx="116">
                  <c:v>2.7382654430728394E-3</c:v>
                </c:pt>
                <c:pt idx="117">
                  <c:v>7.3571191162548934E-3</c:v>
                </c:pt>
                <c:pt idx="118">
                  <c:v>3.9835058234877893E-3</c:v>
                </c:pt>
                <c:pt idx="119">
                  <c:v>-1.2764870598745396E-2</c:v>
                </c:pt>
                <c:pt idx="120">
                  <c:v>1.1837252862526172E-3</c:v>
                </c:pt>
                <c:pt idx="121">
                  <c:v>-1.0216659694954465E-3</c:v>
                </c:pt>
                <c:pt idx="122">
                  <c:v>7.8402925188514622E-3</c:v>
                </c:pt>
                <c:pt idx="123">
                  <c:v>1.1096503587166352E-3</c:v>
                </c:pt>
                <c:pt idx="124">
                  <c:v>-8.5148360268152579E-3</c:v>
                </c:pt>
                <c:pt idx="125">
                  <c:v>1.5070664472529959E-2</c:v>
                </c:pt>
                <c:pt idx="126">
                  <c:v>8.2647677722555574E-3</c:v>
                </c:pt>
                <c:pt idx="127">
                  <c:v>-4.4606469161499046E-3</c:v>
                </c:pt>
                <c:pt idx="128">
                  <c:v>-2.5001232903302945E-3</c:v>
                </c:pt>
                <c:pt idx="129">
                  <c:v>-8.0303822446960577E-3</c:v>
                </c:pt>
                <c:pt idx="130">
                  <c:v>-2.3067563005203739E-3</c:v>
                </c:pt>
                <c:pt idx="131">
                  <c:v>1.016586564027472E-2</c:v>
                </c:pt>
                <c:pt idx="132">
                  <c:v>-4.6226077939293922E-4</c:v>
                </c:pt>
                <c:pt idx="133">
                  <c:v>-3.3133577103020223E-4</c:v>
                </c:pt>
                <c:pt idx="134">
                  <c:v>2.7994362567808741E-4</c:v>
                </c:pt>
                <c:pt idx="135">
                  <c:v>3.5473793860269563E-3</c:v>
                </c:pt>
                <c:pt idx="136">
                  <c:v>8.7416726888653426E-4</c:v>
                </c:pt>
                <c:pt idx="137">
                  <c:v>6.9345264198788744E-4</c:v>
                </c:pt>
                <c:pt idx="138">
                  <c:v>7.4384732497524151E-3</c:v>
                </c:pt>
                <c:pt idx="139">
                  <c:v>2.8587700434557167E-4</c:v>
                </c:pt>
                <c:pt idx="140">
                  <c:v>9.9966519370905914E-3</c:v>
                </c:pt>
                <c:pt idx="141">
                  <c:v>2.6900332819620276E-3</c:v>
                </c:pt>
                <c:pt idx="142">
                  <c:v>2.7051880379536514E-3</c:v>
                </c:pt>
                <c:pt idx="143">
                  <c:v>1.1538931510210911E-2</c:v>
                </c:pt>
                <c:pt idx="144">
                  <c:v>-4.6868813434739719E-3</c:v>
                </c:pt>
                <c:pt idx="145">
                  <c:v>3.9589140439584992E-3</c:v>
                </c:pt>
                <c:pt idx="146">
                  <c:v>-3.1123652779360398E-3</c:v>
                </c:pt>
                <c:pt idx="147">
                  <c:v>-2.4346903921047278E-3</c:v>
                </c:pt>
                <c:pt idx="148">
                  <c:v>-1.6686979120325494E-2</c:v>
                </c:pt>
                <c:pt idx="149">
                  <c:v>1.0418327898072037E-2</c:v>
                </c:pt>
                <c:pt idx="150">
                  <c:v>-7.7571482274280141E-3</c:v>
                </c:pt>
                <c:pt idx="151">
                  <c:v>-4.8225279419246434E-3</c:v>
                </c:pt>
                <c:pt idx="152">
                  <c:v>4.5895576157012905E-3</c:v>
                </c:pt>
                <c:pt idx="153">
                  <c:v>1.1134176552247987E-3</c:v>
                </c:pt>
                <c:pt idx="154">
                  <c:v>8.8632930384859835E-4</c:v>
                </c:pt>
                <c:pt idx="155">
                  <c:v>-6.6709624914291013E-3</c:v>
                </c:pt>
                <c:pt idx="156">
                  <c:v>1.2637283687192276E-2</c:v>
                </c:pt>
                <c:pt idx="157">
                  <c:v>2.9976159342721981E-3</c:v>
                </c:pt>
                <c:pt idx="158">
                  <c:v>-4.4300279023512558E-3</c:v>
                </c:pt>
                <c:pt idx="159">
                  <c:v>-3.6096366927689787E-3</c:v>
                </c:pt>
                <c:pt idx="160">
                  <c:v>9.6122036042631132E-3</c:v>
                </c:pt>
                <c:pt idx="161">
                  <c:v>-1.4753734357244237E-2</c:v>
                </c:pt>
                <c:pt idx="162">
                  <c:v>-1.4060266944459486E-2</c:v>
                </c:pt>
                <c:pt idx="163">
                  <c:v>-1.6298133397971517E-3</c:v>
                </c:pt>
                <c:pt idx="164">
                  <c:v>-8.8299280174986223E-4</c:v>
                </c:pt>
                <c:pt idx="165">
                  <c:v>-3.6449178860654924E-3</c:v>
                </c:pt>
                <c:pt idx="166">
                  <c:v>2.2075887285231597E-4</c:v>
                </c:pt>
                <c:pt idx="167">
                  <c:v>8.1533820389972627E-3</c:v>
                </c:pt>
                <c:pt idx="168">
                  <c:v>6.3070727600376113E-3</c:v>
                </c:pt>
                <c:pt idx="169">
                  <c:v>1.6420546776950591E-4</c:v>
                </c:pt>
                <c:pt idx="170">
                  <c:v>3.8663824004172664E-4</c:v>
                </c:pt>
                <c:pt idx="171">
                  <c:v>-2.8881919552081753E-4</c:v>
                </c:pt>
                <c:pt idx="172">
                  <c:v>3.7586832278865318E-3</c:v>
                </c:pt>
                <c:pt idx="173">
                  <c:v>5.3530162041878233E-3</c:v>
                </c:pt>
                <c:pt idx="174">
                  <c:v>1.4552026283042761E-3</c:v>
                </c:pt>
                <c:pt idx="175">
                  <c:v>5.4229760421120885E-3</c:v>
                </c:pt>
                <c:pt idx="176">
                  <c:v>7.8200547162576763E-3</c:v>
                </c:pt>
                <c:pt idx="177">
                  <c:v>6.3897993981648681E-3</c:v>
                </c:pt>
                <c:pt idx="178">
                  <c:v>-1.5466240248744203E-2</c:v>
                </c:pt>
                <c:pt idx="179">
                  <c:v>5.641634218005993E-3</c:v>
                </c:pt>
                <c:pt idx="180">
                  <c:v>5.6251006337759112E-3</c:v>
                </c:pt>
                <c:pt idx="181">
                  <c:v>6.8226726274820742E-3</c:v>
                </c:pt>
                <c:pt idx="182">
                  <c:v>2.1179170564096239E-3</c:v>
                </c:pt>
                <c:pt idx="183">
                  <c:v>4.9463731163874826E-4</c:v>
                </c:pt>
                <c:pt idx="184">
                  <c:v>1.8929761667696541E-4</c:v>
                </c:pt>
                <c:pt idx="185">
                  <c:v>5.7319724910086262E-3</c:v>
                </c:pt>
                <c:pt idx="186">
                  <c:v>7.0693854714843603E-3</c:v>
                </c:pt>
                <c:pt idx="187">
                  <c:v>9.9625871719739812E-4</c:v>
                </c:pt>
                <c:pt idx="188">
                  <c:v>2.228500442374038E-3</c:v>
                </c:pt>
                <c:pt idx="189">
                  <c:v>7.4854333357970721E-3</c:v>
                </c:pt>
                <c:pt idx="190">
                  <c:v>7.2589381509334198E-3</c:v>
                </c:pt>
                <c:pt idx="191">
                  <c:v>2.824612656681338E-3</c:v>
                </c:pt>
                <c:pt idx="192">
                  <c:v>1.1973648817464511E-3</c:v>
                </c:pt>
                <c:pt idx="193">
                  <c:v>-2.6177726758234987E-3</c:v>
                </c:pt>
                <c:pt idx="194">
                  <c:v>1.8872276232307826E-2</c:v>
                </c:pt>
                <c:pt idx="195">
                  <c:v>1.245075112052722E-2</c:v>
                </c:pt>
                <c:pt idx="196">
                  <c:v>-9.8392448295795201E-4</c:v>
                </c:pt>
                <c:pt idx="197">
                  <c:v>8.7340825012173148E-3</c:v>
                </c:pt>
                <c:pt idx="198">
                  <c:v>-2.7699513617257332E-3</c:v>
                </c:pt>
                <c:pt idx="199">
                  <c:v>-1.1065345295345442E-3</c:v>
                </c:pt>
                <c:pt idx="200">
                  <c:v>8.1605985915821945E-3</c:v>
                </c:pt>
                <c:pt idx="201">
                  <c:v>-4.7696771418997679E-3</c:v>
                </c:pt>
                <c:pt idx="202">
                  <c:v>-3.2901704807308124E-4</c:v>
                </c:pt>
                <c:pt idx="203">
                  <c:v>1.0543744998995554E-3</c:v>
                </c:pt>
                <c:pt idx="204">
                  <c:v>1.1656392016051976E-3</c:v>
                </c:pt>
                <c:pt idx="205">
                  <c:v>-1.2482362796107961E-3</c:v>
                </c:pt>
                <c:pt idx="206">
                  <c:v>-3.1784549337297559E-4</c:v>
                </c:pt>
                <c:pt idx="207">
                  <c:v>-3.2371738415940595E-5</c:v>
                </c:pt>
                <c:pt idx="208">
                  <c:v>1.501980606416087E-3</c:v>
                </c:pt>
                <c:pt idx="209">
                  <c:v>9.5994040297198158E-4</c:v>
                </c:pt>
                <c:pt idx="210">
                  <c:v>-5.8742684916167408E-4</c:v>
                </c:pt>
                <c:pt idx="211">
                  <c:v>2.3555015406302783E-3</c:v>
                </c:pt>
                <c:pt idx="212">
                  <c:v>3.2765548401730259E-3</c:v>
                </c:pt>
                <c:pt idx="213">
                  <c:v>5.8612452157932853E-3</c:v>
                </c:pt>
                <c:pt idx="214">
                  <c:v>1.4903395833457209E-3</c:v>
                </c:pt>
                <c:pt idx="215">
                  <c:v>-1.0406839292666427E-3</c:v>
                </c:pt>
                <c:pt idx="216">
                  <c:v>-2.7897805640529297E-3</c:v>
                </c:pt>
                <c:pt idx="217">
                  <c:v>3.2026900239424403E-3</c:v>
                </c:pt>
                <c:pt idx="218">
                  <c:v>-9.4507810283040467E-3</c:v>
                </c:pt>
                <c:pt idx="219">
                  <c:v>1.1114607703605929E-4</c:v>
                </c:pt>
                <c:pt idx="220">
                  <c:v>2.7136699018239343E-3</c:v>
                </c:pt>
                <c:pt idx="221">
                  <c:v>3.3102798958633949E-3</c:v>
                </c:pt>
                <c:pt idx="222">
                  <c:v>7.2228088275484862E-3</c:v>
                </c:pt>
                <c:pt idx="223">
                  <c:v>-5.1271136299293482E-3</c:v>
                </c:pt>
                <c:pt idx="224">
                  <c:v>-8.1086242863653304E-4</c:v>
                </c:pt>
                <c:pt idx="225">
                  <c:v>6.3117139574416269E-3</c:v>
                </c:pt>
                <c:pt idx="226">
                  <c:v>9.8944226265991649E-4</c:v>
                </c:pt>
                <c:pt idx="227">
                  <c:v>-2.6542993180212375E-3</c:v>
                </c:pt>
                <c:pt idx="228">
                  <c:v>-8.1998152439254372E-5</c:v>
                </c:pt>
                <c:pt idx="229">
                  <c:v>-1.9412675970006464E-3</c:v>
                </c:pt>
                <c:pt idx="230">
                  <c:v>7.4364552496371174E-4</c:v>
                </c:pt>
                <c:pt idx="231">
                  <c:v>-6.1167478277216938E-3</c:v>
                </c:pt>
                <c:pt idx="232">
                  <c:v>1.4289589948392929E-2</c:v>
                </c:pt>
                <c:pt idx="233">
                  <c:v>-4.5836228455772967E-4</c:v>
                </c:pt>
                <c:pt idx="234">
                  <c:v>6.687599594722639E-4</c:v>
                </c:pt>
                <c:pt idx="235">
                  <c:v>-9.6129484578419996E-4</c:v>
                </c:pt>
                <c:pt idx="236">
                  <c:v>5.0863822366059314E-3</c:v>
                </c:pt>
                <c:pt idx="237">
                  <c:v>-3.5744070108686744E-3</c:v>
                </c:pt>
                <c:pt idx="238">
                  <c:v>6.1230119571984744E-3</c:v>
                </c:pt>
                <c:pt idx="239">
                  <c:v>2.4457161767133537E-3</c:v>
                </c:pt>
                <c:pt idx="240">
                  <c:v>3.5021684354059521E-5</c:v>
                </c:pt>
                <c:pt idx="241">
                  <c:v>2.3127383143245386E-3</c:v>
                </c:pt>
                <c:pt idx="242">
                  <c:v>3.9665520666687243E-3</c:v>
                </c:pt>
                <c:pt idx="243">
                  <c:v>4.9812519182935487E-3</c:v>
                </c:pt>
                <c:pt idx="244">
                  <c:v>3.5799882399755907E-3</c:v>
                </c:pt>
                <c:pt idx="245">
                  <c:v>2.42740695588758E-3</c:v>
                </c:pt>
                <c:pt idx="246">
                  <c:v>1.6678916806503775E-3</c:v>
                </c:pt>
                <c:pt idx="247">
                  <c:v>-3.5546458578608799E-3</c:v>
                </c:pt>
                <c:pt idx="248">
                  <c:v>1.6236740588277255E-3</c:v>
                </c:pt>
                <c:pt idx="249">
                  <c:v>7.1374984888785365E-3</c:v>
                </c:pt>
                <c:pt idx="250">
                  <c:v>1.3161522043523986E-3</c:v>
                </c:pt>
                <c:pt idx="251">
                  <c:v>7.718640996738471E-3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3-4232-88E9-88848620A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6917376"/>
        <c:axId val="426918360"/>
      </c:barChart>
      <c:lineChart>
        <c:grouping val="standard"/>
        <c:varyColors val="0"/>
        <c:ser>
          <c:idx val="1"/>
          <c:order val="1"/>
          <c:tx>
            <c:strRef>
              <c:f>'delta VAR, ES'!$L$22</c:f>
              <c:strCache>
                <c:ptCount val="1"/>
                <c:pt idx="0">
                  <c:v>ES, 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'delta VAR, ES'!$L$23:$L$274</c:f>
              <c:numCache>
                <c:formatCode>0.000%</c:formatCode>
                <c:ptCount val="252"/>
                <c:pt idx="0">
                  <c:v>-6.9166070694414439E-2</c:v>
                </c:pt>
                <c:pt idx="1">
                  <c:v>-6.7817349073038172E-2</c:v>
                </c:pt>
                <c:pt idx="2">
                  <c:v>-6.7865775396993261E-2</c:v>
                </c:pt>
                <c:pt idx="3">
                  <c:v>-6.7869333332307116E-2</c:v>
                </c:pt>
                <c:pt idx="4">
                  <c:v>-6.5926511731334847E-2</c:v>
                </c:pt>
                <c:pt idx="5">
                  <c:v>-6.5862302333972431E-2</c:v>
                </c:pt>
                <c:pt idx="6">
                  <c:v>-6.5855884804364939E-2</c:v>
                </c:pt>
                <c:pt idx="7">
                  <c:v>-6.5867027987210502E-2</c:v>
                </c:pt>
                <c:pt idx="8">
                  <c:v>-6.5766909538831617E-2</c:v>
                </c:pt>
                <c:pt idx="9">
                  <c:v>-6.503692480885076E-2</c:v>
                </c:pt>
                <c:pt idx="10">
                  <c:v>-6.4651073526281994E-2</c:v>
                </c:pt>
                <c:pt idx="11">
                  <c:v>-6.4126268195848754E-2</c:v>
                </c:pt>
                <c:pt idx="12">
                  <c:v>-6.3745410046505233E-2</c:v>
                </c:pt>
                <c:pt idx="13">
                  <c:v>-6.3835224212143632E-2</c:v>
                </c:pt>
                <c:pt idx="14">
                  <c:v>-6.3584959956837231E-2</c:v>
                </c:pt>
                <c:pt idx="15">
                  <c:v>-6.2622973391428263E-2</c:v>
                </c:pt>
                <c:pt idx="16">
                  <c:v>-6.262264413218982E-2</c:v>
                </c:pt>
                <c:pt idx="17">
                  <c:v>-6.2465567711973161E-2</c:v>
                </c:pt>
                <c:pt idx="18">
                  <c:v>-6.2457445111271194E-2</c:v>
                </c:pt>
                <c:pt idx="19">
                  <c:v>-6.2890916484228745E-2</c:v>
                </c:pt>
                <c:pt idx="20">
                  <c:v>-6.1272736796097509E-2</c:v>
                </c:pt>
                <c:pt idx="21">
                  <c:v>-6.1250397625395067E-2</c:v>
                </c:pt>
                <c:pt idx="22">
                  <c:v>-6.1259863524605003E-2</c:v>
                </c:pt>
                <c:pt idx="23">
                  <c:v>-6.1181197790121267E-2</c:v>
                </c:pt>
                <c:pt idx="24">
                  <c:v>-6.1040754803920648E-2</c:v>
                </c:pt>
                <c:pt idx="25">
                  <c:v>-6.0686831260055134E-2</c:v>
                </c:pt>
                <c:pt idx="26">
                  <c:v>-6.0666814729047377E-2</c:v>
                </c:pt>
                <c:pt idx="27">
                  <c:v>-6.0666413722567418E-2</c:v>
                </c:pt>
                <c:pt idx="28">
                  <c:v>-6.0048140984476812E-2</c:v>
                </c:pt>
                <c:pt idx="29">
                  <c:v>-6.0176882674236688E-2</c:v>
                </c:pt>
                <c:pt idx="30">
                  <c:v>-6.0179431925250451E-2</c:v>
                </c:pt>
                <c:pt idx="31">
                  <c:v>-5.9850694572737548E-2</c:v>
                </c:pt>
                <c:pt idx="32">
                  <c:v>-5.9648374508641341E-2</c:v>
                </c:pt>
                <c:pt idx="33">
                  <c:v>-5.9858832092165762E-2</c:v>
                </c:pt>
                <c:pt idx="34">
                  <c:v>-5.9876693872734914E-2</c:v>
                </c:pt>
                <c:pt idx="35">
                  <c:v>-5.9895471632878478E-2</c:v>
                </c:pt>
                <c:pt idx="36">
                  <c:v>-5.9836300046249527E-2</c:v>
                </c:pt>
                <c:pt idx="37">
                  <c:v>-5.9831724928902472E-2</c:v>
                </c:pt>
                <c:pt idx="38">
                  <c:v>-5.9903995762059188E-2</c:v>
                </c:pt>
                <c:pt idx="39">
                  <c:v>-5.9614521370785788E-2</c:v>
                </c:pt>
                <c:pt idx="40">
                  <c:v>-5.9163386068369225E-2</c:v>
                </c:pt>
                <c:pt idx="41">
                  <c:v>-5.9072909713497532E-2</c:v>
                </c:pt>
                <c:pt idx="42">
                  <c:v>-5.9036442349123669E-2</c:v>
                </c:pt>
                <c:pt idx="43">
                  <c:v>-5.9046190748409423E-2</c:v>
                </c:pt>
                <c:pt idx="44">
                  <c:v>-5.8779625791211473E-2</c:v>
                </c:pt>
                <c:pt idx="45">
                  <c:v>-5.8618182568869817E-2</c:v>
                </c:pt>
                <c:pt idx="46">
                  <c:v>-5.844009969251425E-2</c:v>
                </c:pt>
                <c:pt idx="47">
                  <c:v>-5.8322562350993784E-2</c:v>
                </c:pt>
                <c:pt idx="48">
                  <c:v>-5.8322970851393513E-2</c:v>
                </c:pt>
                <c:pt idx="49">
                  <c:v>-5.8021503221153577E-2</c:v>
                </c:pt>
                <c:pt idx="50">
                  <c:v>-5.7879071154791462E-2</c:v>
                </c:pt>
                <c:pt idx="51">
                  <c:v>-5.8037129913707811E-2</c:v>
                </c:pt>
                <c:pt idx="52">
                  <c:v>-5.8026658278724857E-2</c:v>
                </c:pt>
                <c:pt idx="53">
                  <c:v>-5.8015711852108853E-2</c:v>
                </c:pt>
                <c:pt idx="54">
                  <c:v>-5.818329193917595E-2</c:v>
                </c:pt>
                <c:pt idx="55">
                  <c:v>-5.8180230231976833E-2</c:v>
                </c:pt>
                <c:pt idx="56">
                  <c:v>-5.8482046935388964E-2</c:v>
                </c:pt>
                <c:pt idx="57">
                  <c:v>-5.8893199360464409E-2</c:v>
                </c:pt>
                <c:pt idx="58">
                  <c:v>-5.8907607777087721E-2</c:v>
                </c:pt>
                <c:pt idx="59">
                  <c:v>-5.8828638694891647E-2</c:v>
                </c:pt>
                <c:pt idx="60">
                  <c:v>-5.8698201094876487E-2</c:v>
                </c:pt>
                <c:pt idx="61">
                  <c:v>-5.8243887322724099E-2</c:v>
                </c:pt>
                <c:pt idx="62">
                  <c:v>-5.8351153926555106E-2</c:v>
                </c:pt>
                <c:pt idx="63">
                  <c:v>-5.8279215173972922E-2</c:v>
                </c:pt>
                <c:pt idx="64">
                  <c:v>-5.8153210344499009E-2</c:v>
                </c:pt>
                <c:pt idx="65">
                  <c:v>-5.8275622883899397E-2</c:v>
                </c:pt>
                <c:pt idx="66">
                  <c:v>-5.837112050409532E-2</c:v>
                </c:pt>
                <c:pt idx="67">
                  <c:v>-5.8319342757786843E-2</c:v>
                </c:pt>
                <c:pt idx="68">
                  <c:v>-5.8309447058648101E-2</c:v>
                </c:pt>
                <c:pt idx="69">
                  <c:v>-5.8028206964692096E-2</c:v>
                </c:pt>
                <c:pt idx="70">
                  <c:v>-5.7870501246873478E-2</c:v>
                </c:pt>
                <c:pt idx="71">
                  <c:v>-5.7907602646280816E-2</c:v>
                </c:pt>
                <c:pt idx="72">
                  <c:v>-5.7907052452205669E-2</c:v>
                </c:pt>
                <c:pt idx="73">
                  <c:v>-5.7969923903541692E-2</c:v>
                </c:pt>
                <c:pt idx="74">
                  <c:v>-5.7974971034498321E-2</c:v>
                </c:pt>
                <c:pt idx="75">
                  <c:v>-5.8116729467491787E-2</c:v>
                </c:pt>
                <c:pt idx="76">
                  <c:v>-5.8073070715827388E-2</c:v>
                </c:pt>
                <c:pt idx="77">
                  <c:v>-5.8071814508882096E-2</c:v>
                </c:pt>
                <c:pt idx="78">
                  <c:v>-5.8109383972132084E-2</c:v>
                </c:pt>
                <c:pt idx="79">
                  <c:v>-5.7616364669170785E-2</c:v>
                </c:pt>
                <c:pt idx="80">
                  <c:v>-5.737015856473781E-2</c:v>
                </c:pt>
                <c:pt idx="81">
                  <c:v>-5.737007548830389E-2</c:v>
                </c:pt>
                <c:pt idx="82">
                  <c:v>-5.7366072988817171E-2</c:v>
                </c:pt>
                <c:pt idx="83">
                  <c:v>-5.7157770348007363E-2</c:v>
                </c:pt>
                <c:pt idx="84">
                  <c:v>-5.7279611584005068E-2</c:v>
                </c:pt>
                <c:pt idx="85">
                  <c:v>-5.7280061238192327E-2</c:v>
                </c:pt>
                <c:pt idx="86">
                  <c:v>-5.7299569739248109E-2</c:v>
                </c:pt>
                <c:pt idx="87">
                  <c:v>-5.7211701824513191E-2</c:v>
                </c:pt>
                <c:pt idx="88">
                  <c:v>-5.717629915663542E-2</c:v>
                </c:pt>
                <c:pt idx="89">
                  <c:v>-5.7612572106723596E-2</c:v>
                </c:pt>
                <c:pt idx="90">
                  <c:v>-5.8098282896081078E-2</c:v>
                </c:pt>
                <c:pt idx="91">
                  <c:v>-5.786000437738556E-2</c:v>
                </c:pt>
                <c:pt idx="92">
                  <c:v>-5.7806207140763469E-2</c:v>
                </c:pt>
                <c:pt idx="93">
                  <c:v>-5.7755640181356482E-2</c:v>
                </c:pt>
                <c:pt idx="94">
                  <c:v>-5.7772701917736743E-2</c:v>
                </c:pt>
                <c:pt idx="95">
                  <c:v>-5.8091463391082253E-2</c:v>
                </c:pt>
                <c:pt idx="96">
                  <c:v>-5.8120731203530701E-2</c:v>
                </c:pt>
                <c:pt idx="97">
                  <c:v>-5.7957425710809599E-2</c:v>
                </c:pt>
                <c:pt idx="98">
                  <c:v>-5.7840172214843943E-2</c:v>
                </c:pt>
                <c:pt idx="99">
                  <c:v>-5.7768568181153029E-2</c:v>
                </c:pt>
                <c:pt idx="100">
                  <c:v>-5.7521366059168876E-2</c:v>
                </c:pt>
                <c:pt idx="101">
                  <c:v>-5.458626897486063E-2</c:v>
                </c:pt>
                <c:pt idx="102">
                  <c:v>-5.3645325982595811E-2</c:v>
                </c:pt>
                <c:pt idx="103">
                  <c:v>-5.3224291906797887E-2</c:v>
                </c:pt>
                <c:pt idx="104">
                  <c:v>-5.2436328462966933E-2</c:v>
                </c:pt>
                <c:pt idx="105">
                  <c:v>-5.2452437982173632E-2</c:v>
                </c:pt>
                <c:pt idx="106">
                  <c:v>-5.2340222301235334E-2</c:v>
                </c:pt>
                <c:pt idx="107">
                  <c:v>-5.2349092634130151E-2</c:v>
                </c:pt>
                <c:pt idx="108">
                  <c:v>-5.262588313587125E-2</c:v>
                </c:pt>
                <c:pt idx="109">
                  <c:v>-5.2642505909483252E-2</c:v>
                </c:pt>
                <c:pt idx="110">
                  <c:v>-5.2409563627759684E-2</c:v>
                </c:pt>
                <c:pt idx="111">
                  <c:v>-5.2583632316921015E-2</c:v>
                </c:pt>
                <c:pt idx="112">
                  <c:v>-5.2316134574351733E-2</c:v>
                </c:pt>
                <c:pt idx="113">
                  <c:v>-5.2457357815738861E-2</c:v>
                </c:pt>
                <c:pt idx="114">
                  <c:v>-5.2227840678384409E-2</c:v>
                </c:pt>
                <c:pt idx="115">
                  <c:v>-5.2223030585510283E-2</c:v>
                </c:pt>
                <c:pt idx="116">
                  <c:v>-5.2180707688053253E-2</c:v>
                </c:pt>
                <c:pt idx="117">
                  <c:v>-5.2077848021379596E-2</c:v>
                </c:pt>
                <c:pt idx="118">
                  <c:v>-5.2065698148727038E-2</c:v>
                </c:pt>
                <c:pt idx="119">
                  <c:v>-5.2049630913554877E-2</c:v>
                </c:pt>
                <c:pt idx="120">
                  <c:v>-5.2148296267137427E-2</c:v>
                </c:pt>
                <c:pt idx="121">
                  <c:v>-5.1784005954817067E-2</c:v>
                </c:pt>
                <c:pt idx="122">
                  <c:v>-5.1604547379489947E-2</c:v>
                </c:pt>
                <c:pt idx="123">
                  <c:v>-5.1320954216528304E-2</c:v>
                </c:pt>
                <c:pt idx="124">
                  <c:v>-5.1308096985212485E-2</c:v>
                </c:pt>
                <c:pt idx="125">
                  <c:v>-5.1512694095231619E-2</c:v>
                </c:pt>
                <c:pt idx="126">
                  <c:v>-5.2095456620354447E-2</c:v>
                </c:pt>
                <c:pt idx="127">
                  <c:v>-5.2274933747216618E-2</c:v>
                </c:pt>
                <c:pt idx="128">
                  <c:v>-5.2253132195000704E-2</c:v>
                </c:pt>
                <c:pt idx="129">
                  <c:v>-5.2386526958106326E-2</c:v>
                </c:pt>
                <c:pt idx="130">
                  <c:v>-5.210957036327156E-2</c:v>
                </c:pt>
                <c:pt idx="131">
                  <c:v>-5.2114935260044876E-2</c:v>
                </c:pt>
                <c:pt idx="132">
                  <c:v>-5.2680249603383612E-2</c:v>
                </c:pt>
                <c:pt idx="133">
                  <c:v>-5.2678749934550836E-2</c:v>
                </c:pt>
                <c:pt idx="134">
                  <c:v>-5.2744145490947719E-2</c:v>
                </c:pt>
                <c:pt idx="135">
                  <c:v>-5.2762806763684236E-2</c:v>
                </c:pt>
                <c:pt idx="136">
                  <c:v>-5.2758030654350474E-2</c:v>
                </c:pt>
                <c:pt idx="137">
                  <c:v>-5.3126986385512803E-2</c:v>
                </c:pt>
                <c:pt idx="138">
                  <c:v>-5.3123609671477209E-2</c:v>
                </c:pt>
                <c:pt idx="139">
                  <c:v>-5.3120419600128234E-2</c:v>
                </c:pt>
                <c:pt idx="140">
                  <c:v>-5.3446506428980751E-2</c:v>
                </c:pt>
                <c:pt idx="141">
                  <c:v>-5.3429760121683531E-2</c:v>
                </c:pt>
                <c:pt idx="142">
                  <c:v>-5.3442512539065096E-2</c:v>
                </c:pt>
                <c:pt idx="143">
                  <c:v>-5.3420026495149472E-2</c:v>
                </c:pt>
                <c:pt idx="144">
                  <c:v>-5.3459169258196569E-2</c:v>
                </c:pt>
                <c:pt idx="145">
                  <c:v>-5.3469871407387431E-2</c:v>
                </c:pt>
                <c:pt idx="146">
                  <c:v>-5.3476928405228052E-2</c:v>
                </c:pt>
                <c:pt idx="147">
                  <c:v>-5.3533693444803639E-2</c:v>
                </c:pt>
                <c:pt idx="148">
                  <c:v>-5.3521635372426074E-2</c:v>
                </c:pt>
                <c:pt idx="149">
                  <c:v>-5.3577664511497723E-2</c:v>
                </c:pt>
                <c:pt idx="150">
                  <c:v>-5.3377570566924624E-2</c:v>
                </c:pt>
                <c:pt idx="151">
                  <c:v>-5.3464447822394373E-2</c:v>
                </c:pt>
                <c:pt idx="152">
                  <c:v>-5.3526520864178508E-2</c:v>
                </c:pt>
                <c:pt idx="153">
                  <c:v>-5.401121493567268E-2</c:v>
                </c:pt>
                <c:pt idx="154">
                  <c:v>-5.3099008783184617E-2</c:v>
                </c:pt>
                <c:pt idx="155">
                  <c:v>-5.2524162672681202E-2</c:v>
                </c:pt>
                <c:pt idx="156">
                  <c:v>-5.2355815527708148E-2</c:v>
                </c:pt>
                <c:pt idx="157">
                  <c:v>-5.2273818202168948E-2</c:v>
                </c:pt>
                <c:pt idx="158">
                  <c:v>-5.1764486204425197E-2</c:v>
                </c:pt>
                <c:pt idx="159">
                  <c:v>-5.1773577258212342E-2</c:v>
                </c:pt>
                <c:pt idx="160">
                  <c:v>-5.1788063437583291E-2</c:v>
                </c:pt>
                <c:pt idx="161">
                  <c:v>-5.1781485193569045E-2</c:v>
                </c:pt>
                <c:pt idx="162">
                  <c:v>-5.1667890079452362E-2</c:v>
                </c:pt>
                <c:pt idx="163">
                  <c:v>-5.1577235020814502E-2</c:v>
                </c:pt>
                <c:pt idx="164">
                  <c:v>-5.1472975093799674E-2</c:v>
                </c:pt>
                <c:pt idx="165">
                  <c:v>-5.1581268014212901E-2</c:v>
                </c:pt>
                <c:pt idx="166">
                  <c:v>-5.1686721087244689E-2</c:v>
                </c:pt>
                <c:pt idx="167">
                  <c:v>-5.163812946175865E-2</c:v>
                </c:pt>
                <c:pt idx="168">
                  <c:v>-5.154066572733812E-2</c:v>
                </c:pt>
                <c:pt idx="169">
                  <c:v>-5.1510665808926201E-2</c:v>
                </c:pt>
                <c:pt idx="170">
                  <c:v>-5.154223256703707E-2</c:v>
                </c:pt>
                <c:pt idx="171">
                  <c:v>-5.1853924273234549E-2</c:v>
                </c:pt>
                <c:pt idx="172">
                  <c:v>-5.1797859196515868E-2</c:v>
                </c:pt>
                <c:pt idx="173">
                  <c:v>-5.180396111968557E-2</c:v>
                </c:pt>
                <c:pt idx="174">
                  <c:v>-5.182624545280614E-2</c:v>
                </c:pt>
                <c:pt idx="175">
                  <c:v>-5.1669139356594458E-2</c:v>
                </c:pt>
                <c:pt idx="176">
                  <c:v>-5.1420813567065682E-2</c:v>
                </c:pt>
                <c:pt idx="177">
                  <c:v>-5.1426978143600276E-2</c:v>
                </c:pt>
                <c:pt idx="178">
                  <c:v>-5.1413104747852802E-2</c:v>
                </c:pt>
                <c:pt idx="179">
                  <c:v>-5.1421017349386346E-2</c:v>
                </c:pt>
                <c:pt idx="180">
                  <c:v>-5.1360736686992078E-2</c:v>
                </c:pt>
                <c:pt idx="181">
                  <c:v>-5.1397203753459367E-2</c:v>
                </c:pt>
                <c:pt idx="182">
                  <c:v>-5.1372403924117106E-2</c:v>
                </c:pt>
                <c:pt idx="183">
                  <c:v>-5.1495107215485982E-2</c:v>
                </c:pt>
                <c:pt idx="184">
                  <c:v>-5.1379049728891374E-2</c:v>
                </c:pt>
                <c:pt idx="185">
                  <c:v>-5.1356044347080458E-2</c:v>
                </c:pt>
                <c:pt idx="186">
                  <c:v>-5.1355355109972647E-2</c:v>
                </c:pt>
                <c:pt idx="187">
                  <c:v>-5.2607238554962868E-2</c:v>
                </c:pt>
                <c:pt idx="188">
                  <c:v>-5.2784225304138038E-2</c:v>
                </c:pt>
                <c:pt idx="189">
                  <c:v>-5.2947967404448994E-2</c:v>
                </c:pt>
                <c:pt idx="190">
                  <c:v>-5.2930241341053015E-2</c:v>
                </c:pt>
                <c:pt idx="191">
                  <c:v>-5.2207045667062218E-2</c:v>
                </c:pt>
                <c:pt idx="192">
                  <c:v>-5.2287701320571325E-2</c:v>
                </c:pt>
                <c:pt idx="193">
                  <c:v>-5.233093168556413E-2</c:v>
                </c:pt>
                <c:pt idx="194">
                  <c:v>-5.2250172145998079E-2</c:v>
                </c:pt>
                <c:pt idx="195">
                  <c:v>-5.119359723111E-2</c:v>
                </c:pt>
                <c:pt idx="196">
                  <c:v>-5.1251380610351061E-2</c:v>
                </c:pt>
                <c:pt idx="197">
                  <c:v>-5.1288665687238361E-2</c:v>
                </c:pt>
                <c:pt idx="198">
                  <c:v>-5.0674414697738625E-2</c:v>
                </c:pt>
                <c:pt idx="199">
                  <c:v>-5.060582775269188E-2</c:v>
                </c:pt>
                <c:pt idx="200">
                  <c:v>-5.0478047801064997E-2</c:v>
                </c:pt>
                <c:pt idx="201">
                  <c:v>-4.9898854827058678E-2</c:v>
                </c:pt>
                <c:pt idx="202">
                  <c:v>-4.9730489526157766E-2</c:v>
                </c:pt>
                <c:pt idx="203">
                  <c:v>-4.9681964334556551E-2</c:v>
                </c:pt>
                <c:pt idx="204">
                  <c:v>-5.0159275859811732E-2</c:v>
                </c:pt>
                <c:pt idx="205">
                  <c:v>-4.9880159092422556E-2</c:v>
                </c:pt>
                <c:pt idx="206">
                  <c:v>-4.992918844789148E-2</c:v>
                </c:pt>
                <c:pt idx="207">
                  <c:v>-4.9844031319931509E-2</c:v>
                </c:pt>
                <c:pt idx="208">
                  <c:v>-4.9851607545209425E-2</c:v>
                </c:pt>
                <c:pt idx="209">
                  <c:v>-5.0792052627904719E-2</c:v>
                </c:pt>
                <c:pt idx="210">
                  <c:v>-5.1087722242263815E-2</c:v>
                </c:pt>
                <c:pt idx="211">
                  <c:v>-5.1116876010531415E-2</c:v>
                </c:pt>
                <c:pt idx="212">
                  <c:v>-5.1575166365512959E-2</c:v>
                </c:pt>
                <c:pt idx="213">
                  <c:v>-5.1619847047244781E-2</c:v>
                </c:pt>
                <c:pt idx="214">
                  <c:v>-5.1495661582384757E-2</c:v>
                </c:pt>
                <c:pt idx="215">
                  <c:v>-5.1519261789184721E-2</c:v>
                </c:pt>
                <c:pt idx="216">
                  <c:v>-5.0998551816428775E-2</c:v>
                </c:pt>
                <c:pt idx="217">
                  <c:v>-5.1084763857328075E-2</c:v>
                </c:pt>
                <c:pt idx="218">
                  <c:v>-5.1013467179984326E-2</c:v>
                </c:pt>
                <c:pt idx="219">
                  <c:v>-5.1016663743147048E-2</c:v>
                </c:pt>
                <c:pt idx="220">
                  <c:v>-5.0837218646746195E-2</c:v>
                </c:pt>
                <c:pt idx="221">
                  <c:v>-5.0900795087593619E-2</c:v>
                </c:pt>
                <c:pt idx="222">
                  <c:v>-5.1059948682364756E-2</c:v>
                </c:pt>
                <c:pt idx="223">
                  <c:v>-5.1186630618273388E-2</c:v>
                </c:pt>
                <c:pt idx="224">
                  <c:v>-5.1185203079397078E-2</c:v>
                </c:pt>
                <c:pt idx="225">
                  <c:v>-5.1170992836345852E-2</c:v>
                </c:pt>
                <c:pt idx="226">
                  <c:v>-5.1189691869699502E-2</c:v>
                </c:pt>
                <c:pt idx="227">
                  <c:v>-5.1221738593258868E-2</c:v>
                </c:pt>
                <c:pt idx="228">
                  <c:v>-5.1221928804507967E-2</c:v>
                </c:pt>
                <c:pt idx="229">
                  <c:v>-5.1219668407374228E-2</c:v>
                </c:pt>
                <c:pt idx="230">
                  <c:v>-5.1195378940852763E-2</c:v>
                </c:pt>
                <c:pt idx="231">
                  <c:v>-5.1509424488529451E-2</c:v>
                </c:pt>
                <c:pt idx="232">
                  <c:v>-5.1506456599106097E-2</c:v>
                </c:pt>
                <c:pt idx="233">
                  <c:v>-5.1437010542045088E-2</c:v>
                </c:pt>
                <c:pt idx="234">
                  <c:v>-5.1679236416950963E-2</c:v>
                </c:pt>
                <c:pt idx="235">
                  <c:v>-5.157602054893811E-2</c:v>
                </c:pt>
                <c:pt idx="236">
                  <c:v>-5.1512551626144119E-2</c:v>
                </c:pt>
                <c:pt idx="237">
                  <c:v>-5.14996541045048E-2</c:v>
                </c:pt>
                <c:pt idx="238">
                  <c:v>-5.1544743986828984E-2</c:v>
                </c:pt>
                <c:pt idx="239">
                  <c:v>-5.17107528992048E-2</c:v>
                </c:pt>
                <c:pt idx="240">
                  <c:v>-5.1839000347502585E-2</c:v>
                </c:pt>
                <c:pt idx="241">
                  <c:v>-5.2161673776768412E-2</c:v>
                </c:pt>
                <c:pt idx="242">
                  <c:v>-5.2160130686484826E-2</c:v>
                </c:pt>
                <c:pt idx="243">
                  <c:v>-5.2163262455528575E-2</c:v>
                </c:pt>
                <c:pt idx="244">
                  <c:v>-5.2302166222888094E-2</c:v>
                </c:pt>
                <c:pt idx="245">
                  <c:v>-5.2272968008449543E-2</c:v>
                </c:pt>
                <c:pt idx="246">
                  <c:v>-5.2283036997230789E-2</c:v>
                </c:pt>
                <c:pt idx="247">
                  <c:v>-5.2278303843234439E-2</c:v>
                </c:pt>
                <c:pt idx="248">
                  <c:v>-5.2215966099038932E-2</c:v>
                </c:pt>
                <c:pt idx="249">
                  <c:v>-5.240320543912106E-2</c:v>
                </c:pt>
                <c:pt idx="250">
                  <c:v>-5.2880139346819406E-2</c:v>
                </c:pt>
                <c:pt idx="251">
                  <c:v>-5.2634741436098489E-2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3-4232-88E9-88848620A238}"/>
            </c:ext>
          </c:extLst>
        </c:ser>
        <c:ser>
          <c:idx val="2"/>
          <c:order val="2"/>
          <c:tx>
            <c:strRef>
              <c:f>'delta VAR, ES'!$J$22</c:f>
              <c:strCache>
                <c:ptCount val="1"/>
                <c:pt idx="0">
                  <c:v>Var, 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'delta VAR, ES'!$J$23:$J$274</c:f>
              <c:numCache>
                <c:formatCode>General</c:formatCode>
                <c:ptCount val="252"/>
                <c:pt idx="0">
                  <c:v>-6.0372010732717904E-2</c:v>
                </c:pt>
                <c:pt idx="1">
                  <c:v>-5.9194771150019553E-2</c:v>
                </c:pt>
                <c:pt idx="2">
                  <c:v>-5.9237040351091876E-2</c:v>
                </c:pt>
                <c:pt idx="3">
                  <c:v>-5.9240145915811636E-2</c:v>
                </c:pt>
                <c:pt idx="4">
                  <c:v>-5.7544342679223759E-2</c:v>
                </c:pt>
                <c:pt idx="5">
                  <c:v>-5.7488297129898981E-2</c:v>
                </c:pt>
                <c:pt idx="6">
                  <c:v>-5.7482695551517402E-2</c:v>
                </c:pt>
                <c:pt idx="7">
                  <c:v>-5.7492421944062108E-2</c:v>
                </c:pt>
                <c:pt idx="8">
                  <c:v>-5.7405032968811817E-2</c:v>
                </c:pt>
                <c:pt idx="9">
                  <c:v>-5.6767861513058113E-2</c:v>
                </c:pt>
                <c:pt idx="10">
                  <c:v>-5.64310689565546E-2</c:v>
                </c:pt>
                <c:pt idx="11">
                  <c:v>-5.5972989543868486E-2</c:v>
                </c:pt>
                <c:pt idx="12">
                  <c:v>-5.564055527300471E-2</c:v>
                </c:pt>
                <c:pt idx="13">
                  <c:v>-5.5718950094590408E-2</c:v>
                </c:pt>
                <c:pt idx="14">
                  <c:v>-5.5500505470576299E-2</c:v>
                </c:pt>
                <c:pt idx="15">
                  <c:v>-5.4660829851179149E-2</c:v>
                </c:pt>
                <c:pt idx="16">
                  <c:v>-5.4660542455320475E-2</c:v>
                </c:pt>
                <c:pt idx="17">
                  <c:v>-5.4523437380072329E-2</c:v>
                </c:pt>
                <c:pt idx="18">
                  <c:v>-5.4516347520379073E-2</c:v>
                </c:pt>
                <c:pt idx="19">
                  <c:v>-5.4894705552254848E-2</c:v>
                </c:pt>
                <c:pt idx="20">
                  <c:v>-5.3482267914573424E-2</c:v>
                </c:pt>
                <c:pt idx="21">
                  <c:v>-5.3462769038319979E-2</c:v>
                </c:pt>
                <c:pt idx="22">
                  <c:v>-5.3471031403999551E-2</c:v>
                </c:pt>
                <c:pt idx="23">
                  <c:v>-5.3402367555975987E-2</c:v>
                </c:pt>
                <c:pt idx="24">
                  <c:v>-5.3279781071228285E-2</c:v>
                </c:pt>
                <c:pt idx="25">
                  <c:v>-5.297085682883184E-2</c:v>
                </c:pt>
                <c:pt idx="26">
                  <c:v>-5.2953385282267187E-2</c:v>
                </c:pt>
                <c:pt idx="27">
                  <c:v>-5.2953035261407697E-2</c:v>
                </c:pt>
                <c:pt idx="28">
                  <c:v>-5.2413372273399234E-2</c:v>
                </c:pt>
                <c:pt idx="29">
                  <c:v>-5.2525745212875168E-2</c:v>
                </c:pt>
                <c:pt idx="30">
                  <c:v>-5.2527970341583761E-2</c:v>
                </c:pt>
                <c:pt idx="31">
                  <c:v>-5.2241030014124092E-2</c:v>
                </c:pt>
                <c:pt idx="32">
                  <c:v>-5.2064433758786326E-2</c:v>
                </c:pt>
                <c:pt idx="33">
                  <c:v>-5.2248132895715095E-2</c:v>
                </c:pt>
                <c:pt idx="34">
                  <c:v>-5.2263723655713454E-2</c:v>
                </c:pt>
                <c:pt idx="35">
                  <c:v>-5.2280113933859118E-2</c:v>
                </c:pt>
                <c:pt idx="36">
                  <c:v>-5.2228465667199311E-2</c:v>
                </c:pt>
                <c:pt idx="37">
                  <c:v>-5.2224472249172149E-2</c:v>
                </c:pt>
                <c:pt idx="38">
                  <c:v>-5.2287554270041545E-2</c:v>
                </c:pt>
                <c:pt idx="39">
                  <c:v>-5.2034884848729236E-2</c:v>
                </c:pt>
                <c:pt idx="40">
                  <c:v>-5.1641108752357757E-2</c:v>
                </c:pt>
                <c:pt idx="41">
                  <c:v>-5.1562135935013485E-2</c:v>
                </c:pt>
                <c:pt idx="42">
                  <c:v>-5.1530305181997312E-2</c:v>
                </c:pt>
                <c:pt idx="43">
                  <c:v>-5.1538814129526024E-2</c:v>
                </c:pt>
                <c:pt idx="44">
                  <c:v>-5.1306141342199095E-2</c:v>
                </c:pt>
                <c:pt idx="45">
                  <c:v>-5.1165224678087901E-2</c:v>
                </c:pt>
                <c:pt idx="46">
                  <c:v>-5.100978399431462E-2</c:v>
                </c:pt>
                <c:pt idx="47">
                  <c:v>-5.0907190835956385E-2</c:v>
                </c:pt>
                <c:pt idx="48">
                  <c:v>-5.0907547397927737E-2</c:v>
                </c:pt>
                <c:pt idx="49">
                  <c:v>-5.0644409607596634E-2</c:v>
                </c:pt>
                <c:pt idx="50">
                  <c:v>-5.0520086942556303E-2</c:v>
                </c:pt>
                <c:pt idx="51">
                  <c:v>-5.0658049457903719E-2</c:v>
                </c:pt>
                <c:pt idx="52">
                  <c:v>-5.0648909229852122E-2</c:v>
                </c:pt>
                <c:pt idx="53">
                  <c:v>-5.063935457713712E-2</c:v>
                </c:pt>
                <c:pt idx="54">
                  <c:v>-5.0785627839640413E-2</c:v>
                </c:pt>
                <c:pt idx="55">
                  <c:v>-5.0782955410542875E-2</c:v>
                </c:pt>
                <c:pt idx="56">
                  <c:v>-5.1046397891440991E-2</c:v>
                </c:pt>
                <c:pt idx="57">
                  <c:v>-5.1405274698670719E-2</c:v>
                </c:pt>
                <c:pt idx="58">
                  <c:v>-5.1417851169681596E-2</c:v>
                </c:pt>
                <c:pt idx="59">
                  <c:v>-5.134892254282699E-2</c:v>
                </c:pt>
                <c:pt idx="60">
                  <c:v>-5.1235069318131654E-2</c:v>
                </c:pt>
                <c:pt idx="61">
                  <c:v>-5.0838518875797198E-2</c:v>
                </c:pt>
                <c:pt idx="62">
                  <c:v>-5.0932147160485511E-2</c:v>
                </c:pt>
                <c:pt idx="63">
                  <c:v>-5.0869354998094508E-2</c:v>
                </c:pt>
                <c:pt idx="64">
                  <c:v>-5.0759370943181482E-2</c:v>
                </c:pt>
                <c:pt idx="65">
                  <c:v>-5.086621944662114E-2</c:v>
                </c:pt>
                <c:pt idx="66">
                  <c:v>-5.094957510487285E-2</c:v>
                </c:pt>
                <c:pt idx="67">
                  <c:v>-5.0904380595130312E-2</c:v>
                </c:pt>
                <c:pt idx="68">
                  <c:v>-5.0895743076060436E-2</c:v>
                </c:pt>
                <c:pt idx="69">
                  <c:v>-5.0650261009487677E-2</c:v>
                </c:pt>
                <c:pt idx="70">
                  <c:v>-5.0512606648134374E-2</c:v>
                </c:pt>
                <c:pt idx="71">
                  <c:v>-5.0544990822350588E-2</c:v>
                </c:pt>
                <c:pt idx="72">
                  <c:v>-5.0544510582223076E-2</c:v>
                </c:pt>
                <c:pt idx="73">
                  <c:v>-5.0599388297506487E-2</c:v>
                </c:pt>
                <c:pt idx="74">
                  <c:v>-5.0603793715382955E-2</c:v>
                </c:pt>
                <c:pt idx="75">
                  <c:v>-5.0727528395583976E-2</c:v>
                </c:pt>
                <c:pt idx="76">
                  <c:v>-5.0689420597965912E-2</c:v>
                </c:pt>
                <c:pt idx="77">
                  <c:v>-5.0688324110361178E-2</c:v>
                </c:pt>
                <c:pt idx="78">
                  <c:v>-5.0721116836849468E-2</c:v>
                </c:pt>
                <c:pt idx="79">
                  <c:v>-5.0290782044790504E-2</c:v>
                </c:pt>
                <c:pt idx="80">
                  <c:v>-5.0075879601583051E-2</c:v>
                </c:pt>
                <c:pt idx="81">
                  <c:v>-5.0075807087830146E-2</c:v>
                </c:pt>
                <c:pt idx="82">
                  <c:v>-5.0072313482662979E-2</c:v>
                </c:pt>
                <c:pt idx="83">
                  <c:v>-4.9890495300129754E-2</c:v>
                </c:pt>
                <c:pt idx="84">
                  <c:v>-4.9996845138041472E-2</c:v>
                </c:pt>
                <c:pt idx="85">
                  <c:v>-4.9997237621337787E-2</c:v>
                </c:pt>
                <c:pt idx="86">
                  <c:v>-5.0014265730977302E-2</c:v>
                </c:pt>
                <c:pt idx="87">
                  <c:v>-4.9937569705915022E-2</c:v>
                </c:pt>
                <c:pt idx="88">
                  <c:v>-4.9906668279484034E-2</c:v>
                </c:pt>
                <c:pt idx="89">
                  <c:v>-5.0287471684400384E-2</c:v>
                </c:pt>
                <c:pt idx="90">
                  <c:v>-5.0711427197467504E-2</c:v>
                </c:pt>
                <c:pt idx="91">
                  <c:v>-5.0503444393997017E-2</c:v>
                </c:pt>
                <c:pt idx="92">
                  <c:v>-5.0456487160282115E-2</c:v>
                </c:pt>
                <c:pt idx="93">
                  <c:v>-5.0412349492992517E-2</c:v>
                </c:pt>
                <c:pt idx="94">
                  <c:v>-5.0427241929725232E-2</c:v>
                </c:pt>
                <c:pt idx="95">
                  <c:v>-5.0705474752506453E-2</c:v>
                </c:pt>
                <c:pt idx="96">
                  <c:v>-5.073102133437124E-2</c:v>
                </c:pt>
                <c:pt idx="97">
                  <c:v>-5.0588479176629925E-2</c:v>
                </c:pt>
                <c:pt idx="98">
                  <c:v>-5.0486133774530061E-2</c:v>
                </c:pt>
                <c:pt idx="99">
                  <c:v>-5.0423633773487748E-2</c:v>
                </c:pt>
                <c:pt idx="100">
                  <c:v>-5.0207861950515263E-2</c:v>
                </c:pt>
                <c:pt idx="101">
                  <c:v>-4.7645945234755724E-2</c:v>
                </c:pt>
                <c:pt idx="102">
                  <c:v>-4.682463762167955E-2</c:v>
                </c:pt>
                <c:pt idx="103">
                  <c:v>-4.6457135557622514E-2</c:v>
                </c:pt>
                <c:pt idx="104">
                  <c:v>-4.5769357041214855E-2</c:v>
                </c:pt>
                <c:pt idx="105">
                  <c:v>-4.5783418329599188E-2</c:v>
                </c:pt>
                <c:pt idx="106">
                  <c:v>-4.5685470213912269E-2</c:v>
                </c:pt>
                <c:pt idx="107">
                  <c:v>-4.5693212736038394E-2</c:v>
                </c:pt>
                <c:pt idx="108">
                  <c:v>-4.5934810949932264E-2</c:v>
                </c:pt>
                <c:pt idx="109">
                  <c:v>-4.5949320235436505E-2</c:v>
                </c:pt>
                <c:pt idx="110">
                  <c:v>-4.5745995197724695E-2</c:v>
                </c:pt>
                <c:pt idx="111">
                  <c:v>-4.5897932074646736E-2</c:v>
                </c:pt>
                <c:pt idx="112">
                  <c:v>-4.5664445100134031E-2</c:v>
                </c:pt>
                <c:pt idx="113">
                  <c:v>-4.5787712635200491E-2</c:v>
                </c:pt>
                <c:pt idx="114">
                  <c:v>-4.5587377254853026E-2</c:v>
                </c:pt>
                <c:pt idx="115">
                  <c:v>-4.5583178737058E-2</c:v>
                </c:pt>
                <c:pt idx="116">
                  <c:v>-4.5546236947624795E-2</c:v>
                </c:pt>
                <c:pt idx="117">
                  <c:v>-4.5456455283898051E-2</c:v>
                </c:pt>
                <c:pt idx="118">
                  <c:v>-4.5445850196247167E-2</c:v>
                </c:pt>
                <c:pt idx="119">
                  <c:v>-4.5431825815730534E-2</c:v>
                </c:pt>
                <c:pt idx="120">
                  <c:v>-4.5517946448659793E-2</c:v>
                </c:pt>
                <c:pt idx="121">
                  <c:v>-4.5199973511576265E-2</c:v>
                </c:pt>
                <c:pt idx="122">
                  <c:v>-4.5043332040881852E-2</c:v>
                </c:pt>
                <c:pt idx="123">
                  <c:v>-4.4795796084217646E-2</c:v>
                </c:pt>
                <c:pt idx="124">
                  <c:v>-4.4784573574406135E-2</c:v>
                </c:pt>
                <c:pt idx="125">
                  <c:v>-4.496315736264142E-2</c:v>
                </c:pt>
                <c:pt idx="126">
                  <c:v>-4.5471825052855935E-2</c:v>
                </c:pt>
                <c:pt idx="127">
                  <c:v>-4.5628482716366603E-2</c:v>
                </c:pt>
                <c:pt idx="128">
                  <c:v>-4.5609453103564325E-2</c:v>
                </c:pt>
                <c:pt idx="129">
                  <c:v>-4.5725887505418408E-2</c:v>
                </c:pt>
                <c:pt idx="130">
                  <c:v>-4.5484144316192937E-2</c:v>
                </c:pt>
                <c:pt idx="131">
                  <c:v>-4.548882709782745E-2</c:v>
                </c:pt>
                <c:pt idx="132">
                  <c:v>-4.59822650401705E-2</c:v>
                </c:pt>
                <c:pt idx="133">
                  <c:v>-4.5980956045428435E-2</c:v>
                </c:pt>
                <c:pt idx="134">
                  <c:v>-4.6038036940627872E-2</c:v>
                </c:pt>
                <c:pt idx="135">
                  <c:v>-4.6054325542056643E-2</c:v>
                </c:pt>
                <c:pt idx="136">
                  <c:v>-4.6050156686994269E-2</c:v>
                </c:pt>
                <c:pt idx="137">
                  <c:v>-4.6372201862294779E-2</c:v>
                </c:pt>
                <c:pt idx="138">
                  <c:v>-4.6369254477631287E-2</c:v>
                </c:pt>
                <c:pt idx="139">
                  <c:v>-4.6366470005132207E-2</c:v>
                </c:pt>
                <c:pt idx="140">
                  <c:v>-4.6651096807459311E-2</c:v>
                </c:pt>
                <c:pt idx="141">
                  <c:v>-4.6636479694852941E-2</c:v>
                </c:pt>
                <c:pt idx="142">
                  <c:v>-4.6647610717206793E-2</c:v>
                </c:pt>
                <c:pt idx="143">
                  <c:v>-4.6627983641807237E-2</c:v>
                </c:pt>
                <c:pt idx="144">
                  <c:v>-4.666214963225692E-2</c:v>
                </c:pt>
                <c:pt idx="145">
                  <c:v>-4.6671491065987759E-2</c:v>
                </c:pt>
                <c:pt idx="146">
                  <c:v>-4.6677650807969581E-2</c:v>
                </c:pt>
                <c:pt idx="147">
                  <c:v>-4.6727198505910117E-2</c:v>
                </c:pt>
                <c:pt idx="148">
                  <c:v>-4.6716673546668024E-2</c:v>
                </c:pt>
                <c:pt idx="149">
                  <c:v>-4.676557890953479E-2</c:v>
                </c:pt>
                <c:pt idx="150">
                  <c:v>-4.6590925735687592E-2</c:v>
                </c:pt>
                <c:pt idx="151">
                  <c:v>-4.6666757057996215E-2</c:v>
                </c:pt>
                <c:pt idx="152">
                  <c:v>-4.6720937876816485E-2</c:v>
                </c:pt>
                <c:pt idx="153">
                  <c:v>-4.7144005941729614E-2</c:v>
                </c:pt>
                <c:pt idx="154">
                  <c:v>-4.6347781447905537E-2</c:v>
                </c:pt>
                <c:pt idx="155">
                  <c:v>-4.5846023646652044E-2</c:v>
                </c:pt>
                <c:pt idx="156">
                  <c:v>-4.569908085315378E-2</c:v>
                </c:pt>
                <c:pt idx="157">
                  <c:v>-4.5627509006324743E-2</c:v>
                </c:pt>
                <c:pt idx="158">
                  <c:v>-4.5182935582887732E-2</c:v>
                </c:pt>
                <c:pt idx="159">
                  <c:v>-4.5190870762540108E-2</c:v>
                </c:pt>
                <c:pt idx="160">
                  <c:v>-4.5203515109221624E-2</c:v>
                </c:pt>
                <c:pt idx="161">
                  <c:v>-4.5197773250326895E-2</c:v>
                </c:pt>
                <c:pt idx="162">
                  <c:v>-4.5098621088294502E-2</c:v>
                </c:pt>
                <c:pt idx="163">
                  <c:v>-4.5019492288319141E-2</c:v>
                </c:pt>
                <c:pt idx="164">
                  <c:v>-4.4928488399135658E-2</c:v>
                </c:pt>
                <c:pt idx="165">
                  <c:v>-4.5023012510276073E-2</c:v>
                </c:pt>
                <c:pt idx="166">
                  <c:v>-4.5115057843962886E-2</c:v>
                </c:pt>
                <c:pt idx="167">
                  <c:v>-4.5072644358479172E-2</c:v>
                </c:pt>
                <c:pt idx="168">
                  <c:v>-4.4987572565887625E-2</c:v>
                </c:pt>
                <c:pt idx="169">
                  <c:v>-4.4961386961035979E-2</c:v>
                </c:pt>
                <c:pt idx="170">
                  <c:v>-4.4988940191114449E-2</c:v>
                </c:pt>
                <c:pt idx="171">
                  <c:v>-4.5261002126148919E-2</c:v>
                </c:pt>
                <c:pt idx="172">
                  <c:v>-4.5212065394896035E-2</c:v>
                </c:pt>
                <c:pt idx="173">
                  <c:v>-4.5217391494346136E-2</c:v>
                </c:pt>
                <c:pt idx="174">
                  <c:v>-4.5236842505294403E-2</c:v>
                </c:pt>
                <c:pt idx="175">
                  <c:v>-4.5099711527179835E-2</c:v>
                </c:pt>
                <c:pt idx="176">
                  <c:v>-4.4882958904396357E-2</c:v>
                </c:pt>
                <c:pt idx="177">
                  <c:v>-4.4888339691203712E-2</c:v>
                </c:pt>
                <c:pt idx="178">
                  <c:v>-4.487623021630429E-2</c:v>
                </c:pt>
                <c:pt idx="179">
                  <c:v>-4.488313677699092E-2</c:v>
                </c:pt>
                <c:pt idx="180">
                  <c:v>-4.4830520447040348E-2</c:v>
                </c:pt>
                <c:pt idx="181">
                  <c:v>-4.4862350940027024E-2</c:v>
                </c:pt>
                <c:pt idx="182">
                  <c:v>-4.4840704263438495E-2</c:v>
                </c:pt>
                <c:pt idx="183">
                  <c:v>-4.4947806551440227E-2</c:v>
                </c:pt>
                <c:pt idx="184">
                  <c:v>-4.4846505093139116E-2</c:v>
                </c:pt>
                <c:pt idx="185">
                  <c:v>-4.4826424710609721E-2</c:v>
                </c:pt>
                <c:pt idx="186">
                  <c:v>-4.482582310595512E-2</c:v>
                </c:pt>
                <c:pt idx="187">
                  <c:v>-4.5918536918063656E-2</c:v>
                </c:pt>
                <c:pt idx="188">
                  <c:v>-4.6073020840794496E-2</c:v>
                </c:pt>
                <c:pt idx="189">
                  <c:v>-4.6215944094033012E-2</c:v>
                </c:pt>
                <c:pt idx="190">
                  <c:v>-4.6200471795565759E-2</c:v>
                </c:pt>
                <c:pt idx="191">
                  <c:v>-4.5569226207177099E-2</c:v>
                </c:pt>
                <c:pt idx="192">
                  <c:v>-4.5639626967700561E-2</c:v>
                </c:pt>
                <c:pt idx="193">
                  <c:v>-4.5677360845498192E-2</c:v>
                </c:pt>
                <c:pt idx="194">
                  <c:v>-4.5606869407420224E-2</c:v>
                </c:pt>
                <c:pt idx="195">
                  <c:v>-4.4684631792052919E-2</c:v>
                </c:pt>
                <c:pt idx="196">
                  <c:v>-4.4735068353746972E-2</c:v>
                </c:pt>
                <c:pt idx="197">
                  <c:v>-4.4767612851929546E-2</c:v>
                </c:pt>
                <c:pt idx="198">
                  <c:v>-4.4231460270781751E-2</c:v>
                </c:pt>
                <c:pt idx="199">
                  <c:v>-4.4171593753269421E-2</c:v>
                </c:pt>
                <c:pt idx="200">
                  <c:v>-4.4060060272567203E-2</c:v>
                </c:pt>
                <c:pt idx="201">
                  <c:v>-4.3554508285993991E-2</c:v>
                </c:pt>
                <c:pt idx="202">
                  <c:v>-4.3407549644987539E-2</c:v>
                </c:pt>
                <c:pt idx="203">
                  <c:v>-4.3365194146710091E-2</c:v>
                </c:pt>
                <c:pt idx="204">
                  <c:v>-4.3781818312811263E-2</c:v>
                </c:pt>
                <c:pt idx="205">
                  <c:v>-4.3538189604293898E-2</c:v>
                </c:pt>
                <c:pt idx="206">
                  <c:v>-4.3580985164962165E-2</c:v>
                </c:pt>
                <c:pt idx="207">
                  <c:v>-4.3506655266045677E-2</c:v>
                </c:pt>
                <c:pt idx="208">
                  <c:v>-4.3513268218743434E-2</c:v>
                </c:pt>
                <c:pt idx="209">
                  <c:v>-4.4334141228529675E-2</c:v>
                </c:pt>
                <c:pt idx="210">
                  <c:v>-4.4592218186671334E-2</c:v>
                </c:pt>
                <c:pt idx="211">
                  <c:v>-4.4617665224403566E-2</c:v>
                </c:pt>
                <c:pt idx="212">
                  <c:v>-4.5017686650398507E-2</c:v>
                </c:pt>
                <c:pt idx="213">
                  <c:v>-4.5056686445673517E-2</c:v>
                </c:pt>
                <c:pt idx="214">
                  <c:v>-4.494829043384134E-2</c:v>
                </c:pt>
                <c:pt idx="215">
                  <c:v>-4.4968890012853376E-2</c:v>
                </c:pt>
                <c:pt idx="216">
                  <c:v>-4.451438525715104E-2</c:v>
                </c:pt>
                <c:pt idx="217">
                  <c:v>-4.4589635943017784E-2</c:v>
                </c:pt>
                <c:pt idx="218">
                  <c:v>-4.4527404219766926E-2</c:v>
                </c:pt>
                <c:pt idx="219">
                  <c:v>-4.4530194358683738E-2</c:v>
                </c:pt>
                <c:pt idx="220">
                  <c:v>-4.4373564653149219E-2</c:v>
                </c:pt>
                <c:pt idx="221">
                  <c:v>-4.4429057722665144E-2</c:v>
                </c:pt>
                <c:pt idx="222">
                  <c:v>-4.4567975871913863E-2</c:v>
                </c:pt>
                <c:pt idx="223">
                  <c:v>-4.467855094315229E-2</c:v>
                </c:pt>
                <c:pt idx="224">
                  <c:v>-4.4677304907466055E-2</c:v>
                </c:pt>
                <c:pt idx="225">
                  <c:v>-4.4664901413420645E-2</c:v>
                </c:pt>
                <c:pt idx="226">
                  <c:v>-4.4681222974425679E-2</c:v>
                </c:pt>
                <c:pt idx="227">
                  <c:v>-4.4709195145162722E-2</c:v>
                </c:pt>
                <c:pt idx="228">
                  <c:v>-4.4709361172167825E-2</c:v>
                </c:pt>
                <c:pt idx="229">
                  <c:v>-4.470738817126365E-2</c:v>
                </c:pt>
                <c:pt idx="230">
                  <c:v>-4.4686186967858518E-2</c:v>
                </c:pt>
                <c:pt idx="231">
                  <c:v>-4.4960303467242516E-2</c:v>
                </c:pt>
                <c:pt idx="232">
                  <c:v>-4.4957712927541173E-2</c:v>
                </c:pt>
                <c:pt idx="233">
                  <c:v>-4.4897096529065171E-2</c:v>
                </c:pt>
                <c:pt idx="234">
                  <c:v>-4.5108524805570406E-2</c:v>
                </c:pt>
                <c:pt idx="235">
                  <c:v>-4.5018432229414249E-2</c:v>
                </c:pt>
                <c:pt idx="236">
                  <c:v>-4.4963033007662266E-2</c:v>
                </c:pt>
                <c:pt idx="237">
                  <c:v>-4.4951775330205432E-2</c:v>
                </c:pt>
                <c:pt idx="238">
                  <c:v>-4.4991132298619028E-2</c:v>
                </c:pt>
                <c:pt idx="239">
                  <c:v>-4.5136034152071999E-2</c:v>
                </c:pt>
                <c:pt idx="240">
                  <c:v>-4.5247975689987098E-2</c:v>
                </c:pt>
                <c:pt idx="241">
                  <c:v>-4.5529623086452156E-2</c:v>
                </c:pt>
                <c:pt idx="242">
                  <c:v>-4.5528276191041911E-2</c:v>
                </c:pt>
                <c:pt idx="243">
                  <c:v>-4.5531009774031718E-2</c:v>
                </c:pt>
                <c:pt idx="244">
                  <c:v>-4.5652252742580481E-2</c:v>
                </c:pt>
                <c:pt idx="245">
                  <c:v>-4.5626766909747082E-2</c:v>
                </c:pt>
                <c:pt idx="246">
                  <c:v>-4.5635555685698437E-2</c:v>
                </c:pt>
                <c:pt idx="247">
                  <c:v>-4.5631424324454432E-2</c:v>
                </c:pt>
                <c:pt idx="248">
                  <c:v>-4.5577012458580882E-2</c:v>
                </c:pt>
                <c:pt idx="249">
                  <c:v>-4.5740445415456049E-2</c:v>
                </c:pt>
                <c:pt idx="250">
                  <c:v>-4.6156739975856557E-2</c:v>
                </c:pt>
                <c:pt idx="251">
                  <c:v>-4.5942542969273886E-2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A3-4232-88E9-88848620A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917376"/>
        <c:axId val="426918360"/>
      </c:lineChart>
      <c:catAx>
        <c:axId val="42691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918360"/>
        <c:crosses val="autoZero"/>
        <c:auto val="1"/>
        <c:lblAlgn val="ctr"/>
        <c:lblOffset val="100"/>
        <c:noMultiLvlLbl val="0"/>
      </c:catAx>
      <c:valAx>
        <c:axId val="42691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91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489858</xdr:colOff>
      <xdr:row>0</xdr:row>
      <xdr:rowOff>136070</xdr:rowOff>
    </xdr:from>
    <xdr:to>
      <xdr:col>16</xdr:col>
      <xdr:colOff>163286</xdr:colOff>
      <xdr:row>15</xdr:row>
      <xdr:rowOff>21770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F0B3F1E-8FFB-40AB-B7CD-390D45C55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163286</xdr:colOff>
      <xdr:row>0</xdr:row>
      <xdr:rowOff>136071</xdr:rowOff>
    </xdr:from>
    <xdr:to>
      <xdr:col>7</xdr:col>
      <xdr:colOff>449036</xdr:colOff>
      <xdr:row>15</xdr:row>
      <xdr:rowOff>21771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DE05412-3289-470F-A09A-EECE3E8A58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163286</xdr:colOff>
      <xdr:row>15</xdr:row>
      <xdr:rowOff>108857</xdr:rowOff>
    </xdr:from>
    <xdr:to>
      <xdr:col>7</xdr:col>
      <xdr:colOff>449036</xdr:colOff>
      <xdr:row>29</xdr:row>
      <xdr:rowOff>185057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A1FD736-6C11-48BE-B312-C49288526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489858</xdr:colOff>
      <xdr:row>15</xdr:row>
      <xdr:rowOff>81642</xdr:rowOff>
    </xdr:from>
    <xdr:to>
      <xdr:col>16</xdr:col>
      <xdr:colOff>163286</xdr:colOff>
      <xdr:row>29</xdr:row>
      <xdr:rowOff>157842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4A7A30B-BB69-4AC1-B432-9EC1388AFA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afi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cks"/>
      <sheetName val="daily_VaR"/>
      <sheetName val="graphs for VaR,ES"/>
      <sheetName val="Backtest"/>
      <sheetName val="Info"/>
    </sheetNames>
    <sheetDataSet>
      <sheetData sheetId="0"/>
      <sheetData sheetId="1"/>
      <sheetData sheetId="2"/>
      <sheetData sheetId="3">
        <row r="14">
          <cell r="N14">
            <v>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A1:F506"/>
  <sheetViews>
    <sheetView workbookViewId="0">
      <selection activeCell="G16" sqref="G16"/>
    </sheetView>
  </sheetViews>
  <sheetFormatPr defaultRowHeight="15" x14ac:dyDescent="0.25"/>
  <cols>
    <col min="1" max="6" width="1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40939</v>
      </c>
      <c r="B2" s="3">
        <v>89.897827000000007</v>
      </c>
      <c r="C2" s="3">
        <v>86.376778000000002</v>
      </c>
      <c r="D2" s="4">
        <v>111.52992999999999</v>
      </c>
      <c r="E2" s="3">
        <v>752</v>
      </c>
      <c r="F2" s="3">
        <v>24.061205000000001</v>
      </c>
    </row>
    <row r="3" spans="1:6" x14ac:dyDescent="0.25">
      <c r="A3" s="2">
        <v>40940</v>
      </c>
      <c r="B3" s="3">
        <v>88.079926</v>
      </c>
      <c r="C3" s="3">
        <v>83.745414999999994</v>
      </c>
      <c r="D3" s="4">
        <v>110.939201</v>
      </c>
      <c r="E3" s="3">
        <v>764.65002400000003</v>
      </c>
      <c r="F3" s="3">
        <v>22.027007999999999</v>
      </c>
    </row>
    <row r="4" spans="1:6" x14ac:dyDescent="0.25">
      <c r="A4" s="2">
        <v>40941</v>
      </c>
      <c r="B4" s="3">
        <v>89.823241999999993</v>
      </c>
      <c r="C4" s="3">
        <v>84.271682999999996</v>
      </c>
      <c r="D4" s="4">
        <v>108.719528</v>
      </c>
      <c r="E4" s="3">
        <v>726.95001200000002</v>
      </c>
      <c r="F4" s="3">
        <v>22.512785000000001</v>
      </c>
    </row>
    <row r="5" spans="1:6" x14ac:dyDescent="0.25">
      <c r="A5" s="2">
        <v>40942</v>
      </c>
      <c r="B5" s="3">
        <v>90.544990999999996</v>
      </c>
      <c r="C5" s="3">
        <v>84.135254000000003</v>
      </c>
      <c r="D5" s="4">
        <v>107.994545</v>
      </c>
      <c r="E5" s="3">
        <v>708.01000999999997</v>
      </c>
      <c r="F5" s="3">
        <v>23.233861999999998</v>
      </c>
    </row>
    <row r="6" spans="1:6" x14ac:dyDescent="0.25">
      <c r="A6" s="2">
        <v>40943</v>
      </c>
      <c r="B6" s="3">
        <v>88.126694000000001</v>
      </c>
      <c r="C6" s="3">
        <v>80.656006000000005</v>
      </c>
      <c r="D6" s="4">
        <v>103.28668999999999</v>
      </c>
      <c r="E6" s="3">
        <v>683.57000700000003</v>
      </c>
      <c r="F6" s="3">
        <v>23.120011999999999</v>
      </c>
    </row>
    <row r="7" spans="1:6" x14ac:dyDescent="0.25">
      <c r="A7" s="2">
        <v>40946</v>
      </c>
      <c r="B7" s="3">
        <v>89.054657000000006</v>
      </c>
      <c r="C7" s="3">
        <v>78.599648000000002</v>
      </c>
      <c r="D7" s="4">
        <v>103.86844600000001</v>
      </c>
      <c r="E7" s="3">
        <v>682.73999000000003</v>
      </c>
      <c r="F7" s="3">
        <v>22.710135999999999</v>
      </c>
    </row>
    <row r="8" spans="1:6" x14ac:dyDescent="0.25">
      <c r="A8" s="2">
        <v>40947</v>
      </c>
      <c r="B8" s="3">
        <v>89.035904000000002</v>
      </c>
      <c r="C8" s="3">
        <v>79.886086000000006</v>
      </c>
      <c r="D8" s="4">
        <v>104.727676</v>
      </c>
      <c r="E8" s="3">
        <v>678.10998500000005</v>
      </c>
      <c r="F8" s="3">
        <v>21.973880999999999</v>
      </c>
    </row>
    <row r="9" spans="1:6" x14ac:dyDescent="0.25">
      <c r="A9" s="2">
        <v>40948</v>
      </c>
      <c r="B9" s="3">
        <v>88.361023000000003</v>
      </c>
      <c r="C9" s="3">
        <v>81.192008999999999</v>
      </c>
      <c r="D9" s="4">
        <v>105.202034</v>
      </c>
      <c r="E9" s="3">
        <v>684.11999500000002</v>
      </c>
      <c r="F9" s="3">
        <v>21.733601</v>
      </c>
    </row>
    <row r="10" spans="1:6" x14ac:dyDescent="0.25">
      <c r="A10" s="2">
        <v>40949</v>
      </c>
      <c r="B10" s="3">
        <v>87.826744000000005</v>
      </c>
      <c r="C10" s="3">
        <v>80.022514000000001</v>
      </c>
      <c r="D10" s="4">
        <v>104.477081</v>
      </c>
      <c r="E10" s="3">
        <v>683.10998500000005</v>
      </c>
      <c r="F10" s="3">
        <v>21.423560999999999</v>
      </c>
    </row>
    <row r="11" spans="1:6" x14ac:dyDescent="0.25">
      <c r="A11" s="2">
        <v>40950</v>
      </c>
      <c r="B11" s="3">
        <v>88.098572000000004</v>
      </c>
      <c r="C11" s="3">
        <v>82.731842</v>
      </c>
      <c r="D11" s="4">
        <v>105.551109</v>
      </c>
      <c r="E11" s="3">
        <v>682.40002400000003</v>
      </c>
      <c r="F11" s="3">
        <v>22.493186999999999</v>
      </c>
    </row>
    <row r="12" spans="1:6" x14ac:dyDescent="0.25">
      <c r="A12" s="2">
        <v>40954</v>
      </c>
      <c r="B12" s="3">
        <v>90.582465999999997</v>
      </c>
      <c r="C12" s="3">
        <v>83.989067000000006</v>
      </c>
      <c r="D12" s="4">
        <v>106.669899</v>
      </c>
      <c r="E12" s="3">
        <v>691</v>
      </c>
      <c r="F12" s="3">
        <v>22.524189</v>
      </c>
    </row>
    <row r="13" spans="1:6" x14ac:dyDescent="0.25">
      <c r="A13" s="2">
        <v>40955</v>
      </c>
      <c r="B13" s="3">
        <v>91.969711000000004</v>
      </c>
      <c r="C13" s="3">
        <v>84.992881999999994</v>
      </c>
      <c r="D13" s="4">
        <v>106.186577</v>
      </c>
      <c r="E13" s="3">
        <v>708.40002400000003</v>
      </c>
      <c r="F13" s="3">
        <v>23.214024999999999</v>
      </c>
    </row>
    <row r="14" spans="1:6" x14ac:dyDescent="0.25">
      <c r="A14" s="2">
        <v>40956</v>
      </c>
      <c r="B14" s="3">
        <v>90.226287999999997</v>
      </c>
      <c r="C14" s="3">
        <v>83.852615</v>
      </c>
      <c r="D14" s="4">
        <v>104.87088</v>
      </c>
      <c r="E14" s="3">
        <v>697.34997599999997</v>
      </c>
      <c r="F14" s="3">
        <v>23.082257999999999</v>
      </c>
    </row>
    <row r="15" spans="1:6" x14ac:dyDescent="0.25">
      <c r="A15" s="2">
        <v>40957</v>
      </c>
      <c r="B15" s="3">
        <v>90.020072999999996</v>
      </c>
      <c r="C15" s="3">
        <v>84.583541999999994</v>
      </c>
      <c r="D15" s="4">
        <v>104.29806499999999</v>
      </c>
      <c r="E15" s="3">
        <v>700.90997300000004</v>
      </c>
      <c r="F15" s="3">
        <v>23.059007999999999</v>
      </c>
    </row>
    <row r="16" spans="1:6" x14ac:dyDescent="0.25">
      <c r="A16" s="2">
        <v>40960</v>
      </c>
      <c r="B16" s="3">
        <v>90.807411000000002</v>
      </c>
      <c r="C16" s="3">
        <v>85.587372000000002</v>
      </c>
      <c r="D16" s="4">
        <v>105.318398</v>
      </c>
      <c r="E16" s="3">
        <v>706.46002199999998</v>
      </c>
      <c r="F16" s="3">
        <v>23.485303999999999</v>
      </c>
    </row>
    <row r="17" spans="1:6" x14ac:dyDescent="0.25">
      <c r="A17" s="2">
        <v>40961</v>
      </c>
      <c r="B17" s="3">
        <v>88.754677000000001</v>
      </c>
      <c r="C17" s="3">
        <v>84.018287999999998</v>
      </c>
      <c r="D17" s="4">
        <v>104.629211</v>
      </c>
      <c r="E17" s="3">
        <v>695.84997599999997</v>
      </c>
      <c r="F17" s="3">
        <v>22.477688000000001</v>
      </c>
    </row>
    <row r="18" spans="1:6" x14ac:dyDescent="0.25">
      <c r="A18" s="2">
        <v>40962</v>
      </c>
      <c r="B18" s="3">
        <v>90.076308999999995</v>
      </c>
      <c r="C18" s="3">
        <v>84.222954000000001</v>
      </c>
      <c r="D18" s="4">
        <v>104.77243</v>
      </c>
      <c r="E18" s="3">
        <v>699.55999799999995</v>
      </c>
      <c r="F18" s="3">
        <v>22.121148999999999</v>
      </c>
    </row>
    <row r="19" spans="1:6" x14ac:dyDescent="0.25">
      <c r="A19" s="2">
        <v>40963</v>
      </c>
      <c r="B19" s="3">
        <v>90.694946000000002</v>
      </c>
      <c r="C19" s="3">
        <v>85.197547999999998</v>
      </c>
      <c r="D19" s="4">
        <v>105.944931</v>
      </c>
      <c r="E19" s="3">
        <v>705.75</v>
      </c>
      <c r="F19" s="3">
        <v>22.214157</v>
      </c>
    </row>
    <row r="20" spans="1:6" x14ac:dyDescent="0.25">
      <c r="A20" s="2">
        <v>40964</v>
      </c>
      <c r="B20" s="3">
        <v>90.835548000000003</v>
      </c>
      <c r="C20" s="3">
        <v>85.343727000000001</v>
      </c>
      <c r="D20" s="4">
        <v>105.56616200000001</v>
      </c>
      <c r="E20" s="3">
        <v>705.07000700000003</v>
      </c>
      <c r="F20" s="3">
        <v>22.477688000000001</v>
      </c>
    </row>
    <row r="21" spans="1:6" x14ac:dyDescent="0.25">
      <c r="A21" s="2">
        <v>40967</v>
      </c>
      <c r="B21" s="3">
        <v>90.629340999999997</v>
      </c>
      <c r="C21" s="3">
        <v>84.710243000000006</v>
      </c>
      <c r="D21" s="4">
        <v>105.683403</v>
      </c>
      <c r="E21" s="3">
        <v>697.77002000000005</v>
      </c>
      <c r="F21" s="3">
        <v>22.547440999999999</v>
      </c>
    </row>
    <row r="22" spans="1:6" x14ac:dyDescent="0.25">
      <c r="A22" s="2">
        <v>40968</v>
      </c>
      <c r="B22" s="3">
        <v>94.228645</v>
      </c>
      <c r="C22" s="3">
        <v>87.809387000000001</v>
      </c>
      <c r="D22" s="4">
        <v>107.180397</v>
      </c>
      <c r="E22" s="3">
        <v>718.80999799999995</v>
      </c>
      <c r="F22" s="3">
        <v>22.965997999999999</v>
      </c>
    </row>
    <row r="23" spans="1:6" x14ac:dyDescent="0.25">
      <c r="A23" s="2">
        <v>40969</v>
      </c>
      <c r="B23" s="3">
        <v>94.434853000000004</v>
      </c>
      <c r="C23" s="3">
        <v>87.604729000000006</v>
      </c>
      <c r="D23" s="4">
        <v>106.846733</v>
      </c>
      <c r="E23" s="3">
        <v>718.84997599999997</v>
      </c>
      <c r="F23" s="3">
        <v>23.415548000000001</v>
      </c>
    </row>
    <row r="24" spans="1:6" x14ac:dyDescent="0.25">
      <c r="A24" s="2">
        <v>40970</v>
      </c>
      <c r="B24" s="3">
        <v>95.137848000000005</v>
      </c>
      <c r="C24" s="3">
        <v>87.458534</v>
      </c>
      <c r="D24" s="4">
        <v>105.232483</v>
      </c>
      <c r="E24" s="3">
        <v>712.419983</v>
      </c>
      <c r="F24" s="3">
        <v>23.927112999999999</v>
      </c>
    </row>
    <row r="25" spans="1:6" x14ac:dyDescent="0.25">
      <c r="A25" s="2">
        <v>40971</v>
      </c>
      <c r="B25" s="3">
        <v>96.553184999999999</v>
      </c>
      <c r="C25" s="3">
        <v>87.760681000000005</v>
      </c>
      <c r="D25" s="4">
        <v>105.67437</v>
      </c>
      <c r="E25" s="3">
        <v>710.89001499999995</v>
      </c>
      <c r="F25" s="3">
        <v>24.144134999999999</v>
      </c>
    </row>
    <row r="26" spans="1:6" x14ac:dyDescent="0.25">
      <c r="A26" s="2">
        <v>40974</v>
      </c>
      <c r="B26" s="3">
        <v>95.484656999999999</v>
      </c>
      <c r="C26" s="3">
        <v>86.055167999999995</v>
      </c>
      <c r="D26" s="4">
        <v>105.647308</v>
      </c>
      <c r="E26" s="3">
        <v>695.15997300000004</v>
      </c>
      <c r="F26" s="3">
        <v>24.415417000000001</v>
      </c>
    </row>
    <row r="27" spans="1:6" x14ac:dyDescent="0.25">
      <c r="A27" s="2">
        <v>40975</v>
      </c>
      <c r="B27" s="3">
        <v>94.697304000000003</v>
      </c>
      <c r="C27" s="3">
        <v>84.642028999999994</v>
      </c>
      <c r="D27" s="4">
        <v>106.792625</v>
      </c>
      <c r="E27" s="3">
        <v>693.96997099999999</v>
      </c>
      <c r="F27" s="3">
        <v>23.307034999999999</v>
      </c>
    </row>
    <row r="28" spans="1:6" x14ac:dyDescent="0.25">
      <c r="A28" s="2">
        <v>40976</v>
      </c>
      <c r="B28" s="3">
        <v>94.781654000000003</v>
      </c>
      <c r="C28" s="3">
        <v>84.963615000000004</v>
      </c>
      <c r="D28" s="4">
        <v>107.892822</v>
      </c>
      <c r="E28" s="3">
        <v>705.23999000000003</v>
      </c>
      <c r="F28" s="3">
        <v>23.485303999999999</v>
      </c>
    </row>
    <row r="29" spans="1:6" x14ac:dyDescent="0.25">
      <c r="A29" s="2">
        <v>40977</v>
      </c>
      <c r="B29" s="3">
        <v>94.828529000000003</v>
      </c>
      <c r="C29" s="3">
        <v>84.681015000000002</v>
      </c>
      <c r="D29" s="4">
        <v>108.199448</v>
      </c>
      <c r="E29" s="3">
        <v>712.82000700000003</v>
      </c>
      <c r="F29" s="3">
        <v>23.121016000000001</v>
      </c>
    </row>
    <row r="30" spans="1:6" x14ac:dyDescent="0.25">
      <c r="A30" s="2">
        <v>40978</v>
      </c>
      <c r="B30" s="3">
        <v>95.850196999999994</v>
      </c>
      <c r="C30" s="3">
        <v>86.328048999999993</v>
      </c>
      <c r="D30" s="4">
        <v>109.61528</v>
      </c>
      <c r="E30" s="3">
        <v>726.82000700000003</v>
      </c>
      <c r="F30" s="3">
        <v>23.679081</v>
      </c>
    </row>
    <row r="31" spans="1:6" x14ac:dyDescent="0.25">
      <c r="A31" s="2">
        <v>40981</v>
      </c>
      <c r="B31" s="3">
        <v>96.093909999999994</v>
      </c>
      <c r="C31" s="3">
        <v>86.610664</v>
      </c>
      <c r="D31" s="4">
        <v>110.832741</v>
      </c>
      <c r="E31" s="3">
        <v>730.48999000000003</v>
      </c>
      <c r="F31" s="3">
        <v>23.214024999999999</v>
      </c>
    </row>
    <row r="32" spans="1:6" x14ac:dyDescent="0.25">
      <c r="A32" s="2">
        <v>40982</v>
      </c>
      <c r="B32" s="3">
        <v>98.024780000000007</v>
      </c>
      <c r="C32" s="3">
        <v>87.088218999999995</v>
      </c>
      <c r="D32" s="4">
        <v>111.310692</v>
      </c>
      <c r="E32" s="3">
        <v>728.330017</v>
      </c>
      <c r="F32" s="3">
        <v>22.973745000000001</v>
      </c>
    </row>
    <row r="33" spans="1:6" x14ac:dyDescent="0.25">
      <c r="A33" s="2">
        <v>40983</v>
      </c>
      <c r="B33" s="3">
        <v>99.327659999999995</v>
      </c>
      <c r="C33" s="3">
        <v>87.721687000000003</v>
      </c>
      <c r="D33" s="4">
        <v>111.391869</v>
      </c>
      <c r="E33" s="3">
        <v>736.09002699999996</v>
      </c>
      <c r="F33" s="3">
        <v>23.648077000000001</v>
      </c>
    </row>
    <row r="34" spans="1:6" x14ac:dyDescent="0.25">
      <c r="A34" s="2">
        <v>40984</v>
      </c>
      <c r="B34" s="3">
        <v>99.168296999999995</v>
      </c>
      <c r="C34" s="3">
        <v>89.086098000000007</v>
      </c>
      <c r="D34" s="4">
        <v>111.067215</v>
      </c>
      <c r="E34" s="3">
        <v>737.78002900000001</v>
      </c>
      <c r="F34" s="3">
        <v>24.446421000000001</v>
      </c>
    </row>
    <row r="35" spans="1:6" x14ac:dyDescent="0.25">
      <c r="A35" s="2">
        <v>40985</v>
      </c>
      <c r="B35" s="3">
        <v>99.280777</v>
      </c>
      <c r="C35" s="3">
        <v>89.963202999999993</v>
      </c>
      <c r="D35" s="4">
        <v>111.896873</v>
      </c>
      <c r="E35" s="3">
        <v>737.59997599999997</v>
      </c>
      <c r="F35" s="3">
        <v>24.283653000000001</v>
      </c>
    </row>
    <row r="36" spans="1:6" x14ac:dyDescent="0.25">
      <c r="A36" s="2">
        <v>40988</v>
      </c>
      <c r="B36" s="3">
        <v>99.271407999999994</v>
      </c>
      <c r="C36" s="3">
        <v>90.002196999999995</v>
      </c>
      <c r="D36" s="4">
        <v>111.653397</v>
      </c>
      <c r="E36" s="3">
        <v>742.09002699999996</v>
      </c>
      <c r="F36" s="3">
        <v>24.120885999999999</v>
      </c>
    </row>
    <row r="37" spans="1:6" x14ac:dyDescent="0.25">
      <c r="A37" s="2">
        <v>40989</v>
      </c>
      <c r="B37" s="3">
        <v>100.030655</v>
      </c>
      <c r="C37" s="3">
        <v>89.427199999999999</v>
      </c>
      <c r="D37" s="4">
        <v>111.66239899999999</v>
      </c>
      <c r="E37" s="3">
        <v>740.75</v>
      </c>
      <c r="F37" s="3">
        <v>23.981366999999999</v>
      </c>
    </row>
    <row r="38" spans="1:6" x14ac:dyDescent="0.25">
      <c r="A38" s="2">
        <v>40990</v>
      </c>
      <c r="B38" s="3">
        <v>99.477622999999994</v>
      </c>
      <c r="C38" s="3">
        <v>89.787796</v>
      </c>
      <c r="D38" s="4">
        <v>111.99608600000001</v>
      </c>
      <c r="E38" s="3">
        <v>738.05999799999995</v>
      </c>
      <c r="F38" s="3">
        <v>23.407796999999999</v>
      </c>
    </row>
    <row r="39" spans="1:6" x14ac:dyDescent="0.25">
      <c r="A39" s="2">
        <v>40991</v>
      </c>
      <c r="B39" s="3">
        <v>99.046454999999995</v>
      </c>
      <c r="C39" s="3">
        <v>89.573402000000002</v>
      </c>
      <c r="D39" s="4">
        <v>111.18444100000001</v>
      </c>
      <c r="E39" s="3">
        <v>735.29998799999998</v>
      </c>
      <c r="F39" s="3">
        <v>23.578320000000001</v>
      </c>
    </row>
    <row r="40" spans="1:6" x14ac:dyDescent="0.25">
      <c r="A40" s="2">
        <v>40995</v>
      </c>
      <c r="B40" s="3">
        <v>98.596549999999993</v>
      </c>
      <c r="C40" s="3">
        <v>88.920402999999993</v>
      </c>
      <c r="D40" s="4">
        <v>111.07622499999999</v>
      </c>
      <c r="E40" s="3">
        <v>733.53002900000001</v>
      </c>
      <c r="F40" s="3">
        <v>23.578320000000001</v>
      </c>
    </row>
    <row r="41" spans="1:6" x14ac:dyDescent="0.25">
      <c r="A41" s="2">
        <v>40996</v>
      </c>
      <c r="B41" s="3">
        <v>100.930466</v>
      </c>
      <c r="C41" s="3">
        <v>90.421265000000005</v>
      </c>
      <c r="D41" s="4">
        <v>111.797676</v>
      </c>
      <c r="E41" s="3">
        <v>744.77002000000005</v>
      </c>
      <c r="F41" s="3">
        <v>23.524063000000002</v>
      </c>
    </row>
    <row r="42" spans="1:6" x14ac:dyDescent="0.25">
      <c r="A42" s="2">
        <v>40997</v>
      </c>
      <c r="B42" s="3">
        <v>102.69261899999999</v>
      </c>
      <c r="C42" s="3">
        <v>91.425078999999997</v>
      </c>
      <c r="D42" s="4">
        <v>113.47506</v>
      </c>
      <c r="E42" s="3">
        <v>750.53002900000001</v>
      </c>
      <c r="F42" s="3">
        <v>23.973616</v>
      </c>
    </row>
    <row r="43" spans="1:6" x14ac:dyDescent="0.25">
      <c r="A43" s="2">
        <v>40998</v>
      </c>
      <c r="B43" s="3">
        <v>102.158356</v>
      </c>
      <c r="C43" s="3">
        <v>92.097549000000001</v>
      </c>
      <c r="D43" s="4">
        <v>113.339783</v>
      </c>
      <c r="E43" s="3">
        <v>744.95001200000002</v>
      </c>
      <c r="F43" s="3">
        <v>23.392296000000002</v>
      </c>
    </row>
    <row r="44" spans="1:6" x14ac:dyDescent="0.25">
      <c r="A44" s="2">
        <v>40999</v>
      </c>
      <c r="B44" s="3">
        <v>103.095665</v>
      </c>
      <c r="C44" s="3">
        <v>93.432715999999999</v>
      </c>
      <c r="D44" s="4">
        <v>114.54821</v>
      </c>
      <c r="E44" s="3">
        <v>749.90997300000004</v>
      </c>
      <c r="F44" s="3">
        <v>22.919487</v>
      </c>
    </row>
    <row r="45" spans="1:6" x14ac:dyDescent="0.25">
      <c r="A45" s="2">
        <v>41002</v>
      </c>
      <c r="B45" s="3">
        <v>104.154839</v>
      </c>
      <c r="C45" s="3">
        <v>92.633574999999993</v>
      </c>
      <c r="D45" s="4">
        <v>115.044189</v>
      </c>
      <c r="E45" s="3">
        <v>745.28997800000002</v>
      </c>
      <c r="F45" s="3">
        <v>22.927242</v>
      </c>
    </row>
    <row r="46" spans="1:6" x14ac:dyDescent="0.25">
      <c r="A46" s="2">
        <v>41003</v>
      </c>
      <c r="B46" s="3">
        <v>102.926964</v>
      </c>
      <c r="C46" s="3">
        <v>91.951355000000007</v>
      </c>
      <c r="D46" s="4">
        <v>114.872849</v>
      </c>
      <c r="E46" s="3">
        <v>737.79998799999998</v>
      </c>
      <c r="F46" s="3">
        <v>22.423431000000001</v>
      </c>
    </row>
    <row r="47" spans="1:6" x14ac:dyDescent="0.25">
      <c r="A47" s="2">
        <v>41004</v>
      </c>
      <c r="B47" s="3">
        <v>104.00485999999999</v>
      </c>
      <c r="C47" s="3">
        <v>92.527512000000002</v>
      </c>
      <c r="D47" s="4">
        <v>114.9991</v>
      </c>
      <c r="E47" s="3">
        <v>745.69000200000005</v>
      </c>
      <c r="F47" s="3">
        <v>22.710215000000002</v>
      </c>
    </row>
    <row r="48" spans="1:6" x14ac:dyDescent="0.25">
      <c r="A48" s="2">
        <v>41005</v>
      </c>
      <c r="B48" s="3">
        <v>101.736557</v>
      </c>
      <c r="C48" s="3">
        <v>91.316612000000006</v>
      </c>
      <c r="D48" s="4">
        <v>115.558228</v>
      </c>
      <c r="E48" s="3">
        <v>740.28002900000001</v>
      </c>
      <c r="F48" s="3">
        <v>22.578447000000001</v>
      </c>
    </row>
    <row r="49" spans="1:6" x14ac:dyDescent="0.25">
      <c r="A49" s="2">
        <v>41006</v>
      </c>
      <c r="B49" s="3">
        <v>101.849045</v>
      </c>
      <c r="C49" s="3">
        <v>91.590027000000006</v>
      </c>
      <c r="D49" s="4">
        <v>115.39589700000001</v>
      </c>
      <c r="E49" s="3">
        <v>739.15002400000003</v>
      </c>
      <c r="F49" s="3">
        <v>23.369043000000001</v>
      </c>
    </row>
    <row r="50" spans="1:6" x14ac:dyDescent="0.25">
      <c r="A50" s="2">
        <v>41009</v>
      </c>
      <c r="B50" s="3">
        <v>102.18647</v>
      </c>
      <c r="C50" s="3">
        <v>91.277557000000002</v>
      </c>
      <c r="D50" s="4">
        <v>115.03518699999999</v>
      </c>
      <c r="E50" s="3">
        <v>736.09997599999997</v>
      </c>
      <c r="F50" s="3">
        <v>23.493057</v>
      </c>
    </row>
    <row r="51" spans="1:6" x14ac:dyDescent="0.25">
      <c r="A51" s="2">
        <v>41010</v>
      </c>
      <c r="B51" s="3">
        <v>103.517471</v>
      </c>
      <c r="C51" s="3">
        <v>91.658385999999993</v>
      </c>
      <c r="D51" s="4">
        <v>115.080269</v>
      </c>
      <c r="E51" s="3">
        <v>743.09002699999996</v>
      </c>
      <c r="F51" s="3">
        <v>24.182887999999998</v>
      </c>
    </row>
    <row r="52" spans="1:6" x14ac:dyDescent="0.25">
      <c r="A52" s="2">
        <v>41011</v>
      </c>
      <c r="B52" s="3">
        <v>105.017174</v>
      </c>
      <c r="C52" s="3">
        <v>93.504065999999995</v>
      </c>
      <c r="D52" s="4">
        <v>114.430977</v>
      </c>
      <c r="E52" s="3">
        <v>751.71997099999999</v>
      </c>
      <c r="F52" s="3">
        <v>24.322409</v>
      </c>
    </row>
    <row r="53" spans="1:6" x14ac:dyDescent="0.25">
      <c r="A53" s="2">
        <v>41012</v>
      </c>
      <c r="B53" s="3">
        <v>105.07341</v>
      </c>
      <c r="C53" s="3">
        <v>93.914207000000005</v>
      </c>
      <c r="D53" s="4">
        <v>114.990082</v>
      </c>
      <c r="E53" s="3">
        <v>753.20001200000002</v>
      </c>
      <c r="F53" s="3">
        <v>23.965865999999998</v>
      </c>
    </row>
    <row r="54" spans="1:6" x14ac:dyDescent="0.25">
      <c r="A54" s="2">
        <v>41013</v>
      </c>
      <c r="B54" s="3">
        <v>102.96444700000001</v>
      </c>
      <c r="C54" s="3">
        <v>94.412254000000004</v>
      </c>
      <c r="D54" s="4">
        <v>115.23358899999999</v>
      </c>
      <c r="E54" s="3">
        <v>759</v>
      </c>
      <c r="F54" s="3">
        <v>23.756585999999999</v>
      </c>
    </row>
    <row r="55" spans="1:6" x14ac:dyDescent="0.25">
      <c r="A55" s="2">
        <v>41016</v>
      </c>
      <c r="B55" s="3">
        <v>100.74299600000001</v>
      </c>
      <c r="C55" s="3">
        <v>95.379028000000005</v>
      </c>
      <c r="D55" s="4">
        <v>116.198517</v>
      </c>
      <c r="E55" s="3">
        <v>766.60998500000005</v>
      </c>
      <c r="F55" s="3">
        <v>24.074376999999998</v>
      </c>
    </row>
    <row r="56" spans="1:6" x14ac:dyDescent="0.25">
      <c r="A56" s="2">
        <v>41017</v>
      </c>
      <c r="B56" s="3">
        <v>100.20874000000001</v>
      </c>
      <c r="C56" s="3">
        <v>94.959106000000006</v>
      </c>
      <c r="D56" s="4">
        <v>116.20755</v>
      </c>
      <c r="E56" s="3">
        <v>753.92999299999997</v>
      </c>
      <c r="F56" s="3">
        <v>24.61694</v>
      </c>
    </row>
    <row r="57" spans="1:6" x14ac:dyDescent="0.25">
      <c r="A57" s="2">
        <v>41018</v>
      </c>
      <c r="B57" s="3">
        <v>100.414948</v>
      </c>
      <c r="C57" s="3">
        <v>95.603622000000001</v>
      </c>
      <c r="D57" s="4">
        <v>115.927986</v>
      </c>
      <c r="E57" s="3">
        <v>752.669983</v>
      </c>
      <c r="F57" s="3">
        <v>24.694454</v>
      </c>
    </row>
    <row r="58" spans="1:6" x14ac:dyDescent="0.25">
      <c r="A58" s="2">
        <v>41019</v>
      </c>
      <c r="B58" s="3">
        <v>99.327659999999995</v>
      </c>
      <c r="C58" s="3">
        <v>95.25206</v>
      </c>
      <c r="D58" s="4">
        <v>113.43898799999999</v>
      </c>
      <c r="E58" s="3">
        <v>759.14001499999995</v>
      </c>
      <c r="F58" s="3">
        <v>24.601438999999999</v>
      </c>
    </row>
    <row r="59" spans="1:6" x14ac:dyDescent="0.25">
      <c r="A59" s="2">
        <v>41020</v>
      </c>
      <c r="B59" s="3">
        <v>99.055831999999995</v>
      </c>
      <c r="C59" s="3">
        <v>95.164185000000003</v>
      </c>
      <c r="D59" s="4">
        <v>113.17746699999999</v>
      </c>
      <c r="E59" s="3">
        <v>718.77002000000005</v>
      </c>
      <c r="F59" s="3">
        <v>24.919232999999998</v>
      </c>
    </row>
    <row r="60" spans="1:6" x14ac:dyDescent="0.25">
      <c r="A60" s="2">
        <v>41023</v>
      </c>
      <c r="B60" s="3">
        <v>98.493446000000006</v>
      </c>
      <c r="C60" s="3">
        <v>94.705223000000004</v>
      </c>
      <c r="D60" s="4">
        <v>114.945007</v>
      </c>
      <c r="E60" s="3">
        <v>723.15002400000003</v>
      </c>
      <c r="F60" s="3">
        <v>24.640198000000002</v>
      </c>
    </row>
    <row r="61" spans="1:6" x14ac:dyDescent="0.25">
      <c r="A61" s="2">
        <v>41024</v>
      </c>
      <c r="B61" s="3">
        <v>97.809196</v>
      </c>
      <c r="C61" s="3">
        <v>94.988395999999995</v>
      </c>
      <c r="D61" s="4">
        <v>115.17044799999999</v>
      </c>
      <c r="E61" s="3">
        <v>708.14001499999995</v>
      </c>
      <c r="F61" s="3">
        <v>25.957851000000002</v>
      </c>
    </row>
    <row r="62" spans="1:6" x14ac:dyDescent="0.25">
      <c r="A62" s="2">
        <v>41025</v>
      </c>
      <c r="B62" s="3">
        <v>91.688514999999995</v>
      </c>
      <c r="C62" s="3">
        <v>96.072372000000001</v>
      </c>
      <c r="D62" s="4">
        <v>115.702538</v>
      </c>
      <c r="E62" s="3">
        <v>705.84002699999996</v>
      </c>
      <c r="F62" s="3">
        <v>26.229133999999998</v>
      </c>
    </row>
    <row r="63" spans="1:6" x14ac:dyDescent="0.25">
      <c r="A63" s="2">
        <v>41026</v>
      </c>
      <c r="B63" s="3">
        <v>88.885932999999994</v>
      </c>
      <c r="C63" s="3">
        <v>94.900527999999994</v>
      </c>
      <c r="D63" s="4">
        <v>115.359848</v>
      </c>
      <c r="E63" s="3">
        <v>691.02002000000005</v>
      </c>
      <c r="F63" s="3">
        <v>25.957851000000002</v>
      </c>
    </row>
    <row r="64" spans="1:6" x14ac:dyDescent="0.25">
      <c r="A64" s="2">
        <v>41027</v>
      </c>
      <c r="B64" s="3">
        <v>87.864234999999994</v>
      </c>
      <c r="C64" s="3">
        <v>94.714980999999995</v>
      </c>
      <c r="D64" s="4">
        <v>114.070244</v>
      </c>
      <c r="E64" s="3">
        <v>693.01000999999997</v>
      </c>
      <c r="F64" s="3">
        <v>26.027612999999999</v>
      </c>
    </row>
    <row r="65" spans="1:6" x14ac:dyDescent="0.25">
      <c r="A65" s="2">
        <v>41030</v>
      </c>
      <c r="B65" s="3">
        <v>87.770515000000003</v>
      </c>
      <c r="C65" s="3">
        <v>95.476685000000003</v>
      </c>
      <c r="D65" s="4">
        <v>115.612343</v>
      </c>
      <c r="E65" s="3">
        <v>698.21002199999998</v>
      </c>
      <c r="F65" s="3">
        <v>26.058610999999999</v>
      </c>
    </row>
    <row r="66" spans="1:6" x14ac:dyDescent="0.25">
      <c r="A66" s="2">
        <v>41031</v>
      </c>
      <c r="B66" s="3">
        <v>89.213973999999993</v>
      </c>
      <c r="C66" s="3">
        <v>94.187629999999999</v>
      </c>
      <c r="D66" s="4">
        <v>115.79270200000001</v>
      </c>
      <c r="E66" s="3">
        <v>692.35998500000005</v>
      </c>
      <c r="F66" s="3">
        <v>25.237017000000002</v>
      </c>
    </row>
    <row r="67" spans="1:6" x14ac:dyDescent="0.25">
      <c r="A67" s="2">
        <v>41032</v>
      </c>
      <c r="B67" s="3">
        <v>88.286034000000001</v>
      </c>
      <c r="C67" s="3">
        <v>93.992339999999999</v>
      </c>
      <c r="D67" s="4">
        <v>116.631371</v>
      </c>
      <c r="E67" s="3">
        <v>695.70001200000002</v>
      </c>
      <c r="F67" s="3">
        <v>24.810607999999998</v>
      </c>
    </row>
    <row r="68" spans="1:6" x14ac:dyDescent="0.25">
      <c r="A68" s="2">
        <v>41033</v>
      </c>
      <c r="B68" s="3">
        <v>87.927695999999997</v>
      </c>
      <c r="C68" s="3">
        <v>93.933739000000003</v>
      </c>
      <c r="D68" s="4">
        <v>116.586296</v>
      </c>
      <c r="E68" s="3">
        <v>701.42999299999997</v>
      </c>
      <c r="F68" s="3">
        <v>24.936952999999999</v>
      </c>
    </row>
    <row r="69" spans="1:6" x14ac:dyDescent="0.25">
      <c r="A69" s="2">
        <v>41034</v>
      </c>
      <c r="B69" s="3">
        <v>87.437325000000001</v>
      </c>
      <c r="C69" s="3">
        <v>94.412254000000004</v>
      </c>
      <c r="D69" s="4">
        <v>117.758667</v>
      </c>
      <c r="E69" s="3">
        <v>711.11999500000002</v>
      </c>
      <c r="F69" s="3">
        <v>24.936952999999999</v>
      </c>
    </row>
    <row r="70" spans="1:6" x14ac:dyDescent="0.25">
      <c r="A70" s="2">
        <v>41037</v>
      </c>
      <c r="B70" s="3">
        <v>87.503319000000005</v>
      </c>
      <c r="C70" s="3">
        <v>94.451308999999995</v>
      </c>
      <c r="D70" s="4">
        <v>117.98410800000001</v>
      </c>
      <c r="E70" s="3">
        <v>712.90002400000003</v>
      </c>
      <c r="F70" s="3">
        <v>24.54213</v>
      </c>
    </row>
    <row r="71" spans="1:6" x14ac:dyDescent="0.25">
      <c r="A71" s="2">
        <v>41038</v>
      </c>
      <c r="B71" s="3">
        <v>88.097426999999996</v>
      </c>
      <c r="C71" s="3">
        <v>95.349731000000006</v>
      </c>
      <c r="D71" s="4">
        <v>118.67849699999999</v>
      </c>
      <c r="E71" s="3">
        <v>723.17999299999997</v>
      </c>
      <c r="F71" s="3">
        <v>25.015913000000001</v>
      </c>
    </row>
    <row r="72" spans="1:6" x14ac:dyDescent="0.25">
      <c r="A72" s="2">
        <v>41039</v>
      </c>
      <c r="B72" s="3">
        <v>87.239272999999997</v>
      </c>
      <c r="C72" s="3">
        <v>94.148582000000005</v>
      </c>
      <c r="D72" s="4">
        <v>116.46006</v>
      </c>
      <c r="E72" s="3">
        <v>715.28997800000002</v>
      </c>
      <c r="F72" s="3">
        <v>25.008019999999998</v>
      </c>
    </row>
    <row r="73" spans="1:6" x14ac:dyDescent="0.25">
      <c r="A73" s="2">
        <v>41040</v>
      </c>
      <c r="B73" s="3">
        <v>85.192909</v>
      </c>
      <c r="C73" s="3">
        <v>93.601692</v>
      </c>
      <c r="D73" s="4">
        <v>117.343811</v>
      </c>
      <c r="E73" s="3">
        <v>713.30999799999995</v>
      </c>
      <c r="F73" s="3">
        <v>25.158052000000001</v>
      </c>
    </row>
    <row r="74" spans="1:6" x14ac:dyDescent="0.25">
      <c r="A74" s="2">
        <v>41041</v>
      </c>
      <c r="B74" s="3">
        <v>85.362656000000001</v>
      </c>
      <c r="C74" s="3">
        <v>93.123215000000002</v>
      </c>
      <c r="D74" s="4">
        <v>116.180481</v>
      </c>
      <c r="E74" s="3">
        <v>710.830017</v>
      </c>
      <c r="F74" s="3">
        <v>24.850090000000002</v>
      </c>
    </row>
    <row r="75" spans="1:6" x14ac:dyDescent="0.25">
      <c r="A75" s="2">
        <v>41044</v>
      </c>
      <c r="B75" s="3">
        <v>88.531227000000001</v>
      </c>
      <c r="C75" s="3">
        <v>93.894676000000004</v>
      </c>
      <c r="D75" s="4">
        <v>116.910965</v>
      </c>
      <c r="E75" s="3">
        <v>716.48999000000003</v>
      </c>
      <c r="F75" s="3">
        <v>25.315981000000001</v>
      </c>
    </row>
    <row r="76" spans="1:6" x14ac:dyDescent="0.25">
      <c r="A76" s="2">
        <v>41045</v>
      </c>
      <c r="B76" s="3">
        <v>88.163444999999996</v>
      </c>
      <c r="C76" s="3">
        <v>93.357567000000003</v>
      </c>
      <c r="D76" s="4">
        <v>115.152428</v>
      </c>
      <c r="E76" s="3">
        <v>706.22997999999995</v>
      </c>
      <c r="F76" s="3">
        <v>25.442322000000001</v>
      </c>
    </row>
    <row r="77" spans="1:6" x14ac:dyDescent="0.25">
      <c r="A77" s="2">
        <v>41046</v>
      </c>
      <c r="B77" s="3">
        <v>89.172477999999998</v>
      </c>
      <c r="C77" s="3">
        <v>93.386864000000003</v>
      </c>
      <c r="D77" s="4">
        <v>113.817741</v>
      </c>
      <c r="E77" s="3">
        <v>706.63000499999998</v>
      </c>
      <c r="F77" s="3">
        <v>25.371254</v>
      </c>
    </row>
    <row r="78" spans="1:6" x14ac:dyDescent="0.25">
      <c r="A78" s="2">
        <v>41047</v>
      </c>
      <c r="B78" s="3">
        <v>88.832984999999994</v>
      </c>
      <c r="C78" s="3">
        <v>92.478675999999993</v>
      </c>
      <c r="D78" s="4">
        <v>112.988083</v>
      </c>
      <c r="E78" s="3">
        <v>700.32000700000003</v>
      </c>
      <c r="F78" s="3">
        <v>25.252808000000002</v>
      </c>
    </row>
    <row r="79" spans="1:6" x14ac:dyDescent="0.25">
      <c r="A79" s="2">
        <v>41048</v>
      </c>
      <c r="B79" s="3">
        <v>89.794867999999994</v>
      </c>
      <c r="C79" s="3">
        <v>93.230620999999999</v>
      </c>
      <c r="D79" s="4">
        <v>110.526115</v>
      </c>
      <c r="E79" s="3">
        <v>709.73999000000003</v>
      </c>
      <c r="F79" s="3">
        <v>25.213327</v>
      </c>
    </row>
    <row r="80" spans="1:6" x14ac:dyDescent="0.25">
      <c r="A80" s="2">
        <v>41051</v>
      </c>
      <c r="B80" s="3">
        <v>90.935935999999998</v>
      </c>
      <c r="C80" s="3">
        <v>92.849777000000003</v>
      </c>
      <c r="D80" s="4">
        <v>110.751572</v>
      </c>
      <c r="E80" s="3">
        <v>704.23999000000003</v>
      </c>
      <c r="F80" s="3">
        <v>24.842193999999999</v>
      </c>
    </row>
    <row r="81" spans="1:6" x14ac:dyDescent="0.25">
      <c r="A81" s="2">
        <v>41052</v>
      </c>
      <c r="B81" s="3">
        <v>92.322188999999995</v>
      </c>
      <c r="C81" s="3">
        <v>94.216942000000003</v>
      </c>
      <c r="D81" s="4">
        <v>111.77964</v>
      </c>
      <c r="E81" s="3">
        <v>720.09002699999996</v>
      </c>
      <c r="F81" s="3">
        <v>25.142256</v>
      </c>
    </row>
    <row r="82" spans="1:6" x14ac:dyDescent="0.25">
      <c r="A82" s="2">
        <v>41053</v>
      </c>
      <c r="B82" s="3">
        <v>93.944205999999994</v>
      </c>
      <c r="C82" s="3">
        <v>94.187629999999999</v>
      </c>
      <c r="D82" s="4">
        <v>111.157402</v>
      </c>
      <c r="E82" s="3">
        <v>725.27002000000005</v>
      </c>
      <c r="F82" s="3">
        <v>25.947699</v>
      </c>
    </row>
    <row r="83" spans="1:6" x14ac:dyDescent="0.25">
      <c r="A83" s="2">
        <v>41054</v>
      </c>
      <c r="B83" s="3">
        <v>94.689177999999998</v>
      </c>
      <c r="C83" s="3">
        <v>94.119263000000004</v>
      </c>
      <c r="D83" s="4">
        <v>111.635361</v>
      </c>
      <c r="E83" s="3">
        <v>724.11999500000002</v>
      </c>
      <c r="F83" s="3">
        <v>25.742384000000001</v>
      </c>
    </row>
    <row r="84" spans="1:6" x14ac:dyDescent="0.25">
      <c r="A84" s="2">
        <v>41055</v>
      </c>
      <c r="B84" s="3">
        <v>94.632598999999999</v>
      </c>
      <c r="C84" s="3">
        <v>94.900527999999994</v>
      </c>
      <c r="D84" s="4">
        <v>111.148376</v>
      </c>
      <c r="E84" s="3">
        <v>732.65997300000004</v>
      </c>
      <c r="F84" s="3">
        <v>25.552872000000001</v>
      </c>
    </row>
    <row r="85" spans="1:6" x14ac:dyDescent="0.25">
      <c r="A85" s="2">
        <v>41059</v>
      </c>
      <c r="B85" s="3">
        <v>94.170524999999998</v>
      </c>
      <c r="C85" s="3">
        <v>93.650550999999993</v>
      </c>
      <c r="D85" s="4">
        <v>110.075211</v>
      </c>
      <c r="E85" s="3">
        <v>735.71997099999999</v>
      </c>
      <c r="F85" s="3">
        <v>24.794816999999998</v>
      </c>
    </row>
    <row r="86" spans="1:6" x14ac:dyDescent="0.25">
      <c r="A86" s="2">
        <v>41060</v>
      </c>
      <c r="B86" s="3">
        <v>92.850273000000001</v>
      </c>
      <c r="C86" s="3">
        <v>94.148582000000005</v>
      </c>
      <c r="D86" s="4">
        <v>109.994049</v>
      </c>
      <c r="E86" s="3">
        <v>734.15002400000003</v>
      </c>
      <c r="F86" s="3">
        <v>24.747437000000001</v>
      </c>
    </row>
    <row r="87" spans="1:6" x14ac:dyDescent="0.25">
      <c r="A87" s="2">
        <v>41061</v>
      </c>
      <c r="B87" s="3">
        <v>92.152457999999996</v>
      </c>
      <c r="C87" s="3">
        <v>94.607551999999998</v>
      </c>
      <c r="D87" s="4">
        <v>110.075829</v>
      </c>
      <c r="E87" s="3">
        <v>730.40002400000003</v>
      </c>
      <c r="F87" s="3">
        <v>24.889572000000001</v>
      </c>
    </row>
    <row r="88" spans="1:6" x14ac:dyDescent="0.25">
      <c r="A88" s="2">
        <v>41062</v>
      </c>
      <c r="B88" s="3">
        <v>92.341048999999998</v>
      </c>
      <c r="C88" s="3">
        <v>93.777495999999999</v>
      </c>
      <c r="D88" s="4">
        <v>110.23934199999999</v>
      </c>
      <c r="E88" s="3">
        <v>722.34002699999996</v>
      </c>
      <c r="F88" s="3">
        <v>25.173843000000002</v>
      </c>
    </row>
    <row r="89" spans="1:6" x14ac:dyDescent="0.25">
      <c r="A89" s="2">
        <v>41065</v>
      </c>
      <c r="B89" s="3">
        <v>93.010589999999993</v>
      </c>
      <c r="C89" s="3">
        <v>94.373183999999995</v>
      </c>
      <c r="D89" s="4">
        <v>110.829819</v>
      </c>
      <c r="E89" s="3">
        <v>716.54998799999998</v>
      </c>
      <c r="F89" s="3">
        <v>25.687111000000002</v>
      </c>
    </row>
    <row r="90" spans="1:6" x14ac:dyDescent="0.25">
      <c r="A90" s="2">
        <v>41066</v>
      </c>
      <c r="B90" s="3">
        <v>93.387810000000002</v>
      </c>
      <c r="C90" s="3">
        <v>94.412254000000004</v>
      </c>
      <c r="D90" s="4">
        <v>110.738983</v>
      </c>
      <c r="E90" s="3">
        <v>716.65002400000003</v>
      </c>
      <c r="F90" s="3">
        <v>26.113523000000001</v>
      </c>
    </row>
    <row r="91" spans="1:6" x14ac:dyDescent="0.25">
      <c r="A91" s="2">
        <v>41067</v>
      </c>
      <c r="B91" s="3">
        <v>93.302932999999996</v>
      </c>
      <c r="C91" s="3">
        <v>95.691528000000005</v>
      </c>
      <c r="D91" s="4">
        <v>110.92974100000001</v>
      </c>
      <c r="E91" s="3">
        <v>728.28002900000001</v>
      </c>
      <c r="F91" s="3">
        <v>26.271447999999999</v>
      </c>
    </row>
    <row r="92" spans="1:6" x14ac:dyDescent="0.25">
      <c r="A92" s="2">
        <v>41068</v>
      </c>
      <c r="B92" s="3">
        <v>93.972481000000002</v>
      </c>
      <c r="C92" s="3">
        <v>94.744247000000001</v>
      </c>
      <c r="D92" s="4">
        <v>111.54748499999999</v>
      </c>
      <c r="E92" s="3">
        <v>728.580017</v>
      </c>
      <c r="F92" s="3">
        <v>26.089832000000001</v>
      </c>
    </row>
    <row r="93" spans="1:6" x14ac:dyDescent="0.25">
      <c r="A93" s="2">
        <v>41069</v>
      </c>
      <c r="B93" s="3">
        <v>93.199211000000005</v>
      </c>
      <c r="C93" s="3">
        <v>92.976730000000003</v>
      </c>
      <c r="D93" s="4">
        <v>111.156853</v>
      </c>
      <c r="E93" s="3">
        <v>719.40997300000004</v>
      </c>
      <c r="F93" s="3">
        <v>25.442322000000001</v>
      </c>
    </row>
    <row r="94" spans="1:6" x14ac:dyDescent="0.25">
      <c r="A94" s="2">
        <v>41072</v>
      </c>
      <c r="B94" s="3">
        <v>91.794083000000001</v>
      </c>
      <c r="C94" s="3">
        <v>91.980643999999998</v>
      </c>
      <c r="D94" s="4">
        <v>111.729179</v>
      </c>
      <c r="E94" s="3">
        <v>718.35998500000005</v>
      </c>
      <c r="F94" s="3">
        <v>25.158052000000001</v>
      </c>
    </row>
    <row r="95" spans="1:6" x14ac:dyDescent="0.25">
      <c r="A95" s="2">
        <v>41073</v>
      </c>
      <c r="B95" s="3">
        <v>91.907257000000001</v>
      </c>
      <c r="C95" s="3">
        <v>91.902534000000003</v>
      </c>
      <c r="D95" s="4">
        <v>111.293121</v>
      </c>
      <c r="E95" s="3">
        <v>718.27002000000005</v>
      </c>
      <c r="F95" s="3">
        <v>24.423683</v>
      </c>
    </row>
    <row r="96" spans="1:6" x14ac:dyDescent="0.25">
      <c r="A96" s="2">
        <v>41074</v>
      </c>
      <c r="B96" s="3">
        <v>91.605484000000004</v>
      </c>
      <c r="C96" s="3">
        <v>91.150581000000003</v>
      </c>
      <c r="D96" s="4">
        <v>111.056923</v>
      </c>
      <c r="E96" s="3">
        <v>718.919983</v>
      </c>
      <c r="F96" s="3">
        <v>24.597404000000001</v>
      </c>
    </row>
    <row r="97" spans="1:6" x14ac:dyDescent="0.25">
      <c r="A97" s="2">
        <v>41075</v>
      </c>
      <c r="B97" s="3">
        <v>91.992148999999998</v>
      </c>
      <c r="C97" s="3">
        <v>91.873230000000007</v>
      </c>
      <c r="D97" s="4">
        <v>111.256783</v>
      </c>
      <c r="E97" s="3">
        <v>710.35998500000005</v>
      </c>
      <c r="F97" s="3">
        <v>25.292290000000001</v>
      </c>
    </row>
    <row r="98" spans="1:6" x14ac:dyDescent="0.25">
      <c r="A98" s="2">
        <v>41076</v>
      </c>
      <c r="B98" s="3">
        <v>89.898605000000003</v>
      </c>
      <c r="C98" s="3">
        <v>91.101768000000007</v>
      </c>
      <c r="D98" s="4">
        <v>111.07508900000001</v>
      </c>
      <c r="E98" s="3">
        <v>691.71997099999999</v>
      </c>
      <c r="F98" s="3">
        <v>25.860834000000001</v>
      </c>
    </row>
    <row r="99" spans="1:6" x14ac:dyDescent="0.25">
      <c r="A99" s="2">
        <v>41079</v>
      </c>
      <c r="B99" s="3">
        <v>89.681717000000006</v>
      </c>
      <c r="C99" s="3">
        <v>92.136887000000002</v>
      </c>
      <c r="D99" s="4">
        <v>112.119804</v>
      </c>
      <c r="E99" s="3">
        <v>693.71002199999998</v>
      </c>
      <c r="F99" s="3">
        <v>26.389893000000001</v>
      </c>
    </row>
    <row r="100" spans="1:6" x14ac:dyDescent="0.25">
      <c r="A100" s="2">
        <v>41080</v>
      </c>
      <c r="B100" s="3">
        <v>90.445556999999994</v>
      </c>
      <c r="C100" s="3">
        <v>92.879065999999995</v>
      </c>
      <c r="D100" s="4">
        <v>111.40213</v>
      </c>
      <c r="E100" s="3">
        <v>695.94000200000005</v>
      </c>
      <c r="F100" s="3">
        <v>26.966339000000001</v>
      </c>
    </row>
    <row r="101" spans="1:6" x14ac:dyDescent="0.25">
      <c r="A101" s="2">
        <v>41081</v>
      </c>
      <c r="B101" s="3">
        <v>90.106093999999999</v>
      </c>
      <c r="C101" s="3">
        <v>91.853690999999998</v>
      </c>
      <c r="D101" s="4">
        <v>109.57616400000001</v>
      </c>
      <c r="E101" s="3">
        <v>697.46002199999998</v>
      </c>
      <c r="F101" s="3">
        <v>26.761028</v>
      </c>
    </row>
    <row r="102" spans="1:6" x14ac:dyDescent="0.25">
      <c r="A102" s="2">
        <v>41082</v>
      </c>
      <c r="B102" s="3">
        <v>90.624741</v>
      </c>
      <c r="C102" s="3">
        <v>93.464995999999999</v>
      </c>
      <c r="D102" s="4">
        <v>110.11215199999999</v>
      </c>
      <c r="E102" s="3">
        <v>701.86999500000002</v>
      </c>
      <c r="F102" s="3">
        <v>27.345365999999999</v>
      </c>
    </row>
    <row r="103" spans="1:6" x14ac:dyDescent="0.25">
      <c r="A103" s="2">
        <v>41083</v>
      </c>
      <c r="B103" s="3">
        <v>88.078582999999995</v>
      </c>
      <c r="C103" s="3">
        <v>89.324448000000004</v>
      </c>
      <c r="D103" s="4">
        <v>108.504204</v>
      </c>
      <c r="E103" s="3">
        <v>675.21997099999999</v>
      </c>
      <c r="F103" s="3">
        <v>26.042453999999999</v>
      </c>
    </row>
    <row r="104" spans="1:6" x14ac:dyDescent="0.25">
      <c r="A104" s="2">
        <v>41086</v>
      </c>
      <c r="B104" s="3">
        <v>86.796042999999997</v>
      </c>
      <c r="C104" s="3">
        <v>86.980735999999993</v>
      </c>
      <c r="D104" s="4">
        <v>105.651703</v>
      </c>
      <c r="E104" s="3">
        <v>668.26000999999997</v>
      </c>
      <c r="F104" s="3">
        <v>25.260704</v>
      </c>
    </row>
    <row r="105" spans="1:6" x14ac:dyDescent="0.25">
      <c r="A105" s="2">
        <v>41087</v>
      </c>
      <c r="B105" s="3">
        <v>88.257750999999999</v>
      </c>
      <c r="C105" s="3">
        <v>88.299080000000004</v>
      </c>
      <c r="D105" s="4">
        <v>107.65027600000001</v>
      </c>
      <c r="E105" s="3">
        <v>680.03997800000002</v>
      </c>
      <c r="F105" s="3">
        <v>26.247758999999999</v>
      </c>
    </row>
    <row r="106" spans="1:6" x14ac:dyDescent="0.25">
      <c r="A106" s="2">
        <v>41088</v>
      </c>
      <c r="B106" s="3">
        <v>89.021591000000001</v>
      </c>
      <c r="C106" s="3">
        <v>89.968964</v>
      </c>
      <c r="D106" s="4">
        <v>108.549629</v>
      </c>
      <c r="E106" s="3">
        <v>684.10998500000005</v>
      </c>
      <c r="F106" s="3">
        <v>27.471706000000001</v>
      </c>
    </row>
    <row r="107" spans="1:6" x14ac:dyDescent="0.25">
      <c r="A107" s="2">
        <v>41089</v>
      </c>
      <c r="B107" s="3">
        <v>90.153221000000002</v>
      </c>
      <c r="C107" s="3">
        <v>85.994431000000006</v>
      </c>
      <c r="D107" s="4">
        <v>109.321793</v>
      </c>
      <c r="E107" s="3">
        <v>692.09997599999997</v>
      </c>
      <c r="F107" s="3">
        <v>28.040251000000001</v>
      </c>
    </row>
    <row r="108" spans="1:6" x14ac:dyDescent="0.25">
      <c r="A108" s="2">
        <v>41090</v>
      </c>
      <c r="B108" s="3">
        <v>90.426697000000004</v>
      </c>
      <c r="C108" s="3">
        <v>86.765900000000002</v>
      </c>
      <c r="D108" s="4">
        <v>109.376312</v>
      </c>
      <c r="E108" s="3">
        <v>699.21002199999998</v>
      </c>
      <c r="F108" s="3">
        <v>28.427178999999999</v>
      </c>
    </row>
    <row r="109" spans="1:6" x14ac:dyDescent="0.25">
      <c r="A109" s="2">
        <v>41094</v>
      </c>
      <c r="B109" s="3">
        <v>89.577995000000001</v>
      </c>
      <c r="C109" s="3">
        <v>86.170212000000006</v>
      </c>
      <c r="D109" s="4">
        <v>109.703354</v>
      </c>
      <c r="E109" s="3">
        <v>694.95001200000002</v>
      </c>
      <c r="F109" s="3">
        <v>28.348219</v>
      </c>
    </row>
    <row r="110" spans="1:6" x14ac:dyDescent="0.25">
      <c r="A110" s="2">
        <v>41095</v>
      </c>
      <c r="B110" s="3">
        <v>90.087226999999999</v>
      </c>
      <c r="C110" s="3">
        <v>84.976264999999998</v>
      </c>
      <c r="D110" s="4">
        <v>109.585228</v>
      </c>
      <c r="E110" s="3">
        <v>697.77002000000005</v>
      </c>
      <c r="F110" s="3">
        <v>28.087630999999998</v>
      </c>
    </row>
    <row r="111" spans="1:6" x14ac:dyDescent="0.25">
      <c r="A111" s="2">
        <v>41096</v>
      </c>
      <c r="B111" s="3">
        <v>90.473868999999993</v>
      </c>
      <c r="C111" s="3">
        <v>85.935349000000002</v>
      </c>
      <c r="D111" s="4">
        <v>109.84870100000001</v>
      </c>
      <c r="E111" s="3">
        <v>695.35998500000005</v>
      </c>
      <c r="F111" s="3">
        <v>27.953392000000001</v>
      </c>
    </row>
    <row r="112" spans="1:6" x14ac:dyDescent="0.25">
      <c r="A112" s="2">
        <v>41097</v>
      </c>
      <c r="B112" s="3">
        <v>91.171706999999998</v>
      </c>
      <c r="C112" s="3">
        <v>86.669342</v>
      </c>
      <c r="D112" s="4">
        <v>110.202988</v>
      </c>
      <c r="E112" s="3">
        <v>705.63000499999998</v>
      </c>
      <c r="F112" s="3">
        <v>28.364004000000001</v>
      </c>
    </row>
    <row r="113" spans="1:6" x14ac:dyDescent="0.25">
      <c r="A113" s="2">
        <v>41100</v>
      </c>
      <c r="B113" s="3">
        <v>91.454612999999995</v>
      </c>
      <c r="C113" s="3">
        <v>86.855277999999998</v>
      </c>
      <c r="D113" s="4">
        <v>110.829819</v>
      </c>
      <c r="E113" s="3">
        <v>715.09002699999996</v>
      </c>
      <c r="F113" s="3">
        <v>28.514037999999999</v>
      </c>
    </row>
    <row r="114" spans="1:6" x14ac:dyDescent="0.25">
      <c r="A114" s="2">
        <v>41101</v>
      </c>
      <c r="B114" s="3">
        <v>91.869545000000002</v>
      </c>
      <c r="C114" s="3">
        <v>88.078582999999995</v>
      </c>
      <c r="D114" s="4">
        <v>111.056923</v>
      </c>
      <c r="E114" s="3">
        <v>720.64001499999995</v>
      </c>
      <c r="F114" s="3">
        <v>29.145752000000002</v>
      </c>
    </row>
    <row r="115" spans="1:6" x14ac:dyDescent="0.25">
      <c r="A115" s="2">
        <v>41102</v>
      </c>
      <c r="B115" s="3">
        <v>91.350860999999995</v>
      </c>
      <c r="C115" s="3">
        <v>88.411315999999999</v>
      </c>
      <c r="D115" s="4">
        <v>111.57474499999999</v>
      </c>
      <c r="E115" s="3">
        <v>716.97997999999995</v>
      </c>
      <c r="F115" s="3">
        <v>28.869381000000001</v>
      </c>
    </row>
    <row r="116" spans="1:6" x14ac:dyDescent="0.25">
      <c r="A116" s="2">
        <v>41103</v>
      </c>
      <c r="B116" s="3">
        <v>93.161490999999998</v>
      </c>
      <c r="C116" s="3">
        <v>89.497642999999997</v>
      </c>
      <c r="D116" s="4">
        <v>112.58311500000001</v>
      </c>
      <c r="E116" s="3">
        <v>720.95001200000002</v>
      </c>
      <c r="F116" s="3">
        <v>28.869381000000001</v>
      </c>
    </row>
    <row r="117" spans="1:6" x14ac:dyDescent="0.25">
      <c r="A117" s="2">
        <v>41104</v>
      </c>
      <c r="B117" s="3">
        <v>93.152061000000003</v>
      </c>
      <c r="C117" s="3">
        <v>88.988738999999995</v>
      </c>
      <c r="D117" s="4">
        <v>112.292412</v>
      </c>
      <c r="E117" s="3">
        <v>719.84997599999997</v>
      </c>
      <c r="F117" s="3">
        <v>28.869381000000001</v>
      </c>
    </row>
    <row r="118" spans="1:6" x14ac:dyDescent="0.25">
      <c r="A118" s="2">
        <v>41107</v>
      </c>
      <c r="B118" s="3">
        <v>94.142234999999999</v>
      </c>
      <c r="C118" s="3">
        <v>89.644408999999996</v>
      </c>
      <c r="D118" s="4">
        <v>112.46502700000001</v>
      </c>
      <c r="E118" s="3">
        <v>733.78002900000001</v>
      </c>
      <c r="F118" s="3">
        <v>28.561409000000001</v>
      </c>
    </row>
    <row r="119" spans="1:6" x14ac:dyDescent="0.25">
      <c r="A119" s="2">
        <v>41108</v>
      </c>
      <c r="B119" s="3">
        <v>94.179955000000007</v>
      </c>
      <c r="C119" s="3">
        <v>90.407775999999998</v>
      </c>
      <c r="D119" s="4">
        <v>114.917816</v>
      </c>
      <c r="E119" s="3">
        <v>736.96002199999998</v>
      </c>
      <c r="F119" s="3">
        <v>28.450865</v>
      </c>
    </row>
    <row r="120" spans="1:6" x14ac:dyDescent="0.25">
      <c r="A120" s="2">
        <v>41109</v>
      </c>
      <c r="B120" s="3">
        <v>94.264831999999998</v>
      </c>
      <c r="C120" s="3">
        <v>91.308143999999999</v>
      </c>
      <c r="D120" s="4">
        <v>114.518089</v>
      </c>
      <c r="E120" s="3">
        <v>741.19000200000005</v>
      </c>
      <c r="F120" s="3">
        <v>28.395593999999999</v>
      </c>
    </row>
    <row r="121" spans="1:6" x14ac:dyDescent="0.25">
      <c r="A121" s="2">
        <v>41110</v>
      </c>
      <c r="B121" s="3">
        <v>93.765029999999996</v>
      </c>
      <c r="C121" s="3">
        <v>90.486069000000001</v>
      </c>
      <c r="D121" s="4">
        <v>115.53552999999999</v>
      </c>
      <c r="E121" s="3">
        <v>738.63000499999998</v>
      </c>
      <c r="F121" s="3">
        <v>28.300830999999999</v>
      </c>
    </row>
    <row r="122" spans="1:6" x14ac:dyDescent="0.25">
      <c r="A122" s="2">
        <v>41111</v>
      </c>
      <c r="B122" s="3">
        <v>93.038894999999997</v>
      </c>
      <c r="C122" s="3">
        <v>91.660460999999998</v>
      </c>
      <c r="D122" s="4">
        <v>116.51666299999999</v>
      </c>
      <c r="E122" s="3">
        <v>742.73999000000003</v>
      </c>
      <c r="F122" s="3">
        <v>28.324518000000001</v>
      </c>
    </row>
    <row r="123" spans="1:6" x14ac:dyDescent="0.25">
      <c r="A123" s="2">
        <v>41114</v>
      </c>
      <c r="B123" s="3">
        <v>91.794083000000001</v>
      </c>
      <c r="C123" s="3">
        <v>91.014556999999996</v>
      </c>
      <c r="D123" s="4">
        <v>115.735405</v>
      </c>
      <c r="E123" s="3">
        <v>739.77002000000005</v>
      </c>
      <c r="F123" s="3">
        <v>27.558575000000001</v>
      </c>
    </row>
    <row r="124" spans="1:6" x14ac:dyDescent="0.25">
      <c r="A124" s="2">
        <v>41115</v>
      </c>
      <c r="B124" s="3">
        <v>91.162270000000007</v>
      </c>
      <c r="C124" s="3">
        <v>91.435378999999998</v>
      </c>
      <c r="D124" s="4">
        <v>110.566368</v>
      </c>
      <c r="E124" s="3">
        <v>738.419983</v>
      </c>
      <c r="F124" s="3">
        <v>27.313780000000001</v>
      </c>
    </row>
    <row r="125" spans="1:6" x14ac:dyDescent="0.25">
      <c r="A125" s="2">
        <v>41116</v>
      </c>
      <c r="B125" s="3">
        <v>97.084441999999996</v>
      </c>
      <c r="C125" s="3">
        <v>91.748527999999993</v>
      </c>
      <c r="D125" s="4">
        <v>108.540558</v>
      </c>
      <c r="E125" s="3">
        <v>741.77002000000005</v>
      </c>
      <c r="F125" s="3">
        <v>27.297989000000001</v>
      </c>
    </row>
    <row r="126" spans="1:6" x14ac:dyDescent="0.25">
      <c r="A126" s="2">
        <v>41117</v>
      </c>
      <c r="B126" s="3">
        <v>98.395256000000003</v>
      </c>
      <c r="C126" s="3">
        <v>93.960266000000004</v>
      </c>
      <c r="D126" s="4">
        <v>108.486023</v>
      </c>
      <c r="E126" s="3">
        <v>745.90997300000004</v>
      </c>
      <c r="F126" s="3">
        <v>26.839995999999999</v>
      </c>
    </row>
    <row r="127" spans="1:6" x14ac:dyDescent="0.25">
      <c r="A127" s="2">
        <v>41118</v>
      </c>
      <c r="B127" s="3">
        <v>98.272682000000003</v>
      </c>
      <c r="C127" s="3">
        <v>93.206710999999999</v>
      </c>
      <c r="D127" s="4">
        <v>106.87809</v>
      </c>
      <c r="E127" s="3">
        <v>768.78997800000002</v>
      </c>
      <c r="F127" s="3">
        <v>27.163754000000001</v>
      </c>
    </row>
    <row r="128" spans="1:6" x14ac:dyDescent="0.25">
      <c r="A128" s="2">
        <v>41121</v>
      </c>
      <c r="B128" s="3">
        <v>100.007835</v>
      </c>
      <c r="C128" s="3">
        <v>93.040344000000005</v>
      </c>
      <c r="D128" s="4">
        <v>107.205147</v>
      </c>
      <c r="E128" s="3">
        <v>772.88000499999998</v>
      </c>
      <c r="F128" s="3">
        <v>26.200377</v>
      </c>
    </row>
    <row r="129" spans="1:6" x14ac:dyDescent="0.25">
      <c r="A129" s="2">
        <v>41122</v>
      </c>
      <c r="B129" s="3">
        <v>98.527305999999996</v>
      </c>
      <c r="C129" s="3">
        <v>93.216515000000001</v>
      </c>
      <c r="D129" s="4">
        <v>106.923508</v>
      </c>
      <c r="E129" s="3">
        <v>771.07000700000003</v>
      </c>
      <c r="F129" s="3">
        <v>26.413582000000002</v>
      </c>
    </row>
    <row r="130" spans="1:6" x14ac:dyDescent="0.25">
      <c r="A130" s="2">
        <v>41123</v>
      </c>
      <c r="B130" s="3">
        <v>99.762664999999998</v>
      </c>
      <c r="C130" s="3">
        <v>93.050133000000002</v>
      </c>
      <c r="D130" s="4">
        <v>106.760002</v>
      </c>
      <c r="E130" s="3">
        <v>773.17999299999997</v>
      </c>
      <c r="F130" s="3">
        <v>26.542234000000001</v>
      </c>
    </row>
    <row r="131" spans="1:6" x14ac:dyDescent="0.25">
      <c r="A131" s="2">
        <v>41124</v>
      </c>
      <c r="B131" s="3">
        <v>100.378944</v>
      </c>
      <c r="C131" s="3">
        <v>93.862419000000003</v>
      </c>
      <c r="D131" s="4">
        <v>107.468582</v>
      </c>
      <c r="E131" s="3">
        <v>771.60998500000005</v>
      </c>
      <c r="F131" s="3">
        <v>26.534200999999999</v>
      </c>
    </row>
    <row r="132" spans="1:6" x14ac:dyDescent="0.25">
      <c r="A132" s="2">
        <v>41125</v>
      </c>
      <c r="B132" s="3">
        <v>101.905434</v>
      </c>
      <c r="C132" s="3">
        <v>94.811699000000004</v>
      </c>
      <c r="D132" s="4">
        <v>108.295265</v>
      </c>
      <c r="E132" s="3">
        <v>782.21997099999999</v>
      </c>
      <c r="F132" s="3">
        <v>26.654807999999999</v>
      </c>
    </row>
    <row r="133" spans="1:6" x14ac:dyDescent="0.25">
      <c r="A133" s="2">
        <v>41128</v>
      </c>
      <c r="B133" s="3">
        <v>102.74928300000001</v>
      </c>
      <c r="C133" s="3">
        <v>94.713843999999995</v>
      </c>
      <c r="D133" s="4">
        <v>107.45951100000001</v>
      </c>
      <c r="E133" s="3">
        <v>781.76000999999997</v>
      </c>
      <c r="F133" s="3">
        <v>26.670888999999999</v>
      </c>
    </row>
    <row r="134" spans="1:6" x14ac:dyDescent="0.25">
      <c r="A134" s="2">
        <v>41129</v>
      </c>
      <c r="B134" s="3">
        <v>103.166451</v>
      </c>
      <c r="C134" s="3">
        <v>94.635529000000005</v>
      </c>
      <c r="D134" s="4">
        <v>107.477654</v>
      </c>
      <c r="E134" s="3">
        <v>784.26000999999997</v>
      </c>
      <c r="F134" s="3">
        <v>26.839741</v>
      </c>
    </row>
    <row r="135" spans="1:6" x14ac:dyDescent="0.25">
      <c r="A135" s="2">
        <v>41130</v>
      </c>
      <c r="B135" s="3">
        <v>102.398483</v>
      </c>
      <c r="C135" s="3">
        <v>94.234298999999993</v>
      </c>
      <c r="D135" s="4">
        <v>107.92280599999999</v>
      </c>
      <c r="E135" s="3">
        <v>784.67999299999997</v>
      </c>
      <c r="F135" s="3">
        <v>26.542234000000001</v>
      </c>
    </row>
    <row r="136" spans="1:6" x14ac:dyDescent="0.25">
      <c r="A136" s="2">
        <v>41131</v>
      </c>
      <c r="B136" s="3">
        <v>102.3321</v>
      </c>
      <c r="C136" s="3">
        <v>94.469177000000002</v>
      </c>
      <c r="D136" s="4">
        <v>108.449707</v>
      </c>
      <c r="E136" s="3">
        <v>784.84997599999997</v>
      </c>
      <c r="F136" s="3">
        <v>27.048795999999999</v>
      </c>
    </row>
    <row r="137" spans="1:6" x14ac:dyDescent="0.25">
      <c r="A137" s="2">
        <v>41132</v>
      </c>
      <c r="B137" s="3">
        <v>102.569138</v>
      </c>
      <c r="C137" s="3">
        <v>94.067924000000005</v>
      </c>
      <c r="D137" s="4">
        <v>108.576897</v>
      </c>
      <c r="E137" s="3">
        <v>783.21997099999999</v>
      </c>
      <c r="F137" s="3">
        <v>27.129206</v>
      </c>
    </row>
    <row r="138" spans="1:6" x14ac:dyDescent="0.25">
      <c r="A138" s="2">
        <v>41135</v>
      </c>
      <c r="B138" s="3">
        <v>103.80173499999999</v>
      </c>
      <c r="C138" s="3">
        <v>94.381095999999999</v>
      </c>
      <c r="D138" s="4">
        <v>107.668442</v>
      </c>
      <c r="E138" s="3">
        <v>782.44000200000005</v>
      </c>
      <c r="F138" s="3">
        <v>27.233732</v>
      </c>
    </row>
    <row r="139" spans="1:6" x14ac:dyDescent="0.25">
      <c r="A139" s="2">
        <v>41136</v>
      </c>
      <c r="B139" s="3">
        <v>103.70689400000001</v>
      </c>
      <c r="C139" s="3">
        <v>93.578613000000004</v>
      </c>
      <c r="D139" s="4">
        <v>107.141541</v>
      </c>
      <c r="E139" s="3">
        <v>777.14001499999995</v>
      </c>
      <c r="F139" s="3">
        <v>27.507117999999998</v>
      </c>
    </row>
    <row r="140" spans="1:6" x14ac:dyDescent="0.25">
      <c r="A140" s="2">
        <v>41137</v>
      </c>
      <c r="B140" s="3">
        <v>103.555183</v>
      </c>
      <c r="C140" s="3">
        <v>93.549255000000002</v>
      </c>
      <c r="D140" s="4">
        <v>106.378456</v>
      </c>
      <c r="E140" s="3">
        <v>779.90997300000004</v>
      </c>
      <c r="F140" s="3">
        <v>27.499077</v>
      </c>
    </row>
    <row r="141" spans="1:6" x14ac:dyDescent="0.25">
      <c r="A141" s="2">
        <v>41138</v>
      </c>
      <c r="B141" s="3">
        <v>103.422455</v>
      </c>
      <c r="C141" s="3">
        <v>93.236075999999997</v>
      </c>
      <c r="D141" s="4">
        <v>106.40570099999999</v>
      </c>
      <c r="E141" s="3">
        <v>777.5</v>
      </c>
      <c r="F141" s="3">
        <v>27.860904999999999</v>
      </c>
    </row>
    <row r="142" spans="1:6" x14ac:dyDescent="0.25">
      <c r="A142" s="2">
        <v>41139</v>
      </c>
      <c r="B142" s="3">
        <v>103.687935</v>
      </c>
      <c r="C142" s="3">
        <v>93.187149000000005</v>
      </c>
      <c r="D142" s="4">
        <v>104.479828</v>
      </c>
      <c r="E142" s="3">
        <v>775.419983</v>
      </c>
      <c r="F142" s="3">
        <v>27.603607</v>
      </c>
    </row>
    <row r="143" spans="1:6" x14ac:dyDescent="0.25">
      <c r="A143" s="2">
        <v>41142</v>
      </c>
      <c r="B143" s="3">
        <v>102.882019</v>
      </c>
      <c r="C143" s="3">
        <v>93.744986999999995</v>
      </c>
      <c r="D143" s="4">
        <v>104.852287</v>
      </c>
      <c r="E143" s="3">
        <v>772.15002400000003</v>
      </c>
      <c r="F143" s="3">
        <v>27.306099</v>
      </c>
    </row>
    <row r="144" spans="1:6" x14ac:dyDescent="0.25">
      <c r="A144" s="2">
        <v>41143</v>
      </c>
      <c r="B144" s="3">
        <v>103.204376</v>
      </c>
      <c r="C144" s="3">
        <v>94.234298999999993</v>
      </c>
      <c r="D144" s="4">
        <v>104.643333</v>
      </c>
      <c r="E144" s="3">
        <v>772.080017</v>
      </c>
      <c r="F144" s="3">
        <v>27.442791</v>
      </c>
    </row>
    <row r="145" spans="1:6" x14ac:dyDescent="0.25">
      <c r="A145" s="2">
        <v>41144</v>
      </c>
      <c r="B145" s="3">
        <v>102.42691000000001</v>
      </c>
      <c r="C145" s="3">
        <v>93.490509000000003</v>
      </c>
      <c r="D145" s="4">
        <v>104.35264599999999</v>
      </c>
      <c r="E145" s="3">
        <v>769.64001499999995</v>
      </c>
      <c r="F145" s="3">
        <v>27.555358999999999</v>
      </c>
    </row>
    <row r="146" spans="1:6" x14ac:dyDescent="0.25">
      <c r="A146" s="2">
        <v>41145</v>
      </c>
      <c r="B146" s="3">
        <v>101.990784</v>
      </c>
      <c r="C146" s="3">
        <v>93.549255000000002</v>
      </c>
      <c r="D146" s="4">
        <v>104.86135899999999</v>
      </c>
      <c r="E146" s="3">
        <v>769.40997300000004</v>
      </c>
      <c r="F146" s="3">
        <v>27.515158</v>
      </c>
    </row>
    <row r="147" spans="1:6" x14ac:dyDescent="0.25">
      <c r="A147" s="2">
        <v>41146</v>
      </c>
      <c r="B147" s="3">
        <v>101.393433</v>
      </c>
      <c r="C147" s="3">
        <v>94.410454000000001</v>
      </c>
      <c r="D147" s="4">
        <v>103.962013</v>
      </c>
      <c r="E147" s="3">
        <v>769.53997800000002</v>
      </c>
      <c r="F147" s="3">
        <v>27.466911</v>
      </c>
    </row>
    <row r="148" spans="1:6" x14ac:dyDescent="0.25">
      <c r="A148" s="2">
        <v>41149</v>
      </c>
      <c r="B148" s="3">
        <v>101.27967099999999</v>
      </c>
      <c r="C148" s="3">
        <v>94.713843999999995</v>
      </c>
      <c r="D148" s="4">
        <v>104.84318500000001</v>
      </c>
      <c r="E148" s="3">
        <v>772.15002400000003</v>
      </c>
      <c r="F148" s="3">
        <v>27.531244000000001</v>
      </c>
    </row>
    <row r="149" spans="1:6" x14ac:dyDescent="0.25">
      <c r="A149" s="2">
        <v>41150</v>
      </c>
      <c r="B149" s="3">
        <v>100.502213</v>
      </c>
      <c r="C149" s="3">
        <v>95.017219999999995</v>
      </c>
      <c r="D149" s="4">
        <v>105.612213</v>
      </c>
      <c r="E149" s="3">
        <v>769.09002699999996</v>
      </c>
      <c r="F149" s="3">
        <v>27.418666999999999</v>
      </c>
    </row>
    <row r="150" spans="1:6" x14ac:dyDescent="0.25">
      <c r="A150" s="2">
        <v>41151</v>
      </c>
      <c r="B150" s="3">
        <v>100.59702299999999</v>
      </c>
      <c r="C150" s="3">
        <v>94.567031999999998</v>
      </c>
      <c r="D150" s="4">
        <v>105.88687899999999</v>
      </c>
      <c r="E150" s="3">
        <v>767.04998799999998</v>
      </c>
      <c r="F150" s="3">
        <v>27.225695000000002</v>
      </c>
    </row>
    <row r="151" spans="1:6" x14ac:dyDescent="0.25">
      <c r="A151" s="2">
        <v>41152</v>
      </c>
      <c r="B151" s="3">
        <v>101.194344</v>
      </c>
      <c r="C151" s="3">
        <v>95.535911999999996</v>
      </c>
      <c r="D151" s="4">
        <v>105.64885700000001</v>
      </c>
      <c r="E151" s="3">
        <v>768.78002900000001</v>
      </c>
      <c r="F151" s="3">
        <v>27.064878</v>
      </c>
    </row>
    <row r="152" spans="1:6" x14ac:dyDescent="0.25">
      <c r="A152" s="2">
        <v>41153</v>
      </c>
      <c r="B152" s="3">
        <v>102.14247899999999</v>
      </c>
      <c r="C152" s="3">
        <v>95.800147999999993</v>
      </c>
      <c r="D152" s="4">
        <v>106.042511</v>
      </c>
      <c r="E152" s="3">
        <v>771.46002199999998</v>
      </c>
      <c r="F152" s="3">
        <v>27.740293999999999</v>
      </c>
    </row>
    <row r="153" spans="1:6" x14ac:dyDescent="0.25">
      <c r="A153" s="2">
        <v>41157</v>
      </c>
      <c r="B153" s="3">
        <v>102.114029</v>
      </c>
      <c r="C153" s="3">
        <v>96.680923000000007</v>
      </c>
      <c r="D153" s="4">
        <v>107.34251399999999</v>
      </c>
      <c r="E153" s="3">
        <v>780.080017</v>
      </c>
      <c r="F153" s="3">
        <v>27.893059000000001</v>
      </c>
    </row>
    <row r="154" spans="1:6" x14ac:dyDescent="0.25">
      <c r="A154" s="2">
        <v>41158</v>
      </c>
      <c r="B154" s="3">
        <v>102.73979199999999</v>
      </c>
      <c r="C154" s="3">
        <v>97.444275000000005</v>
      </c>
      <c r="D154" s="4">
        <v>107.040398</v>
      </c>
      <c r="E154" s="3">
        <v>780.34997599999997</v>
      </c>
      <c r="F154" s="3">
        <v>27.949352000000001</v>
      </c>
    </row>
    <row r="155" spans="1:6" x14ac:dyDescent="0.25">
      <c r="A155" s="2">
        <v>41159</v>
      </c>
      <c r="B155" s="3">
        <v>100.047104</v>
      </c>
      <c r="C155" s="3">
        <v>97.845528000000002</v>
      </c>
      <c r="D155" s="4">
        <v>106.353767</v>
      </c>
      <c r="E155" s="3">
        <v>775.32000700000003</v>
      </c>
      <c r="F155" s="3">
        <v>28.206654</v>
      </c>
    </row>
    <row r="156" spans="1:6" x14ac:dyDescent="0.25">
      <c r="A156" s="2">
        <v>41160</v>
      </c>
      <c r="B156" s="3">
        <v>97.781058999999999</v>
      </c>
      <c r="C156" s="3">
        <v>96.054596000000004</v>
      </c>
      <c r="D156" s="4">
        <v>104.89812499999999</v>
      </c>
      <c r="E156" s="3">
        <v>759.65997300000004</v>
      </c>
      <c r="F156" s="3">
        <v>27.619682000000001</v>
      </c>
    </row>
    <row r="157" spans="1:6" x14ac:dyDescent="0.25">
      <c r="A157" s="2">
        <v>41163</v>
      </c>
      <c r="B157" s="3">
        <v>99.971252000000007</v>
      </c>
      <c r="C157" s="3">
        <v>97.972747999999996</v>
      </c>
      <c r="D157" s="4">
        <v>106.152351</v>
      </c>
      <c r="E157" s="3">
        <v>769.02002000000005</v>
      </c>
      <c r="F157" s="3">
        <v>27.844826000000001</v>
      </c>
    </row>
    <row r="158" spans="1:6" x14ac:dyDescent="0.25">
      <c r="A158" s="2">
        <v>41164</v>
      </c>
      <c r="B158" s="3">
        <v>102.35105900000001</v>
      </c>
      <c r="C158" s="3">
        <v>97.268127000000007</v>
      </c>
      <c r="D158" s="4">
        <v>105.035454</v>
      </c>
      <c r="E158" s="3">
        <v>759.69000200000005</v>
      </c>
      <c r="F158" s="3">
        <v>26.936228</v>
      </c>
    </row>
    <row r="159" spans="1:6" x14ac:dyDescent="0.25">
      <c r="A159" s="2">
        <v>41165</v>
      </c>
      <c r="B159" s="3">
        <v>105.972939</v>
      </c>
      <c r="C159" s="3">
        <v>96.602622999999994</v>
      </c>
      <c r="D159" s="4">
        <v>105.44742599999999</v>
      </c>
      <c r="E159" s="3">
        <v>762.48999000000003</v>
      </c>
      <c r="F159" s="3">
        <v>26.791499999999999</v>
      </c>
    </row>
    <row r="160" spans="1:6" x14ac:dyDescent="0.25">
      <c r="A160" s="2">
        <v>41166</v>
      </c>
      <c r="B160" s="3">
        <v>109.575851</v>
      </c>
      <c r="C160" s="3">
        <v>97.346405000000004</v>
      </c>
      <c r="D160" s="4">
        <v>106.32630899999999</v>
      </c>
      <c r="E160" s="3">
        <v>771.76000999999997</v>
      </c>
      <c r="F160" s="3">
        <v>27.024677000000001</v>
      </c>
    </row>
    <row r="161" spans="1:6" x14ac:dyDescent="0.25">
      <c r="A161" s="2">
        <v>41167</v>
      </c>
      <c r="B161" s="3">
        <v>108.959564</v>
      </c>
      <c r="C161" s="3">
        <v>97.238754</v>
      </c>
      <c r="D161" s="4">
        <v>105.538971</v>
      </c>
      <c r="E161" s="3">
        <v>768.88000499999998</v>
      </c>
      <c r="F161" s="3">
        <v>26.783459000000001</v>
      </c>
    </row>
    <row r="162" spans="1:6" x14ac:dyDescent="0.25">
      <c r="A162" s="2">
        <v>41170</v>
      </c>
      <c r="B162" s="3">
        <v>107.68905599999999</v>
      </c>
      <c r="C162" s="3">
        <v>97.551933000000005</v>
      </c>
      <c r="D162" s="4">
        <v>105.47489899999999</v>
      </c>
      <c r="E162" s="3">
        <v>765.70001200000002</v>
      </c>
      <c r="F162" s="3">
        <v>26.887985</v>
      </c>
    </row>
    <row r="163" spans="1:6" x14ac:dyDescent="0.25">
      <c r="A163" s="2">
        <v>41171</v>
      </c>
      <c r="B163" s="3">
        <v>107.679581</v>
      </c>
      <c r="C163" s="3">
        <v>98.344634999999997</v>
      </c>
      <c r="D163" s="4">
        <v>106.61011499999999</v>
      </c>
      <c r="E163" s="3">
        <v>771.40997300000004</v>
      </c>
      <c r="F163" s="3">
        <v>26.590482999999999</v>
      </c>
    </row>
    <row r="164" spans="1:6" x14ac:dyDescent="0.25">
      <c r="A164" s="2">
        <v>41172</v>
      </c>
      <c r="B164" s="3">
        <v>107.660614</v>
      </c>
      <c r="C164" s="3">
        <v>99.098206000000005</v>
      </c>
      <c r="D164" s="4">
        <v>107.049561</v>
      </c>
      <c r="E164" s="3">
        <v>776.21997099999999</v>
      </c>
      <c r="F164" s="3">
        <v>27.024677000000001</v>
      </c>
    </row>
    <row r="165" spans="1:6" x14ac:dyDescent="0.25">
      <c r="A165" s="2">
        <v>41173</v>
      </c>
      <c r="B165" s="3">
        <v>108.675133</v>
      </c>
      <c r="C165" s="3">
        <v>99.939835000000002</v>
      </c>
      <c r="D165" s="4">
        <v>107.44323</v>
      </c>
      <c r="E165" s="3">
        <v>787.21002199999998</v>
      </c>
      <c r="F165" s="3">
        <v>27.547321</v>
      </c>
    </row>
    <row r="166" spans="1:6" x14ac:dyDescent="0.25">
      <c r="A166" s="2">
        <v>41174</v>
      </c>
      <c r="B166" s="3">
        <v>106.86417400000001</v>
      </c>
      <c r="C166" s="3">
        <v>99.489654999999999</v>
      </c>
      <c r="D166" s="4">
        <v>107.26926400000001</v>
      </c>
      <c r="E166" s="3">
        <v>786.90002400000003</v>
      </c>
      <c r="F166" s="3">
        <v>27.306099</v>
      </c>
    </row>
    <row r="167" spans="1:6" x14ac:dyDescent="0.25">
      <c r="A167" s="2">
        <v>41177</v>
      </c>
      <c r="B167" s="3">
        <v>107.025368</v>
      </c>
      <c r="C167" s="3">
        <v>99.000343000000001</v>
      </c>
      <c r="D167" s="4">
        <v>106.683357</v>
      </c>
      <c r="E167" s="3">
        <v>774.21002199999998</v>
      </c>
      <c r="F167" s="3">
        <v>27.080964999999999</v>
      </c>
    </row>
    <row r="168" spans="1:6" x14ac:dyDescent="0.25">
      <c r="A168" s="2">
        <v>41178</v>
      </c>
      <c r="B168" s="3">
        <v>107.22448</v>
      </c>
      <c r="C168" s="3">
        <v>99.284126000000001</v>
      </c>
      <c r="D168" s="4">
        <v>107.00376900000001</v>
      </c>
      <c r="E168" s="3">
        <v>783.01000999999997</v>
      </c>
      <c r="F168" s="3">
        <v>27.024677000000001</v>
      </c>
    </row>
    <row r="169" spans="1:6" x14ac:dyDescent="0.25">
      <c r="A169" s="2">
        <v>41179</v>
      </c>
      <c r="B169" s="3">
        <v>108.03986399999999</v>
      </c>
      <c r="C169" s="3">
        <v>99.342856999999995</v>
      </c>
      <c r="D169" s="4">
        <v>105.44742599999999</v>
      </c>
      <c r="E169" s="3">
        <v>781.55999799999995</v>
      </c>
      <c r="F169" s="3">
        <v>28.013674000000002</v>
      </c>
    </row>
    <row r="170" spans="1:6" x14ac:dyDescent="0.25">
      <c r="A170" s="2">
        <v>41180</v>
      </c>
      <c r="B170" s="3">
        <v>106.361687</v>
      </c>
      <c r="C170" s="3">
        <v>98.462081999999995</v>
      </c>
      <c r="D170" s="4">
        <v>105.090378</v>
      </c>
      <c r="E170" s="3">
        <v>775.01000999999997</v>
      </c>
      <c r="F170" s="3">
        <v>28.190574999999999</v>
      </c>
    </row>
    <row r="171" spans="1:6" x14ac:dyDescent="0.25">
      <c r="A171" s="2">
        <v>41181</v>
      </c>
      <c r="B171" s="3">
        <v>107.186554</v>
      </c>
      <c r="C171" s="3">
        <v>99.597290000000001</v>
      </c>
      <c r="D171" s="4">
        <v>105.612213</v>
      </c>
      <c r="E171" s="3">
        <v>777.28997800000002</v>
      </c>
      <c r="F171" s="3">
        <v>28.270983000000001</v>
      </c>
    </row>
    <row r="172" spans="1:6" x14ac:dyDescent="0.25">
      <c r="A172" s="2">
        <v>41184</v>
      </c>
      <c r="B172" s="3">
        <v>106.68403600000001</v>
      </c>
      <c r="C172" s="3">
        <v>99.704964000000004</v>
      </c>
      <c r="D172" s="4">
        <v>104.95304899999999</v>
      </c>
      <c r="E172" s="3">
        <v>772.55999799999995</v>
      </c>
      <c r="F172" s="3">
        <v>28.520247999999999</v>
      </c>
    </row>
    <row r="173" spans="1:6" x14ac:dyDescent="0.25">
      <c r="A173" s="2">
        <v>41185</v>
      </c>
      <c r="B173" s="3">
        <v>107.13913700000001</v>
      </c>
      <c r="C173" s="3">
        <v>99.059036000000006</v>
      </c>
      <c r="D173" s="4">
        <v>103.909386</v>
      </c>
      <c r="E173" s="3">
        <v>776.42999299999997</v>
      </c>
      <c r="F173" s="3">
        <v>28.689094999999998</v>
      </c>
    </row>
    <row r="174" spans="1:6" x14ac:dyDescent="0.25">
      <c r="A174" s="2">
        <v>41186</v>
      </c>
      <c r="B174" s="3">
        <v>107.186554</v>
      </c>
      <c r="C174" s="3">
        <v>100.402344</v>
      </c>
      <c r="D174" s="4">
        <v>103.82699599999999</v>
      </c>
      <c r="E174" s="3">
        <v>776.46997099999999</v>
      </c>
      <c r="F174" s="3">
        <v>28.970517999999998</v>
      </c>
    </row>
    <row r="175" spans="1:6" x14ac:dyDescent="0.25">
      <c r="A175" s="2">
        <v>41187</v>
      </c>
      <c r="B175" s="3">
        <v>107.982986</v>
      </c>
      <c r="C175" s="3">
        <v>100.931793</v>
      </c>
      <c r="D175" s="4">
        <v>104.29388400000001</v>
      </c>
      <c r="E175" s="3">
        <v>776.85998500000005</v>
      </c>
      <c r="F175" s="3">
        <v>28.906186999999999</v>
      </c>
    </row>
    <row r="176" spans="1:6" x14ac:dyDescent="0.25">
      <c r="A176" s="2">
        <v>41188</v>
      </c>
      <c r="B176" s="3">
        <v>108.14415700000001</v>
      </c>
      <c r="C176" s="3">
        <v>100.255264</v>
      </c>
      <c r="D176" s="4">
        <v>103.863602</v>
      </c>
      <c r="E176" s="3">
        <v>775.080017</v>
      </c>
      <c r="F176" s="3">
        <v>29.083079999999999</v>
      </c>
    </row>
    <row r="177" spans="1:6" x14ac:dyDescent="0.25">
      <c r="A177" s="2">
        <v>41191</v>
      </c>
      <c r="B177" s="3">
        <v>110.030952</v>
      </c>
      <c r="C177" s="3">
        <v>100.647453</v>
      </c>
      <c r="D177" s="4">
        <v>105.017128</v>
      </c>
      <c r="E177" s="3">
        <v>785.94000200000005</v>
      </c>
      <c r="F177" s="3">
        <v>29.485115</v>
      </c>
    </row>
    <row r="178" spans="1:6" x14ac:dyDescent="0.25">
      <c r="A178" s="2">
        <v>41192</v>
      </c>
      <c r="B178" s="3">
        <v>110.26797500000001</v>
      </c>
      <c r="C178" s="3">
        <v>99.372810000000001</v>
      </c>
      <c r="D178" s="4">
        <v>104.07416499999999</v>
      </c>
      <c r="E178" s="3">
        <v>783.07000700000003</v>
      </c>
      <c r="F178" s="3">
        <v>28.769499</v>
      </c>
    </row>
    <row r="179" spans="1:6" x14ac:dyDescent="0.25">
      <c r="A179" s="2">
        <v>41193</v>
      </c>
      <c r="B179" s="3">
        <v>111.254036</v>
      </c>
      <c r="C179" s="3">
        <v>99.382606999999993</v>
      </c>
      <c r="D179" s="4">
        <v>105.017128</v>
      </c>
      <c r="E179" s="3">
        <v>786.14001499999995</v>
      </c>
      <c r="F179" s="3">
        <v>28.777542</v>
      </c>
    </row>
    <row r="180" spans="1:6" x14ac:dyDescent="0.25">
      <c r="A180" s="2">
        <v>41194</v>
      </c>
      <c r="B180" s="3">
        <v>110.91271999999999</v>
      </c>
      <c r="C180" s="3">
        <v>98.68647</v>
      </c>
      <c r="D180" s="4">
        <v>105.657982</v>
      </c>
      <c r="E180" s="3">
        <v>778.19000200000005</v>
      </c>
      <c r="F180" s="3">
        <v>28.689094999999998</v>
      </c>
    </row>
    <row r="181" spans="1:6" x14ac:dyDescent="0.25">
      <c r="A181" s="2">
        <v>41195</v>
      </c>
      <c r="B181" s="3">
        <v>111.52898399999999</v>
      </c>
      <c r="C181" s="3">
        <v>98.911972000000006</v>
      </c>
      <c r="D181" s="4">
        <v>104.449524</v>
      </c>
      <c r="E181" s="3">
        <v>778.53002900000001</v>
      </c>
      <c r="F181" s="3">
        <v>28.817741000000002</v>
      </c>
    </row>
    <row r="182" spans="1:6" x14ac:dyDescent="0.25">
      <c r="A182" s="2">
        <v>41198</v>
      </c>
      <c r="B182" s="3">
        <v>111.45313299999999</v>
      </c>
      <c r="C182" s="3">
        <v>98.882568000000006</v>
      </c>
      <c r="D182" s="4">
        <v>102.91149900000001</v>
      </c>
      <c r="E182" s="3">
        <v>779.96002199999998</v>
      </c>
      <c r="F182" s="3">
        <v>28.544363000000001</v>
      </c>
    </row>
    <row r="183" spans="1:6" x14ac:dyDescent="0.25">
      <c r="A183" s="2">
        <v>41199</v>
      </c>
      <c r="B183" s="3">
        <v>111.377304</v>
      </c>
      <c r="C183" s="3">
        <v>99.745391999999995</v>
      </c>
      <c r="D183" s="4">
        <v>101.849518</v>
      </c>
      <c r="E183" s="3">
        <v>795.26000999999997</v>
      </c>
      <c r="F183" s="3">
        <v>28.930311</v>
      </c>
    </row>
    <row r="184" spans="1:6" x14ac:dyDescent="0.25">
      <c r="A184" s="2">
        <v>41200</v>
      </c>
      <c r="B184" s="3">
        <v>111.04544799999999</v>
      </c>
      <c r="C184" s="3">
        <v>100.725891</v>
      </c>
      <c r="D184" s="4">
        <v>101.858665</v>
      </c>
      <c r="E184" s="3">
        <v>801.5</v>
      </c>
      <c r="F184" s="3">
        <v>28.986598999999998</v>
      </c>
    </row>
    <row r="185" spans="1:6" x14ac:dyDescent="0.25">
      <c r="A185" s="2">
        <v>41201</v>
      </c>
      <c r="B185" s="3">
        <v>110.988579</v>
      </c>
      <c r="C185" s="3">
        <v>100.549408</v>
      </c>
      <c r="D185" s="4">
        <v>101.226967</v>
      </c>
      <c r="E185" s="3">
        <v>796.96997099999999</v>
      </c>
      <c r="F185" s="3">
        <v>28.986598999999998</v>
      </c>
    </row>
    <row r="186" spans="1:6" x14ac:dyDescent="0.25">
      <c r="A186" s="2">
        <v>41202</v>
      </c>
      <c r="B186" s="3">
        <v>110.55242200000001</v>
      </c>
      <c r="C186" s="3">
        <v>100.843552</v>
      </c>
      <c r="D186" s="4">
        <v>104.303055</v>
      </c>
      <c r="E186" s="3">
        <v>799.36999500000002</v>
      </c>
      <c r="F186" s="3">
        <v>29.147411000000002</v>
      </c>
    </row>
    <row r="187" spans="1:6" x14ac:dyDescent="0.25">
      <c r="A187" s="2">
        <v>41205</v>
      </c>
      <c r="B187" s="3">
        <v>111.547951</v>
      </c>
      <c r="C187" s="3">
        <v>101.17692599999999</v>
      </c>
      <c r="D187" s="4">
        <v>103.973473</v>
      </c>
      <c r="E187" s="3">
        <v>813.10998500000005</v>
      </c>
      <c r="F187" s="3">
        <v>28.84186</v>
      </c>
    </row>
    <row r="188" spans="1:6" x14ac:dyDescent="0.25">
      <c r="A188" s="2">
        <v>41206</v>
      </c>
      <c r="B188" s="3">
        <v>112.116829</v>
      </c>
      <c r="C188" s="3">
        <v>100.872955</v>
      </c>
      <c r="D188" s="4">
        <v>103.19529</v>
      </c>
      <c r="E188" s="3">
        <v>807.669983</v>
      </c>
      <c r="F188" s="3">
        <v>28.978563000000001</v>
      </c>
    </row>
    <row r="189" spans="1:6" x14ac:dyDescent="0.25">
      <c r="A189" s="2">
        <v>41207</v>
      </c>
      <c r="B189" s="3">
        <v>109.594803</v>
      </c>
      <c r="C189" s="3">
        <v>101.206329</v>
      </c>
      <c r="D189" s="4">
        <v>102.636841</v>
      </c>
      <c r="E189" s="3">
        <v>799.07000700000003</v>
      </c>
      <c r="F189" s="3">
        <v>28.825786999999998</v>
      </c>
    </row>
    <row r="190" spans="1:6" x14ac:dyDescent="0.25">
      <c r="A190" s="2">
        <v>41208</v>
      </c>
      <c r="B190" s="3">
        <v>108.542366</v>
      </c>
      <c r="C190" s="3">
        <v>101.578918</v>
      </c>
      <c r="D190" s="4">
        <v>102.60938299999999</v>
      </c>
      <c r="E190" s="3">
        <v>795.34997599999997</v>
      </c>
      <c r="F190" s="3">
        <v>28.946397999999999</v>
      </c>
    </row>
    <row r="191" spans="1:6" x14ac:dyDescent="0.25">
      <c r="A191" s="2">
        <v>41209</v>
      </c>
      <c r="B191" s="3">
        <v>107.82178500000001</v>
      </c>
      <c r="C191" s="3">
        <v>104.81455200000001</v>
      </c>
      <c r="D191" s="4">
        <v>102.627686</v>
      </c>
      <c r="E191" s="3">
        <v>795.36999500000002</v>
      </c>
      <c r="F191" s="3">
        <v>28.689094999999998</v>
      </c>
    </row>
    <row r="192" spans="1:6" x14ac:dyDescent="0.25">
      <c r="A192" s="2">
        <v>41212</v>
      </c>
      <c r="B192" s="3">
        <v>107.651123</v>
      </c>
      <c r="C192" s="3">
        <v>104.93219000000001</v>
      </c>
      <c r="D192" s="4">
        <v>103.057968</v>
      </c>
      <c r="E192" s="3">
        <v>784.53997800000002</v>
      </c>
      <c r="F192" s="3">
        <v>28.584565999999999</v>
      </c>
    </row>
    <row r="193" spans="1:6" x14ac:dyDescent="0.25">
      <c r="A193" s="2">
        <v>41213</v>
      </c>
      <c r="B193" s="3">
        <v>105.707443</v>
      </c>
      <c r="C193" s="3">
        <v>102.912369</v>
      </c>
      <c r="D193" s="4">
        <v>102.765007</v>
      </c>
      <c r="E193" s="3">
        <v>783.60998500000005</v>
      </c>
      <c r="F193" s="3">
        <v>27.426714</v>
      </c>
    </row>
    <row r="194" spans="1:6" x14ac:dyDescent="0.25">
      <c r="A194" s="2">
        <v>41214</v>
      </c>
      <c r="B194" s="3">
        <v>105.802261</v>
      </c>
      <c r="C194" s="3">
        <v>101.971107</v>
      </c>
      <c r="D194" s="4">
        <v>102.893181</v>
      </c>
      <c r="E194" s="3">
        <v>768.70001200000002</v>
      </c>
      <c r="F194" s="3">
        <v>27.346304</v>
      </c>
    </row>
    <row r="195" spans="1:6" x14ac:dyDescent="0.25">
      <c r="A195" s="2">
        <v>41215</v>
      </c>
      <c r="B195" s="3">
        <v>104.668221</v>
      </c>
      <c r="C195" s="3">
        <v>101.75541699999999</v>
      </c>
      <c r="D195" s="4">
        <v>102.279785</v>
      </c>
      <c r="E195" s="3">
        <v>762.13000499999998</v>
      </c>
      <c r="F195" s="3">
        <v>27.209607999999999</v>
      </c>
    </row>
    <row r="196" spans="1:6" x14ac:dyDescent="0.25">
      <c r="A196" s="2">
        <v>41216</v>
      </c>
      <c r="B196" s="3">
        <v>103.72472399999999</v>
      </c>
      <c r="C196" s="3">
        <v>101.02003499999999</v>
      </c>
      <c r="D196" s="4">
        <v>101.657242</v>
      </c>
      <c r="E196" s="3">
        <v>762.02002000000005</v>
      </c>
      <c r="F196" s="3">
        <v>26.968397</v>
      </c>
    </row>
    <row r="197" spans="1:6" x14ac:dyDescent="0.25">
      <c r="A197" s="2">
        <v>41219</v>
      </c>
      <c r="B197" s="3">
        <v>105.220932</v>
      </c>
      <c r="C197" s="3">
        <v>103.892876</v>
      </c>
      <c r="D197" s="4">
        <v>103.28684199999999</v>
      </c>
      <c r="E197" s="3">
        <v>782.52002000000005</v>
      </c>
      <c r="F197" s="3">
        <v>27.354344999999999</v>
      </c>
    </row>
    <row r="198" spans="1:6" x14ac:dyDescent="0.25">
      <c r="A198" s="2">
        <v>41220</v>
      </c>
      <c r="B198" s="3">
        <v>105.840378</v>
      </c>
      <c r="C198" s="3">
        <v>103.637947</v>
      </c>
      <c r="D198" s="4">
        <v>104.467827</v>
      </c>
      <c r="E198" s="3">
        <v>790.51000999999997</v>
      </c>
      <c r="F198" s="3">
        <v>27.403452000000001</v>
      </c>
    </row>
    <row r="199" spans="1:6" x14ac:dyDescent="0.25">
      <c r="A199" s="2">
        <v>41221</v>
      </c>
      <c r="B199" s="3">
        <v>105.66886100000001</v>
      </c>
      <c r="C199" s="3">
        <v>104.11840100000001</v>
      </c>
      <c r="D199" s="4">
        <v>105.264313</v>
      </c>
      <c r="E199" s="3">
        <v>785.30999799999995</v>
      </c>
      <c r="F199" s="3">
        <v>27.698108999999999</v>
      </c>
    </row>
    <row r="200" spans="1:6" x14ac:dyDescent="0.25">
      <c r="A200" s="2">
        <v>41222</v>
      </c>
      <c r="B200" s="3">
        <v>102.72408299999999</v>
      </c>
      <c r="C200" s="3">
        <v>102.461365</v>
      </c>
      <c r="D200" s="4">
        <v>104.83403800000001</v>
      </c>
      <c r="E200" s="3">
        <v>762.55999799999995</v>
      </c>
      <c r="F200" s="3">
        <v>27.779964</v>
      </c>
    </row>
    <row r="201" spans="1:6" x14ac:dyDescent="0.25">
      <c r="A201" s="2">
        <v>41223</v>
      </c>
      <c r="B201" s="3">
        <v>103.334007</v>
      </c>
      <c r="C201" s="3">
        <v>102.579033</v>
      </c>
      <c r="D201" s="4">
        <v>104.56855</v>
      </c>
      <c r="E201" s="3">
        <v>754.02002000000005</v>
      </c>
      <c r="F201" s="3">
        <v>27.157900000000001</v>
      </c>
    </row>
    <row r="202" spans="1:6" x14ac:dyDescent="0.25">
      <c r="A202" s="2">
        <v>41226</v>
      </c>
      <c r="B202" s="3">
        <v>100.741837</v>
      </c>
      <c r="C202" s="3">
        <v>99.166900999999996</v>
      </c>
      <c r="D202" s="4">
        <v>107.90097799999999</v>
      </c>
      <c r="E202" s="3">
        <v>736.080017</v>
      </c>
      <c r="F202" s="3">
        <v>26.994204</v>
      </c>
    </row>
    <row r="203" spans="1:6" x14ac:dyDescent="0.25">
      <c r="A203" s="2">
        <v>41227</v>
      </c>
      <c r="B203" s="3">
        <v>102.07605</v>
      </c>
      <c r="C203" s="3">
        <v>100.480766</v>
      </c>
      <c r="D203" s="4">
        <v>108.32208300000001</v>
      </c>
      <c r="E203" s="3">
        <v>758.48999000000003</v>
      </c>
      <c r="F203" s="3">
        <v>27.509858999999999</v>
      </c>
    </row>
    <row r="204" spans="1:6" x14ac:dyDescent="0.25">
      <c r="A204" s="2">
        <v>41228</v>
      </c>
      <c r="B204" s="3">
        <v>104.820671</v>
      </c>
      <c r="C204" s="3">
        <v>101.971107</v>
      </c>
      <c r="D204" s="4">
        <v>109.136894</v>
      </c>
      <c r="E204" s="3">
        <v>764.47997999999995</v>
      </c>
      <c r="F204" s="3">
        <v>27.256121</v>
      </c>
    </row>
    <row r="205" spans="1:6" x14ac:dyDescent="0.25">
      <c r="A205" s="2">
        <v>41229</v>
      </c>
      <c r="B205" s="3">
        <v>104.78254699999999</v>
      </c>
      <c r="C205" s="3">
        <v>102.412323</v>
      </c>
      <c r="D205" s="4">
        <v>109.35659800000001</v>
      </c>
      <c r="E205" s="3">
        <v>771.22997999999995</v>
      </c>
      <c r="F205" s="3">
        <v>27.419824999999999</v>
      </c>
    </row>
    <row r="206" spans="1:6" x14ac:dyDescent="0.25">
      <c r="A206" s="2">
        <v>41230</v>
      </c>
      <c r="B206" s="3">
        <v>104.887405</v>
      </c>
      <c r="C206" s="3">
        <v>102.735901</v>
      </c>
      <c r="D206" s="4">
        <v>109.860146</v>
      </c>
      <c r="E206" s="3">
        <v>760.53997800000002</v>
      </c>
      <c r="F206" s="3">
        <v>27.534412</v>
      </c>
    </row>
    <row r="207" spans="1:6" x14ac:dyDescent="0.25">
      <c r="A207" s="2">
        <v>41233</v>
      </c>
      <c r="B207" s="3">
        <v>106.47891199999999</v>
      </c>
      <c r="C207" s="3">
        <v>103.873283</v>
      </c>
      <c r="D207" s="4">
        <v>109.40239</v>
      </c>
      <c r="E207" s="3">
        <v>769.20001200000002</v>
      </c>
      <c r="F207" s="3">
        <v>28.156476999999999</v>
      </c>
    </row>
    <row r="208" spans="1:6" x14ac:dyDescent="0.25">
      <c r="A208" s="2">
        <v>41234</v>
      </c>
      <c r="B208" s="3">
        <v>106.545609</v>
      </c>
      <c r="C208" s="3">
        <v>103.86346399999999</v>
      </c>
      <c r="D208" s="4">
        <v>109.57634</v>
      </c>
      <c r="E208" s="3">
        <v>768.27002000000005</v>
      </c>
      <c r="F208" s="3">
        <v>28.271065</v>
      </c>
    </row>
    <row r="209" spans="1:6" x14ac:dyDescent="0.25">
      <c r="A209" s="2">
        <v>41235</v>
      </c>
      <c r="B209" s="3">
        <v>106.002403</v>
      </c>
      <c r="C209" s="3">
        <v>102.520195</v>
      </c>
      <c r="D209" s="4">
        <v>109.988304</v>
      </c>
      <c r="E209" s="3">
        <v>760.98999000000003</v>
      </c>
      <c r="F209" s="3">
        <v>28.156476999999999</v>
      </c>
    </row>
    <row r="210" spans="1:6" x14ac:dyDescent="0.25">
      <c r="A210" s="2">
        <v>41237</v>
      </c>
      <c r="B210" s="3">
        <v>106.53608699999999</v>
      </c>
      <c r="C210" s="3">
        <v>103.66735799999999</v>
      </c>
      <c r="D210" s="4">
        <v>110.464378</v>
      </c>
      <c r="E210" s="3">
        <v>761.67999299999997</v>
      </c>
      <c r="F210" s="3">
        <v>28.050068</v>
      </c>
    </row>
    <row r="211" spans="1:6" x14ac:dyDescent="0.25">
      <c r="A211" s="2">
        <v>41240</v>
      </c>
      <c r="B211" s="3">
        <v>106.32641599999999</v>
      </c>
      <c r="C211" s="3">
        <v>101.343605</v>
      </c>
      <c r="D211" s="4">
        <v>111.526352</v>
      </c>
      <c r="E211" s="3">
        <v>768.23999000000003</v>
      </c>
      <c r="F211" s="3">
        <v>27.599895</v>
      </c>
    </row>
    <row r="212" spans="1:6" x14ac:dyDescent="0.25">
      <c r="A212" s="2">
        <v>41241</v>
      </c>
      <c r="B212" s="3">
        <v>106.221603</v>
      </c>
      <c r="C212" s="3">
        <v>101.794617</v>
      </c>
      <c r="D212" s="4">
        <v>111.341835</v>
      </c>
      <c r="E212" s="3">
        <v>770.84002699999996</v>
      </c>
      <c r="F212" s="3">
        <v>27.436191999999998</v>
      </c>
    </row>
    <row r="213" spans="1:6" x14ac:dyDescent="0.25">
      <c r="A213" s="2">
        <v>41242</v>
      </c>
      <c r="B213" s="3">
        <v>105.325768</v>
      </c>
      <c r="C213" s="3">
        <v>100.20623000000001</v>
      </c>
      <c r="D213" s="4">
        <v>110.04093899999999</v>
      </c>
      <c r="E213" s="3">
        <v>758.03997800000002</v>
      </c>
      <c r="F213" s="3">
        <v>28.655761999999999</v>
      </c>
    </row>
    <row r="214" spans="1:6" x14ac:dyDescent="0.25">
      <c r="A214" s="2">
        <v>41243</v>
      </c>
      <c r="B214" s="3">
        <v>104.344177</v>
      </c>
      <c r="C214" s="3">
        <v>98.225623999999996</v>
      </c>
      <c r="D214" s="4">
        <v>109.302834</v>
      </c>
      <c r="E214" s="3">
        <v>747.919983</v>
      </c>
      <c r="F214" s="3">
        <v>28.966795000000001</v>
      </c>
    </row>
    <row r="215" spans="1:6" x14ac:dyDescent="0.25">
      <c r="A215" s="2">
        <v>41244</v>
      </c>
      <c r="B215" s="3">
        <v>104.73490099999999</v>
      </c>
      <c r="C215" s="3">
        <v>99.127692999999994</v>
      </c>
      <c r="D215" s="4">
        <v>109.09063</v>
      </c>
      <c r="E215" s="3">
        <v>750.5</v>
      </c>
      <c r="F215" s="3">
        <v>29.040451000000001</v>
      </c>
    </row>
    <row r="216" spans="1:6" x14ac:dyDescent="0.25">
      <c r="A216" s="2">
        <v>41247</v>
      </c>
      <c r="B216" s="3">
        <v>103.98204800000001</v>
      </c>
      <c r="C216" s="3">
        <v>101.529884</v>
      </c>
      <c r="D216" s="4">
        <v>110.05939499999999</v>
      </c>
      <c r="E216" s="3">
        <v>762.52002000000005</v>
      </c>
      <c r="F216" s="3">
        <v>29.040451000000001</v>
      </c>
    </row>
    <row r="217" spans="1:6" x14ac:dyDescent="0.25">
      <c r="A217" s="2">
        <v>41248</v>
      </c>
      <c r="B217" s="3">
        <v>104.78254699999999</v>
      </c>
      <c r="C217" s="3">
        <v>100.010124</v>
      </c>
      <c r="D217" s="4">
        <v>110.02248400000001</v>
      </c>
      <c r="E217" s="3">
        <v>759.10998500000005</v>
      </c>
      <c r="F217" s="3">
        <v>29.114121999999998</v>
      </c>
    </row>
    <row r="218" spans="1:6" x14ac:dyDescent="0.25">
      <c r="A218" s="2">
        <v>41249</v>
      </c>
      <c r="B218" s="3">
        <v>105.81182099999999</v>
      </c>
      <c r="C218" s="3">
        <v>103.196732</v>
      </c>
      <c r="D218" s="4">
        <v>110.64063299999999</v>
      </c>
      <c r="E218" s="3">
        <v>771.19000200000005</v>
      </c>
      <c r="F218" s="3">
        <v>29.376041000000001</v>
      </c>
    </row>
    <row r="219" spans="1:6" x14ac:dyDescent="0.25">
      <c r="A219" s="2">
        <v>41250</v>
      </c>
      <c r="B219" s="3">
        <v>106.850578</v>
      </c>
      <c r="C219" s="3">
        <v>102.77512400000001</v>
      </c>
      <c r="D219" s="4">
        <v>111.129608</v>
      </c>
      <c r="E219" s="3">
        <v>776.419983</v>
      </c>
      <c r="F219" s="3">
        <v>29.621593000000001</v>
      </c>
    </row>
    <row r="220" spans="1:6" x14ac:dyDescent="0.25">
      <c r="A220" s="2">
        <v>41251</v>
      </c>
      <c r="B220" s="3">
        <v>108.594566</v>
      </c>
      <c r="C220" s="3">
        <v>102.373108</v>
      </c>
      <c r="D220" s="4">
        <v>111.876953</v>
      </c>
      <c r="E220" s="3">
        <v>789.28997800000002</v>
      </c>
      <c r="F220" s="3">
        <v>29.474260000000001</v>
      </c>
    </row>
    <row r="221" spans="1:6" x14ac:dyDescent="0.25">
      <c r="A221" s="2">
        <v>41254</v>
      </c>
      <c r="B221" s="3">
        <v>107.975121</v>
      </c>
      <c r="C221" s="3">
        <v>101.26516700000001</v>
      </c>
      <c r="D221" s="4">
        <v>112.319824</v>
      </c>
      <c r="E221" s="3">
        <v>789.27002000000005</v>
      </c>
      <c r="F221" s="3">
        <v>29.883510999999999</v>
      </c>
    </row>
    <row r="222" spans="1:6" x14ac:dyDescent="0.25">
      <c r="A222" s="2">
        <v>41255</v>
      </c>
      <c r="B222" s="3">
        <v>109.77630600000001</v>
      </c>
      <c r="C222" s="3">
        <v>101.30437499999999</v>
      </c>
      <c r="D222" s="4">
        <v>113.187065</v>
      </c>
      <c r="E222" s="3">
        <v>796.09997599999997</v>
      </c>
      <c r="F222" s="3">
        <v>30.1127</v>
      </c>
    </row>
    <row r="223" spans="1:6" x14ac:dyDescent="0.25">
      <c r="A223" s="2">
        <v>41256</v>
      </c>
      <c r="B223" s="3">
        <v>109.77630600000001</v>
      </c>
      <c r="C223" s="3">
        <v>101.26516700000001</v>
      </c>
      <c r="D223" s="4">
        <v>113.334671</v>
      </c>
      <c r="E223" s="3">
        <v>797.07000700000003</v>
      </c>
      <c r="F223" s="3">
        <v>29.482447000000001</v>
      </c>
    </row>
    <row r="224" spans="1:6" x14ac:dyDescent="0.25">
      <c r="A224" s="2">
        <v>41257</v>
      </c>
      <c r="B224" s="3">
        <v>110.376678</v>
      </c>
      <c r="C224" s="3">
        <v>102.314285</v>
      </c>
      <c r="D224" s="4">
        <v>112.89181499999999</v>
      </c>
      <c r="E224" s="3">
        <v>797.84997599999997</v>
      </c>
      <c r="F224" s="3">
        <v>29.343298000000001</v>
      </c>
    </row>
    <row r="225" spans="1:6" x14ac:dyDescent="0.25">
      <c r="A225" s="2">
        <v>41258</v>
      </c>
      <c r="B225" s="3">
        <v>110.51963000000001</v>
      </c>
      <c r="C225" s="3">
        <v>101.41222399999999</v>
      </c>
      <c r="D225" s="4">
        <v>113.703728</v>
      </c>
      <c r="E225" s="3">
        <v>790.79998799999998</v>
      </c>
      <c r="F225" s="3">
        <v>29.948993999999999</v>
      </c>
    </row>
    <row r="226" spans="1:6" x14ac:dyDescent="0.25">
      <c r="A226" s="2">
        <v>41261</v>
      </c>
      <c r="B226" s="3">
        <v>111.15815000000001</v>
      </c>
      <c r="C226" s="3">
        <v>101.520088</v>
      </c>
      <c r="D226" s="4">
        <v>113.47307600000001</v>
      </c>
      <c r="E226" s="3">
        <v>794.20001200000002</v>
      </c>
      <c r="F226" s="3">
        <v>29.924441999999999</v>
      </c>
    </row>
    <row r="227" spans="1:6" x14ac:dyDescent="0.25">
      <c r="A227" s="2">
        <v>41262</v>
      </c>
      <c r="B227" s="3">
        <v>111.453575</v>
      </c>
      <c r="C227" s="3">
        <v>102.50057200000001</v>
      </c>
      <c r="D227" s="4">
        <v>113.78677399999999</v>
      </c>
      <c r="E227" s="3">
        <v>796.419983</v>
      </c>
      <c r="F227" s="3">
        <v>29.891701000000001</v>
      </c>
    </row>
    <row r="228" spans="1:6" x14ac:dyDescent="0.25">
      <c r="A228" s="2">
        <v>41263</v>
      </c>
      <c r="B228" s="3">
        <v>111.55841100000001</v>
      </c>
      <c r="C228" s="3">
        <v>102.137787</v>
      </c>
      <c r="D228" s="4">
        <v>113.648369</v>
      </c>
      <c r="E228" s="3">
        <v>794.55999799999995</v>
      </c>
      <c r="F228" s="3">
        <v>30.104513000000001</v>
      </c>
    </row>
    <row r="229" spans="1:6" x14ac:dyDescent="0.25">
      <c r="A229" s="2">
        <v>41264</v>
      </c>
      <c r="B229" s="3">
        <v>110.82459299999999</v>
      </c>
      <c r="C229" s="3">
        <v>102.275063</v>
      </c>
      <c r="D229" s="4">
        <v>114.146591</v>
      </c>
      <c r="E229" s="3">
        <v>791.26000999999997</v>
      </c>
      <c r="F229" s="3">
        <v>30.210913000000001</v>
      </c>
    </row>
    <row r="230" spans="1:6" x14ac:dyDescent="0.25">
      <c r="A230" s="2">
        <v>41265</v>
      </c>
      <c r="B230" s="3">
        <v>111.04377700000001</v>
      </c>
      <c r="C230" s="3">
        <v>102.667267</v>
      </c>
      <c r="D230" s="4">
        <v>113.611465</v>
      </c>
      <c r="E230" s="3">
        <v>789.90997300000004</v>
      </c>
      <c r="F230" s="3">
        <v>30.300953</v>
      </c>
    </row>
    <row r="231" spans="1:6" x14ac:dyDescent="0.25">
      <c r="A231" s="2">
        <v>41269</v>
      </c>
      <c r="B231" s="3">
        <v>111.74900100000001</v>
      </c>
      <c r="C231" s="3">
        <v>102.755501</v>
      </c>
      <c r="D231" s="4">
        <v>113.54688299999999</v>
      </c>
      <c r="E231" s="3">
        <v>791.54998799999998</v>
      </c>
      <c r="F231" s="3">
        <v>30.374617000000001</v>
      </c>
    </row>
    <row r="232" spans="1:6" x14ac:dyDescent="0.25">
      <c r="A232" s="2">
        <v>41270</v>
      </c>
      <c r="B232" s="3">
        <v>111.272507</v>
      </c>
      <c r="C232" s="3">
        <v>101.657349</v>
      </c>
      <c r="D232" s="4">
        <v>113.187065</v>
      </c>
      <c r="E232" s="3">
        <v>785.04998799999998</v>
      </c>
      <c r="F232" s="3">
        <v>30.489205999999999</v>
      </c>
    </row>
    <row r="233" spans="1:6" x14ac:dyDescent="0.25">
      <c r="A233" s="2">
        <v>41271</v>
      </c>
      <c r="B233" s="3">
        <v>111.24391900000001</v>
      </c>
      <c r="C233" s="3">
        <v>101.745598</v>
      </c>
      <c r="D233" s="4">
        <v>113.28855900000001</v>
      </c>
      <c r="E233" s="3">
        <v>782.78997800000002</v>
      </c>
      <c r="F233" s="3">
        <v>30.611979999999999</v>
      </c>
    </row>
    <row r="234" spans="1:6" x14ac:dyDescent="0.25">
      <c r="A234" s="2">
        <v>41272</v>
      </c>
      <c r="B234" s="3">
        <v>110.376678</v>
      </c>
      <c r="C234" s="3">
        <v>101.235748</v>
      </c>
      <c r="D234" s="4">
        <v>112.30135300000001</v>
      </c>
      <c r="E234" s="3">
        <v>771.82000700000003</v>
      </c>
      <c r="F234" s="3">
        <v>30.595611999999999</v>
      </c>
    </row>
    <row r="235" spans="1:6" x14ac:dyDescent="0.25">
      <c r="A235" s="2">
        <v>41276</v>
      </c>
      <c r="B235" s="3">
        <v>110.691154</v>
      </c>
      <c r="C235" s="3">
        <v>103.334</v>
      </c>
      <c r="D235" s="4">
        <v>110.36385300000001</v>
      </c>
      <c r="E235" s="3">
        <v>786.14001499999995</v>
      </c>
      <c r="F235" s="3">
        <v>31.103085</v>
      </c>
    </row>
    <row r="236" spans="1:6" x14ac:dyDescent="0.25">
      <c r="A236" s="2">
        <v>41277</v>
      </c>
      <c r="B236" s="3">
        <v>110.56727600000001</v>
      </c>
      <c r="C236" s="3">
        <v>104.31448399999999</v>
      </c>
      <c r="D236" s="4">
        <v>110.234695</v>
      </c>
      <c r="E236" s="3">
        <v>786.90002400000003</v>
      </c>
      <c r="F236" s="3">
        <v>31.340450000000001</v>
      </c>
    </row>
    <row r="237" spans="1:6" x14ac:dyDescent="0.25">
      <c r="A237" s="2">
        <v>41278</v>
      </c>
      <c r="B237" s="3">
        <v>111.12956200000001</v>
      </c>
      <c r="C237" s="3">
        <v>105.120148</v>
      </c>
      <c r="D237" s="4">
        <v>110.437668</v>
      </c>
      <c r="E237" s="3">
        <v>794.02002000000005</v>
      </c>
      <c r="F237" s="3">
        <v>31.56963</v>
      </c>
    </row>
    <row r="238" spans="1:6" x14ac:dyDescent="0.25">
      <c r="A238" s="2">
        <v>41279</v>
      </c>
      <c r="B238" s="3">
        <v>112.368469</v>
      </c>
      <c r="C238" s="3">
        <v>105.876701</v>
      </c>
      <c r="D238" s="4">
        <v>111.415649</v>
      </c>
      <c r="E238" s="3">
        <v>806.15002400000003</v>
      </c>
      <c r="F238" s="3">
        <v>31.029415</v>
      </c>
    </row>
    <row r="239" spans="1:6" x14ac:dyDescent="0.25">
      <c r="A239" s="2">
        <v>41282</v>
      </c>
      <c r="B239" s="3">
        <v>113.39769699999999</v>
      </c>
      <c r="C239" s="3">
        <v>105.67037999999999</v>
      </c>
      <c r="D239" s="4">
        <v>111.11116800000001</v>
      </c>
      <c r="E239" s="3">
        <v>806.65002400000003</v>
      </c>
      <c r="F239" s="3">
        <v>30.538322000000001</v>
      </c>
    </row>
    <row r="240" spans="1:6" x14ac:dyDescent="0.25">
      <c r="A240" s="2">
        <v>41283</v>
      </c>
      <c r="B240" s="3">
        <v>113.51206999999999</v>
      </c>
      <c r="C240" s="3">
        <v>105.444374</v>
      </c>
      <c r="D240" s="4">
        <v>110.94509100000001</v>
      </c>
      <c r="E240" s="3">
        <v>804.78997800000002</v>
      </c>
      <c r="F240" s="3">
        <v>30.374617000000001</v>
      </c>
    </row>
    <row r="241" spans="1:6" x14ac:dyDescent="0.25">
      <c r="A241" s="2">
        <v>41284</v>
      </c>
      <c r="B241" s="3">
        <v>114.12198600000001</v>
      </c>
      <c r="C241" s="3">
        <v>105.925827</v>
      </c>
      <c r="D241" s="4">
        <v>111.526352</v>
      </c>
      <c r="E241" s="3">
        <v>807.90997300000004</v>
      </c>
      <c r="F241" s="3">
        <v>30.734755</v>
      </c>
    </row>
    <row r="242" spans="1:6" x14ac:dyDescent="0.25">
      <c r="A242" s="2">
        <v>41285</v>
      </c>
      <c r="B242" s="3">
        <v>113.645454</v>
      </c>
      <c r="C242" s="3">
        <v>106.810089</v>
      </c>
      <c r="D242" s="4">
        <v>112.651939</v>
      </c>
      <c r="E242" s="3">
        <v>806.35998500000005</v>
      </c>
      <c r="F242" s="3">
        <v>30.906641</v>
      </c>
    </row>
    <row r="243" spans="1:6" x14ac:dyDescent="0.25">
      <c r="A243" s="2">
        <v>41286</v>
      </c>
      <c r="B243" s="3">
        <v>113.44534299999999</v>
      </c>
      <c r="C243" s="3">
        <v>106.80027800000001</v>
      </c>
      <c r="D243" s="4">
        <v>112.098373</v>
      </c>
      <c r="E243" s="3">
        <v>807.88000499999998</v>
      </c>
      <c r="F243" s="3">
        <v>30.824793</v>
      </c>
    </row>
    <row r="244" spans="1:6" x14ac:dyDescent="0.25">
      <c r="A244" s="2">
        <v>41290</v>
      </c>
      <c r="B244" s="3">
        <v>114.360237</v>
      </c>
      <c r="C244" s="3">
        <v>106.505531</v>
      </c>
      <c r="D244" s="4">
        <v>113.25163999999999</v>
      </c>
      <c r="E244" s="3">
        <v>804.60998500000005</v>
      </c>
      <c r="F244" s="3">
        <v>30.644715999999999</v>
      </c>
    </row>
    <row r="245" spans="1:6" x14ac:dyDescent="0.25">
      <c r="A245" s="2">
        <v>41291</v>
      </c>
      <c r="B245" s="3">
        <v>114.35069300000001</v>
      </c>
      <c r="C245" s="3">
        <v>106.76097900000001</v>
      </c>
      <c r="D245" s="4">
        <v>113.21474499999999</v>
      </c>
      <c r="E245" s="3">
        <v>806.07000700000003</v>
      </c>
      <c r="F245" s="3">
        <v>30.366427999999999</v>
      </c>
    </row>
    <row r="246" spans="1:6" x14ac:dyDescent="0.25">
      <c r="A246" s="2">
        <v>41292</v>
      </c>
      <c r="B246" s="3">
        <v>114.150558</v>
      </c>
      <c r="C246" s="3">
        <v>106.63323200000001</v>
      </c>
      <c r="D246" s="4">
        <v>112.72576100000001</v>
      </c>
      <c r="E246" s="3">
        <v>802.17498799999998</v>
      </c>
      <c r="F246" s="3">
        <v>30.202732000000001</v>
      </c>
    </row>
    <row r="247" spans="1:6" x14ac:dyDescent="0.25">
      <c r="A247" s="2">
        <v>41293</v>
      </c>
      <c r="B247" s="3">
        <v>114.360237</v>
      </c>
      <c r="C247" s="3">
        <v>108.038246</v>
      </c>
      <c r="D247" s="4">
        <v>112.799561</v>
      </c>
      <c r="E247" s="3">
        <v>805.02002000000005</v>
      </c>
      <c r="F247" s="3">
        <v>30.15362</v>
      </c>
    </row>
    <row r="248" spans="1:6" x14ac:dyDescent="0.25">
      <c r="A248" s="2">
        <v>41296</v>
      </c>
      <c r="B248" s="3">
        <v>114.43647799999999</v>
      </c>
      <c r="C248" s="3">
        <v>107.71402</v>
      </c>
      <c r="D248" s="4">
        <v>111.987663</v>
      </c>
      <c r="E248" s="3">
        <v>819.30999799999995</v>
      </c>
      <c r="F248" s="3">
        <v>29.973547</v>
      </c>
    </row>
    <row r="249" spans="1:6" x14ac:dyDescent="0.25">
      <c r="A249" s="2">
        <v>41297</v>
      </c>
      <c r="B249" s="3">
        <v>114.33165</v>
      </c>
      <c r="C249" s="3">
        <v>107.998947</v>
      </c>
      <c r="D249" s="4">
        <v>111.68319700000001</v>
      </c>
      <c r="E249" s="3">
        <v>823.86999500000002</v>
      </c>
      <c r="F249" s="3">
        <v>30.210913000000001</v>
      </c>
    </row>
    <row r="250" spans="1:6" x14ac:dyDescent="0.25">
      <c r="A250" s="2">
        <v>41298</v>
      </c>
      <c r="B250" s="3">
        <v>116.151878</v>
      </c>
      <c r="C250" s="3">
        <v>108.264229</v>
      </c>
      <c r="D250" s="4">
        <v>112.36595199999999</v>
      </c>
      <c r="E250" s="3">
        <v>835.669983</v>
      </c>
      <c r="F250" s="3">
        <v>30.309138999999998</v>
      </c>
    </row>
    <row r="251" spans="1:6" x14ac:dyDescent="0.25">
      <c r="A251" s="2">
        <v>41299</v>
      </c>
      <c r="B251" s="3">
        <v>116.209045</v>
      </c>
      <c r="C251" s="3">
        <v>107.468391</v>
      </c>
      <c r="D251" s="4">
        <v>112.44898999999999</v>
      </c>
      <c r="E251" s="3">
        <v>832.15002400000003</v>
      </c>
      <c r="F251" s="3">
        <v>30.071770000000001</v>
      </c>
    </row>
    <row r="252" spans="1:6" x14ac:dyDescent="0.25">
      <c r="A252" s="2">
        <v>41300</v>
      </c>
      <c r="B252" s="3">
        <v>116.218582</v>
      </c>
      <c r="C252" s="3">
        <v>107.92036400000001</v>
      </c>
      <c r="D252" s="4">
        <v>113.353127</v>
      </c>
      <c r="E252" s="3">
        <v>823.30999799999995</v>
      </c>
      <c r="F252" s="3">
        <v>29.940815000000001</v>
      </c>
    </row>
    <row r="253" spans="1:6" x14ac:dyDescent="0.25">
      <c r="A253" s="2">
        <v>41303</v>
      </c>
      <c r="B253" s="3">
        <v>115.913605</v>
      </c>
      <c r="C253" s="3">
        <v>107.389793</v>
      </c>
      <c r="D253" s="4">
        <v>113.500748</v>
      </c>
      <c r="E253" s="3">
        <v>802.32000700000003</v>
      </c>
      <c r="F253" s="3">
        <v>29.433337999999999</v>
      </c>
    </row>
    <row r="254" spans="1:6" x14ac:dyDescent="0.25">
      <c r="A254" s="2">
        <v>41304</v>
      </c>
      <c r="B254" s="3">
        <v>115.64677399999999</v>
      </c>
      <c r="C254" s="3">
        <v>104.47170300000001</v>
      </c>
      <c r="D254" s="4">
        <v>113.085571</v>
      </c>
      <c r="E254" s="3">
        <v>796.78997800000002</v>
      </c>
      <c r="F254" s="3">
        <v>29.449703</v>
      </c>
    </row>
    <row r="255" spans="1:6" x14ac:dyDescent="0.25">
      <c r="A255" s="2">
        <v>41305</v>
      </c>
      <c r="B255" s="3">
        <v>122.69898999999999</v>
      </c>
      <c r="C255" s="3">
        <v>103.16494</v>
      </c>
      <c r="D255" s="4">
        <v>112.947174</v>
      </c>
      <c r="E255" s="3">
        <v>795.69500700000003</v>
      </c>
      <c r="F255" s="3">
        <v>29.457891</v>
      </c>
    </row>
    <row r="256" spans="1:6" x14ac:dyDescent="0.25">
      <c r="A256" s="2">
        <v>41306</v>
      </c>
      <c r="B256" s="3">
        <v>122.48934199999999</v>
      </c>
      <c r="C256" s="3">
        <v>103.302483</v>
      </c>
      <c r="D256" s="4">
        <v>113.685287</v>
      </c>
      <c r="E256" s="3">
        <v>798.53002900000001</v>
      </c>
      <c r="F256" s="3">
        <v>29.294193</v>
      </c>
    </row>
    <row r="257" spans="1:6" x14ac:dyDescent="0.25">
      <c r="A257" s="2">
        <v>41307</v>
      </c>
      <c r="B257" s="3">
        <v>123.013496</v>
      </c>
      <c r="C257" s="3">
        <v>104.717316</v>
      </c>
      <c r="D257" s="4">
        <v>114.62634300000001</v>
      </c>
      <c r="E257" s="3">
        <v>801.48999000000003</v>
      </c>
      <c r="F257" s="3">
        <v>29.400594999999999</v>
      </c>
    </row>
    <row r="258" spans="1:6" x14ac:dyDescent="0.25">
      <c r="A258" s="2">
        <v>41310</v>
      </c>
      <c r="B258" s="3">
        <v>124.16662599999999</v>
      </c>
      <c r="C258" s="3">
        <v>104.72714999999999</v>
      </c>
      <c r="D258" s="4">
        <v>114.820114</v>
      </c>
      <c r="E258" s="3">
        <v>801.34002699999996</v>
      </c>
      <c r="F258" s="3">
        <v>29.318750000000001</v>
      </c>
    </row>
    <row r="259" spans="1:6" x14ac:dyDescent="0.25">
      <c r="A259" s="2">
        <v>41311</v>
      </c>
      <c r="B259" s="3">
        <v>125.348328</v>
      </c>
      <c r="C259" s="3">
        <v>104.736977</v>
      </c>
      <c r="D259" s="4">
        <v>114.94927199999999</v>
      </c>
      <c r="E259" s="3">
        <v>806.96997099999999</v>
      </c>
      <c r="F259" s="3">
        <v>28.140101999999999</v>
      </c>
    </row>
    <row r="260" spans="1:6" x14ac:dyDescent="0.25">
      <c r="A260" s="2">
        <v>41312</v>
      </c>
      <c r="B260" s="3">
        <v>125.834366</v>
      </c>
      <c r="C260" s="3">
        <v>104.854874</v>
      </c>
      <c r="D260" s="4">
        <v>115.023071</v>
      </c>
      <c r="E260" s="3">
        <v>808.38000499999998</v>
      </c>
      <c r="F260" s="3">
        <v>28.181034</v>
      </c>
    </row>
    <row r="261" spans="1:6" x14ac:dyDescent="0.25">
      <c r="A261" s="2">
        <v>41313</v>
      </c>
      <c r="B261" s="3">
        <v>126.743645</v>
      </c>
      <c r="C261" s="3">
        <v>105.424736</v>
      </c>
      <c r="D261" s="4">
        <v>114.84777800000001</v>
      </c>
      <c r="E261" s="3">
        <v>809.55999799999995</v>
      </c>
      <c r="F261" s="3">
        <v>28.189211</v>
      </c>
    </row>
    <row r="262" spans="1:6" x14ac:dyDescent="0.25">
      <c r="A262" s="2">
        <v>41314</v>
      </c>
      <c r="B262" s="3">
        <v>126.45649</v>
      </c>
      <c r="C262" s="3">
        <v>105.395264</v>
      </c>
      <c r="D262" s="4">
        <v>116.08409899999999</v>
      </c>
      <c r="E262" s="3">
        <v>813.669983</v>
      </c>
      <c r="F262" s="3">
        <v>28.262878000000001</v>
      </c>
    </row>
    <row r="263" spans="1:6" x14ac:dyDescent="0.25">
      <c r="A263" s="2">
        <v>41317</v>
      </c>
      <c r="B263" s="3">
        <v>127.57634</v>
      </c>
      <c r="C263" s="3">
        <v>106.387604</v>
      </c>
      <c r="D263" s="4">
        <v>115.82576</v>
      </c>
      <c r="E263" s="3">
        <v>819.23999000000003</v>
      </c>
      <c r="F263" s="3">
        <v>28.369281999999998</v>
      </c>
    </row>
    <row r="264" spans="1:6" x14ac:dyDescent="0.25">
      <c r="A264" s="2">
        <v>41318</v>
      </c>
      <c r="B264" s="3">
        <v>129.232193</v>
      </c>
      <c r="C264" s="3">
        <v>106.977135</v>
      </c>
      <c r="D264" s="4">
        <v>116.074867</v>
      </c>
      <c r="E264" s="3">
        <v>820.45001200000002</v>
      </c>
      <c r="F264" s="3">
        <v>28.303806000000002</v>
      </c>
    </row>
    <row r="265" spans="1:6" x14ac:dyDescent="0.25">
      <c r="A265" s="2">
        <v>41319</v>
      </c>
      <c r="B265" s="3">
        <v>129.701187</v>
      </c>
      <c r="C265" s="3">
        <v>107.7435</v>
      </c>
      <c r="D265" s="4">
        <v>116.693031</v>
      </c>
      <c r="E265" s="3">
        <v>818.97997999999995</v>
      </c>
      <c r="F265" s="3">
        <v>28.149730999999999</v>
      </c>
    </row>
    <row r="266" spans="1:6" x14ac:dyDescent="0.25">
      <c r="A266" s="2">
        <v>41320</v>
      </c>
      <c r="B266" s="3">
        <v>129.54804999999999</v>
      </c>
      <c r="C266" s="3">
        <v>107.389793</v>
      </c>
      <c r="D266" s="4">
        <v>116.895996</v>
      </c>
      <c r="E266" s="3">
        <v>824.15997300000004</v>
      </c>
      <c r="F266" s="3">
        <v>28.049793000000001</v>
      </c>
    </row>
    <row r="267" spans="1:6" x14ac:dyDescent="0.25">
      <c r="A267" s="2">
        <v>41321</v>
      </c>
      <c r="B267" s="3">
        <v>129.90220600000001</v>
      </c>
      <c r="C267" s="3">
        <v>107.507683</v>
      </c>
      <c r="D267" s="4">
        <v>117.910904</v>
      </c>
      <c r="E267" s="3">
        <v>828.07000700000003</v>
      </c>
      <c r="F267" s="3">
        <v>27.833252000000002</v>
      </c>
    </row>
    <row r="268" spans="1:6" x14ac:dyDescent="0.25">
      <c r="A268" s="2">
        <v>41325</v>
      </c>
      <c r="B268" s="3">
        <v>130.84021000000001</v>
      </c>
      <c r="C268" s="3">
        <v>108.234756</v>
      </c>
      <c r="D268" s="4">
        <v>118.132301</v>
      </c>
      <c r="E268" s="3">
        <v>831.65997300000004</v>
      </c>
      <c r="F268" s="3">
        <v>28.174721000000002</v>
      </c>
    </row>
    <row r="269" spans="1:6" x14ac:dyDescent="0.25">
      <c r="A269" s="2">
        <v>41326</v>
      </c>
      <c r="B269" s="3">
        <v>131.23260500000001</v>
      </c>
      <c r="C269" s="3">
        <v>107.52733600000001</v>
      </c>
      <c r="D269" s="4">
        <v>117.957016</v>
      </c>
      <c r="E269" s="3">
        <v>830.76000999999997</v>
      </c>
      <c r="F269" s="3">
        <v>27.824926000000001</v>
      </c>
    </row>
    <row r="270" spans="1:6" x14ac:dyDescent="0.25">
      <c r="A270" s="2">
        <v>41327</v>
      </c>
      <c r="B270" s="3">
        <v>130.67746</v>
      </c>
      <c r="C270" s="3">
        <v>108.80461099999999</v>
      </c>
      <c r="D270" s="4">
        <v>118.34451300000001</v>
      </c>
      <c r="E270" s="3">
        <v>831.330017</v>
      </c>
      <c r="F270" s="3">
        <v>28.199705000000002</v>
      </c>
    </row>
    <row r="271" spans="1:6" x14ac:dyDescent="0.25">
      <c r="A271" s="2">
        <v>41328</v>
      </c>
      <c r="B271" s="3">
        <v>130.80192600000001</v>
      </c>
      <c r="C271" s="3">
        <v>109.060081</v>
      </c>
      <c r="D271" s="4">
        <v>118.695099</v>
      </c>
      <c r="E271" s="3">
        <v>828.64001499999995</v>
      </c>
      <c r="F271" s="3">
        <v>27.899882999999999</v>
      </c>
    </row>
    <row r="272" spans="1:6" x14ac:dyDescent="0.25">
      <c r="A272" s="2">
        <v>41331</v>
      </c>
      <c r="B272" s="3">
        <v>131.06033300000001</v>
      </c>
      <c r="C272" s="3">
        <v>108.63758900000001</v>
      </c>
      <c r="D272" s="4">
        <v>118.025932</v>
      </c>
      <c r="E272" s="3">
        <v>829.28002900000001</v>
      </c>
      <c r="F272" s="3">
        <v>28.299643</v>
      </c>
    </row>
    <row r="273" spans="1:6" x14ac:dyDescent="0.25">
      <c r="A273" s="2">
        <v>41332</v>
      </c>
      <c r="B273" s="3">
        <v>131.117783</v>
      </c>
      <c r="C273" s="3">
        <v>108.52950300000001</v>
      </c>
      <c r="D273" s="4">
        <v>118.639351</v>
      </c>
      <c r="E273" s="3">
        <v>823.21002199999998</v>
      </c>
      <c r="F273" s="3">
        <v>28.249672</v>
      </c>
    </row>
    <row r="274" spans="1:6" x14ac:dyDescent="0.25">
      <c r="A274" s="2">
        <v>41333</v>
      </c>
      <c r="B274" s="3">
        <v>133.79769899999999</v>
      </c>
      <c r="C274" s="3">
        <v>110.347183</v>
      </c>
      <c r="D274" s="4">
        <v>119.940529</v>
      </c>
      <c r="E274" s="3">
        <v>835.23999000000003</v>
      </c>
      <c r="F274" s="3">
        <v>28.507849</v>
      </c>
    </row>
    <row r="275" spans="1:6" x14ac:dyDescent="0.25">
      <c r="A275" s="2">
        <v>41334</v>
      </c>
      <c r="B275" s="3">
        <v>133.003311</v>
      </c>
      <c r="C275" s="3">
        <v>109.3843</v>
      </c>
      <c r="D275" s="4">
        <v>119.178398</v>
      </c>
      <c r="E275" s="3">
        <v>830.63000499999998</v>
      </c>
      <c r="F275" s="3">
        <v>28.416239000000001</v>
      </c>
    </row>
    <row r="276" spans="1:6" x14ac:dyDescent="0.25">
      <c r="A276" s="2">
        <v>41335</v>
      </c>
      <c r="B276" s="3">
        <v>133.78814700000001</v>
      </c>
      <c r="C276" s="3">
        <v>109.78713999999999</v>
      </c>
      <c r="D276" s="4">
        <v>118.871696</v>
      </c>
      <c r="E276" s="3">
        <v>829.080017</v>
      </c>
      <c r="F276" s="3">
        <v>28.391254</v>
      </c>
    </row>
    <row r="277" spans="1:6" x14ac:dyDescent="0.25">
      <c r="A277" s="2">
        <v>41338</v>
      </c>
      <c r="B277" s="3">
        <v>133.36700400000001</v>
      </c>
      <c r="C277" s="3">
        <v>109.41379499999999</v>
      </c>
      <c r="D277" s="4">
        <v>118.992531</v>
      </c>
      <c r="E277" s="3">
        <v>827.78002900000001</v>
      </c>
      <c r="F277" s="3">
        <v>28.291315000000001</v>
      </c>
    </row>
    <row r="278" spans="1:6" x14ac:dyDescent="0.25">
      <c r="A278" s="2">
        <v>41339</v>
      </c>
      <c r="B278" s="3">
        <v>133.53930700000001</v>
      </c>
      <c r="C278" s="3">
        <v>109.02076700000001</v>
      </c>
      <c r="D278" s="4">
        <v>119.02971599999999</v>
      </c>
      <c r="E278" s="3">
        <v>831.90997300000004</v>
      </c>
      <c r="F278" s="3">
        <v>28.208029</v>
      </c>
    </row>
    <row r="279" spans="1:6" x14ac:dyDescent="0.25">
      <c r="A279" s="2">
        <v>41340</v>
      </c>
      <c r="B279" s="3">
        <v>133.04158000000001</v>
      </c>
      <c r="C279" s="3">
        <v>109.04042099999999</v>
      </c>
      <c r="D279" s="4">
        <v>119.048294</v>
      </c>
      <c r="E279" s="3">
        <v>835.36999500000002</v>
      </c>
      <c r="F279" s="3">
        <v>27.741645999999999</v>
      </c>
    </row>
    <row r="280" spans="1:6" x14ac:dyDescent="0.25">
      <c r="A280" s="2">
        <v>41341</v>
      </c>
      <c r="B280" s="3">
        <v>132.73529099999999</v>
      </c>
      <c r="C280" s="3">
        <v>108.853745</v>
      </c>
      <c r="D280" s="4">
        <v>119.094765</v>
      </c>
      <c r="E280" s="3">
        <v>838.67999299999997</v>
      </c>
      <c r="F280" s="3">
        <v>27.899882999999999</v>
      </c>
    </row>
    <row r="281" spans="1:6" x14ac:dyDescent="0.25">
      <c r="A281" s="2">
        <v>41342</v>
      </c>
      <c r="B281" s="3">
        <v>133.17559800000001</v>
      </c>
      <c r="C281" s="3">
        <v>109.266396</v>
      </c>
      <c r="D281" s="4">
        <v>118.94605300000001</v>
      </c>
      <c r="E281" s="3">
        <v>843.25</v>
      </c>
      <c r="F281" s="3">
        <v>28.591138999999998</v>
      </c>
    </row>
    <row r="282" spans="1:6" x14ac:dyDescent="0.25">
      <c r="A282" s="2">
        <v>41345</v>
      </c>
      <c r="B282" s="3">
        <v>133.233002</v>
      </c>
      <c r="C282" s="3">
        <v>109.58079499999999</v>
      </c>
      <c r="D282" s="4">
        <v>118.602188</v>
      </c>
      <c r="E282" s="3">
        <v>845.53997800000002</v>
      </c>
      <c r="F282" s="3">
        <v>28.374593999999998</v>
      </c>
    </row>
    <row r="283" spans="1:6" x14ac:dyDescent="0.25">
      <c r="A283" s="2">
        <v>41346</v>
      </c>
      <c r="B283" s="3">
        <v>133.032028</v>
      </c>
      <c r="C283" s="3">
        <v>108.55898999999999</v>
      </c>
      <c r="D283" s="4">
        <v>118.77876999999999</v>
      </c>
      <c r="E283" s="3">
        <v>845.61999500000002</v>
      </c>
      <c r="F283" s="3">
        <v>27.841583</v>
      </c>
    </row>
    <row r="284" spans="1:6" x14ac:dyDescent="0.25">
      <c r="A284" s="2">
        <v>41347</v>
      </c>
      <c r="B284" s="3">
        <v>134.43902600000001</v>
      </c>
      <c r="C284" s="3">
        <v>110.062256</v>
      </c>
      <c r="D284" s="4">
        <v>118.853111</v>
      </c>
      <c r="E284" s="3">
        <v>847.20001200000002</v>
      </c>
      <c r="F284" s="3">
        <v>28.133071999999999</v>
      </c>
    </row>
    <row r="285" spans="1:6" x14ac:dyDescent="0.25">
      <c r="A285" s="2">
        <v>41348</v>
      </c>
      <c r="B285" s="3">
        <v>134.65913399999999</v>
      </c>
      <c r="C285" s="3">
        <v>110.70088200000001</v>
      </c>
      <c r="D285" s="4">
        <v>118.94605300000001</v>
      </c>
      <c r="E285" s="3">
        <v>848.78002900000001</v>
      </c>
      <c r="F285" s="3">
        <v>28.332958000000001</v>
      </c>
    </row>
    <row r="286" spans="1:6" x14ac:dyDescent="0.25">
      <c r="A286" s="2">
        <v>41349</v>
      </c>
      <c r="B286" s="3">
        <v>133.98916600000001</v>
      </c>
      <c r="C286" s="3">
        <v>110.858093</v>
      </c>
      <c r="D286" s="4">
        <v>119.559471</v>
      </c>
      <c r="E286" s="3">
        <v>852.11999500000002</v>
      </c>
      <c r="F286" s="3">
        <v>28.549489999999999</v>
      </c>
    </row>
    <row r="287" spans="1:6" x14ac:dyDescent="0.25">
      <c r="A287" s="2">
        <v>41352</v>
      </c>
      <c r="B287" s="3">
        <v>135.39614900000001</v>
      </c>
      <c r="C287" s="3">
        <v>110.445442</v>
      </c>
      <c r="D287" s="4">
        <v>119.689583</v>
      </c>
      <c r="E287" s="3">
        <v>848.40002400000003</v>
      </c>
      <c r="F287" s="3">
        <v>28.474533000000001</v>
      </c>
    </row>
    <row r="288" spans="1:6" x14ac:dyDescent="0.25">
      <c r="A288" s="2">
        <v>41353</v>
      </c>
      <c r="B288" s="3">
        <v>133.84558100000001</v>
      </c>
      <c r="C288" s="3">
        <v>108.77514600000001</v>
      </c>
      <c r="D288" s="4">
        <v>119.447945</v>
      </c>
      <c r="E288" s="3">
        <v>830.46002199999998</v>
      </c>
      <c r="F288" s="3">
        <v>28.516182000000001</v>
      </c>
    </row>
    <row r="289" spans="1:6" x14ac:dyDescent="0.25">
      <c r="A289" s="2">
        <v>41354</v>
      </c>
      <c r="B289" s="3">
        <v>135.35786400000001</v>
      </c>
      <c r="C289" s="3">
        <v>109.502205</v>
      </c>
      <c r="D289" s="4">
        <v>119.98700700000001</v>
      </c>
      <c r="E289" s="3">
        <v>829.59002699999996</v>
      </c>
      <c r="F289" s="3">
        <v>28.307974000000002</v>
      </c>
    </row>
    <row r="290" spans="1:6" x14ac:dyDescent="0.25">
      <c r="A290" s="2">
        <v>41355</v>
      </c>
      <c r="B290" s="3">
        <v>134.879257</v>
      </c>
      <c r="C290" s="3">
        <v>109.649582</v>
      </c>
      <c r="D290" s="4">
        <v>119.894058</v>
      </c>
      <c r="E290" s="3">
        <v>817.580017</v>
      </c>
      <c r="F290" s="3">
        <v>28.366274000000001</v>
      </c>
    </row>
    <row r="291" spans="1:6" x14ac:dyDescent="0.25">
      <c r="A291" s="2">
        <v>41356</v>
      </c>
      <c r="B291" s="3">
        <v>134.61128199999999</v>
      </c>
      <c r="C291" s="3">
        <v>110.022964</v>
      </c>
      <c r="D291" s="4">
        <v>120.21004499999999</v>
      </c>
      <c r="E291" s="3">
        <v>814.42999299999997</v>
      </c>
      <c r="F291" s="3">
        <v>28.133071999999999</v>
      </c>
    </row>
    <row r="292" spans="1:6" x14ac:dyDescent="0.25">
      <c r="A292" s="2">
        <v>41359</v>
      </c>
      <c r="B292" s="3">
        <v>134.84101899999999</v>
      </c>
      <c r="C292" s="3">
        <v>109.983643</v>
      </c>
      <c r="D292" s="4">
        <v>120.34947200000001</v>
      </c>
      <c r="E292" s="3">
        <v>819.51000999999997</v>
      </c>
      <c r="F292" s="3">
        <v>28.108091000000002</v>
      </c>
    </row>
    <row r="293" spans="1:6" x14ac:dyDescent="0.25">
      <c r="A293" s="2">
        <v>41360</v>
      </c>
      <c r="B293" s="3">
        <v>137.63584900000001</v>
      </c>
      <c r="C293" s="3">
        <v>110.504402</v>
      </c>
      <c r="D293" s="4">
        <v>120.312286</v>
      </c>
      <c r="E293" s="3">
        <v>820.919983</v>
      </c>
      <c r="F293" s="3">
        <v>28.249672</v>
      </c>
    </row>
    <row r="294" spans="1:6" x14ac:dyDescent="0.25">
      <c r="A294" s="2">
        <v>41361</v>
      </c>
      <c r="B294" s="3">
        <v>137.942093</v>
      </c>
      <c r="C294" s="3">
        <v>110.101555</v>
      </c>
      <c r="D294" s="4">
        <v>119.745338</v>
      </c>
      <c r="E294" s="3">
        <v>831.40997300000004</v>
      </c>
      <c r="F294" s="3">
        <v>28.674420999999999</v>
      </c>
    </row>
    <row r="295" spans="1:6" x14ac:dyDescent="0.25">
      <c r="A295" s="2">
        <v>41362</v>
      </c>
      <c r="B295" s="3">
        <v>137.76023900000001</v>
      </c>
      <c r="C295" s="3">
        <v>110.70088200000001</v>
      </c>
      <c r="D295" s="4">
        <v>120.191467</v>
      </c>
      <c r="E295" s="3">
        <v>831.5</v>
      </c>
      <c r="F295" s="3">
        <v>28.749371</v>
      </c>
    </row>
    <row r="296" spans="1:6" x14ac:dyDescent="0.25">
      <c r="A296" s="2">
        <v>41363</v>
      </c>
      <c r="B296" s="3">
        <v>137.501846</v>
      </c>
      <c r="C296" s="3">
        <v>110.504402</v>
      </c>
      <c r="D296" s="4">
        <v>120.460999</v>
      </c>
      <c r="E296" s="3">
        <v>829.55999799999995</v>
      </c>
      <c r="F296" s="3">
        <v>28.749371</v>
      </c>
    </row>
    <row r="297" spans="1:6" x14ac:dyDescent="0.25">
      <c r="A297" s="2">
        <v>41366</v>
      </c>
      <c r="B297" s="3">
        <v>137.54014599999999</v>
      </c>
      <c r="C297" s="3">
        <v>110.278412</v>
      </c>
      <c r="D297" s="4">
        <v>120.460999</v>
      </c>
      <c r="E297" s="3">
        <v>838.54998799999998</v>
      </c>
      <c r="F297" s="3">
        <v>28.649432999999998</v>
      </c>
    </row>
    <row r="298" spans="1:6" x14ac:dyDescent="0.25">
      <c r="A298" s="2">
        <v>41367</v>
      </c>
      <c r="B298" s="3">
        <v>138.564255</v>
      </c>
      <c r="C298" s="3">
        <v>110.131035</v>
      </c>
      <c r="D298" s="4">
        <v>120.163574</v>
      </c>
      <c r="E298" s="3">
        <v>834.57000700000003</v>
      </c>
      <c r="F298" s="3">
        <v>28.974236999999999</v>
      </c>
    </row>
    <row r="299" spans="1:6" x14ac:dyDescent="0.25">
      <c r="A299" s="2">
        <v>41368</v>
      </c>
      <c r="B299" s="3">
        <v>137.84639000000001</v>
      </c>
      <c r="C299" s="3">
        <v>110.32791899999999</v>
      </c>
      <c r="D299" s="4">
        <v>121.204536</v>
      </c>
      <c r="E299" s="3">
        <v>831.40997300000004</v>
      </c>
      <c r="F299" s="3">
        <v>28.807669000000001</v>
      </c>
    </row>
    <row r="300" spans="1:6" x14ac:dyDescent="0.25">
      <c r="A300" s="2">
        <v>41369</v>
      </c>
      <c r="B300" s="3">
        <v>137.501846</v>
      </c>
      <c r="C300" s="3">
        <v>110.682327</v>
      </c>
      <c r="D300" s="4">
        <v>120.962875</v>
      </c>
      <c r="E300" s="3">
        <v>827.88000499999998</v>
      </c>
      <c r="F300" s="3">
        <v>28.924263</v>
      </c>
    </row>
    <row r="301" spans="1:6" x14ac:dyDescent="0.25">
      <c r="A301" s="2">
        <v>41370</v>
      </c>
      <c r="B301" s="3">
        <v>137.19555700000001</v>
      </c>
      <c r="C301" s="3">
        <v>110.495277</v>
      </c>
      <c r="D301" s="4">
        <v>120.786293</v>
      </c>
      <c r="E301" s="3">
        <v>824.669983</v>
      </c>
      <c r="F301" s="3">
        <v>29.024204000000001</v>
      </c>
    </row>
    <row r="302" spans="1:6" x14ac:dyDescent="0.25">
      <c r="A302" s="2">
        <v>41373</v>
      </c>
      <c r="B302" s="3">
        <v>137.032837</v>
      </c>
      <c r="C302" s="3">
        <v>110.574043</v>
      </c>
      <c r="D302" s="4">
        <v>120.804878</v>
      </c>
      <c r="E302" s="3">
        <v>824.72997999999995</v>
      </c>
      <c r="F302" s="3">
        <v>29.224084999999999</v>
      </c>
    </row>
    <row r="303" spans="1:6" x14ac:dyDescent="0.25">
      <c r="A303" s="2">
        <v>41374</v>
      </c>
      <c r="B303" s="3">
        <v>135.55886799999999</v>
      </c>
      <c r="C303" s="3">
        <v>110.36731</v>
      </c>
      <c r="D303" s="4">
        <v>121.938766</v>
      </c>
      <c r="E303" s="3">
        <v>823.34997599999997</v>
      </c>
      <c r="F303" s="3">
        <v>29.457274999999999</v>
      </c>
    </row>
    <row r="304" spans="1:6" x14ac:dyDescent="0.25">
      <c r="A304" s="2">
        <v>41375</v>
      </c>
      <c r="B304" s="3">
        <v>135.721542</v>
      </c>
      <c r="C304" s="3">
        <v>109.737244</v>
      </c>
      <c r="D304" s="4">
        <v>121.994522</v>
      </c>
      <c r="E304" s="3">
        <v>824.32000700000003</v>
      </c>
      <c r="F304" s="3">
        <v>29.523907000000001</v>
      </c>
    </row>
    <row r="305" spans="1:6" x14ac:dyDescent="0.25">
      <c r="A305" s="2">
        <v>41376</v>
      </c>
      <c r="B305" s="3">
        <v>135.00372300000001</v>
      </c>
      <c r="C305" s="3">
        <v>109.49112700000001</v>
      </c>
      <c r="D305" s="4">
        <v>121.529793</v>
      </c>
      <c r="E305" s="3">
        <v>823.55999799999995</v>
      </c>
      <c r="F305" s="3">
        <v>29.140799999999999</v>
      </c>
    </row>
    <row r="306" spans="1:6" x14ac:dyDescent="0.25">
      <c r="A306" s="2">
        <v>41380</v>
      </c>
      <c r="B306" s="3">
        <v>135.75027499999999</v>
      </c>
      <c r="C306" s="3">
        <v>110.91860200000001</v>
      </c>
      <c r="D306" s="4">
        <v>122.078163</v>
      </c>
      <c r="E306" s="3">
        <v>837.169983</v>
      </c>
      <c r="F306" s="3">
        <v>29.174106999999999</v>
      </c>
    </row>
    <row r="307" spans="1:6" x14ac:dyDescent="0.25">
      <c r="A307" s="2">
        <v>41381</v>
      </c>
      <c r="B307" s="3">
        <v>135.14730800000001</v>
      </c>
      <c r="C307" s="3">
        <v>110.770912</v>
      </c>
      <c r="D307" s="4">
        <v>122.961128</v>
      </c>
      <c r="E307" s="3">
        <v>836.82000700000003</v>
      </c>
      <c r="F307" s="3">
        <v>28.874293999999999</v>
      </c>
    </row>
    <row r="308" spans="1:6" x14ac:dyDescent="0.25">
      <c r="A308" s="2">
        <v>41382</v>
      </c>
      <c r="B308" s="3">
        <v>134.64956699999999</v>
      </c>
      <c r="C308" s="3">
        <v>110.54451</v>
      </c>
      <c r="D308" s="4">
        <v>123.2771</v>
      </c>
      <c r="E308" s="3">
        <v>838.21002199999998</v>
      </c>
      <c r="F308" s="3">
        <v>28.432894000000001</v>
      </c>
    </row>
    <row r="309" spans="1:6" x14ac:dyDescent="0.25">
      <c r="A309" s="2">
        <v>41383</v>
      </c>
      <c r="B309" s="3">
        <v>136.334137</v>
      </c>
      <c r="C309" s="3">
        <v>112.808739</v>
      </c>
      <c r="D309" s="4">
        <v>123.86264799999999</v>
      </c>
      <c r="E309" s="3">
        <v>841.65002400000003</v>
      </c>
      <c r="F309" s="3">
        <v>28.441224999999999</v>
      </c>
    </row>
    <row r="310" spans="1:6" x14ac:dyDescent="0.25">
      <c r="A310" s="2">
        <v>41384</v>
      </c>
      <c r="B310" s="3">
        <v>136.17143200000001</v>
      </c>
      <c r="C310" s="3">
        <v>112.493713</v>
      </c>
      <c r="D310" s="4">
        <v>123.992767</v>
      </c>
      <c r="E310" s="3">
        <v>843.19000200000005</v>
      </c>
      <c r="F310" s="3">
        <v>28.316298</v>
      </c>
    </row>
    <row r="311" spans="1:6" x14ac:dyDescent="0.25">
      <c r="A311" s="2">
        <v>41387</v>
      </c>
      <c r="B311" s="3">
        <v>137.482697</v>
      </c>
      <c r="C311" s="3">
        <v>113.901489</v>
      </c>
      <c r="D311" s="4">
        <v>124.754868</v>
      </c>
      <c r="E311" s="3">
        <v>862.76000999999997</v>
      </c>
      <c r="F311" s="3">
        <v>28.691074</v>
      </c>
    </row>
    <row r="312" spans="1:6" x14ac:dyDescent="0.25">
      <c r="A312" s="2">
        <v>41388</v>
      </c>
      <c r="B312" s="3">
        <v>138.33454900000001</v>
      </c>
      <c r="C312" s="3">
        <v>114.324799</v>
      </c>
      <c r="D312" s="4">
        <v>131.69760099999999</v>
      </c>
      <c r="E312" s="3">
        <v>872.29998799999998</v>
      </c>
      <c r="F312" s="3">
        <v>28.865964999999999</v>
      </c>
    </row>
    <row r="313" spans="1:6" x14ac:dyDescent="0.25">
      <c r="A313" s="2">
        <v>41389</v>
      </c>
      <c r="B313" s="3">
        <v>137.520996</v>
      </c>
      <c r="C313" s="3">
        <v>114.36417400000001</v>
      </c>
      <c r="D313" s="4">
        <v>130.89828499999999</v>
      </c>
      <c r="E313" s="3">
        <v>871.72997999999995</v>
      </c>
      <c r="F313" s="3">
        <v>28.865964999999999</v>
      </c>
    </row>
    <row r="314" spans="1:6" x14ac:dyDescent="0.25">
      <c r="A314" s="2">
        <v>41390</v>
      </c>
      <c r="B314" s="3">
        <v>137.626251</v>
      </c>
      <c r="C314" s="3">
        <v>115.279724</v>
      </c>
      <c r="D314" s="4">
        <v>130.926163</v>
      </c>
      <c r="E314" s="3">
        <v>874.25</v>
      </c>
      <c r="F314" s="3">
        <v>28.649432999999998</v>
      </c>
    </row>
    <row r="315" spans="1:6" x14ac:dyDescent="0.25">
      <c r="A315" s="2">
        <v>41391</v>
      </c>
      <c r="B315" s="3">
        <v>137.49226400000001</v>
      </c>
      <c r="C315" s="3">
        <v>114.51185599999999</v>
      </c>
      <c r="D315" s="4">
        <v>130.05252100000001</v>
      </c>
      <c r="E315" s="3">
        <v>905.96002199999998</v>
      </c>
      <c r="F315" s="3">
        <v>28.582806000000001</v>
      </c>
    </row>
    <row r="316" spans="1:6" x14ac:dyDescent="0.25">
      <c r="A316" s="2">
        <v>41394</v>
      </c>
      <c r="B316" s="3">
        <v>140.29667699999999</v>
      </c>
      <c r="C316" s="3">
        <v>114.561081</v>
      </c>
      <c r="D316" s="4">
        <v>131.186386</v>
      </c>
      <c r="E316" s="3">
        <v>912.57000700000003</v>
      </c>
      <c r="F316" s="3">
        <v>28.582806000000001</v>
      </c>
    </row>
    <row r="317" spans="1:6" x14ac:dyDescent="0.25">
      <c r="A317" s="2">
        <v>41395</v>
      </c>
      <c r="B317" s="3">
        <v>141.18678299999999</v>
      </c>
      <c r="C317" s="3">
        <v>116.28389</v>
      </c>
      <c r="D317" s="4">
        <v>131.26075700000001</v>
      </c>
      <c r="E317" s="3">
        <v>916.44000200000005</v>
      </c>
      <c r="F317" s="3">
        <v>28.940919999999998</v>
      </c>
    </row>
    <row r="318" spans="1:6" x14ac:dyDescent="0.25">
      <c r="A318" s="2">
        <v>41396</v>
      </c>
      <c r="B318" s="3">
        <v>140.75611900000001</v>
      </c>
      <c r="C318" s="3">
        <v>115.506157</v>
      </c>
      <c r="D318" s="4">
        <v>132.55264299999999</v>
      </c>
      <c r="E318" s="3">
        <v>927.03997800000002</v>
      </c>
      <c r="F318" s="3">
        <v>28.890948999999999</v>
      </c>
    </row>
    <row r="319" spans="1:6" x14ac:dyDescent="0.25">
      <c r="A319" s="2">
        <v>41397</v>
      </c>
      <c r="B319" s="3">
        <v>140.248795</v>
      </c>
      <c r="C319" s="3">
        <v>116.086967</v>
      </c>
      <c r="D319" s="4">
        <v>133.324051</v>
      </c>
      <c r="E319" s="3">
        <v>931.65997300000004</v>
      </c>
      <c r="F319" s="3">
        <v>28.582806000000001</v>
      </c>
    </row>
    <row r="320" spans="1:6" x14ac:dyDescent="0.25">
      <c r="A320" s="2">
        <v>41398</v>
      </c>
      <c r="B320" s="3">
        <v>142.57463100000001</v>
      </c>
      <c r="C320" s="3">
        <v>115.673508</v>
      </c>
      <c r="D320" s="4">
        <v>133.79804999999999</v>
      </c>
      <c r="E320" s="3">
        <v>927.13000499999998</v>
      </c>
      <c r="F320" s="3">
        <v>29.398976999999999</v>
      </c>
    </row>
    <row r="321" spans="1:6" x14ac:dyDescent="0.25">
      <c r="A321" s="2">
        <v>41401</v>
      </c>
      <c r="B321" s="3">
        <v>146.45105000000001</v>
      </c>
      <c r="C321" s="3">
        <v>114.79734000000001</v>
      </c>
      <c r="D321" s="4">
        <v>134.05830399999999</v>
      </c>
      <c r="E321" s="3">
        <v>934.29998799999998</v>
      </c>
      <c r="F321" s="3">
        <v>29.507248000000001</v>
      </c>
    </row>
    <row r="322" spans="1:6" x14ac:dyDescent="0.25">
      <c r="A322" s="2">
        <v>41402</v>
      </c>
      <c r="B322" s="3">
        <v>147.389038</v>
      </c>
      <c r="C322" s="3">
        <v>114.600449</v>
      </c>
      <c r="D322" s="4">
        <v>134.169815</v>
      </c>
      <c r="E322" s="3">
        <v>932.169983</v>
      </c>
      <c r="F322" s="3">
        <v>29.440626000000002</v>
      </c>
    </row>
    <row r="323" spans="1:6" x14ac:dyDescent="0.25">
      <c r="A323" s="2">
        <v>41403</v>
      </c>
      <c r="B323" s="3">
        <v>146.69030799999999</v>
      </c>
      <c r="C323" s="3">
        <v>114.83672300000001</v>
      </c>
      <c r="D323" s="4">
        <v>134.318512</v>
      </c>
      <c r="E323" s="3">
        <v>928.78002900000001</v>
      </c>
      <c r="F323" s="3">
        <v>29.660896000000001</v>
      </c>
    </row>
    <row r="324" spans="1:6" x14ac:dyDescent="0.25">
      <c r="A324" s="2">
        <v>41404</v>
      </c>
      <c r="B324" s="3">
        <v>147.958923</v>
      </c>
      <c r="C324" s="3">
        <v>114.71859000000001</v>
      </c>
      <c r="D324" s="4">
        <v>134.03036499999999</v>
      </c>
      <c r="E324" s="3">
        <v>930.59997599999997</v>
      </c>
      <c r="F324" s="3">
        <v>29.830338000000001</v>
      </c>
    </row>
    <row r="325" spans="1:6" x14ac:dyDescent="0.25">
      <c r="A325" s="2">
        <v>41405</v>
      </c>
      <c r="B325" s="3">
        <v>150.02526900000001</v>
      </c>
      <c r="C325" s="3">
        <v>115.309258</v>
      </c>
      <c r="D325" s="4">
        <v>135.09921299999999</v>
      </c>
      <c r="E325" s="3">
        <v>932.21997099999999</v>
      </c>
      <c r="F325" s="3">
        <v>29.982839999999999</v>
      </c>
    </row>
    <row r="326" spans="1:6" x14ac:dyDescent="0.25">
      <c r="A326" s="2">
        <v>41408</v>
      </c>
      <c r="B326" s="3">
        <v>149.64085399999999</v>
      </c>
      <c r="C326" s="3">
        <v>116.37247499999999</v>
      </c>
      <c r="D326" s="4">
        <v>135.95425399999999</v>
      </c>
      <c r="E326" s="3">
        <v>937.080017</v>
      </c>
      <c r="F326" s="3">
        <v>30.253944000000001</v>
      </c>
    </row>
    <row r="327" spans="1:6" x14ac:dyDescent="0.25">
      <c r="A327" s="2">
        <v>41409</v>
      </c>
      <c r="B327" s="3">
        <v>149.419769</v>
      </c>
      <c r="C327" s="3">
        <v>116.64812499999999</v>
      </c>
      <c r="D327" s="4">
        <v>136.89299</v>
      </c>
      <c r="E327" s="3">
        <v>943</v>
      </c>
      <c r="F327" s="3">
        <v>30.702969</v>
      </c>
    </row>
    <row r="328" spans="1:6" x14ac:dyDescent="0.25">
      <c r="A328" s="2">
        <v>41410</v>
      </c>
      <c r="B328" s="3">
        <v>144.402939</v>
      </c>
      <c r="C328" s="3">
        <v>114.98439</v>
      </c>
      <c r="D328" s="4">
        <v>136.07508899999999</v>
      </c>
      <c r="E328" s="3">
        <v>919.61999500000002</v>
      </c>
      <c r="F328" s="3">
        <v>30.643663</v>
      </c>
    </row>
    <row r="329" spans="1:6" x14ac:dyDescent="0.25">
      <c r="A329" s="2">
        <v>41411</v>
      </c>
      <c r="B329" s="3">
        <v>146.60379</v>
      </c>
      <c r="C329" s="3">
        <v>114.433083</v>
      </c>
      <c r="D329" s="4">
        <v>136.63275100000001</v>
      </c>
      <c r="E329" s="3">
        <v>930.23999000000003</v>
      </c>
      <c r="F329" s="3">
        <v>30.931712999999998</v>
      </c>
    </row>
    <row r="330" spans="1:6" x14ac:dyDescent="0.25">
      <c r="A330" s="2">
        <v>41412</v>
      </c>
      <c r="B330" s="3">
        <v>147.10354599999999</v>
      </c>
      <c r="C330" s="3">
        <v>115.75226600000001</v>
      </c>
      <c r="D330" s="4">
        <v>137.692261</v>
      </c>
      <c r="E330" s="3">
        <v>934.01000999999997</v>
      </c>
      <c r="F330" s="3">
        <v>31.296015000000001</v>
      </c>
    </row>
    <row r="331" spans="1:6" x14ac:dyDescent="0.25">
      <c r="A331" s="2">
        <v>41415</v>
      </c>
      <c r="B331" s="3">
        <v>147.99737500000001</v>
      </c>
      <c r="C331" s="3">
        <v>117.150192</v>
      </c>
      <c r="D331" s="4">
        <v>137.72943100000001</v>
      </c>
      <c r="E331" s="3">
        <v>941.85998500000005</v>
      </c>
      <c r="F331" s="3">
        <v>31.312957999999998</v>
      </c>
    </row>
    <row r="332" spans="1:6" x14ac:dyDescent="0.25">
      <c r="A332" s="2">
        <v>41416</v>
      </c>
      <c r="B332" s="3">
        <v>147.814774</v>
      </c>
      <c r="C332" s="3">
        <v>117.74086800000001</v>
      </c>
      <c r="D332" s="4">
        <v>137.38559000000001</v>
      </c>
      <c r="E332" s="3">
        <v>948.82000700000003</v>
      </c>
      <c r="F332" s="3">
        <v>31.287544</v>
      </c>
    </row>
    <row r="333" spans="1:6" x14ac:dyDescent="0.25">
      <c r="A333" s="2">
        <v>41417</v>
      </c>
      <c r="B333" s="3">
        <v>147.372681</v>
      </c>
      <c r="C333" s="3">
        <v>118.823761</v>
      </c>
      <c r="D333" s="4">
        <v>138.94697600000001</v>
      </c>
      <c r="E333" s="3">
        <v>954.96002199999998</v>
      </c>
      <c r="F333" s="3">
        <v>31.262129000000002</v>
      </c>
    </row>
    <row r="334" spans="1:6" x14ac:dyDescent="0.25">
      <c r="A334" s="2">
        <v>41418</v>
      </c>
      <c r="B334" s="3">
        <v>147.88201900000001</v>
      </c>
      <c r="C334" s="3">
        <v>120.02480300000001</v>
      </c>
      <c r="D334" s="4">
        <v>139.20721399999999</v>
      </c>
      <c r="E334" s="3">
        <v>969.53997800000002</v>
      </c>
      <c r="F334" s="3">
        <v>30.838522000000001</v>
      </c>
    </row>
    <row r="335" spans="1:6" x14ac:dyDescent="0.25">
      <c r="A335" s="2">
        <v>41419</v>
      </c>
      <c r="B335" s="3">
        <v>147.63220200000001</v>
      </c>
      <c r="C335" s="3">
        <v>119.739304</v>
      </c>
      <c r="D335" s="4">
        <v>139.28156999999999</v>
      </c>
      <c r="E335" s="3">
        <v>971.46997099999999</v>
      </c>
      <c r="F335" s="3">
        <v>30.846996000000001</v>
      </c>
    </row>
    <row r="336" spans="1:6" x14ac:dyDescent="0.25">
      <c r="A336" s="2">
        <v>41423</v>
      </c>
      <c r="B336" s="3">
        <v>147.68985000000001</v>
      </c>
      <c r="C336" s="3">
        <v>119.75900300000001</v>
      </c>
      <c r="D336" s="4">
        <v>139.34660299999999</v>
      </c>
      <c r="E336" s="3">
        <v>975.88000499999998</v>
      </c>
      <c r="F336" s="3">
        <v>30.728382</v>
      </c>
    </row>
    <row r="337" spans="1:6" x14ac:dyDescent="0.25">
      <c r="A337" s="2">
        <v>41424</v>
      </c>
      <c r="B337" s="3">
        <v>146.815247</v>
      </c>
      <c r="C337" s="3">
        <v>120.969887</v>
      </c>
      <c r="D337" s="4">
        <v>140.238846</v>
      </c>
      <c r="E337" s="3">
        <v>964.85998500000005</v>
      </c>
      <c r="F337" s="3">
        <v>30.626723999999999</v>
      </c>
    </row>
    <row r="338" spans="1:6" x14ac:dyDescent="0.25">
      <c r="A338" s="2">
        <v>41425</v>
      </c>
      <c r="B338" s="3">
        <v>147.21890300000001</v>
      </c>
      <c r="C338" s="3">
        <v>121.481796</v>
      </c>
      <c r="D338" s="4">
        <v>142.520859</v>
      </c>
      <c r="E338" s="3">
        <v>966.95001200000002</v>
      </c>
      <c r="F338" s="3">
        <v>30.702969</v>
      </c>
    </row>
    <row r="339" spans="1:6" x14ac:dyDescent="0.25">
      <c r="A339" s="2">
        <v>41426</v>
      </c>
      <c r="B339" s="3">
        <v>149.40057400000001</v>
      </c>
      <c r="C339" s="3">
        <v>123.25380699999999</v>
      </c>
      <c r="D339" s="4">
        <v>143.78341699999999</v>
      </c>
      <c r="E339" s="3">
        <v>975.59997599999997</v>
      </c>
      <c r="F339" s="3">
        <v>30.423383999999999</v>
      </c>
    </row>
    <row r="340" spans="1:6" x14ac:dyDescent="0.25">
      <c r="A340" s="2">
        <v>41429</v>
      </c>
      <c r="B340" s="3">
        <v>147.93971300000001</v>
      </c>
      <c r="C340" s="3">
        <v>123.942932</v>
      </c>
      <c r="D340" s="4">
        <v>142.89494300000001</v>
      </c>
      <c r="E340" s="3">
        <v>983.67999299999997</v>
      </c>
      <c r="F340" s="3">
        <v>30.567415</v>
      </c>
    </row>
    <row r="341" spans="1:6" x14ac:dyDescent="0.25">
      <c r="A341" s="2">
        <v>41430</v>
      </c>
      <c r="B341" s="3">
        <v>148.43948399999999</v>
      </c>
      <c r="C341" s="3">
        <v>123.29319</v>
      </c>
      <c r="D341" s="4">
        <v>141.435959</v>
      </c>
      <c r="E341" s="3">
        <v>976.57000700000003</v>
      </c>
      <c r="F341" s="3">
        <v>30.702969</v>
      </c>
    </row>
    <row r="342" spans="1:6" x14ac:dyDescent="0.25">
      <c r="A342" s="2">
        <v>41431</v>
      </c>
      <c r="B342" s="3">
        <v>149.3237</v>
      </c>
      <c r="C342" s="3">
        <v>123.243973</v>
      </c>
      <c r="D342" s="4">
        <v>142.09999099999999</v>
      </c>
      <c r="E342" s="3">
        <v>980.94000200000005</v>
      </c>
      <c r="F342" s="3">
        <v>30.008253</v>
      </c>
    </row>
    <row r="343" spans="1:6" x14ac:dyDescent="0.25">
      <c r="A343" s="2">
        <v>41432</v>
      </c>
      <c r="B343" s="3">
        <v>148.95848100000001</v>
      </c>
      <c r="C343" s="3">
        <v>122.820663</v>
      </c>
      <c r="D343" s="4">
        <v>141.62300099999999</v>
      </c>
      <c r="E343" s="3">
        <v>983.40997300000004</v>
      </c>
      <c r="F343" s="3">
        <v>29.999783999999998</v>
      </c>
    </row>
    <row r="344" spans="1:6" x14ac:dyDescent="0.25">
      <c r="A344" s="2">
        <v>41433</v>
      </c>
      <c r="B344" s="3">
        <v>143.182343</v>
      </c>
      <c r="C344" s="3">
        <v>121.127396</v>
      </c>
      <c r="D344" s="4">
        <v>141.669769</v>
      </c>
      <c r="E344" s="3">
        <v>949.830017</v>
      </c>
      <c r="F344" s="3">
        <v>30.355616000000001</v>
      </c>
    </row>
    <row r="345" spans="1:6" x14ac:dyDescent="0.25">
      <c r="A345" s="2">
        <v>41436</v>
      </c>
      <c r="B345" s="3">
        <v>139.76091</v>
      </c>
      <c r="C345" s="3">
        <v>118.882828</v>
      </c>
      <c r="D345" s="4">
        <v>138.854736</v>
      </c>
      <c r="E345" s="3">
        <v>942.90002400000003</v>
      </c>
      <c r="F345" s="3">
        <v>30.338671000000001</v>
      </c>
    </row>
    <row r="346" spans="1:6" x14ac:dyDescent="0.25">
      <c r="A346" s="2">
        <v>41437</v>
      </c>
      <c r="B346" s="3">
        <v>140.88537600000001</v>
      </c>
      <c r="C346" s="3">
        <v>120.418594</v>
      </c>
      <c r="D346" s="4">
        <v>140.11729399999999</v>
      </c>
      <c r="E346" s="3">
        <v>953.40002400000003</v>
      </c>
      <c r="F346" s="3">
        <v>30.525047000000001</v>
      </c>
    </row>
    <row r="347" spans="1:6" x14ac:dyDescent="0.25">
      <c r="A347" s="2">
        <v>41438</v>
      </c>
      <c r="B347" s="3">
        <v>139.51101700000001</v>
      </c>
      <c r="C347" s="3">
        <v>120.595795</v>
      </c>
      <c r="D347" s="4">
        <v>140.92158499999999</v>
      </c>
      <c r="E347" s="3">
        <v>950.76000999999997</v>
      </c>
      <c r="F347" s="3">
        <v>29.965890999999999</v>
      </c>
    </row>
    <row r="348" spans="1:6" x14ac:dyDescent="0.25">
      <c r="A348" s="2">
        <v>41439</v>
      </c>
      <c r="B348" s="3">
        <v>138.674835</v>
      </c>
      <c r="C348" s="3">
        <v>119.532578</v>
      </c>
      <c r="D348" s="4">
        <v>141.37986799999999</v>
      </c>
      <c r="E348" s="3">
        <v>942.30999799999995</v>
      </c>
      <c r="F348" s="3">
        <v>29.855757000000001</v>
      </c>
    </row>
    <row r="349" spans="1:6" x14ac:dyDescent="0.25">
      <c r="A349" s="2">
        <v>41440</v>
      </c>
      <c r="B349" s="3">
        <v>136.73348999999999</v>
      </c>
      <c r="C349" s="3">
        <v>120.06418600000001</v>
      </c>
      <c r="D349" s="4">
        <v>142.14674400000001</v>
      </c>
      <c r="E349" s="3">
        <v>939.78002900000001</v>
      </c>
      <c r="F349" s="3">
        <v>30.499635999999999</v>
      </c>
    </row>
    <row r="350" spans="1:6" x14ac:dyDescent="0.25">
      <c r="A350" s="2">
        <v>41443</v>
      </c>
      <c r="B350" s="3">
        <v>140.645081</v>
      </c>
      <c r="C350" s="3">
        <v>121.176613</v>
      </c>
      <c r="D350" s="4">
        <v>143.222275</v>
      </c>
      <c r="E350" s="3">
        <v>957.36999500000002</v>
      </c>
      <c r="F350" s="3">
        <v>30.533531</v>
      </c>
    </row>
    <row r="351" spans="1:6" x14ac:dyDescent="0.25">
      <c r="A351" s="2">
        <v>41444</v>
      </c>
      <c r="B351" s="3">
        <v>139.36685199999999</v>
      </c>
      <c r="C351" s="3">
        <v>121.019096</v>
      </c>
      <c r="D351" s="4">
        <v>144.092026</v>
      </c>
      <c r="E351" s="3">
        <v>950.63000499999998</v>
      </c>
      <c r="F351" s="3">
        <v>29.635477000000002</v>
      </c>
    </row>
    <row r="352" spans="1:6" x14ac:dyDescent="0.25">
      <c r="A352" s="2">
        <v>41445</v>
      </c>
      <c r="B352" s="3">
        <v>140.193375</v>
      </c>
      <c r="C352" s="3">
        <v>121.186455</v>
      </c>
      <c r="D352" s="4">
        <v>143.774033</v>
      </c>
      <c r="E352" s="3">
        <v>959.45001200000002</v>
      </c>
      <c r="F352" s="3">
        <v>29.355902</v>
      </c>
    </row>
    <row r="353" spans="1:6" x14ac:dyDescent="0.25">
      <c r="A353" s="2">
        <v>41446</v>
      </c>
      <c r="B353" s="3">
        <v>139.96275299999999</v>
      </c>
      <c r="C353" s="3">
        <v>121.383354</v>
      </c>
      <c r="D353" s="4">
        <v>144.77477999999999</v>
      </c>
      <c r="E353" s="3">
        <v>957.09002699999996</v>
      </c>
      <c r="F353" s="3">
        <v>29.313541000000001</v>
      </c>
    </row>
    <row r="354" spans="1:6" x14ac:dyDescent="0.25">
      <c r="A354" s="2">
        <v>41447</v>
      </c>
      <c r="B354" s="3">
        <v>140.58741800000001</v>
      </c>
      <c r="C354" s="3">
        <v>122.082314</v>
      </c>
      <c r="D354" s="4">
        <v>144.625137</v>
      </c>
      <c r="E354" s="3">
        <v>965.59002699999996</v>
      </c>
      <c r="F354" s="3">
        <v>29.516871999999999</v>
      </c>
    </row>
    <row r="355" spans="1:6" x14ac:dyDescent="0.25">
      <c r="A355" s="2">
        <v>41450</v>
      </c>
      <c r="B355" s="3">
        <v>140.14532500000001</v>
      </c>
      <c r="C355" s="3">
        <v>121.59993</v>
      </c>
      <c r="D355" s="4">
        <v>143.98916600000001</v>
      </c>
      <c r="E355" s="3">
        <v>952.27002000000005</v>
      </c>
      <c r="F355" s="3">
        <v>29.55076</v>
      </c>
    </row>
    <row r="356" spans="1:6" x14ac:dyDescent="0.25">
      <c r="A356" s="2">
        <v>41451</v>
      </c>
      <c r="B356" s="3">
        <v>138.13664199999999</v>
      </c>
      <c r="C356" s="3">
        <v>120.832047</v>
      </c>
      <c r="D356" s="4">
        <v>143.76470900000001</v>
      </c>
      <c r="E356" s="3">
        <v>927.330017</v>
      </c>
      <c r="F356" s="3">
        <v>29.779509000000001</v>
      </c>
    </row>
    <row r="357" spans="1:6" x14ac:dyDescent="0.25">
      <c r="A357" s="2">
        <v>41452</v>
      </c>
      <c r="B357" s="3">
        <v>140.15495300000001</v>
      </c>
      <c r="C357" s="3">
        <v>122.86988100000001</v>
      </c>
      <c r="D357" s="4">
        <v>144.30714399999999</v>
      </c>
      <c r="E357" s="3">
        <v>940.48999000000003</v>
      </c>
      <c r="F357" s="3">
        <v>29.881171999999999</v>
      </c>
    </row>
    <row r="358" spans="1:6" x14ac:dyDescent="0.25">
      <c r="A358" s="2">
        <v>41453</v>
      </c>
      <c r="B358" s="3">
        <v>138.08860799999999</v>
      </c>
      <c r="C358" s="3">
        <v>119.621178</v>
      </c>
      <c r="D358" s="4">
        <v>143.21292099999999</v>
      </c>
      <c r="E358" s="3">
        <v>917.78997800000002</v>
      </c>
      <c r="F358" s="3">
        <v>29.533821</v>
      </c>
    </row>
    <row r="359" spans="1:6" x14ac:dyDescent="0.25">
      <c r="A359" s="2">
        <v>41454</v>
      </c>
      <c r="B359" s="3">
        <v>138.41537500000001</v>
      </c>
      <c r="C359" s="3">
        <v>119.56210299999999</v>
      </c>
      <c r="D359" s="4">
        <v>143.24099699999999</v>
      </c>
      <c r="E359" s="3">
        <v>908.72997999999995</v>
      </c>
      <c r="F359" s="3">
        <v>29.355902</v>
      </c>
    </row>
    <row r="360" spans="1:6" x14ac:dyDescent="0.25">
      <c r="A360" s="2">
        <v>41457</v>
      </c>
      <c r="B360" s="3">
        <v>137.91558800000001</v>
      </c>
      <c r="C360" s="3">
        <v>118.90252700000001</v>
      </c>
      <c r="D360" s="4">
        <v>142.62373400000001</v>
      </c>
      <c r="E360" s="3">
        <v>898.70001200000002</v>
      </c>
      <c r="F360" s="3">
        <v>29.669364999999999</v>
      </c>
    </row>
    <row r="361" spans="1:6" x14ac:dyDescent="0.25">
      <c r="A361" s="2">
        <v>41459</v>
      </c>
      <c r="B361" s="3">
        <v>138.482651</v>
      </c>
      <c r="C361" s="3">
        <v>120.302994</v>
      </c>
      <c r="D361" s="4">
        <v>143.15681499999999</v>
      </c>
      <c r="E361" s="3">
        <v>911.71002199999998</v>
      </c>
      <c r="F361" s="3">
        <v>29.161042999999999</v>
      </c>
    </row>
    <row r="362" spans="1:6" x14ac:dyDescent="0.25">
      <c r="A362" s="2">
        <v>41460</v>
      </c>
      <c r="B362" s="3">
        <v>137.17558299999999</v>
      </c>
      <c r="C362" s="3">
        <v>119.139229</v>
      </c>
      <c r="D362" s="4">
        <v>143.17549099999999</v>
      </c>
      <c r="E362" s="3">
        <v>906.69000200000005</v>
      </c>
      <c r="F362" s="3">
        <v>29.177980000000002</v>
      </c>
    </row>
    <row r="363" spans="1:6" x14ac:dyDescent="0.25">
      <c r="A363" s="2">
        <v>41461</v>
      </c>
      <c r="B363" s="3">
        <v>138.569153</v>
      </c>
      <c r="C363" s="3">
        <v>120.519966</v>
      </c>
      <c r="D363" s="4">
        <v>146.14956699999999</v>
      </c>
      <c r="E363" s="3">
        <v>918.59002699999996</v>
      </c>
      <c r="F363" s="3">
        <v>29.110212000000001</v>
      </c>
    </row>
    <row r="364" spans="1:6" x14ac:dyDescent="0.25">
      <c r="A364" s="2">
        <v>41464</v>
      </c>
      <c r="B364" s="3">
        <v>139.41487100000001</v>
      </c>
      <c r="C364" s="3">
        <v>121.04270200000001</v>
      </c>
      <c r="D364" s="4">
        <v>145.44813500000001</v>
      </c>
      <c r="E364" s="3">
        <v>928.79998799999998</v>
      </c>
      <c r="F364" s="3">
        <v>29.084796999999998</v>
      </c>
    </row>
    <row r="365" spans="1:6" x14ac:dyDescent="0.25">
      <c r="A365" s="2">
        <v>41465</v>
      </c>
      <c r="B365" s="3">
        <v>139.86660800000001</v>
      </c>
      <c r="C365" s="3">
        <v>122.52207199999999</v>
      </c>
      <c r="D365" s="4">
        <v>144.87764000000001</v>
      </c>
      <c r="E365" s="3">
        <v>930.09002699999996</v>
      </c>
      <c r="F365" s="3">
        <v>29.110212000000001</v>
      </c>
    </row>
    <row r="366" spans="1:6" x14ac:dyDescent="0.25">
      <c r="A366" s="2">
        <v>41466</v>
      </c>
      <c r="B366" s="3">
        <v>140.06843599999999</v>
      </c>
      <c r="C366" s="3">
        <v>123.55764000000001</v>
      </c>
      <c r="D366" s="4">
        <v>146.43948399999999</v>
      </c>
      <c r="E366" s="3">
        <v>943.830017</v>
      </c>
      <c r="F366" s="3">
        <v>29.542283999999999</v>
      </c>
    </row>
    <row r="367" spans="1:6" x14ac:dyDescent="0.25">
      <c r="A367" s="2">
        <v>41467</v>
      </c>
      <c r="B367" s="3">
        <v>142.01947000000001</v>
      </c>
      <c r="C367" s="3">
        <v>123.745041</v>
      </c>
      <c r="D367" s="4">
        <v>144.99920700000001</v>
      </c>
      <c r="E367" s="3">
        <v>947.15997300000004</v>
      </c>
      <c r="F367" s="3">
        <v>29.415203000000002</v>
      </c>
    </row>
    <row r="368" spans="1:6" x14ac:dyDescent="0.25">
      <c r="A368" s="2">
        <v>41468</v>
      </c>
      <c r="B368" s="3">
        <v>143.24002100000001</v>
      </c>
      <c r="C368" s="3">
        <v>125.26385500000001</v>
      </c>
      <c r="D368" s="4">
        <v>145.22369399999999</v>
      </c>
      <c r="E368" s="3">
        <v>955.98999000000003</v>
      </c>
      <c r="F368" s="3">
        <v>29.610064000000001</v>
      </c>
    </row>
    <row r="369" spans="1:6" x14ac:dyDescent="0.25">
      <c r="A369" s="2">
        <v>41471</v>
      </c>
      <c r="B369" s="3">
        <v>143.73976099999999</v>
      </c>
      <c r="C369" s="3">
        <v>125.678078</v>
      </c>
      <c r="D369" s="4">
        <v>145.20498699999999</v>
      </c>
      <c r="E369" s="3">
        <v>953.419983</v>
      </c>
      <c r="F369" s="3">
        <v>29.584645999999999</v>
      </c>
    </row>
    <row r="370" spans="1:6" x14ac:dyDescent="0.25">
      <c r="A370" s="2">
        <v>41472</v>
      </c>
      <c r="B370" s="3">
        <v>144.23954800000001</v>
      </c>
      <c r="C370" s="3">
        <v>125.973946</v>
      </c>
      <c r="D370" s="4">
        <v>143.98916600000001</v>
      </c>
      <c r="E370" s="3">
        <v>965.40002400000003</v>
      </c>
      <c r="F370" s="3">
        <v>29.508406000000001</v>
      </c>
    </row>
    <row r="371" spans="1:6" x14ac:dyDescent="0.25">
      <c r="A371" s="2">
        <v>41473</v>
      </c>
      <c r="B371" s="3">
        <v>145.14295999999999</v>
      </c>
      <c r="C371" s="3">
        <v>126.279686</v>
      </c>
      <c r="D371" s="4">
        <v>143.92370600000001</v>
      </c>
      <c r="E371" s="3">
        <v>970.89001499999995</v>
      </c>
      <c r="F371" s="3">
        <v>29.677834000000001</v>
      </c>
    </row>
    <row r="372" spans="1:6" x14ac:dyDescent="0.25">
      <c r="A372" s="2">
        <v>41474</v>
      </c>
      <c r="B372" s="3">
        <v>144.48940999999999</v>
      </c>
      <c r="C372" s="3">
        <v>126.703773</v>
      </c>
      <c r="D372" s="4">
        <v>144.22297699999999</v>
      </c>
      <c r="E372" s="3">
        <v>968.15002400000003</v>
      </c>
      <c r="F372" s="3">
        <v>29.737148000000001</v>
      </c>
    </row>
    <row r="373" spans="1:6" x14ac:dyDescent="0.25">
      <c r="A373" s="2">
        <v>41475</v>
      </c>
      <c r="B373" s="3">
        <v>144.422134</v>
      </c>
      <c r="C373" s="3">
        <v>127.492805</v>
      </c>
      <c r="D373" s="4">
        <v>143.95173600000001</v>
      </c>
      <c r="E373" s="3">
        <v>972.919983</v>
      </c>
      <c r="F373" s="3">
        <v>29.381315000000001</v>
      </c>
    </row>
    <row r="374" spans="1:6" x14ac:dyDescent="0.25">
      <c r="A374" s="2">
        <v>41478</v>
      </c>
      <c r="B374" s="3">
        <v>146.17134100000001</v>
      </c>
      <c r="C374" s="3">
        <v>127.73932600000001</v>
      </c>
      <c r="D374" s="4">
        <v>142.015793</v>
      </c>
      <c r="E374" s="3">
        <v>980.34002699999996</v>
      </c>
      <c r="F374" s="3">
        <v>29.194931</v>
      </c>
    </row>
    <row r="375" spans="1:6" x14ac:dyDescent="0.25">
      <c r="A375" s="2">
        <v>41479</v>
      </c>
      <c r="B375" s="3">
        <v>146.796021</v>
      </c>
      <c r="C375" s="3">
        <v>128.19302400000001</v>
      </c>
      <c r="D375" s="4">
        <v>148.76823400000001</v>
      </c>
      <c r="E375" s="3">
        <v>950.70001200000002</v>
      </c>
      <c r="F375" s="3">
        <v>29.567706999999999</v>
      </c>
    </row>
    <row r="376" spans="1:6" x14ac:dyDescent="0.25">
      <c r="A376" s="2">
        <v>41480</v>
      </c>
      <c r="B376" s="3">
        <v>147.488022</v>
      </c>
      <c r="C376" s="3">
        <v>129.189133</v>
      </c>
      <c r="D376" s="4">
        <v>146.374008</v>
      </c>
      <c r="E376" s="3">
        <v>947.79998799999998</v>
      </c>
      <c r="F376" s="3">
        <v>29.516871999999999</v>
      </c>
    </row>
    <row r="377" spans="1:6" x14ac:dyDescent="0.25">
      <c r="A377" s="2">
        <v>41481</v>
      </c>
      <c r="B377" s="3">
        <v>144.70086699999999</v>
      </c>
      <c r="C377" s="3">
        <v>127.157433</v>
      </c>
      <c r="D377" s="4">
        <v>146.785507</v>
      </c>
      <c r="E377" s="3">
        <v>934.09002699999996</v>
      </c>
      <c r="F377" s="3">
        <v>29.64395</v>
      </c>
    </row>
    <row r="378" spans="1:6" x14ac:dyDescent="0.25">
      <c r="A378" s="2">
        <v>41482</v>
      </c>
      <c r="B378" s="3">
        <v>143.68211400000001</v>
      </c>
      <c r="C378" s="3">
        <v>126.15147399999999</v>
      </c>
      <c r="D378" s="4">
        <v>145.75679</v>
      </c>
      <c r="E378" s="3">
        <v>941.53002900000001</v>
      </c>
      <c r="F378" s="3">
        <v>29.787980999999998</v>
      </c>
    </row>
    <row r="379" spans="1:6" x14ac:dyDescent="0.25">
      <c r="A379" s="2">
        <v>41485</v>
      </c>
      <c r="B379" s="3">
        <v>142.94207800000001</v>
      </c>
      <c r="C379" s="3">
        <v>126.042984</v>
      </c>
      <c r="D379" s="4">
        <v>145.092758</v>
      </c>
      <c r="E379" s="3">
        <v>930.5</v>
      </c>
      <c r="F379" s="3">
        <v>29.771034</v>
      </c>
    </row>
    <row r="380" spans="1:6" x14ac:dyDescent="0.25">
      <c r="A380" s="2">
        <v>41486</v>
      </c>
      <c r="B380" s="3">
        <v>144.210724</v>
      </c>
      <c r="C380" s="3">
        <v>127.709763</v>
      </c>
      <c r="D380" s="4">
        <v>144.06401099999999</v>
      </c>
      <c r="E380" s="3">
        <v>930.830017</v>
      </c>
      <c r="F380" s="3">
        <v>30.728382</v>
      </c>
    </row>
    <row r="381" spans="1:6" x14ac:dyDescent="0.25">
      <c r="A381" s="2">
        <v>41487</v>
      </c>
      <c r="B381" s="3">
        <v>151.02479600000001</v>
      </c>
      <c r="C381" s="3">
        <v>128.814346</v>
      </c>
      <c r="D381" s="4">
        <v>146.44882200000001</v>
      </c>
      <c r="E381" s="3">
        <v>930.39001499999995</v>
      </c>
      <c r="F381" s="3">
        <v>30.838522000000001</v>
      </c>
    </row>
    <row r="382" spans="1:6" x14ac:dyDescent="0.25">
      <c r="A382" s="2">
        <v>41488</v>
      </c>
      <c r="B382" s="3">
        <v>149.51589999999999</v>
      </c>
      <c r="C382" s="3">
        <v>128.104263</v>
      </c>
      <c r="D382" s="4">
        <v>144.69996599999999</v>
      </c>
      <c r="E382" s="3">
        <v>923.65002400000003</v>
      </c>
      <c r="F382" s="3">
        <v>30.618244000000001</v>
      </c>
    </row>
    <row r="383" spans="1:6" x14ac:dyDescent="0.25">
      <c r="A383" s="2">
        <v>41489</v>
      </c>
      <c r="B383" s="3">
        <v>150.30398600000001</v>
      </c>
      <c r="C383" s="3">
        <v>128.03521699999999</v>
      </c>
      <c r="D383" s="4">
        <v>143.85824600000001</v>
      </c>
      <c r="E383" s="3">
        <v>927.96002199999998</v>
      </c>
      <c r="F383" s="3">
        <v>30.779221</v>
      </c>
    </row>
    <row r="384" spans="1:6" x14ac:dyDescent="0.25">
      <c r="A384" s="2">
        <v>41492</v>
      </c>
      <c r="B384" s="3">
        <v>152.62982199999999</v>
      </c>
      <c r="C384" s="3">
        <v>128.587524</v>
      </c>
      <c r="D384" s="4">
        <v>144.933762</v>
      </c>
      <c r="E384" s="3">
        <v>929.35998500000005</v>
      </c>
      <c r="F384" s="3">
        <v>31.135048000000001</v>
      </c>
    </row>
    <row r="385" spans="1:6" x14ac:dyDescent="0.25">
      <c r="A385" s="2">
        <v>41493</v>
      </c>
      <c r="B385" s="3">
        <v>153.85038800000001</v>
      </c>
      <c r="C385" s="3">
        <v>128.05493200000001</v>
      </c>
      <c r="D385" s="4">
        <v>144.886978</v>
      </c>
      <c r="E385" s="3">
        <v>926.78997800000002</v>
      </c>
      <c r="F385" s="3">
        <v>30.957132000000001</v>
      </c>
    </row>
    <row r="386" spans="1:6" x14ac:dyDescent="0.25">
      <c r="A386" s="2">
        <v>41494</v>
      </c>
      <c r="B386" s="3">
        <v>154.792236</v>
      </c>
      <c r="C386" s="3">
        <v>127.936592</v>
      </c>
      <c r="D386" s="4">
        <v>144.886978</v>
      </c>
      <c r="E386" s="3">
        <v>922.90002400000003</v>
      </c>
      <c r="F386" s="3">
        <v>31.146626999999999</v>
      </c>
    </row>
    <row r="387" spans="1:6" x14ac:dyDescent="0.25">
      <c r="A387" s="2">
        <v>41495</v>
      </c>
      <c r="B387" s="3">
        <v>149.86183199999999</v>
      </c>
      <c r="C387" s="3">
        <v>125.914787</v>
      </c>
      <c r="D387" s="4">
        <v>146.47685200000001</v>
      </c>
      <c r="E387" s="3">
        <v>907.23999000000003</v>
      </c>
      <c r="F387" s="3">
        <v>30.552301</v>
      </c>
    </row>
    <row r="388" spans="1:6" x14ac:dyDescent="0.25">
      <c r="A388" s="2">
        <v>41496</v>
      </c>
      <c r="B388" s="3">
        <v>151.94593800000001</v>
      </c>
      <c r="C388" s="3">
        <v>126.782684</v>
      </c>
      <c r="D388" s="4">
        <v>147.112854</v>
      </c>
      <c r="E388" s="3">
        <v>914.39001499999995</v>
      </c>
      <c r="F388" s="3">
        <v>30.095773999999999</v>
      </c>
    </row>
    <row r="389" spans="1:6" x14ac:dyDescent="0.25">
      <c r="A389" s="2">
        <v>41499</v>
      </c>
      <c r="B389" s="3">
        <v>154.23263499999999</v>
      </c>
      <c r="C389" s="3">
        <v>129.28774999999999</v>
      </c>
      <c r="D389" s="4">
        <v>147.075424</v>
      </c>
      <c r="E389" s="3">
        <v>922.669983</v>
      </c>
      <c r="F389" s="3">
        <v>29.871822000000002</v>
      </c>
    </row>
    <row r="390" spans="1:6" x14ac:dyDescent="0.25">
      <c r="A390" s="2">
        <v>41500</v>
      </c>
      <c r="B390" s="3">
        <v>155.92112700000001</v>
      </c>
      <c r="C390" s="3">
        <v>129.771027</v>
      </c>
      <c r="D390" s="4">
        <v>147.412125</v>
      </c>
      <c r="E390" s="3">
        <v>922.21997099999999</v>
      </c>
      <c r="F390" s="3">
        <v>29.777073000000001</v>
      </c>
    </row>
    <row r="391" spans="1:6" x14ac:dyDescent="0.25">
      <c r="A391" s="2">
        <v>41501</v>
      </c>
      <c r="B391" s="3">
        <v>155.29399100000001</v>
      </c>
      <c r="C391" s="3">
        <v>130.55015599999999</v>
      </c>
      <c r="D391" s="4">
        <v>148.60922199999999</v>
      </c>
      <c r="E391" s="3">
        <v>926.96002199999998</v>
      </c>
      <c r="F391" s="3">
        <v>29.535893999999999</v>
      </c>
    </row>
    <row r="392" spans="1:6" x14ac:dyDescent="0.25">
      <c r="A392" s="2">
        <v>41502</v>
      </c>
      <c r="B392" s="3">
        <v>152.31256099999999</v>
      </c>
      <c r="C392" s="3">
        <v>129.080658</v>
      </c>
      <c r="D392" s="4">
        <v>147.664658</v>
      </c>
      <c r="E392" s="3">
        <v>910.97997999999995</v>
      </c>
      <c r="F392" s="3">
        <v>29.372236000000001</v>
      </c>
    </row>
    <row r="393" spans="1:6" x14ac:dyDescent="0.25">
      <c r="A393" s="2">
        <v>41503</v>
      </c>
      <c r="B393" s="3">
        <v>151.96523999999999</v>
      </c>
      <c r="C393" s="3">
        <v>129.33706699999999</v>
      </c>
      <c r="D393" s="4">
        <v>147.54307600000001</v>
      </c>
      <c r="E393" s="3">
        <v>910.669983</v>
      </c>
      <c r="F393" s="3">
        <v>29.423918</v>
      </c>
    </row>
    <row r="394" spans="1:6" x14ac:dyDescent="0.25">
      <c r="A394" s="2">
        <v>41506</v>
      </c>
      <c r="B394" s="3">
        <v>151.68542500000001</v>
      </c>
      <c r="C394" s="3">
        <v>130.126068</v>
      </c>
      <c r="D394" s="4">
        <v>148.10420199999999</v>
      </c>
      <c r="E394" s="3">
        <v>906.65997300000004</v>
      </c>
      <c r="F394" s="3">
        <v>29.286104000000002</v>
      </c>
    </row>
    <row r="395" spans="1:6" x14ac:dyDescent="0.25">
      <c r="A395" s="2">
        <v>41507</v>
      </c>
      <c r="B395" s="3">
        <v>154.16511499999999</v>
      </c>
      <c r="C395" s="3">
        <v>131.96049500000001</v>
      </c>
      <c r="D395" s="4">
        <v>149.301331</v>
      </c>
      <c r="E395" s="3">
        <v>924.69000200000005</v>
      </c>
      <c r="F395" s="3">
        <v>29.415310000000002</v>
      </c>
    </row>
    <row r="396" spans="1:6" x14ac:dyDescent="0.25">
      <c r="A396" s="2">
        <v>41508</v>
      </c>
      <c r="B396" s="3">
        <v>154.35806299999999</v>
      </c>
      <c r="C396" s="3">
        <v>131.24052399999999</v>
      </c>
      <c r="D396" s="4">
        <v>148.52505500000001</v>
      </c>
      <c r="E396" s="3">
        <v>927</v>
      </c>
      <c r="F396" s="3">
        <v>29.492830000000001</v>
      </c>
    </row>
    <row r="397" spans="1:6" x14ac:dyDescent="0.25">
      <c r="A397" s="2">
        <v>41509</v>
      </c>
      <c r="B397" s="3">
        <v>153.67301900000001</v>
      </c>
      <c r="C397" s="3">
        <v>131.13206500000001</v>
      </c>
      <c r="D397" s="4">
        <v>148.15097</v>
      </c>
      <c r="E397" s="3">
        <v>921.28002900000001</v>
      </c>
      <c r="F397" s="3">
        <v>29.441148999999999</v>
      </c>
    </row>
    <row r="398" spans="1:6" x14ac:dyDescent="0.25">
      <c r="A398" s="2">
        <v>41510</v>
      </c>
      <c r="B398" s="3">
        <v>154.24229399999999</v>
      </c>
      <c r="C398" s="3">
        <v>130.92495700000001</v>
      </c>
      <c r="D398" s="4">
        <v>148.53440900000001</v>
      </c>
      <c r="E398" s="3">
        <v>915.89001499999995</v>
      </c>
      <c r="F398" s="3">
        <v>29.751234</v>
      </c>
    </row>
    <row r="399" spans="1:6" x14ac:dyDescent="0.25">
      <c r="A399" s="2">
        <v>41513</v>
      </c>
      <c r="B399" s="3">
        <v>155.795715</v>
      </c>
      <c r="C399" s="3">
        <v>132.009781</v>
      </c>
      <c r="D399" s="4">
        <v>149.32934599999999</v>
      </c>
      <c r="E399" s="3">
        <v>913.80999799999995</v>
      </c>
      <c r="F399" s="3">
        <v>29.690940999999999</v>
      </c>
    </row>
    <row r="400" spans="1:6" x14ac:dyDescent="0.25">
      <c r="A400" s="2">
        <v>41514</v>
      </c>
      <c r="B400" s="3">
        <v>157.185104</v>
      </c>
      <c r="C400" s="3">
        <v>131.99993900000001</v>
      </c>
      <c r="D400" s="4">
        <v>149.05813599999999</v>
      </c>
      <c r="E400" s="3">
        <v>921.28997800000002</v>
      </c>
      <c r="F400" s="3">
        <v>29.604804999999999</v>
      </c>
    </row>
    <row r="401" spans="1:6" x14ac:dyDescent="0.25">
      <c r="A401" s="2">
        <v>41515</v>
      </c>
      <c r="B401" s="3">
        <v>157.60966500000001</v>
      </c>
      <c r="C401" s="3">
        <v>131.96049500000001</v>
      </c>
      <c r="D401" s="4">
        <v>150.08360300000001</v>
      </c>
      <c r="E401" s="3">
        <v>929.57000700000003</v>
      </c>
      <c r="F401" s="3">
        <v>29.604804999999999</v>
      </c>
    </row>
    <row r="402" spans="1:6" x14ac:dyDescent="0.25">
      <c r="A402" s="2">
        <v>41516</v>
      </c>
      <c r="B402" s="3">
        <v>158.236786</v>
      </c>
      <c r="C402" s="3">
        <v>131.467377</v>
      </c>
      <c r="D402" s="4">
        <v>150.49757399999999</v>
      </c>
      <c r="E402" s="3">
        <v>939.330017</v>
      </c>
      <c r="F402" s="3">
        <v>29.91489</v>
      </c>
    </row>
    <row r="403" spans="1:6" x14ac:dyDescent="0.25">
      <c r="A403" s="2">
        <v>41517</v>
      </c>
      <c r="B403" s="3">
        <v>158.285065</v>
      </c>
      <c r="C403" s="3">
        <v>131.408188</v>
      </c>
      <c r="D403" s="4">
        <v>150.34703099999999</v>
      </c>
      <c r="E403" s="3">
        <v>937.34002699999996</v>
      </c>
      <c r="F403" s="3">
        <v>29.949346999999999</v>
      </c>
    </row>
    <row r="404" spans="1:6" x14ac:dyDescent="0.25">
      <c r="A404" s="2">
        <v>41521</v>
      </c>
      <c r="B404" s="3">
        <v>156.384277</v>
      </c>
      <c r="C404" s="3">
        <v>130.83621199999999</v>
      </c>
      <c r="D404" s="4">
        <v>149.67907700000001</v>
      </c>
      <c r="E404" s="3">
        <v>928.45001200000002</v>
      </c>
      <c r="F404" s="3">
        <v>30.104386999999999</v>
      </c>
    </row>
    <row r="405" spans="1:6" x14ac:dyDescent="0.25">
      <c r="A405" s="2">
        <v>41522</v>
      </c>
      <c r="B405" s="3">
        <v>156.220215</v>
      </c>
      <c r="C405" s="3">
        <v>131.06303399999999</v>
      </c>
      <c r="D405" s="4">
        <v>148.85119599999999</v>
      </c>
      <c r="E405" s="3">
        <v>927.80999799999995</v>
      </c>
      <c r="F405" s="3">
        <v>30.423096000000001</v>
      </c>
    </row>
    <row r="406" spans="1:6" x14ac:dyDescent="0.25">
      <c r="A406" s="2">
        <v>41523</v>
      </c>
      <c r="B406" s="3">
        <v>155.59309400000001</v>
      </c>
      <c r="C406" s="3">
        <v>134.652985</v>
      </c>
      <c r="D406" s="4">
        <v>150.43167099999999</v>
      </c>
      <c r="E406" s="3">
        <v>935.95001200000002</v>
      </c>
      <c r="F406" s="3">
        <v>30.578136000000001</v>
      </c>
    </row>
    <row r="407" spans="1:6" x14ac:dyDescent="0.25">
      <c r="A407" s="2">
        <v>41524</v>
      </c>
      <c r="B407" s="3">
        <v>153.05552700000001</v>
      </c>
      <c r="C407" s="3">
        <v>135.333496</v>
      </c>
      <c r="D407" s="4">
        <v>150.25296</v>
      </c>
      <c r="E407" s="3">
        <v>926.5</v>
      </c>
      <c r="F407" s="3">
        <v>30.423096000000001</v>
      </c>
    </row>
    <row r="408" spans="1:6" x14ac:dyDescent="0.25">
      <c r="A408" s="2">
        <v>41527</v>
      </c>
      <c r="B408" s="3">
        <v>155.82466099999999</v>
      </c>
      <c r="C408" s="3">
        <v>140.037903</v>
      </c>
      <c r="D408" s="4">
        <v>151.96517900000001</v>
      </c>
      <c r="E408" s="3">
        <v>929.080017</v>
      </c>
      <c r="F408" s="3">
        <v>30.629822000000001</v>
      </c>
    </row>
    <row r="409" spans="1:6" x14ac:dyDescent="0.25">
      <c r="A409" s="2">
        <v>41528</v>
      </c>
      <c r="B409" s="3">
        <v>155.20716899999999</v>
      </c>
      <c r="C409" s="3">
        <v>140.462006</v>
      </c>
      <c r="D409" s="4">
        <v>147.07309000000001</v>
      </c>
      <c r="E409" s="3">
        <v>932.07000700000003</v>
      </c>
      <c r="F409" s="3">
        <v>30.793475999999998</v>
      </c>
    </row>
    <row r="410" spans="1:6" x14ac:dyDescent="0.25">
      <c r="A410" s="2">
        <v>41529</v>
      </c>
      <c r="B410" s="3">
        <v>154.03967299999999</v>
      </c>
      <c r="C410" s="3">
        <v>138.173889</v>
      </c>
      <c r="D410" s="4">
        <v>147.70343</v>
      </c>
      <c r="E410" s="3">
        <v>935.09002699999996</v>
      </c>
      <c r="F410" s="3">
        <v>31.000195999999999</v>
      </c>
    </row>
    <row r="411" spans="1:6" x14ac:dyDescent="0.25">
      <c r="A411" s="2">
        <v>41530</v>
      </c>
      <c r="B411" s="3">
        <v>152.717804</v>
      </c>
      <c r="C411" s="3">
        <v>139.52507</v>
      </c>
      <c r="D411" s="4">
        <v>147.70343</v>
      </c>
      <c r="E411" s="3">
        <v>925.10998500000005</v>
      </c>
      <c r="F411" s="3">
        <v>31.293064000000001</v>
      </c>
    </row>
    <row r="412" spans="1:6" x14ac:dyDescent="0.25">
      <c r="A412" s="2">
        <v>41531</v>
      </c>
      <c r="B412" s="3">
        <v>154.26159699999999</v>
      </c>
      <c r="C412" s="3">
        <v>139.63353000000001</v>
      </c>
      <c r="D412" s="4">
        <v>147.62814299999999</v>
      </c>
      <c r="E412" s="3">
        <v>920.28997800000002</v>
      </c>
      <c r="F412" s="3">
        <v>31.508407999999999</v>
      </c>
    </row>
    <row r="413" spans="1:6" x14ac:dyDescent="0.25">
      <c r="A413" s="2">
        <v>41534</v>
      </c>
      <c r="B413" s="3">
        <v>153.09411600000001</v>
      </c>
      <c r="C413" s="3">
        <v>139.45600899999999</v>
      </c>
      <c r="D413" s="4">
        <v>147.40235899999999</v>
      </c>
      <c r="E413" s="3">
        <v>915</v>
      </c>
      <c r="F413" s="3">
        <v>31.568695000000002</v>
      </c>
    </row>
    <row r="414" spans="1:6" x14ac:dyDescent="0.25">
      <c r="A414" s="2">
        <v>41535</v>
      </c>
      <c r="B414" s="3">
        <v>153.15197800000001</v>
      </c>
      <c r="C414" s="3">
        <v>140.53105199999999</v>
      </c>
      <c r="D414" s="4">
        <v>148.107956</v>
      </c>
      <c r="E414" s="3">
        <v>921.80999799999995</v>
      </c>
      <c r="F414" s="3">
        <v>31.827099</v>
      </c>
    </row>
    <row r="415" spans="1:6" x14ac:dyDescent="0.25">
      <c r="A415" s="2">
        <v>41536</v>
      </c>
      <c r="B415" s="3">
        <v>150.58547999999999</v>
      </c>
      <c r="C415" s="3">
        <v>140.28447</v>
      </c>
      <c r="D415" s="4">
        <v>150.41288800000001</v>
      </c>
      <c r="E415" s="3">
        <v>931.580017</v>
      </c>
      <c r="F415" s="3">
        <v>32.068278999999997</v>
      </c>
    </row>
    <row r="416" spans="1:6" x14ac:dyDescent="0.25">
      <c r="A416" s="2">
        <v>41537</v>
      </c>
      <c r="B416" s="3">
        <v>147.99964900000001</v>
      </c>
      <c r="C416" s="3">
        <v>139.77162200000001</v>
      </c>
      <c r="D416" s="4">
        <v>149.61322000000001</v>
      </c>
      <c r="E416" s="3">
        <v>932.45001200000002</v>
      </c>
      <c r="F416" s="3">
        <v>32.473114000000002</v>
      </c>
    </row>
    <row r="417" spans="1:6" x14ac:dyDescent="0.25">
      <c r="A417" s="2">
        <v>41538</v>
      </c>
      <c r="B417" s="3">
        <v>146.55235300000001</v>
      </c>
      <c r="C417" s="3">
        <v>139.93931599999999</v>
      </c>
      <c r="D417" s="4">
        <v>149.50031999999999</v>
      </c>
      <c r="E417" s="3">
        <v>928.53002900000001</v>
      </c>
      <c r="F417" s="3">
        <v>32.576484999999998</v>
      </c>
    </row>
    <row r="418" spans="1:6" x14ac:dyDescent="0.25">
      <c r="A418" s="2">
        <v>41541</v>
      </c>
      <c r="B418" s="3">
        <v>145.25945999999999</v>
      </c>
      <c r="C418" s="3">
        <v>136.664917</v>
      </c>
      <c r="D418" s="4">
        <v>147.007217</v>
      </c>
      <c r="E418" s="3">
        <v>920.96997099999999</v>
      </c>
      <c r="F418" s="3">
        <v>32.938251000000001</v>
      </c>
    </row>
    <row r="419" spans="1:6" x14ac:dyDescent="0.25">
      <c r="A419" s="2">
        <v>41542</v>
      </c>
      <c r="B419" s="3">
        <v>147.75842299999999</v>
      </c>
      <c r="C419" s="3">
        <v>136.46766700000001</v>
      </c>
      <c r="D419" s="4">
        <v>144.26954699999999</v>
      </c>
      <c r="E419" s="3">
        <v>924.85998500000005</v>
      </c>
      <c r="F419" s="3">
        <v>32.619548999999999</v>
      </c>
    </row>
    <row r="420" spans="1:6" x14ac:dyDescent="0.25">
      <c r="A420" s="2">
        <v>41543</v>
      </c>
      <c r="B420" s="3">
        <v>148.81012000000001</v>
      </c>
      <c r="C420" s="3">
        <v>137.74977100000001</v>
      </c>
      <c r="D420" s="4">
        <v>144.92811599999999</v>
      </c>
      <c r="E420" s="3">
        <v>944.48999000000003</v>
      </c>
      <c r="F420" s="3">
        <v>32.748753000000001</v>
      </c>
    </row>
    <row r="421" spans="1:6" x14ac:dyDescent="0.25">
      <c r="A421" s="2">
        <v>41544</v>
      </c>
      <c r="B421" s="3">
        <v>147.89352400000001</v>
      </c>
      <c r="C421" s="3">
        <v>138.272491</v>
      </c>
      <c r="D421" s="4">
        <v>148.164413</v>
      </c>
      <c r="E421" s="3">
        <v>949.5</v>
      </c>
      <c r="F421" s="3">
        <v>33.093288000000001</v>
      </c>
    </row>
    <row r="422" spans="1:6" x14ac:dyDescent="0.25">
      <c r="A422" s="2">
        <v>41545</v>
      </c>
      <c r="B422" s="3">
        <v>148.703979</v>
      </c>
      <c r="C422" s="3">
        <v>139.258759</v>
      </c>
      <c r="D422" s="4">
        <v>147.40235899999999</v>
      </c>
      <c r="E422" s="3">
        <v>959.10998500000005</v>
      </c>
      <c r="F422" s="3">
        <v>33.101906</v>
      </c>
    </row>
    <row r="423" spans="1:6" x14ac:dyDescent="0.25">
      <c r="A423" s="2">
        <v>41548</v>
      </c>
      <c r="B423" s="3">
        <v>148.40489199999999</v>
      </c>
      <c r="C423" s="3">
        <v>139.87027</v>
      </c>
      <c r="D423" s="4">
        <v>147.66578699999999</v>
      </c>
      <c r="E423" s="3">
        <v>953.27002000000005</v>
      </c>
      <c r="F423" s="3">
        <v>33.067455000000002</v>
      </c>
    </row>
    <row r="424" spans="1:6" x14ac:dyDescent="0.25">
      <c r="A424" s="2">
        <v>41549</v>
      </c>
      <c r="B424" s="3">
        <v>149.05136100000001</v>
      </c>
      <c r="C424" s="3">
        <v>141.05375699999999</v>
      </c>
      <c r="D424" s="4">
        <v>147.57170099999999</v>
      </c>
      <c r="E424" s="3">
        <v>957.78997800000002</v>
      </c>
      <c r="F424" s="3">
        <v>33.334473000000003</v>
      </c>
    </row>
    <row r="425" spans="1:6" x14ac:dyDescent="0.25">
      <c r="A425" s="2">
        <v>41550</v>
      </c>
      <c r="B425" s="3">
        <v>148.086502</v>
      </c>
      <c r="C425" s="3">
        <v>140.13653600000001</v>
      </c>
      <c r="D425" s="4">
        <v>147.901016</v>
      </c>
      <c r="E425" s="3">
        <v>951.67999299999997</v>
      </c>
      <c r="F425" s="3">
        <v>33.291404999999997</v>
      </c>
    </row>
    <row r="426" spans="1:6" x14ac:dyDescent="0.25">
      <c r="A426" s="2">
        <v>41551</v>
      </c>
      <c r="B426" s="3">
        <v>149.92936700000001</v>
      </c>
      <c r="C426" s="3">
        <v>141.99354600000001</v>
      </c>
      <c r="D426" s="4">
        <v>149.396851</v>
      </c>
      <c r="E426" s="3">
        <v>969.96002199999998</v>
      </c>
      <c r="F426" s="3">
        <v>33.256950000000003</v>
      </c>
    </row>
    <row r="427" spans="1:6" x14ac:dyDescent="0.25">
      <c r="A427" s="2">
        <v>41552</v>
      </c>
      <c r="B427" s="3">
        <v>149.84251399999999</v>
      </c>
      <c r="C427" s="3">
        <v>141.76637299999999</v>
      </c>
      <c r="D427" s="4">
        <v>150.149475</v>
      </c>
      <c r="E427" s="3">
        <v>978.89001499999995</v>
      </c>
      <c r="F427" s="3">
        <v>32.955482000000003</v>
      </c>
    </row>
    <row r="428" spans="1:6" x14ac:dyDescent="0.25">
      <c r="A428" s="2">
        <v>41555</v>
      </c>
      <c r="B428" s="3">
        <v>150.363541</v>
      </c>
      <c r="C428" s="3">
        <v>142.78376800000001</v>
      </c>
      <c r="D428" s="4">
        <v>150.63867200000001</v>
      </c>
      <c r="E428" s="3">
        <v>977</v>
      </c>
      <c r="F428" s="3">
        <v>33.127743000000002</v>
      </c>
    </row>
    <row r="429" spans="1:6" x14ac:dyDescent="0.25">
      <c r="A429" s="2">
        <v>41556</v>
      </c>
      <c r="B429" s="3">
        <v>150.42143200000001</v>
      </c>
      <c r="C429" s="3">
        <v>143.870316</v>
      </c>
      <c r="D429" s="4">
        <v>151.07145700000001</v>
      </c>
      <c r="E429" s="3">
        <v>972.59997599999997</v>
      </c>
      <c r="F429" s="3">
        <v>33.429222000000003</v>
      </c>
    </row>
    <row r="430" spans="1:6" x14ac:dyDescent="0.25">
      <c r="A430" s="2">
        <v>41557</v>
      </c>
      <c r="B430" s="3">
        <v>151.04861500000001</v>
      </c>
      <c r="C430" s="3">
        <v>145.05566400000001</v>
      </c>
      <c r="D430" s="4">
        <v>153.48924299999999</v>
      </c>
      <c r="E430" s="3">
        <v>989.25</v>
      </c>
      <c r="F430" s="3">
        <v>33.463679999999997</v>
      </c>
    </row>
    <row r="431" spans="1:6" x14ac:dyDescent="0.25">
      <c r="A431" s="2">
        <v>41558</v>
      </c>
      <c r="B431" s="3">
        <v>150.51795999999999</v>
      </c>
      <c r="C431" s="3">
        <v>144.94703699999999</v>
      </c>
      <c r="D431" s="4">
        <v>154.20426900000001</v>
      </c>
      <c r="E431" s="3">
        <v>987.830017</v>
      </c>
      <c r="F431" s="3">
        <v>33.601497999999999</v>
      </c>
    </row>
    <row r="432" spans="1:6" x14ac:dyDescent="0.25">
      <c r="A432" s="2">
        <v>41559</v>
      </c>
      <c r="B432" s="3">
        <v>151.47316000000001</v>
      </c>
      <c r="C432" s="3">
        <v>145.53968800000001</v>
      </c>
      <c r="D432" s="4">
        <v>155.57780500000001</v>
      </c>
      <c r="E432" s="3">
        <v>989.67999299999997</v>
      </c>
      <c r="F432" s="3">
        <v>33.679015999999997</v>
      </c>
    </row>
    <row r="433" spans="1:6" x14ac:dyDescent="0.25">
      <c r="A433" s="2">
        <v>41562</v>
      </c>
      <c r="B433" s="3">
        <v>154.26159699999999</v>
      </c>
      <c r="C433" s="3">
        <v>144.43338</v>
      </c>
      <c r="D433" s="4">
        <v>155.23912000000001</v>
      </c>
      <c r="E433" s="3">
        <v>992</v>
      </c>
      <c r="F433" s="3">
        <v>33.756537999999999</v>
      </c>
    </row>
    <row r="434" spans="1:6" x14ac:dyDescent="0.25">
      <c r="A434" s="2">
        <v>41563</v>
      </c>
      <c r="B434" s="3">
        <v>154.83085600000001</v>
      </c>
      <c r="C434" s="3">
        <v>144.14692700000001</v>
      </c>
      <c r="D434" s="4">
        <v>155.60600299999999</v>
      </c>
      <c r="E434" s="3">
        <v>992.17999299999997</v>
      </c>
      <c r="F434" s="3">
        <v>33.325854999999997</v>
      </c>
    </row>
    <row r="435" spans="1:6" x14ac:dyDescent="0.25">
      <c r="A435" s="2">
        <v>41564</v>
      </c>
      <c r="B435" s="3">
        <v>154.145813</v>
      </c>
      <c r="C435" s="3">
        <v>144.40374800000001</v>
      </c>
      <c r="D435" s="4">
        <v>155.954117</v>
      </c>
      <c r="E435" s="3">
        <v>992.80999799999995</v>
      </c>
      <c r="F435" s="3">
        <v>33.351700000000001</v>
      </c>
    </row>
    <row r="436" spans="1:6" x14ac:dyDescent="0.25">
      <c r="A436" s="2">
        <v>41565</v>
      </c>
      <c r="B436" s="3">
        <v>150.498627</v>
      </c>
      <c r="C436" s="3">
        <v>143.20851099999999</v>
      </c>
      <c r="D436" s="4">
        <v>156.64091500000001</v>
      </c>
      <c r="E436" s="3">
        <v>984.45001200000002</v>
      </c>
      <c r="F436" s="3">
        <v>33.377541000000001</v>
      </c>
    </row>
    <row r="437" spans="1:6" x14ac:dyDescent="0.25">
      <c r="A437" s="2">
        <v>41566</v>
      </c>
      <c r="B437" s="3">
        <v>150.75914</v>
      </c>
      <c r="C437" s="3">
        <v>143.60365300000001</v>
      </c>
      <c r="D437" s="4">
        <v>156.45275899999999</v>
      </c>
      <c r="E437" s="3">
        <v>988.20001200000002</v>
      </c>
      <c r="F437" s="3">
        <v>33.377541000000001</v>
      </c>
    </row>
    <row r="438" spans="1:6" x14ac:dyDescent="0.25">
      <c r="A438" s="2">
        <v>41569</v>
      </c>
      <c r="B438" s="3">
        <v>150.68197599999999</v>
      </c>
      <c r="C438" s="3">
        <v>143.78144800000001</v>
      </c>
      <c r="D438" s="4">
        <v>153.668015</v>
      </c>
      <c r="E438" s="3">
        <v>968.45001200000002</v>
      </c>
      <c r="F438" s="3">
        <v>33.412002999999999</v>
      </c>
    </row>
    <row r="439" spans="1:6" x14ac:dyDescent="0.25">
      <c r="A439" s="2">
        <v>41570</v>
      </c>
      <c r="B439" s="3">
        <v>151.57926900000001</v>
      </c>
      <c r="C439" s="3">
        <v>144.01850899999999</v>
      </c>
      <c r="D439" s="4">
        <v>154.176041</v>
      </c>
      <c r="E439" s="3">
        <v>970.53997800000002</v>
      </c>
      <c r="F439" s="3">
        <v>33.592883999999998</v>
      </c>
    </row>
    <row r="440" spans="1:6" x14ac:dyDescent="0.25">
      <c r="A440" s="2">
        <v>41571</v>
      </c>
      <c r="B440" s="3">
        <v>150.91352800000001</v>
      </c>
      <c r="C440" s="3">
        <v>144.453125</v>
      </c>
      <c r="D440" s="4">
        <v>153.89382900000001</v>
      </c>
      <c r="E440" s="3">
        <v>973.330017</v>
      </c>
      <c r="F440" s="3">
        <v>33.412002999999999</v>
      </c>
    </row>
    <row r="441" spans="1:6" x14ac:dyDescent="0.25">
      <c r="A441" s="2">
        <v>41572</v>
      </c>
      <c r="B441" s="3">
        <v>151.87835699999999</v>
      </c>
      <c r="C441" s="3">
        <v>144.79885899999999</v>
      </c>
      <c r="D441" s="4">
        <v>154.29834</v>
      </c>
      <c r="E441" s="3">
        <v>972.55999799999995</v>
      </c>
      <c r="F441" s="3">
        <v>33.291404999999997</v>
      </c>
    </row>
    <row r="442" spans="1:6" x14ac:dyDescent="0.25">
      <c r="A442" s="2">
        <v>41573</v>
      </c>
      <c r="B442" s="3">
        <v>157.32015999999999</v>
      </c>
      <c r="C442" s="3">
        <v>146.70529199999999</v>
      </c>
      <c r="D442" s="4">
        <v>155.596619</v>
      </c>
      <c r="E442" s="3">
        <v>1019.27002</v>
      </c>
      <c r="F442" s="3">
        <v>33.679015999999997</v>
      </c>
    </row>
    <row r="443" spans="1:6" x14ac:dyDescent="0.25">
      <c r="A443" s="2">
        <v>41576</v>
      </c>
      <c r="B443" s="3">
        <v>160.86123699999999</v>
      </c>
      <c r="C443" s="3">
        <v>147.13005100000001</v>
      </c>
      <c r="D443" s="4">
        <v>156.38687100000001</v>
      </c>
      <c r="E443" s="3">
        <v>1017.1099850000001</v>
      </c>
      <c r="F443" s="3">
        <v>34.126925999999997</v>
      </c>
    </row>
    <row r="444" spans="1:6" x14ac:dyDescent="0.25">
      <c r="A444" s="2">
        <v>41577</v>
      </c>
      <c r="B444" s="3">
        <v>163.09967</v>
      </c>
      <c r="C444" s="3">
        <v>146.95220900000001</v>
      </c>
      <c r="D444" s="4">
        <v>157.02659600000001</v>
      </c>
      <c r="E444" s="3">
        <v>1016.6400149999999</v>
      </c>
      <c r="F444" s="3">
        <v>35.031348999999999</v>
      </c>
    </row>
    <row r="445" spans="1:6" x14ac:dyDescent="0.25">
      <c r="A445" s="2">
        <v>41578</v>
      </c>
      <c r="B445" s="3">
        <v>161.02525299999999</v>
      </c>
      <c r="C445" s="3">
        <v>147.07075499999999</v>
      </c>
      <c r="D445" s="4">
        <v>156.518585</v>
      </c>
      <c r="E445" s="3">
        <v>1025.5</v>
      </c>
      <c r="F445" s="3">
        <v>35.108868000000001</v>
      </c>
    </row>
    <row r="446" spans="1:6" x14ac:dyDescent="0.25">
      <c r="A446" s="2">
        <v>41579</v>
      </c>
      <c r="B446" s="3">
        <v>162.20237700000001</v>
      </c>
      <c r="C446" s="3">
        <v>146.43858299999999</v>
      </c>
      <c r="D446" s="4">
        <v>158.14613299999999</v>
      </c>
      <c r="E446" s="3">
        <v>1025.579956</v>
      </c>
      <c r="F446" s="3">
        <v>35.031348999999999</v>
      </c>
    </row>
    <row r="447" spans="1:6" x14ac:dyDescent="0.25">
      <c r="A447" s="2">
        <v>41580</v>
      </c>
      <c r="B447" s="3">
        <v>166.438095</v>
      </c>
      <c r="C447" s="3">
        <v>147.46586600000001</v>
      </c>
      <c r="D447" s="4">
        <v>158.66357400000001</v>
      </c>
      <c r="E447" s="3">
        <v>1032.4799800000001</v>
      </c>
      <c r="F447" s="3">
        <v>34.936599999999999</v>
      </c>
    </row>
    <row r="448" spans="1:6" x14ac:dyDescent="0.25">
      <c r="A448" s="2">
        <v>41583</v>
      </c>
      <c r="B448" s="3">
        <v>168.12660199999999</v>
      </c>
      <c r="C448" s="3">
        <v>148.256058</v>
      </c>
      <c r="D448" s="4">
        <v>159.99949599999999</v>
      </c>
      <c r="E448" s="3">
        <v>1025.900024</v>
      </c>
      <c r="F448" s="3">
        <v>35.668747000000003</v>
      </c>
    </row>
    <row r="449" spans="1:6" x14ac:dyDescent="0.25">
      <c r="A449" s="2">
        <v>41584</v>
      </c>
      <c r="B449" s="3">
        <v>168.666901</v>
      </c>
      <c r="C449" s="3">
        <v>148.13754299999999</v>
      </c>
      <c r="D449" s="4">
        <v>160.65806599999999</v>
      </c>
      <c r="E449" s="3">
        <v>1033.329956</v>
      </c>
      <c r="F449" s="3">
        <v>35.729045999999997</v>
      </c>
    </row>
    <row r="450" spans="1:6" x14ac:dyDescent="0.25">
      <c r="A450" s="2">
        <v>41585</v>
      </c>
      <c r="B450" s="3">
        <v>170.04669200000001</v>
      </c>
      <c r="C450" s="3">
        <v>148.13754299999999</v>
      </c>
      <c r="D450" s="4">
        <v>160.02771000000001</v>
      </c>
      <c r="E450" s="3">
        <v>1039.849976</v>
      </c>
      <c r="F450" s="3">
        <v>35.660141000000003</v>
      </c>
    </row>
    <row r="451" spans="1:6" x14ac:dyDescent="0.25">
      <c r="A451" s="2">
        <v>41586</v>
      </c>
      <c r="B451" s="3">
        <v>169.69935599999999</v>
      </c>
      <c r="C451" s="3">
        <v>147.46586600000001</v>
      </c>
      <c r="D451" s="4">
        <v>157.11128199999999</v>
      </c>
      <c r="E451" s="3">
        <v>1031.26001</v>
      </c>
      <c r="F451" s="3">
        <v>35.590214000000003</v>
      </c>
    </row>
    <row r="452" spans="1:6" x14ac:dyDescent="0.25">
      <c r="A452" s="2">
        <v>41587</v>
      </c>
      <c r="B452" s="3">
        <v>169.13767999999999</v>
      </c>
      <c r="C452" s="3">
        <v>147.71279899999999</v>
      </c>
      <c r="D452" s="4">
        <v>155.78480500000001</v>
      </c>
      <c r="E452" s="3">
        <v>1028.0699460000001</v>
      </c>
      <c r="F452" s="3">
        <v>35.223129</v>
      </c>
    </row>
    <row r="453" spans="1:6" x14ac:dyDescent="0.25">
      <c r="A453" s="2">
        <v>41590</v>
      </c>
      <c r="B453" s="3">
        <v>168.459869</v>
      </c>
      <c r="C453" s="3">
        <v>147.86099200000001</v>
      </c>
      <c r="D453" s="4">
        <v>157.45936599999999</v>
      </c>
      <c r="E453" s="3">
        <v>1025.75</v>
      </c>
      <c r="F453" s="3">
        <v>34.856037000000001</v>
      </c>
    </row>
    <row r="454" spans="1:6" x14ac:dyDescent="0.25">
      <c r="A454" s="2">
        <v>41591</v>
      </c>
      <c r="B454" s="3">
        <v>165.91313199999999</v>
      </c>
      <c r="C454" s="3">
        <v>148.11779799999999</v>
      </c>
      <c r="D454" s="4">
        <v>158.155518</v>
      </c>
      <c r="E454" s="3">
        <v>1026</v>
      </c>
      <c r="F454" s="3">
        <v>34.620044999999998</v>
      </c>
    </row>
    <row r="455" spans="1:6" x14ac:dyDescent="0.25">
      <c r="A455" s="2">
        <v>41592</v>
      </c>
      <c r="B455" s="3">
        <v>163.724716</v>
      </c>
      <c r="C455" s="3">
        <v>146.51757799999999</v>
      </c>
      <c r="D455" s="4">
        <v>157.41232299999999</v>
      </c>
      <c r="E455" s="3">
        <v>1020.909973</v>
      </c>
      <c r="F455" s="3">
        <v>34.165554</v>
      </c>
    </row>
    <row r="456" spans="1:6" x14ac:dyDescent="0.25">
      <c r="A456" s="2">
        <v>41593</v>
      </c>
      <c r="B456" s="3">
        <v>165.68077099999999</v>
      </c>
      <c r="C456" s="3">
        <v>148.49314899999999</v>
      </c>
      <c r="D456" s="4">
        <v>158.13673399999999</v>
      </c>
      <c r="E456" s="3">
        <v>1032.5</v>
      </c>
      <c r="F456" s="3">
        <v>33.885871999999999</v>
      </c>
    </row>
    <row r="457" spans="1:6" x14ac:dyDescent="0.25">
      <c r="A457" s="2">
        <v>41594</v>
      </c>
      <c r="B457" s="3">
        <v>164.76084900000001</v>
      </c>
      <c r="C457" s="3">
        <v>147.199173</v>
      </c>
      <c r="D457" s="4">
        <v>156.84785500000001</v>
      </c>
      <c r="E457" s="3">
        <v>1019.090027</v>
      </c>
      <c r="F457" s="3">
        <v>34.165554</v>
      </c>
    </row>
    <row r="458" spans="1:6" x14ac:dyDescent="0.25">
      <c r="A458" s="2">
        <v>41597</v>
      </c>
      <c r="B458" s="3">
        <v>164.59625199999999</v>
      </c>
      <c r="C458" s="3">
        <v>147.73255900000001</v>
      </c>
      <c r="D458" s="4">
        <v>157.04542499999999</v>
      </c>
      <c r="E458" s="3">
        <v>1018.380005</v>
      </c>
      <c r="F458" s="3">
        <v>34.086891000000001</v>
      </c>
    </row>
    <row r="459" spans="1:6" x14ac:dyDescent="0.25">
      <c r="A459" s="2">
        <v>41598</v>
      </c>
      <c r="B459" s="3">
        <v>167.656158</v>
      </c>
      <c r="C459" s="3">
        <v>150.64651499999999</v>
      </c>
      <c r="D459" s="4">
        <v>158.334305</v>
      </c>
      <c r="E459" s="3">
        <v>1034.48999</v>
      </c>
      <c r="F459" s="3">
        <v>34.200522999999997</v>
      </c>
    </row>
    <row r="460" spans="1:6" x14ac:dyDescent="0.25">
      <c r="A460" s="2">
        <v>41599</v>
      </c>
      <c r="B460" s="3">
        <v>169.41850299999999</v>
      </c>
      <c r="C460" s="3">
        <v>149.40190100000001</v>
      </c>
      <c r="D460" s="4">
        <v>159.039886</v>
      </c>
      <c r="E460" s="3">
        <v>1035.959961</v>
      </c>
      <c r="F460" s="3">
        <v>34.768627000000002</v>
      </c>
    </row>
    <row r="461" spans="1:6" x14ac:dyDescent="0.25">
      <c r="A461" s="2">
        <v>41601</v>
      </c>
      <c r="B461" s="3">
        <v>169.428192</v>
      </c>
      <c r="C461" s="3">
        <v>150.87370300000001</v>
      </c>
      <c r="D461" s="4">
        <v>159.096329</v>
      </c>
      <c r="E461" s="3">
        <v>1040.6099850000001</v>
      </c>
      <c r="F461" s="3">
        <v>35.004620000000003</v>
      </c>
    </row>
    <row r="462" spans="1:6" x14ac:dyDescent="0.25">
      <c r="A462" s="2">
        <v>41604</v>
      </c>
      <c r="B462" s="3">
        <v>168.576065</v>
      </c>
      <c r="C462" s="3">
        <v>151.10090600000001</v>
      </c>
      <c r="D462" s="4">
        <v>158.955231</v>
      </c>
      <c r="E462" s="3">
        <v>1054.209961</v>
      </c>
      <c r="F462" s="3">
        <v>34.532646</v>
      </c>
    </row>
    <row r="463" spans="1:6" x14ac:dyDescent="0.25">
      <c r="A463" s="2">
        <v>41605</v>
      </c>
      <c r="B463" s="3">
        <v>167.588379</v>
      </c>
      <c r="C463" s="3">
        <v>152.305984</v>
      </c>
      <c r="D463" s="4">
        <v>161.194275</v>
      </c>
      <c r="E463" s="3">
        <v>1047.410034</v>
      </c>
      <c r="F463" s="3">
        <v>34.873511999999998</v>
      </c>
    </row>
    <row r="464" spans="1:6" x14ac:dyDescent="0.25">
      <c r="A464" s="2">
        <v>41606</v>
      </c>
      <c r="B464" s="3">
        <v>164.112122</v>
      </c>
      <c r="C464" s="3">
        <v>146.53735399999999</v>
      </c>
      <c r="D464" s="4">
        <v>160.33815000000001</v>
      </c>
      <c r="E464" s="3">
        <v>1021.659973</v>
      </c>
      <c r="F464" s="3">
        <v>34.707450999999999</v>
      </c>
    </row>
    <row r="465" spans="1:6" x14ac:dyDescent="0.25">
      <c r="A465" s="2">
        <v>41607</v>
      </c>
      <c r="B465" s="3">
        <v>166.40701300000001</v>
      </c>
      <c r="C465" s="3">
        <v>148.631439</v>
      </c>
      <c r="D465" s="4">
        <v>162.75149500000001</v>
      </c>
      <c r="E465" s="3">
        <v>1021.409973</v>
      </c>
      <c r="F465" s="3">
        <v>35.022098999999997</v>
      </c>
    </row>
    <row r="466" spans="1:6" x14ac:dyDescent="0.25">
      <c r="A466" s="2">
        <v>41608</v>
      </c>
      <c r="B466" s="3">
        <v>165.632339</v>
      </c>
      <c r="C466" s="3">
        <v>147.86099200000001</v>
      </c>
      <c r="D466" s="4">
        <v>163.603241</v>
      </c>
      <c r="E466" s="3">
        <v>1010.169983</v>
      </c>
      <c r="F466" s="3">
        <v>34.917217000000001</v>
      </c>
    </row>
    <row r="467" spans="1:6" x14ac:dyDescent="0.25">
      <c r="A467" s="2">
        <v>41611</v>
      </c>
      <c r="B467" s="3">
        <v>164.421921</v>
      </c>
      <c r="C467" s="3">
        <v>141.67742899999999</v>
      </c>
      <c r="D467" s="4">
        <v>161.50221300000001</v>
      </c>
      <c r="E467" s="3">
        <v>998.67999299999997</v>
      </c>
      <c r="F467" s="3">
        <v>34.882252000000001</v>
      </c>
    </row>
    <row r="468" spans="1:6" x14ac:dyDescent="0.25">
      <c r="A468" s="2">
        <v>41612</v>
      </c>
      <c r="B468" s="3">
        <v>164.26698300000001</v>
      </c>
      <c r="C468" s="3">
        <v>143.35670500000001</v>
      </c>
      <c r="D468" s="4">
        <v>163.71682699999999</v>
      </c>
      <c r="E468" s="3">
        <v>1005.150024</v>
      </c>
      <c r="F468" s="3">
        <v>34.724933999999998</v>
      </c>
    </row>
    <row r="469" spans="1:6" x14ac:dyDescent="0.25">
      <c r="A469" s="2">
        <v>41613</v>
      </c>
      <c r="B469" s="3">
        <v>163.65696700000001</v>
      </c>
      <c r="C469" s="3">
        <v>145.61871300000001</v>
      </c>
      <c r="D469" s="4">
        <v>164.180511</v>
      </c>
      <c r="E469" s="3">
        <v>1018.380005</v>
      </c>
      <c r="F469" s="3">
        <v>34.593829999999997</v>
      </c>
    </row>
    <row r="470" spans="1:6" x14ac:dyDescent="0.25">
      <c r="A470" s="2">
        <v>41614</v>
      </c>
      <c r="B470" s="3">
        <v>163.95716899999999</v>
      </c>
      <c r="C470" s="3">
        <v>147.62391700000001</v>
      </c>
      <c r="D470" s="4">
        <v>163.64108300000001</v>
      </c>
      <c r="E470" s="3">
        <v>1030.9300539999999</v>
      </c>
      <c r="F470" s="3">
        <v>34.357841000000001</v>
      </c>
    </row>
    <row r="471" spans="1:6" x14ac:dyDescent="0.25">
      <c r="A471" s="2">
        <v>41615</v>
      </c>
      <c r="B471" s="3">
        <v>164.005539</v>
      </c>
      <c r="C471" s="3">
        <v>148.05851699999999</v>
      </c>
      <c r="D471" s="4">
        <v>163.868225</v>
      </c>
      <c r="E471" s="3">
        <v>1037.0500489999999</v>
      </c>
      <c r="F471" s="3">
        <v>34.646267000000002</v>
      </c>
    </row>
    <row r="472" spans="1:6" x14ac:dyDescent="0.25">
      <c r="A472" s="2">
        <v>41618</v>
      </c>
      <c r="B472" s="3">
        <v>167.20103499999999</v>
      </c>
      <c r="C472" s="3">
        <v>149.03642300000001</v>
      </c>
      <c r="D472" s="4">
        <v>163.96284499999999</v>
      </c>
      <c r="E472" s="3">
        <v>1041.099976</v>
      </c>
      <c r="F472" s="3">
        <v>34.899737999999999</v>
      </c>
    </row>
    <row r="473" spans="1:6" x14ac:dyDescent="0.25">
      <c r="A473" s="2">
        <v>41619</v>
      </c>
      <c r="B473" s="3">
        <v>166.26174900000001</v>
      </c>
      <c r="C473" s="3">
        <v>150.63664199999999</v>
      </c>
      <c r="D473" s="4">
        <v>162.99754300000001</v>
      </c>
      <c r="E473" s="3">
        <v>1040.4799800000001</v>
      </c>
      <c r="F473" s="3">
        <v>35.537773000000001</v>
      </c>
    </row>
    <row r="474" spans="1:6" x14ac:dyDescent="0.25">
      <c r="A474" s="2">
        <v>41620</v>
      </c>
      <c r="B474" s="3">
        <v>166.813705</v>
      </c>
      <c r="C474" s="3">
        <v>149.83654799999999</v>
      </c>
      <c r="D474" s="4">
        <v>164.24678</v>
      </c>
      <c r="E474" s="3">
        <v>1040.6099850000001</v>
      </c>
      <c r="F474" s="3">
        <v>35.529034000000003</v>
      </c>
    </row>
    <row r="475" spans="1:6" x14ac:dyDescent="0.25">
      <c r="A475" s="2">
        <v>41621</v>
      </c>
      <c r="B475" s="3">
        <v>166.765289</v>
      </c>
      <c r="C475" s="3">
        <v>150.07360800000001</v>
      </c>
      <c r="D475" s="4">
        <v>163.85876500000001</v>
      </c>
      <c r="E475" s="3">
        <v>1049.150024</v>
      </c>
      <c r="F475" s="3">
        <v>35.511550999999997</v>
      </c>
    </row>
    <row r="476" spans="1:6" x14ac:dyDescent="0.25">
      <c r="A476" s="2">
        <v>41622</v>
      </c>
      <c r="B476" s="3">
        <v>168.459869</v>
      </c>
      <c r="C476" s="3">
        <v>151.52565000000001</v>
      </c>
      <c r="D476" s="4">
        <v>164.729446</v>
      </c>
      <c r="E476" s="3">
        <v>1064.1899410000001</v>
      </c>
      <c r="F476" s="3">
        <v>35.205643000000002</v>
      </c>
    </row>
    <row r="477" spans="1:6" x14ac:dyDescent="0.25">
      <c r="A477" s="2">
        <v>41625</v>
      </c>
      <c r="B477" s="3">
        <v>170.83227500000001</v>
      </c>
      <c r="C477" s="3">
        <v>151.24906899999999</v>
      </c>
      <c r="D477" s="4">
        <v>164.86196899999999</v>
      </c>
      <c r="E477" s="3">
        <v>1077.1400149999999</v>
      </c>
      <c r="F477" s="3">
        <v>35.695090999999998</v>
      </c>
    </row>
    <row r="478" spans="1:6" x14ac:dyDescent="0.25">
      <c r="A478" s="2">
        <v>41626</v>
      </c>
      <c r="B478" s="3">
        <v>169.01177999999999</v>
      </c>
      <c r="C478" s="3">
        <v>149.82664500000001</v>
      </c>
      <c r="D478" s="4">
        <v>164.095383</v>
      </c>
      <c r="E478" s="3">
        <v>1070.6800539999999</v>
      </c>
      <c r="F478" s="3">
        <v>35.520294</v>
      </c>
    </row>
    <row r="479" spans="1:6" x14ac:dyDescent="0.25">
      <c r="A479" s="2">
        <v>41627</v>
      </c>
      <c r="B479" s="3">
        <v>168.82782</v>
      </c>
      <c r="C479" s="3">
        <v>149.59948700000001</v>
      </c>
      <c r="D479" s="4">
        <v>162.94078099999999</v>
      </c>
      <c r="E479" s="3">
        <v>1064.9499510000001</v>
      </c>
      <c r="F479" s="3">
        <v>35.791245000000004</v>
      </c>
    </row>
    <row r="480" spans="1:6" x14ac:dyDescent="0.25">
      <c r="A480" s="2">
        <v>41628</v>
      </c>
      <c r="B480" s="3">
        <v>169.46691899999999</v>
      </c>
      <c r="C480" s="3">
        <v>148.69070400000001</v>
      </c>
      <c r="D480" s="4">
        <v>162.63790900000001</v>
      </c>
      <c r="E480" s="3">
        <v>1063.630005</v>
      </c>
      <c r="F480" s="3">
        <v>36.429271999999997</v>
      </c>
    </row>
    <row r="481" spans="1:6" x14ac:dyDescent="0.25">
      <c r="A481" s="2">
        <v>41629</v>
      </c>
      <c r="B481" s="3">
        <v>169.46691899999999</v>
      </c>
      <c r="C481" s="3">
        <v>149.00679</v>
      </c>
      <c r="D481" s="4">
        <v>162.23095699999999</v>
      </c>
      <c r="E481" s="3">
        <v>1060.119995</v>
      </c>
      <c r="F481" s="3">
        <v>36.088405999999999</v>
      </c>
    </row>
    <row r="482" spans="1:6" x14ac:dyDescent="0.25">
      <c r="A482" s="2">
        <v>41633</v>
      </c>
      <c r="B482" s="3">
        <v>165.16757200000001</v>
      </c>
      <c r="C482" s="3">
        <v>149.43154899999999</v>
      </c>
      <c r="D482" s="4">
        <v>162.10792499999999</v>
      </c>
      <c r="E482" s="3">
        <v>1056.73999</v>
      </c>
      <c r="F482" s="3">
        <v>36.438011000000003</v>
      </c>
    </row>
    <row r="483" spans="1:6" x14ac:dyDescent="0.25">
      <c r="A483" s="2">
        <v>41634</v>
      </c>
      <c r="B483" s="3">
        <v>165.19662500000001</v>
      </c>
      <c r="C483" s="3">
        <v>149.55006399999999</v>
      </c>
      <c r="D483" s="4">
        <v>163.41394</v>
      </c>
      <c r="E483" s="3">
        <v>1049.369995</v>
      </c>
      <c r="F483" s="3">
        <v>36.464236999999997</v>
      </c>
    </row>
    <row r="484" spans="1:6" x14ac:dyDescent="0.25">
      <c r="A484" s="2">
        <v>41635</v>
      </c>
      <c r="B484" s="3">
        <v>165.661407</v>
      </c>
      <c r="C484" s="3">
        <v>149.915558</v>
      </c>
      <c r="D484" s="4">
        <v>163.82093800000001</v>
      </c>
      <c r="E484" s="3">
        <v>1048.1400149999999</v>
      </c>
      <c r="F484" s="3">
        <v>36.595348000000001</v>
      </c>
    </row>
    <row r="485" spans="1:6" x14ac:dyDescent="0.25">
      <c r="A485" s="2">
        <v>41636</v>
      </c>
      <c r="B485" s="3">
        <v>163.86999499999999</v>
      </c>
      <c r="C485" s="3">
        <v>149.51059000000001</v>
      </c>
      <c r="D485" s="4">
        <v>162.89344800000001</v>
      </c>
      <c r="E485" s="3">
        <v>1046.400024</v>
      </c>
      <c r="F485" s="3">
        <v>36.735183999999997</v>
      </c>
    </row>
    <row r="486" spans="1:6" x14ac:dyDescent="0.25">
      <c r="A486" s="2">
        <v>41640</v>
      </c>
      <c r="B486" s="3">
        <v>166.80401599999999</v>
      </c>
      <c r="C486" s="3">
        <v>150.05387899999999</v>
      </c>
      <c r="D486" s="4">
        <v>163.93447900000001</v>
      </c>
      <c r="E486" s="3">
        <v>1065</v>
      </c>
      <c r="F486" s="3">
        <v>37.041091999999999</v>
      </c>
    </row>
    <row r="487" spans="1:6" x14ac:dyDescent="0.25">
      <c r="A487" s="2">
        <v>41641</v>
      </c>
      <c r="B487" s="3">
        <v>166.77496300000001</v>
      </c>
      <c r="C487" s="3">
        <v>151.940506</v>
      </c>
      <c r="D487" s="4">
        <v>163.243607</v>
      </c>
      <c r="E487" s="3">
        <v>1082.4799800000001</v>
      </c>
      <c r="F487" s="3">
        <v>37.469360000000002</v>
      </c>
    </row>
    <row r="488" spans="1:6" x14ac:dyDescent="0.25">
      <c r="A488" s="2">
        <v>41642</v>
      </c>
      <c r="B488" s="3">
        <v>167.549622</v>
      </c>
      <c r="C488" s="3">
        <v>153.90618900000001</v>
      </c>
      <c r="D488" s="4">
        <v>164.38871800000001</v>
      </c>
      <c r="E488" s="3">
        <v>1086.400024</v>
      </c>
      <c r="F488" s="3">
        <v>37.61795</v>
      </c>
    </row>
    <row r="489" spans="1:6" x14ac:dyDescent="0.25">
      <c r="A489" s="2">
        <v>41643</v>
      </c>
      <c r="B489" s="3">
        <v>169.45721399999999</v>
      </c>
      <c r="C489" s="3">
        <v>157.09672499999999</v>
      </c>
      <c r="D489" s="4">
        <v>164.720001</v>
      </c>
      <c r="E489" s="3">
        <v>1102.2299800000001</v>
      </c>
      <c r="F489" s="3">
        <v>37.670386999999998</v>
      </c>
    </row>
    <row r="490" spans="1:6" x14ac:dyDescent="0.25">
      <c r="A490" s="2">
        <v>41646</v>
      </c>
      <c r="B490" s="3">
        <v>168.82782</v>
      </c>
      <c r="C490" s="3">
        <v>157.57162500000001</v>
      </c>
      <c r="D490" s="4">
        <v>164.60640000000001</v>
      </c>
      <c r="E490" s="3">
        <v>1106.9399410000001</v>
      </c>
      <c r="F490" s="3">
        <v>37.652907999999996</v>
      </c>
    </row>
    <row r="491" spans="1:6" x14ac:dyDescent="0.25">
      <c r="A491" s="2">
        <v>41647</v>
      </c>
      <c r="B491" s="3">
        <v>168.80845600000001</v>
      </c>
      <c r="C491" s="3">
        <v>157.79916399999999</v>
      </c>
      <c r="D491" s="4">
        <v>164.23730499999999</v>
      </c>
      <c r="E491" s="3">
        <v>1106.26001</v>
      </c>
      <c r="F491" s="3">
        <v>37.469360000000002</v>
      </c>
    </row>
    <row r="492" spans="1:6" x14ac:dyDescent="0.25">
      <c r="A492" s="2">
        <v>41648</v>
      </c>
      <c r="B492" s="3">
        <v>168.76971399999999</v>
      </c>
      <c r="C492" s="3">
        <v>158.15533400000001</v>
      </c>
      <c r="D492" s="4">
        <v>164.208923</v>
      </c>
      <c r="E492" s="3">
        <v>1102.6099850000001</v>
      </c>
      <c r="F492" s="3">
        <v>37.495586000000003</v>
      </c>
    </row>
    <row r="493" spans="1:6" x14ac:dyDescent="0.25">
      <c r="A493" s="2">
        <v>41649</v>
      </c>
      <c r="B493" s="3">
        <v>169.72837799999999</v>
      </c>
      <c r="C493" s="3">
        <v>159.20401000000001</v>
      </c>
      <c r="D493" s="4">
        <v>164.095383</v>
      </c>
      <c r="E493" s="3">
        <v>1105.5200199999999</v>
      </c>
      <c r="F493" s="3">
        <v>37.818973999999997</v>
      </c>
    </row>
    <row r="494" spans="1:6" x14ac:dyDescent="0.25">
      <c r="A494" s="2">
        <v>41650</v>
      </c>
      <c r="B494" s="3">
        <v>171.481064</v>
      </c>
      <c r="C494" s="3">
        <v>160.59899899999999</v>
      </c>
      <c r="D494" s="4">
        <v>164.26573200000001</v>
      </c>
      <c r="E494" s="3">
        <v>1122.26001</v>
      </c>
      <c r="F494" s="3">
        <v>38.378345000000003</v>
      </c>
    </row>
    <row r="495" spans="1:6" x14ac:dyDescent="0.25">
      <c r="A495" s="2">
        <v>41654</v>
      </c>
      <c r="B495" s="3">
        <v>170.60955799999999</v>
      </c>
      <c r="C495" s="3">
        <v>160.55938699999999</v>
      </c>
      <c r="D495" s="4">
        <v>164.369812</v>
      </c>
      <c r="E495" s="3">
        <v>1121.76001</v>
      </c>
      <c r="F495" s="3">
        <v>37.111012000000002</v>
      </c>
    </row>
    <row r="496" spans="1:6" x14ac:dyDescent="0.25">
      <c r="A496" s="2">
        <v>41655</v>
      </c>
      <c r="B496" s="3">
        <v>173.42739900000001</v>
      </c>
      <c r="C496" s="3">
        <v>162.56776400000001</v>
      </c>
      <c r="D496" s="4">
        <v>165.600143</v>
      </c>
      <c r="E496" s="3">
        <v>1131.9799800000001</v>
      </c>
      <c r="F496" s="3">
        <v>37.478107000000001</v>
      </c>
    </row>
    <row r="497" spans="1:6" x14ac:dyDescent="0.25">
      <c r="A497" s="2">
        <v>41656</v>
      </c>
      <c r="B497" s="3">
        <v>173.58232100000001</v>
      </c>
      <c r="C497" s="3">
        <v>163.715408</v>
      </c>
      <c r="D497" s="4">
        <v>165.21212800000001</v>
      </c>
      <c r="E497" s="3">
        <v>1129.790039</v>
      </c>
      <c r="F497" s="3">
        <v>37.495586000000003</v>
      </c>
    </row>
    <row r="498" spans="1:6" x14ac:dyDescent="0.25">
      <c r="A498" s="2">
        <v>41657</v>
      </c>
      <c r="B498" s="3">
        <v>172.80766299999999</v>
      </c>
      <c r="C498" s="3">
        <v>165.050995</v>
      </c>
      <c r="D498" s="4">
        <v>166.67903100000001</v>
      </c>
      <c r="E498" s="3">
        <v>1137.51001</v>
      </c>
      <c r="F498" s="3">
        <v>37.058574999999998</v>
      </c>
    </row>
    <row r="499" spans="1:6" x14ac:dyDescent="0.25">
      <c r="A499" s="2">
        <v>41660</v>
      </c>
      <c r="B499" s="3">
        <v>171.39392100000001</v>
      </c>
      <c r="C499" s="3">
        <v>166.485535</v>
      </c>
      <c r="D499" s="4">
        <v>166.764206</v>
      </c>
      <c r="E499" s="3">
        <v>1155.8100589999999</v>
      </c>
      <c r="F499" s="3">
        <v>37.923855000000003</v>
      </c>
    </row>
    <row r="500" spans="1:6" x14ac:dyDescent="0.25">
      <c r="A500" s="2">
        <v>41661</v>
      </c>
      <c r="B500" s="3">
        <v>171.43263200000001</v>
      </c>
      <c r="C500" s="3">
        <v>165.40716599999999</v>
      </c>
      <c r="D500" s="4">
        <v>167.33206200000001</v>
      </c>
      <c r="E500" s="3">
        <v>1169.969971</v>
      </c>
      <c r="F500" s="3">
        <v>37.792755</v>
      </c>
    </row>
    <row r="501" spans="1:6" x14ac:dyDescent="0.25">
      <c r="A501" s="2">
        <v>41662</v>
      </c>
      <c r="B501" s="3">
        <v>168.70195000000001</v>
      </c>
      <c r="C501" s="3">
        <v>165.22905</v>
      </c>
      <c r="D501" s="4">
        <v>166.67903100000001</v>
      </c>
      <c r="E501" s="3">
        <v>1164.23999</v>
      </c>
      <c r="F501" s="3">
        <v>38.404564000000001</v>
      </c>
    </row>
    <row r="502" spans="1:6" x14ac:dyDescent="0.25">
      <c r="A502" s="2">
        <v>41663</v>
      </c>
      <c r="B502" s="3">
        <v>165.69044500000001</v>
      </c>
      <c r="C502" s="3">
        <v>166.79222100000001</v>
      </c>
      <c r="D502" s="4">
        <v>166.243683</v>
      </c>
      <c r="E502" s="3">
        <v>1170.369995</v>
      </c>
      <c r="F502" s="3">
        <v>38.229762999999998</v>
      </c>
    </row>
    <row r="503" spans="1:6" x14ac:dyDescent="0.25">
      <c r="A503" s="2">
        <v>41664</v>
      </c>
      <c r="B503" s="3">
        <v>166.07775899999999</v>
      </c>
      <c r="C503" s="3">
        <v>168.52357499999999</v>
      </c>
      <c r="D503" s="4">
        <v>168.79894999999999</v>
      </c>
      <c r="E503" s="3">
        <v>1175.839966</v>
      </c>
      <c r="F503" s="3">
        <v>38.290947000000003</v>
      </c>
    </row>
    <row r="504" spans="1:6" x14ac:dyDescent="0.25">
      <c r="A504" s="2">
        <v>41667</v>
      </c>
      <c r="B504" s="3">
        <v>162.64021299999999</v>
      </c>
      <c r="C504" s="3">
        <v>166.752655</v>
      </c>
      <c r="D504" s="4">
        <v>168.24056999999999</v>
      </c>
      <c r="E504" s="3">
        <v>1175.579956</v>
      </c>
      <c r="F504" s="3">
        <v>37.888897</v>
      </c>
    </row>
    <row r="505" spans="1:6" x14ac:dyDescent="0.25">
      <c r="A505" s="2">
        <v>41668</v>
      </c>
      <c r="B505" s="3">
        <v>161.68158</v>
      </c>
      <c r="C505" s="3">
        <v>165.40716599999999</v>
      </c>
      <c r="D505" s="4">
        <v>163.234161</v>
      </c>
      <c r="E505" s="3">
        <v>1163.6899410000001</v>
      </c>
      <c r="F505" s="3">
        <v>37.416919999999998</v>
      </c>
    </row>
    <row r="506" spans="1:6" x14ac:dyDescent="0.25">
      <c r="A506" s="2">
        <v>41669</v>
      </c>
      <c r="B506" s="3">
        <v>162.127014</v>
      </c>
      <c r="C506" s="3">
        <v>167.19786099999999</v>
      </c>
      <c r="D506" s="4">
        <v>161.96598800000001</v>
      </c>
      <c r="E506" s="3">
        <v>1169.9399410000001</v>
      </c>
      <c r="F506" s="3">
        <v>37.399436999999999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D208-269A-4676-9DF7-B660A3FCA34D}">
  <sheetPr>
    <tabColor theme="7" tint="0.79998168889431442"/>
  </sheetPr>
  <dimension ref="A1:M542"/>
  <sheetViews>
    <sheetView zoomScale="85" zoomScaleNormal="85" workbookViewId="0">
      <pane ySplit="2" topLeftCell="A519" activePane="bottomLeft" state="frozen"/>
      <selection activeCell="P9" sqref="P9"/>
      <selection pane="bottomLeft" activeCell="B3" sqref="B3:F3"/>
    </sheetView>
  </sheetViews>
  <sheetFormatPr defaultRowHeight="15" x14ac:dyDescent="0.25"/>
  <cols>
    <col min="1" max="1" width="23.42578125" style="15" customWidth="1"/>
    <col min="2" max="5" width="13.7109375" style="12" customWidth="1"/>
    <col min="6" max="6" width="13.7109375" style="15" customWidth="1"/>
    <col min="7" max="10" width="11.7109375" style="12" customWidth="1"/>
    <col min="11" max="11" width="11.7109375" style="15" customWidth="1"/>
    <col min="12" max="13" width="9.140625" style="12"/>
    <col min="14" max="18" width="13.140625" style="12" bestFit="1" customWidth="1"/>
    <col min="19" max="16384" width="9.140625" style="12"/>
  </cols>
  <sheetData>
    <row r="1" spans="1:11" x14ac:dyDescent="0.25">
      <c r="A1" s="36"/>
      <c r="B1" s="65" t="s">
        <v>24</v>
      </c>
      <c r="C1" s="65"/>
      <c r="D1" s="65"/>
      <c r="E1" s="65"/>
      <c r="F1" s="66"/>
      <c r="G1" s="65" t="s">
        <v>25</v>
      </c>
      <c r="H1" s="65"/>
      <c r="I1" s="65"/>
      <c r="J1" s="65"/>
      <c r="K1" s="66"/>
    </row>
    <row r="2" spans="1:11" s="17" customFormat="1" x14ac:dyDescent="0.25">
      <c r="A2" s="14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4" t="s">
        <v>5</v>
      </c>
      <c r="G2" s="13" t="s">
        <v>1</v>
      </c>
      <c r="H2" s="13" t="s">
        <v>2</v>
      </c>
      <c r="I2" s="13" t="s">
        <v>3</v>
      </c>
      <c r="J2" s="13" t="s">
        <v>4</v>
      </c>
      <c r="K2" s="14" t="s">
        <v>5</v>
      </c>
    </row>
    <row r="3" spans="1:11" x14ac:dyDescent="0.25">
      <c r="A3" s="37">
        <v>40940</v>
      </c>
      <c r="B3" s="18">
        <f>Stocks!B3/Stocks!B2-1</f>
        <v>-2.0221856975475072E-2</v>
      </c>
      <c r="C3" s="18">
        <f>Stocks!C3/Stocks!C2-1</f>
        <v>-3.0463778123328566E-2</v>
      </c>
      <c r="D3" s="18">
        <f>Stocks!D3/Stocks!D2-1</f>
        <v>-5.2965961692973407E-3</v>
      </c>
      <c r="E3" s="18">
        <f>Stocks!E3/Stocks!E2-1</f>
        <v>1.6821840425532031E-2</v>
      </c>
      <c r="F3" s="19">
        <f>Stocks!F3/Stocks!F2-1</f>
        <v>-8.4542607072256026E-2</v>
      </c>
    </row>
    <row r="4" spans="1:11" x14ac:dyDescent="0.25">
      <c r="A4" s="37">
        <v>40941</v>
      </c>
      <c r="B4" s="18">
        <f>Stocks!B4/Stocks!B3-1</f>
        <v>1.9792432613987332E-2</v>
      </c>
      <c r="C4" s="18">
        <f>Stocks!C4/Stocks!C3-1</f>
        <v>6.2841410481995208E-3</v>
      </c>
      <c r="D4" s="18">
        <f>Stocks!D4/Stocks!D3-1</f>
        <v>-2.0008013217978737E-2</v>
      </c>
      <c r="E4" s="18">
        <f>Stocks!E4/Stocks!E3-1</f>
        <v>-4.9303617101566943E-2</v>
      </c>
      <c r="F4" s="19">
        <f>Stocks!F4/Stocks!F3-1</f>
        <v>2.2053698804667565E-2</v>
      </c>
    </row>
    <row r="5" spans="1:11" x14ac:dyDescent="0.25">
      <c r="A5" s="37">
        <v>40942</v>
      </c>
      <c r="B5" s="18">
        <f>Stocks!B5/Stocks!B4-1</f>
        <v>8.0352143156889877E-3</v>
      </c>
      <c r="C5" s="18">
        <f>Stocks!C5/Stocks!C4-1</f>
        <v>-1.6189186585960913E-3</v>
      </c>
      <c r="D5" s="18">
        <f>Stocks!D5/Stocks!D4-1</f>
        <v>-6.6683788399081179E-3</v>
      </c>
      <c r="E5" s="18">
        <f>Stocks!E5/Stocks!E4-1</f>
        <v>-2.6054063810924122E-2</v>
      </c>
      <c r="F5" s="19">
        <f>Stocks!F5/Stocks!F4-1</f>
        <v>3.2029666698278225E-2</v>
      </c>
    </row>
    <row r="6" spans="1:11" x14ac:dyDescent="0.25">
      <c r="A6" s="37">
        <v>40943</v>
      </c>
      <c r="B6" s="18">
        <f>Stocks!B6/Stocks!B5-1</f>
        <v>-2.670823612981521E-2</v>
      </c>
      <c r="C6" s="18">
        <f>Stocks!C6/Stocks!C5-1</f>
        <v>-4.1353033771075354E-2</v>
      </c>
      <c r="D6" s="18">
        <f>Stocks!D6/Stocks!D5-1</f>
        <v>-4.3593451872962707E-2</v>
      </c>
      <c r="E6" s="18">
        <f>Stocks!E6/Stocks!E5-1</f>
        <v>-3.4519290200430874E-2</v>
      </c>
      <c r="F6" s="19">
        <f>Stocks!F6/Stocks!F5-1</f>
        <v>-4.9001754422058896E-3</v>
      </c>
    </row>
    <row r="7" spans="1:11" x14ac:dyDescent="0.25">
      <c r="A7" s="37">
        <v>40946</v>
      </c>
      <c r="B7" s="18">
        <f>Stocks!B7/Stocks!B6-1</f>
        <v>1.0529874183184518E-2</v>
      </c>
      <c r="C7" s="18">
        <f>Stocks!C7/Stocks!C6-1</f>
        <v>-2.549541071994077E-2</v>
      </c>
      <c r="D7" s="18">
        <f>Stocks!D7/Stocks!D6-1</f>
        <v>5.632439184565019E-3</v>
      </c>
      <c r="E7" s="18">
        <f>Stocks!E7/Stocks!E6-1</f>
        <v>-1.2142384708228038E-3</v>
      </c>
      <c r="F7" s="19">
        <f>Stocks!F7/Stocks!F6-1</f>
        <v>-1.7728191490558043E-2</v>
      </c>
    </row>
    <row r="8" spans="1:11" x14ac:dyDescent="0.25">
      <c r="A8" s="37">
        <v>40947</v>
      </c>
      <c r="B8" s="18">
        <f>Stocks!B8/Stocks!B7-1</f>
        <v>-2.1057854391604014E-4</v>
      </c>
      <c r="C8" s="18">
        <f>Stocks!C8/Stocks!C7-1</f>
        <v>1.6366968971667673E-2</v>
      </c>
      <c r="D8" s="18">
        <f>Stocks!D8/Stocks!D7-1</f>
        <v>8.2722908938099859E-3</v>
      </c>
      <c r="E8" s="18">
        <f>Stocks!E8/Stocks!E7-1</f>
        <v>-6.7815055040205685E-3</v>
      </c>
      <c r="F8" s="19">
        <f>Stocks!F8/Stocks!F7-1</f>
        <v>-3.2419664946083948E-2</v>
      </c>
    </row>
    <row r="9" spans="1:11" x14ac:dyDescent="0.25">
      <c r="A9" s="37">
        <v>40948</v>
      </c>
      <c r="B9" s="18">
        <f>Stocks!B9/Stocks!B8-1</f>
        <v>-7.5798747435641411E-3</v>
      </c>
      <c r="C9" s="18">
        <f>Stocks!C9/Stocks!C8-1</f>
        <v>1.6347314850298167E-2</v>
      </c>
      <c r="D9" s="18">
        <f>Stocks!D9/Stocks!D8-1</f>
        <v>4.5294426279447464E-3</v>
      </c>
      <c r="E9" s="18">
        <f>Stocks!E9/Stocks!E8-1</f>
        <v>8.8628837990050169E-3</v>
      </c>
      <c r="F9" s="19">
        <f>Stocks!F9/Stocks!F8-1</f>
        <v>-1.0934800274926326E-2</v>
      </c>
    </row>
    <row r="10" spans="1:11" x14ac:dyDescent="0.25">
      <c r="A10" s="37">
        <v>40949</v>
      </c>
      <c r="B10" s="18">
        <f>Stocks!B10/Stocks!B9-1</f>
        <v>-6.0465461111739449E-3</v>
      </c>
      <c r="C10" s="18">
        <f>Stocks!C10/Stocks!C9-1</f>
        <v>-1.4404065306476088E-2</v>
      </c>
      <c r="D10" s="18">
        <f>Stocks!D10/Stocks!D9-1</f>
        <v>-6.8910549771309393E-3</v>
      </c>
      <c r="E10" s="18">
        <f>Stocks!E10/Stocks!E9-1</f>
        <v>-1.4763638066155327E-3</v>
      </c>
      <c r="F10" s="19">
        <f>Stocks!F10/Stocks!F9-1</f>
        <v>-1.426546847896959E-2</v>
      </c>
    </row>
    <row r="11" spans="1:11" x14ac:dyDescent="0.25">
      <c r="A11" s="37">
        <v>40950</v>
      </c>
      <c r="B11" s="18">
        <f>Stocks!B11/Stocks!B10-1</f>
        <v>3.0950481324913959E-3</v>
      </c>
      <c r="C11" s="18">
        <f>Stocks!C11/Stocks!C10-1</f>
        <v>3.3857071773576219E-2</v>
      </c>
      <c r="D11" s="18">
        <f>Stocks!D11/Stocks!D10-1</f>
        <v>1.0280034527381243E-2</v>
      </c>
      <c r="E11" s="18">
        <f>Stocks!E11/Stocks!E10-1</f>
        <v>-1.0393070158387641E-3</v>
      </c>
      <c r="F11" s="19">
        <f>Stocks!F11/Stocks!F10-1</f>
        <v>4.9927554060690493E-2</v>
      </c>
    </row>
    <row r="12" spans="1:11" x14ac:dyDescent="0.25">
      <c r="A12" s="37">
        <v>40954</v>
      </c>
      <c r="B12" s="18">
        <f>Stocks!B12/Stocks!B11-1</f>
        <v>2.8194486512221673E-2</v>
      </c>
      <c r="C12" s="18">
        <f>Stocks!C12/Stocks!C11-1</f>
        <v>1.5196385933242018E-2</v>
      </c>
      <c r="D12" s="18">
        <f>Stocks!D12/Stocks!D11-1</f>
        <v>1.059950966502865E-2</v>
      </c>
      <c r="E12" s="18">
        <f>Stocks!E12/Stocks!E11-1</f>
        <v>1.260254351925405E-2</v>
      </c>
      <c r="F12" s="19">
        <f>Stocks!F12/Stocks!F11-1</f>
        <v>1.3782840110652117E-3</v>
      </c>
      <c r="G12" s="20">
        <f>Stocks!B12/Stocks!B2-1</f>
        <v>7.6157458177492643E-3</v>
      </c>
      <c r="H12" s="20">
        <f>Stocks!C12/Stocks!C2-1</f>
        <v>-2.7642973670539028E-2</v>
      </c>
      <c r="I12" s="20">
        <f>Stocks!D12/Stocks!D2-1</f>
        <v>-4.3576024839251604E-2</v>
      </c>
      <c r="J12" s="20">
        <f>Stocks!E12/Stocks!E2-1</f>
        <v>-8.1117021276595702E-2</v>
      </c>
      <c r="K12" s="21">
        <f>Stocks!F12/Stocks!F2-1</f>
        <v>-6.3879427485032503E-2</v>
      </c>
    </row>
    <row r="13" spans="1:11" x14ac:dyDescent="0.25">
      <c r="A13" s="37">
        <v>40955</v>
      </c>
      <c r="B13" s="18">
        <f>Stocks!B13/Stocks!B12-1</f>
        <v>1.5314718855192311E-2</v>
      </c>
      <c r="C13" s="18">
        <f>Stocks!C13/Stocks!C12-1</f>
        <v>1.1951734146540716E-2</v>
      </c>
      <c r="D13" s="18">
        <f>Stocks!D13/Stocks!D12-1</f>
        <v>-4.5310064463452981E-3</v>
      </c>
      <c r="E13" s="18">
        <f>Stocks!E13/Stocks!E12-1</f>
        <v>2.5180931982633936E-2</v>
      </c>
      <c r="F13" s="19">
        <f>Stocks!F13/Stocks!F12-1</f>
        <v>3.0626452299792106E-2</v>
      </c>
      <c r="G13" s="20">
        <f>Stocks!B13/Stocks!B3-1</f>
        <v>4.4161992143363138E-2</v>
      </c>
      <c r="H13" s="20">
        <f>Stocks!C13/Stocks!C3-1</f>
        <v>1.4895943855553151E-2</v>
      </c>
      <c r="I13" s="20">
        <f>Stocks!D13/Stocks!D3-1</f>
        <v>-4.2839897503858859E-2</v>
      </c>
      <c r="J13" s="20">
        <f>Stocks!E13/Stocks!E3-1</f>
        <v>-7.3563065761441782E-2</v>
      </c>
      <c r="K13" s="21">
        <f>Stocks!F13/Stocks!F3-1</f>
        <v>5.3889161887079817E-2</v>
      </c>
    </row>
    <row r="14" spans="1:11" x14ac:dyDescent="0.25">
      <c r="A14" s="37">
        <v>40956</v>
      </c>
      <c r="B14" s="18">
        <f>Stocks!B14/Stocks!B13-1</f>
        <v>-1.8956491012568355E-2</v>
      </c>
      <c r="C14" s="18">
        <f>Stocks!C14/Stocks!C13-1</f>
        <v>-1.3416029356434711E-2</v>
      </c>
      <c r="D14" s="18">
        <f>Stocks!D14/Stocks!D13-1</f>
        <v>-1.2390426710901514E-2</v>
      </c>
      <c r="E14" s="18">
        <f>Stocks!E14/Stocks!E13-1</f>
        <v>-1.5598599132740976E-2</v>
      </c>
      <c r="F14" s="19">
        <f>Stocks!F14/Stocks!F13-1</f>
        <v>-5.6761806709521023E-3</v>
      </c>
      <c r="G14" s="20">
        <f>Stocks!B14/Stocks!B4-1</f>
        <v>4.487101456436049E-3</v>
      </c>
      <c r="H14" s="20">
        <f>Stocks!C14/Stocks!C4-1</f>
        <v>-4.9728210601892586E-3</v>
      </c>
      <c r="I14" s="20">
        <f>Stocks!D14/Stocks!D4-1</f>
        <v>-3.5399785768017611E-2</v>
      </c>
      <c r="J14" s="20">
        <f>Stocks!E14/Stocks!E4-1</f>
        <v>-4.071811749278853E-2</v>
      </c>
      <c r="K14" s="21">
        <f>Stocks!F14/Stocks!F4-1</f>
        <v>2.5295537624509645E-2</v>
      </c>
    </row>
    <row r="15" spans="1:11" x14ac:dyDescent="0.25">
      <c r="A15" s="37">
        <v>40957</v>
      </c>
      <c r="B15" s="18">
        <f>Stocks!B15/Stocks!B14-1</f>
        <v>-2.2855312411832474E-3</v>
      </c>
      <c r="C15" s="18">
        <f>Stocks!C15/Stocks!C14-1</f>
        <v>8.7168062677591696E-3</v>
      </c>
      <c r="D15" s="18">
        <f>Stocks!D15/Stocks!D14-1</f>
        <v>-5.4620977720412078E-3</v>
      </c>
      <c r="E15" s="18">
        <f>Stocks!E15/Stocks!E14-1</f>
        <v>5.1050363841986801E-3</v>
      </c>
      <c r="F15" s="19">
        <f>Stocks!F15/Stocks!F14-1</f>
        <v>-1.0072671399826705E-3</v>
      </c>
      <c r="G15" s="20">
        <f>Stocks!B15/Stocks!B5-1</f>
        <v>-5.7973168278298015E-3</v>
      </c>
      <c r="H15" s="20">
        <f>Stocks!C15/Stocks!C5-1</f>
        <v>5.3281826426765377E-3</v>
      </c>
      <c r="I15" s="20">
        <f>Stocks!D15/Stocks!D5-1</f>
        <v>-3.4228395517569954E-2</v>
      </c>
      <c r="J15" s="20">
        <f>Stocks!E15/Stocks!E5-1</f>
        <v>-1.0028159065152087E-2</v>
      </c>
      <c r="K15" s="21">
        <f>Stocks!F15/Stocks!F5-1</f>
        <v>-7.5258258829289382E-3</v>
      </c>
    </row>
    <row r="16" spans="1:11" x14ac:dyDescent="0.25">
      <c r="A16" s="37">
        <v>40960</v>
      </c>
      <c r="B16" s="18">
        <f>Stocks!B16/Stocks!B15-1</f>
        <v>8.7462492948655601E-3</v>
      </c>
      <c r="C16" s="18">
        <f>Stocks!C16/Stocks!C15-1</f>
        <v>1.1867911608620219E-2</v>
      </c>
      <c r="D16" s="18">
        <f>Stocks!D16/Stocks!D15-1</f>
        <v>9.7828564700601639E-3</v>
      </c>
      <c r="E16" s="18">
        <f>Stocks!E16/Stocks!E15-1</f>
        <v>7.9183478817470565E-3</v>
      </c>
      <c r="F16" s="19">
        <f>Stocks!F16/Stocks!F15-1</f>
        <v>1.8487178633183277E-2</v>
      </c>
      <c r="G16" s="20">
        <f>Stocks!B16/Stocks!B6-1</f>
        <v>3.0418898954725382E-2</v>
      </c>
      <c r="H16" s="20">
        <f>Stocks!C16/Stocks!C6-1</f>
        <v>6.11407165388278E-2</v>
      </c>
      <c r="I16" s="20">
        <f>Stocks!D16/Stocks!D6-1</f>
        <v>1.9670569363777757E-2</v>
      </c>
      <c r="J16" s="20">
        <f>Stocks!E16/Stocks!E6-1</f>
        <v>3.348598499875366E-2</v>
      </c>
      <c r="K16" s="21">
        <f>Stocks!F16/Stocks!F6-1</f>
        <v>1.5799818789021369E-2</v>
      </c>
    </row>
    <row r="17" spans="1:11" x14ac:dyDescent="0.25">
      <c r="A17" s="37">
        <v>40961</v>
      </c>
      <c r="B17" s="18">
        <f>Stocks!B17/Stocks!B16-1</f>
        <v>-2.260535761778304E-2</v>
      </c>
      <c r="C17" s="18">
        <f>Stocks!C17/Stocks!C16-1</f>
        <v>-1.83331251250477E-2</v>
      </c>
      <c r="D17" s="18">
        <f>Stocks!D17/Stocks!D16-1</f>
        <v>-6.5438424158331676E-3</v>
      </c>
      <c r="E17" s="18">
        <f>Stocks!E17/Stocks!E16-1</f>
        <v>-1.5018607804533346E-2</v>
      </c>
      <c r="F17" s="19">
        <f>Stocks!F17/Stocks!F16-1</f>
        <v>-4.2904107181239715E-2</v>
      </c>
      <c r="G17" s="20">
        <f>Stocks!B17/Stocks!B7-1</f>
        <v>-3.3684931266424467E-3</v>
      </c>
      <c r="H17" s="20">
        <f>Stocks!C17/Stocks!C7-1</f>
        <v>6.8939748941369228E-2</v>
      </c>
      <c r="I17" s="20">
        <f>Stocks!D17/Stocks!D7-1</f>
        <v>7.324312910197861E-3</v>
      </c>
      <c r="J17" s="20">
        <f>Stocks!E17/Stocks!E7-1</f>
        <v>1.9202018619123074E-2</v>
      </c>
      <c r="K17" s="21">
        <f>Stocks!F17/Stocks!F7-1</f>
        <v>-1.0235429677743824E-2</v>
      </c>
    </row>
    <row r="18" spans="1:11" x14ac:dyDescent="0.25">
      <c r="A18" s="37">
        <v>40962</v>
      </c>
      <c r="B18" s="18">
        <f>Stocks!B18/Stocks!B17-1</f>
        <v>1.489084344253766E-2</v>
      </c>
      <c r="C18" s="18">
        <f>Stocks!C18/Stocks!C17-1</f>
        <v>2.4359696546065734E-3</v>
      </c>
      <c r="D18" s="18">
        <f>Stocks!D18/Stocks!D17-1</f>
        <v>1.3688242378124826E-3</v>
      </c>
      <c r="E18" s="18">
        <f>Stocks!E18/Stocks!E17-1</f>
        <v>5.3316406236392222E-3</v>
      </c>
      <c r="F18" s="19">
        <f>Stocks!F18/Stocks!F17-1</f>
        <v>-1.5861907149881338E-2</v>
      </c>
      <c r="G18" s="20">
        <f>Stocks!B18/Stocks!B8-1</f>
        <v>1.1685229814704767E-2</v>
      </c>
      <c r="H18" s="20">
        <f>Stocks!C18/Stocks!C8-1</f>
        <v>5.4288152257202738E-2</v>
      </c>
      <c r="I18" s="20">
        <f>Stocks!D18/Stocks!D8-1</f>
        <v>4.2733689612273196E-4</v>
      </c>
      <c r="J18" s="20">
        <f>Stocks!E18/Stocks!E8-1</f>
        <v>3.1632055970979289E-2</v>
      </c>
      <c r="K18" s="21">
        <f>Stocks!F18/Stocks!F8-1</f>
        <v>6.7019567458292961E-3</v>
      </c>
    </row>
    <row r="19" spans="1:11" x14ac:dyDescent="0.25">
      <c r="A19" s="37">
        <v>40963</v>
      </c>
      <c r="B19" s="18">
        <f>Stocks!B19/Stocks!B18-1</f>
        <v>6.8679212866060713E-3</v>
      </c>
      <c r="C19" s="18">
        <f>Stocks!C19/Stocks!C18-1</f>
        <v>1.1571596028322695E-2</v>
      </c>
      <c r="D19" s="18">
        <f>Stocks!D19/Stocks!D18-1</f>
        <v>1.1190930667542842E-2</v>
      </c>
      <c r="E19" s="18">
        <f>Stocks!E19/Stocks!E18-1</f>
        <v>8.8484218904696377E-3</v>
      </c>
      <c r="F19" s="19">
        <f>Stocks!F19/Stocks!F18-1</f>
        <v>4.2044832300529578E-3</v>
      </c>
      <c r="G19" s="20">
        <f>Stocks!B19/Stocks!B9-1</f>
        <v>2.6413490029421727E-2</v>
      </c>
      <c r="H19" s="20">
        <f>Stocks!C19/Stocks!C9-1</f>
        <v>4.93341530691771E-2</v>
      </c>
      <c r="I19" s="20">
        <f>Stocks!D19/Stocks!D9-1</f>
        <v>7.0616220214905212E-3</v>
      </c>
      <c r="J19" s="20">
        <f>Stocks!E19/Stocks!E9-1</f>
        <v>3.1617267669540983E-2</v>
      </c>
      <c r="K19" s="21">
        <f>Stocks!F19/Stocks!F9-1</f>
        <v>2.2111200072183257E-2</v>
      </c>
    </row>
    <row r="20" spans="1:11" x14ac:dyDescent="0.25">
      <c r="A20" s="37">
        <v>40964</v>
      </c>
      <c r="B20" s="18">
        <f>Stocks!B20/Stocks!B19-1</f>
        <v>1.5502738156987217E-3</v>
      </c>
      <c r="C20" s="18">
        <f>Stocks!C20/Stocks!C19-1</f>
        <v>1.7157653410402318E-3</v>
      </c>
      <c r="D20" s="18">
        <f>Stocks!D20/Stocks!D19-1</f>
        <v>-3.5751498106123547E-3</v>
      </c>
      <c r="E20" s="18">
        <f>Stocks!E20/Stocks!E19-1</f>
        <v>-9.6350407368039903E-4</v>
      </c>
      <c r="F20" s="19">
        <f>Stocks!F20/Stocks!F19-1</f>
        <v>1.1863200570699117E-2</v>
      </c>
      <c r="G20" s="20">
        <f>Stocks!B20/Stocks!B10-1</f>
        <v>3.4258403112382263E-2</v>
      </c>
      <c r="H20" s="20">
        <f>Stocks!C20/Stocks!C10-1</f>
        <v>6.6496448736914182E-2</v>
      </c>
      <c r="I20" s="20">
        <f>Stocks!D20/Stocks!D10-1</f>
        <v>1.0424113973858118E-2</v>
      </c>
      <c r="J20" s="20">
        <f>Stocks!E20/Stocks!E10-1</f>
        <v>3.2147124887949019E-2</v>
      </c>
      <c r="K20" s="21">
        <f>Stocks!F20/Stocks!F10-1</f>
        <v>4.9204098235582805E-2</v>
      </c>
    </row>
    <row r="21" spans="1:11" x14ac:dyDescent="0.25">
      <c r="A21" s="37">
        <v>40967</v>
      </c>
      <c r="B21" s="18">
        <f>Stocks!B21/Stocks!B20-1</f>
        <v>-2.2701134582245874E-3</v>
      </c>
      <c r="C21" s="18">
        <f>Stocks!C21/Stocks!C20-1</f>
        <v>-7.4227365298915604E-3</v>
      </c>
      <c r="D21" s="18">
        <f>Stocks!D21/Stocks!D20-1</f>
        <v>1.1105926158421209E-3</v>
      </c>
      <c r="E21" s="18">
        <f>Stocks!E21/Stocks!E20-1</f>
        <v>-1.0353563373175723E-2</v>
      </c>
      <c r="F21" s="19">
        <f>Stocks!F21/Stocks!F20-1</f>
        <v>3.1032106148993766E-3</v>
      </c>
      <c r="G21" s="20">
        <f>Stocks!B21/Stocks!B11-1</f>
        <v>2.8726560970817827E-2</v>
      </c>
      <c r="H21" s="20">
        <f>Stocks!C21/Stocks!C11-1</f>
        <v>2.3913416553689171E-2</v>
      </c>
      <c r="I21" s="20">
        <f>Stocks!D21/Stocks!D11-1</f>
        <v>1.2533643772516534E-3</v>
      </c>
      <c r="J21" s="20">
        <f>Stocks!E21/Stocks!E11-1</f>
        <v>2.2523440005037365E-2</v>
      </c>
      <c r="K21" s="21">
        <f>Stocks!F21/Stocks!F11-1</f>
        <v>2.4120192483172431E-3</v>
      </c>
    </row>
    <row r="22" spans="1:11" x14ac:dyDescent="0.25">
      <c r="A22" s="37">
        <v>40968</v>
      </c>
      <c r="B22" s="18">
        <f>Stocks!B22/Stocks!B21-1</f>
        <v>3.9714555576433108E-2</v>
      </c>
      <c r="C22" s="18">
        <f>Stocks!C22/Stocks!C21-1</f>
        <v>3.6585233263939365E-2</v>
      </c>
      <c r="D22" s="18">
        <f>Stocks!D22/Stocks!D21-1</f>
        <v>1.4164892097579429E-2</v>
      </c>
      <c r="E22" s="18">
        <f>Stocks!E22/Stocks!E21-1</f>
        <v>3.0153169951325554E-2</v>
      </c>
      <c r="F22" s="19">
        <f>Stocks!F22/Stocks!F21-1</f>
        <v>1.8563392626240738E-2</v>
      </c>
      <c r="G22" s="20">
        <f>Stocks!B22/Stocks!B12-1</f>
        <v>4.0252591489394973E-2</v>
      </c>
      <c r="H22" s="20">
        <f>Stocks!C22/Stocks!C12-1</f>
        <v>4.5485920209114683E-2</v>
      </c>
      <c r="I22" s="20">
        <f>Stocks!D22/Stocks!D12-1</f>
        <v>4.7857737261005617E-3</v>
      </c>
      <c r="J22" s="20">
        <f>Stocks!E22/Stocks!E12-1</f>
        <v>4.0246017366135867E-2</v>
      </c>
      <c r="K22" s="21">
        <f>Stocks!F22/Stocks!F12-1</f>
        <v>1.9614868264513197E-2</v>
      </c>
    </row>
    <row r="23" spans="1:11" x14ac:dyDescent="0.25">
      <c r="A23" s="37">
        <v>40969</v>
      </c>
      <c r="B23" s="18">
        <f>Stocks!B23/Stocks!B22-1</f>
        <v>2.1883791282364395E-3</v>
      </c>
      <c r="C23" s="18">
        <f>Stocks!C23/Stocks!C22-1</f>
        <v>-2.3307075358582896E-3</v>
      </c>
      <c r="D23" s="18">
        <f>Stocks!D23/Stocks!D22-1</f>
        <v>-3.1131065879519415E-3</v>
      </c>
      <c r="E23" s="18">
        <f>Stocks!E23/Stocks!E22-1</f>
        <v>5.5616922568280103E-5</v>
      </c>
      <c r="F23" s="19">
        <f>Stocks!F23/Stocks!F22-1</f>
        <v>1.9574590226821398E-2</v>
      </c>
      <c r="G23" s="20">
        <f>Stocks!B23/Stocks!B13-1</f>
        <v>2.6803846322839942E-2</v>
      </c>
      <c r="H23" s="20">
        <f>Stocks!C23/Stocks!C13-1</f>
        <v>3.0730185146563338E-2</v>
      </c>
      <c r="I23" s="20">
        <f>Stocks!D23/Stocks!D13-1</f>
        <v>6.2169439740016319E-3</v>
      </c>
      <c r="J23" s="20">
        <f>Stocks!E23/Stocks!E13-1</f>
        <v>1.4751484536934312E-2</v>
      </c>
      <c r="K23" s="21">
        <f>Stocks!F23/Stocks!F13-1</f>
        <v>8.6810882645298459E-3</v>
      </c>
    </row>
    <row r="24" spans="1:11" x14ac:dyDescent="0.25">
      <c r="A24" s="37">
        <v>40970</v>
      </c>
      <c r="B24" s="18">
        <f>Stocks!B24/Stocks!B23-1</f>
        <v>7.4442324805652493E-3</v>
      </c>
      <c r="C24" s="18">
        <f>Stocks!C24/Stocks!C23-1</f>
        <v>-1.6688026053937044E-3</v>
      </c>
      <c r="D24" s="18">
        <f>Stocks!D24/Stocks!D23-1</f>
        <v>-1.5108089453703677E-2</v>
      </c>
      <c r="E24" s="18">
        <f>Stocks!E24/Stocks!E23-1</f>
        <v>-8.9448330175641022E-3</v>
      </c>
      <c r="F24" s="19">
        <f>Stocks!F24/Stocks!F23-1</f>
        <v>2.1847235862256786E-2</v>
      </c>
      <c r="G24" s="20">
        <f>Stocks!B24/Stocks!B14-1</f>
        <v>5.4436019799462443E-2</v>
      </c>
      <c r="H24" s="20">
        <f>Stocks!C24/Stocks!C14-1</f>
        <v>4.3003059594503901E-2</v>
      </c>
      <c r="I24" s="20">
        <f>Stocks!D24/Stocks!D14-1</f>
        <v>3.4480782463157666E-3</v>
      </c>
      <c r="J24" s="20">
        <f>Stocks!E24/Stocks!E14-1</f>
        <v>2.1610392942782664E-2</v>
      </c>
      <c r="K24" s="21">
        <f>Stocks!F24/Stocks!F14-1</f>
        <v>3.6601921701074458E-2</v>
      </c>
    </row>
    <row r="25" spans="1:11" x14ac:dyDescent="0.25">
      <c r="A25" s="37">
        <v>40971</v>
      </c>
      <c r="B25" s="18">
        <f>Stocks!B25/Stocks!B24-1</f>
        <v>1.487669765244215E-2</v>
      </c>
      <c r="C25" s="18">
        <f>Stocks!C25/Stocks!C24-1</f>
        <v>3.4547457655762503E-3</v>
      </c>
      <c r="D25" s="18">
        <f>Stocks!D25/Stocks!D24-1</f>
        <v>4.1991501806528664E-3</v>
      </c>
      <c r="E25" s="18">
        <f>Stocks!E25/Stocks!E24-1</f>
        <v>-2.1475646900825929E-3</v>
      </c>
      <c r="F25" s="19">
        <f>Stocks!F25/Stocks!F24-1</f>
        <v>9.0701289369929938E-3</v>
      </c>
      <c r="G25" s="20">
        <f>Stocks!B25/Stocks!B15-1</f>
        <v>7.2573946924037847E-2</v>
      </c>
      <c r="H25" s="20">
        <f>Stocks!C25/Stocks!C15-1</f>
        <v>3.7562141817139905E-2</v>
      </c>
      <c r="I25" s="20">
        <f>Stocks!D25/Stocks!D15-1</f>
        <v>1.3195882397242897E-2</v>
      </c>
      <c r="J25" s="20">
        <f>Stocks!E25/Stocks!E15-1</f>
        <v>1.423869310531245E-2</v>
      </c>
      <c r="K25" s="21">
        <f>Stocks!F25/Stocks!F15-1</f>
        <v>4.7058702612011727E-2</v>
      </c>
    </row>
    <row r="26" spans="1:11" x14ac:dyDescent="0.25">
      <c r="A26" s="37">
        <v>40974</v>
      </c>
      <c r="B26" s="18">
        <f>Stocks!B26/Stocks!B25-1</f>
        <v>-1.106672969928435E-2</v>
      </c>
      <c r="C26" s="18">
        <f>Stocks!C26/Stocks!C25-1</f>
        <v>-1.9433680101001105E-2</v>
      </c>
      <c r="D26" s="18">
        <f>Stocks!D26/Stocks!D25-1</f>
        <v>-2.5608858609704743E-4</v>
      </c>
      <c r="E26" s="18">
        <f>Stocks!E26/Stocks!E25-1</f>
        <v>-2.2127251287950567E-2</v>
      </c>
      <c r="F26" s="19">
        <f>Stocks!F26/Stocks!F25-1</f>
        <v>1.123593783749155E-2</v>
      </c>
      <c r="G26" s="20">
        <f>Stocks!B26/Stocks!B16-1</f>
        <v>5.150731585112589E-2</v>
      </c>
      <c r="H26" s="20">
        <f>Stocks!C26/Stocks!C16-1</f>
        <v>5.4657128624067131E-3</v>
      </c>
      <c r="I26" s="20">
        <f>Stocks!D26/Stocks!D16-1</f>
        <v>3.1230061057327951E-3</v>
      </c>
      <c r="J26" s="20">
        <f>Stocks!E26/Stocks!E16-1</f>
        <v>-1.5995312753875779E-2</v>
      </c>
      <c r="K26" s="21">
        <f>Stocks!F26/Stocks!F16-1</f>
        <v>3.9604043447766468E-2</v>
      </c>
    </row>
    <row r="27" spans="1:11" x14ac:dyDescent="0.25">
      <c r="A27" s="37">
        <v>40975</v>
      </c>
      <c r="B27" s="18">
        <f>Stocks!B27/Stocks!B26-1</f>
        <v>-8.2458588084993734E-3</v>
      </c>
      <c r="C27" s="18">
        <f>Stocks!C27/Stocks!C26-1</f>
        <v>-1.6421314754739624E-2</v>
      </c>
      <c r="D27" s="18">
        <f>Stocks!D27/Stocks!D26-1</f>
        <v>1.0840948261549688E-2</v>
      </c>
      <c r="E27" s="18">
        <f>Stocks!E27/Stocks!E26-1</f>
        <v>-1.7118390675811002E-3</v>
      </c>
      <c r="F27" s="19">
        <f>Stocks!F27/Stocks!F26-1</f>
        <v>-4.5396808090560237E-2</v>
      </c>
      <c r="G27" s="20">
        <f>Stocks!B27/Stocks!B17-1</f>
        <v>6.6955648996390282E-2</v>
      </c>
      <c r="H27" s="20">
        <f>Stocks!C27/Stocks!C17-1</f>
        <v>7.4238718122892067E-3</v>
      </c>
      <c r="I27" s="20">
        <f>Stocks!D27/Stocks!D17-1</f>
        <v>2.0676959897939051E-2</v>
      </c>
      <c r="J27" s="20">
        <f>Stocks!E27/Stocks!E17-1</f>
        <v>-2.7017389736893049E-3</v>
      </c>
      <c r="K27" s="21">
        <f>Stocks!F27/Stocks!F17-1</f>
        <v>3.6896454831119474E-2</v>
      </c>
    </row>
    <row r="28" spans="1:11" x14ac:dyDescent="0.25">
      <c r="A28" s="37">
        <v>40976</v>
      </c>
      <c r="B28" s="18">
        <f>Stocks!B28/Stocks!B27-1</f>
        <v>8.907328554992322E-4</v>
      </c>
      <c r="C28" s="18">
        <f>Stocks!C28/Stocks!C27-1</f>
        <v>3.7993654429056001E-3</v>
      </c>
      <c r="D28" s="18">
        <f>Stocks!D28/Stocks!D27-1</f>
        <v>1.0302181447454872E-2</v>
      </c>
      <c r="E28" s="18">
        <f>Stocks!E28/Stocks!E27-1</f>
        <v>1.6239923153677838E-2</v>
      </c>
      <c r="F28" s="19">
        <f>Stocks!F28/Stocks!F27-1</f>
        <v>7.648720654514829E-3</v>
      </c>
      <c r="G28" s="20">
        <f>Stocks!B28/Stocks!B18-1</f>
        <v>5.2237320248102126E-2</v>
      </c>
      <c r="H28" s="20">
        <f>Stocks!C28/Stocks!C18-1</f>
        <v>8.7940515598634583E-3</v>
      </c>
      <c r="I28" s="20">
        <f>Stocks!D28/Stocks!D18-1</f>
        <v>2.9782567799563342E-2</v>
      </c>
      <c r="J28" s="20">
        <f>Stocks!E28/Stocks!E18-1</f>
        <v>8.1193779178896364E-3</v>
      </c>
      <c r="K28" s="21">
        <f>Stocks!F28/Stocks!F18-1</f>
        <v>6.1667456785359676E-2</v>
      </c>
    </row>
    <row r="29" spans="1:11" x14ac:dyDescent="0.25">
      <c r="A29" s="37">
        <v>40977</v>
      </c>
      <c r="B29" s="18">
        <f>Stocks!B29/Stocks!B28-1</f>
        <v>4.9455773371498424E-4</v>
      </c>
      <c r="C29" s="18">
        <f>Stocks!C29/Stocks!C28-1</f>
        <v>-3.326129661502808E-3</v>
      </c>
      <c r="D29" s="18">
        <f>Stocks!D29/Stocks!D28-1</f>
        <v>2.8419499491820766E-3</v>
      </c>
      <c r="E29" s="18">
        <f>Stocks!E29/Stocks!E28-1</f>
        <v>1.0748138374853111E-2</v>
      </c>
      <c r="F29" s="19">
        <f>Stocks!F29/Stocks!F28-1</f>
        <v>-1.5511317205006092E-2</v>
      </c>
      <c r="G29" s="20">
        <f>Stocks!B29/Stocks!B19-1</f>
        <v>4.5576773373898982E-2</v>
      </c>
      <c r="H29" s="20">
        <f>Stocks!C29/Stocks!C19-1</f>
        <v>-6.0627683792026099E-3</v>
      </c>
      <c r="I29" s="20">
        <f>Stocks!D29/Stocks!D19-1</f>
        <v>2.1280083706883612E-2</v>
      </c>
      <c r="J29" s="20">
        <f>Stocks!E29/Stocks!E19-1</f>
        <v>1.0017721572795013E-2</v>
      </c>
      <c r="K29" s="21">
        <f>Stocks!F29/Stocks!F19-1</f>
        <v>4.0823471266544065E-2</v>
      </c>
    </row>
    <row r="30" spans="1:11" x14ac:dyDescent="0.25">
      <c r="A30" s="37">
        <v>40978</v>
      </c>
      <c r="B30" s="18">
        <f>Stocks!B30/Stocks!B29-1</f>
        <v>1.0773846339006132E-2</v>
      </c>
      <c r="C30" s="18">
        <f>Stocks!C30/Stocks!C29-1</f>
        <v>1.9449861341411578E-2</v>
      </c>
      <c r="D30" s="18">
        <f>Stocks!D30/Stocks!D29-1</f>
        <v>1.3085390232304928E-2</v>
      </c>
      <c r="E30" s="18">
        <f>Stocks!E30/Stocks!E29-1</f>
        <v>1.9640301706627117E-2</v>
      </c>
      <c r="F30" s="19">
        <f>Stocks!F30/Stocks!F29-1</f>
        <v>2.4136698837109893E-2</v>
      </c>
      <c r="G30" s="20">
        <f>Stocks!B30/Stocks!B20-1</f>
        <v>5.5205798945584528E-2</v>
      </c>
      <c r="H30" s="20">
        <f>Stocks!C30/Stocks!C20-1</f>
        <v>1.1533618633739584E-2</v>
      </c>
      <c r="I30" s="20">
        <f>Stocks!D30/Stocks!D20-1</f>
        <v>3.8356211150311514E-2</v>
      </c>
      <c r="J30" s="20">
        <f>Stocks!E30/Stocks!E20-1</f>
        <v>3.0848000601449543E-2</v>
      </c>
      <c r="K30" s="21">
        <f>Stocks!F30/Stocks!F20-1</f>
        <v>5.3448246100755492E-2</v>
      </c>
    </row>
    <row r="31" spans="1:11" x14ac:dyDescent="0.25">
      <c r="A31" s="37">
        <v>40981</v>
      </c>
      <c r="B31" s="18">
        <f>Stocks!B31/Stocks!B30-1</f>
        <v>2.5426447480332293E-3</v>
      </c>
      <c r="C31" s="18">
        <f>Stocks!C31/Stocks!C30-1</f>
        <v>3.2737331988124119E-3</v>
      </c>
      <c r="D31" s="18">
        <f>Stocks!D31/Stocks!D30-1</f>
        <v>1.1106672354438185E-2</v>
      </c>
      <c r="E31" s="18">
        <f>Stocks!E31/Stocks!E30-1</f>
        <v>5.0493698091060857E-3</v>
      </c>
      <c r="F31" s="19">
        <f>Stocks!F31/Stocks!F30-1</f>
        <v>-1.9639951398451649E-2</v>
      </c>
      <c r="G31" s="20">
        <f>Stocks!B31/Stocks!B21-1</f>
        <v>6.0295804203188474E-2</v>
      </c>
      <c r="H31" s="20">
        <f>Stocks!C31/Stocks!C21-1</f>
        <v>2.2434370776152734E-2</v>
      </c>
      <c r="I31" s="20">
        <f>Stocks!D31/Stocks!D21-1</f>
        <v>4.8724188035466742E-2</v>
      </c>
      <c r="J31" s="20">
        <f>Stocks!E31/Stocks!E21-1</f>
        <v>4.6892198091285087E-2</v>
      </c>
      <c r="K31" s="21">
        <f>Stocks!F31/Stocks!F21-1</f>
        <v>2.9563620989184525E-2</v>
      </c>
    </row>
    <row r="32" spans="1:11" x14ac:dyDescent="0.25">
      <c r="A32" s="37">
        <v>40982</v>
      </c>
      <c r="B32" s="18">
        <f>Stocks!B32/Stocks!B31-1</f>
        <v>2.0093573047449187E-2</v>
      </c>
      <c r="C32" s="18">
        <f>Stocks!C32/Stocks!C31-1</f>
        <v>5.5138129410945425E-3</v>
      </c>
      <c r="D32" s="18">
        <f>Stocks!D32/Stocks!D31-1</f>
        <v>4.3123628964476524E-3</v>
      </c>
      <c r="E32" s="18">
        <f>Stocks!E32/Stocks!E31-1</f>
        <v>-2.9568824071087851E-3</v>
      </c>
      <c r="F32" s="19">
        <f>Stocks!F32/Stocks!F31-1</f>
        <v>-1.0350639322564636E-2</v>
      </c>
      <c r="G32" s="20">
        <f>Stocks!B32/Stocks!B22-1</f>
        <v>4.0286422456780491E-2</v>
      </c>
      <c r="H32" s="20">
        <f>Stocks!C32/Stocks!C22-1</f>
        <v>-8.2128804748403672E-3</v>
      </c>
      <c r="I32" s="20">
        <f>Stocks!D32/Stocks!D22-1</f>
        <v>3.853591809330581E-2</v>
      </c>
      <c r="J32" s="20">
        <f>Stocks!E32/Stocks!E22-1</f>
        <v>1.3244138265311234E-2</v>
      </c>
      <c r="K32" s="21">
        <f>Stocks!F32/Stocks!F22-1</f>
        <v>3.3732477029735364E-4</v>
      </c>
    </row>
    <row r="33" spans="1:11" x14ac:dyDescent="0.25">
      <c r="A33" s="37">
        <v>40983</v>
      </c>
      <c r="B33" s="18">
        <f>Stocks!B33/Stocks!B32-1</f>
        <v>1.3291333069046285E-2</v>
      </c>
      <c r="C33" s="18">
        <f>Stocks!C33/Stocks!C32-1</f>
        <v>7.2738655959885268E-3</v>
      </c>
      <c r="D33" s="18">
        <f>Stocks!D33/Stocks!D32-1</f>
        <v>7.2928304138120126E-4</v>
      </c>
      <c r="E33" s="18">
        <f>Stocks!E33/Stocks!E32-1</f>
        <v>1.0654524485979033E-2</v>
      </c>
      <c r="F33" s="19">
        <f>Stocks!F33/Stocks!F32-1</f>
        <v>2.9352288884550548E-2</v>
      </c>
      <c r="G33" s="20">
        <f>Stocks!B33/Stocks!B23-1</f>
        <v>5.1811453553064712E-2</v>
      </c>
      <c r="H33" s="20">
        <f>Stocks!C33/Stocks!C23-1</f>
        <v>1.3350649141325999E-3</v>
      </c>
      <c r="I33" s="20">
        <f>Stocks!D33/Stocks!D23-1</f>
        <v>4.2538839254916638E-2</v>
      </c>
      <c r="J33" s="20">
        <f>Stocks!E33/Stocks!E23-1</f>
        <v>2.3982821973412616E-2</v>
      </c>
      <c r="K33" s="21">
        <f>Stocks!F33/Stocks!F23-1</f>
        <v>9.9305384610259839E-3</v>
      </c>
    </row>
    <row r="34" spans="1:11" x14ac:dyDescent="0.25">
      <c r="A34" s="37">
        <v>40984</v>
      </c>
      <c r="B34" s="18">
        <f>Stocks!B34/Stocks!B33-1</f>
        <v>-1.604417138186931E-3</v>
      </c>
      <c r="C34" s="18">
        <f>Stocks!C34/Stocks!C33-1</f>
        <v>1.555386184034524E-2</v>
      </c>
      <c r="D34" s="18">
        <f>Stocks!D34/Stocks!D33-1</f>
        <v>-2.9145215258036261E-3</v>
      </c>
      <c r="E34" s="18">
        <f>Stocks!E34/Stocks!E33-1</f>
        <v>2.2959175345544924E-3</v>
      </c>
      <c r="F34" s="19">
        <f>Stocks!F34/Stocks!F33-1</f>
        <v>3.3759362336311716E-2</v>
      </c>
      <c r="G34" s="20">
        <f>Stocks!B34/Stocks!B24-1</f>
        <v>4.2364307000090973E-2</v>
      </c>
      <c r="H34" s="20">
        <f>Stocks!C34/Stocks!C24-1</f>
        <v>1.8609550441355482E-2</v>
      </c>
      <c r="I34" s="20">
        <f>Stocks!D34/Stocks!D24-1</f>
        <v>5.5446111634560591E-2</v>
      </c>
      <c r="J34" s="20">
        <f>Stocks!E34/Stocks!E24-1</f>
        <v>3.5597044728039373E-2</v>
      </c>
      <c r="K34" s="21">
        <f>Stocks!F34/Stocks!F24-1</f>
        <v>2.1703746707762095E-2</v>
      </c>
    </row>
    <row r="35" spans="1:11" x14ac:dyDescent="0.25">
      <c r="A35" s="37">
        <v>40985</v>
      </c>
      <c r="B35" s="18">
        <f>Stocks!B35/Stocks!B34-1</f>
        <v>1.1342334536612597E-3</v>
      </c>
      <c r="C35" s="18">
        <f>Stocks!C35/Stocks!C34-1</f>
        <v>9.8455878042833511E-3</v>
      </c>
      <c r="D35" s="18">
        <f>Stocks!D35/Stocks!D34-1</f>
        <v>7.4698730854103612E-3</v>
      </c>
      <c r="E35" s="18">
        <f>Stocks!E35/Stocks!E34-1</f>
        <v>-2.4404699628977067E-4</v>
      </c>
      <c r="F35" s="19">
        <f>Stocks!F35/Stocks!F34-1</f>
        <v>-6.6581525369295846E-3</v>
      </c>
      <c r="G35" s="20">
        <f>Stocks!B35/Stocks!B25-1</f>
        <v>2.8249632572969974E-2</v>
      </c>
      <c r="H35" s="20">
        <f>Stocks!C35/Stocks!C25-1</f>
        <v>2.5096910995938915E-2</v>
      </c>
      <c r="I35" s="20">
        <f>Stocks!D35/Stocks!D25-1</f>
        <v>5.888374825418885E-2</v>
      </c>
      <c r="J35" s="20">
        <f>Stocks!E35/Stocks!E25-1</f>
        <v>3.7572564583003842E-2</v>
      </c>
      <c r="K35" s="21">
        <f>Stocks!F35/Stocks!F25-1</f>
        <v>5.7785462183674863E-3</v>
      </c>
    </row>
    <row r="36" spans="1:11" x14ac:dyDescent="0.25">
      <c r="A36" s="37">
        <v>40988</v>
      </c>
      <c r="B36" s="18">
        <f>Stocks!B36/Stocks!B35-1</f>
        <v>-9.4368721550219803E-5</v>
      </c>
      <c r="C36" s="18">
        <f>Stocks!C36/Stocks!C35-1</f>
        <v>4.3344388260613265E-4</v>
      </c>
      <c r="D36" s="18">
        <f>Stocks!D36/Stocks!D35-1</f>
        <v>-2.1758963720103219E-3</v>
      </c>
      <c r="E36" s="18">
        <f>Stocks!E36/Stocks!E35-1</f>
        <v>6.0873795364657646E-3</v>
      </c>
      <c r="F36" s="19">
        <f>Stocks!F36/Stocks!F35-1</f>
        <v>-6.7027394931068462E-3</v>
      </c>
      <c r="G36" s="20">
        <f>Stocks!B36/Stocks!B26-1</f>
        <v>3.9658214408205827E-2</v>
      </c>
      <c r="H36" s="20">
        <f>Stocks!C36/Stocks!C26-1</f>
        <v>4.586626337188715E-2</v>
      </c>
      <c r="I36" s="20">
        <f>Stocks!D36/Stocks!D26-1</f>
        <v>5.6850374266043779E-2</v>
      </c>
      <c r="J36" s="20">
        <f>Stocks!E36/Stocks!E26-1</f>
        <v>6.7509718370968308E-2</v>
      </c>
      <c r="K36" s="21">
        <f>Stocks!F36/Stocks!F26-1</f>
        <v>-1.2063320483119422E-2</v>
      </c>
    </row>
    <row r="37" spans="1:11" x14ac:dyDescent="0.25">
      <c r="A37" s="37">
        <v>40989</v>
      </c>
      <c r="B37" s="18">
        <f>Stocks!B37/Stocks!B36-1</f>
        <v>7.6481941305799328E-3</v>
      </c>
      <c r="C37" s="18">
        <f>Stocks!C37/Stocks!C36-1</f>
        <v>-6.388699600299752E-3</v>
      </c>
      <c r="D37" s="18">
        <f>Stocks!D37/Stocks!D36-1</f>
        <v>8.0624506211712799E-5</v>
      </c>
      <c r="E37" s="18">
        <f>Stocks!E37/Stocks!E36-1</f>
        <v>-1.805747215627207E-3</v>
      </c>
      <c r="F37" s="19">
        <f>Stocks!F37/Stocks!F36-1</f>
        <v>-5.7841573481173247E-3</v>
      </c>
      <c r="G37" s="20">
        <f>Stocks!B37/Stocks!B27-1</f>
        <v>5.631998773692648E-2</v>
      </c>
      <c r="H37" s="20">
        <f>Stocks!C37/Stocks!C27-1</f>
        <v>5.6534218951674875E-2</v>
      </c>
      <c r="I37" s="20">
        <f>Stocks!D37/Stocks!D27-1</f>
        <v>4.5600283727457613E-2</v>
      </c>
      <c r="J37" s="20">
        <f>Stocks!E37/Stocks!E27-1</f>
        <v>6.7409298607821189E-2</v>
      </c>
      <c r="K37" s="21">
        <f>Stocks!F37/Stocks!F27-1</f>
        <v>2.8932551909756077E-2</v>
      </c>
    </row>
    <row r="38" spans="1:11" x14ac:dyDescent="0.25">
      <c r="A38" s="37">
        <v>40990</v>
      </c>
      <c r="B38" s="18">
        <f>Stocks!B38/Stocks!B37-1</f>
        <v>-5.5286251999450142E-3</v>
      </c>
      <c r="C38" s="18">
        <f>Stocks!C38/Stocks!C37-1</f>
        <v>4.0322854791383644E-3</v>
      </c>
      <c r="D38" s="18">
        <f>Stocks!D38/Stocks!D37-1</f>
        <v>2.9883559997667675E-3</v>
      </c>
      <c r="E38" s="18">
        <f>Stocks!E38/Stocks!E37-1</f>
        <v>-3.6314573067837141E-3</v>
      </c>
      <c r="F38" s="19">
        <f>Stocks!F38/Stocks!F37-1</f>
        <v>-2.3917318808389876E-2</v>
      </c>
      <c r="G38" s="20">
        <f>Stocks!B38/Stocks!B28-1</f>
        <v>4.9545126106366411E-2</v>
      </c>
      <c r="H38" s="20">
        <f>Stocks!C38/Stocks!C28-1</f>
        <v>5.6779375500912943E-2</v>
      </c>
      <c r="I38" s="20">
        <f>Stocks!D38/Stocks!D28-1</f>
        <v>3.8030926654231134E-2</v>
      </c>
      <c r="J38" s="20">
        <f>Stocks!E38/Stocks!E28-1</f>
        <v>4.6537360991114385E-2</v>
      </c>
      <c r="K38" s="21">
        <f>Stocks!F38/Stocks!F28-1</f>
        <v>-3.3002340527505947E-3</v>
      </c>
    </row>
    <row r="39" spans="1:11" x14ac:dyDescent="0.25">
      <c r="A39" s="37">
        <v>40991</v>
      </c>
      <c r="B39" s="18">
        <f>Stocks!B39/Stocks!B38-1</f>
        <v>-4.3343214986147904E-3</v>
      </c>
      <c r="C39" s="18">
        <f>Stocks!C39/Stocks!C38-1</f>
        <v>-2.3877855293384931E-3</v>
      </c>
      <c r="D39" s="18">
        <f>Stocks!D39/Stocks!D38-1</f>
        <v>-7.2470836168327946E-3</v>
      </c>
      <c r="E39" s="18">
        <f>Stocks!E39/Stocks!E38-1</f>
        <v>-3.7395469304379869E-3</v>
      </c>
      <c r="F39" s="19">
        <f>Stocks!F39/Stocks!F38-1</f>
        <v>7.2848803328224854E-3</v>
      </c>
      <c r="G39" s="20">
        <f>Stocks!B39/Stocks!B29-1</f>
        <v>4.4479504685768001E-2</v>
      </c>
      <c r="H39" s="20">
        <f>Stocks!C39/Stocks!C29-1</f>
        <v>5.7774307499738775E-2</v>
      </c>
      <c r="I39" s="20">
        <f>Stocks!D39/Stocks!D29-1</f>
        <v>2.7587876418741164E-2</v>
      </c>
      <c r="J39" s="20">
        <f>Stocks!E39/Stocks!E29-1</f>
        <v>3.1536686371374412E-2</v>
      </c>
      <c r="K39" s="21">
        <f>Stocks!F39/Stocks!F29-1</f>
        <v>1.9778715606615149E-2</v>
      </c>
    </row>
    <row r="40" spans="1:11" x14ac:dyDescent="0.25">
      <c r="A40" s="37">
        <v>40995</v>
      </c>
      <c r="B40" s="18">
        <f>Stocks!B40/Stocks!B39-1</f>
        <v>-4.5423634798439361E-3</v>
      </c>
      <c r="C40" s="18">
        <f>Stocks!C40/Stocks!C39-1</f>
        <v>-7.2900993533773217E-3</v>
      </c>
      <c r="D40" s="18">
        <f>Stocks!D40/Stocks!D39-1</f>
        <v>-9.7330165108278077E-4</v>
      </c>
      <c r="E40" s="18">
        <f>Stocks!E40/Stocks!E39-1</f>
        <v>-2.4071250222840179E-3</v>
      </c>
      <c r="F40" s="19">
        <f>Stocks!F40/Stocks!F39-1</f>
        <v>0</v>
      </c>
      <c r="G40" s="20">
        <f>Stocks!B40/Stocks!B30-1</f>
        <v>2.8652554569084554E-2</v>
      </c>
      <c r="H40" s="20">
        <f>Stocks!C40/Stocks!C30-1</f>
        <v>3.0029104445531862E-2</v>
      </c>
      <c r="I40" s="20">
        <f>Stocks!D40/Stocks!D30-1</f>
        <v>1.3327932018236899E-2</v>
      </c>
      <c r="J40" s="20">
        <f>Stocks!E40/Stocks!E30-1</f>
        <v>9.2320270980101871E-3</v>
      </c>
      <c r="K40" s="21">
        <f>Stocks!F40/Stocks!F30-1</f>
        <v>-4.2552749407799295E-3</v>
      </c>
    </row>
    <row r="41" spans="1:11" x14ac:dyDescent="0.25">
      <c r="A41" s="37">
        <v>40996</v>
      </c>
      <c r="B41" s="18">
        <f>Stocks!B41/Stocks!B40-1</f>
        <v>2.3671375925425453E-2</v>
      </c>
      <c r="C41" s="18">
        <f>Stocks!C41/Stocks!C40-1</f>
        <v>1.6878713426433878E-2</v>
      </c>
      <c r="D41" s="18">
        <f>Stocks!D41/Stocks!D40-1</f>
        <v>6.4950982984883776E-3</v>
      </c>
      <c r="E41" s="18">
        <f>Stocks!E41/Stocks!E40-1</f>
        <v>1.5323150458234291E-2</v>
      </c>
      <c r="F41" s="19">
        <f>Stocks!F41/Stocks!F40-1</f>
        <v>-2.3011393517434753E-3</v>
      </c>
      <c r="G41" s="20">
        <f>Stocks!B41/Stocks!B31-1</f>
        <v>5.0331555870710254E-2</v>
      </c>
      <c r="H41" s="20">
        <f>Stocks!C41/Stocks!C31-1</f>
        <v>4.3996903198894932E-2</v>
      </c>
      <c r="I41" s="20">
        <f>Stocks!D41/Stocks!D31-1</f>
        <v>8.7062269803468428E-3</v>
      </c>
      <c r="J41" s="20">
        <f>Stocks!E41/Stocks!E31-1</f>
        <v>1.9548563560740861E-2</v>
      </c>
      <c r="K41" s="21">
        <f>Stocks!F41/Stocks!F31-1</f>
        <v>1.3355633070956108E-2</v>
      </c>
    </row>
    <row r="42" spans="1:11" x14ac:dyDescent="0.25">
      <c r="A42" s="37">
        <v>40997</v>
      </c>
      <c r="B42" s="18">
        <f>Stocks!B42/Stocks!B41-1</f>
        <v>1.7459079204092731E-2</v>
      </c>
      <c r="C42" s="18">
        <f>Stocks!C42/Stocks!C41-1</f>
        <v>1.1101525730700557E-2</v>
      </c>
      <c r="D42" s="18">
        <f>Stocks!D42/Stocks!D41-1</f>
        <v>1.500374658950876E-2</v>
      </c>
      <c r="E42" s="18">
        <f>Stocks!E42/Stocks!E41-1</f>
        <v>7.7339431573788531E-3</v>
      </c>
      <c r="F42" s="19">
        <f>Stocks!F42/Stocks!F41-1</f>
        <v>1.9110346711790349E-2</v>
      </c>
      <c r="G42" s="20">
        <f>Stocks!B42/Stocks!B32-1</f>
        <v>4.7618969407531297E-2</v>
      </c>
      <c r="H42" s="20">
        <f>Stocks!C42/Stocks!C32-1</f>
        <v>4.9798469296977954E-2</v>
      </c>
      <c r="I42" s="20">
        <f>Stocks!D42/Stocks!D32-1</f>
        <v>1.9444385450411161E-2</v>
      </c>
      <c r="J42" s="20">
        <f>Stocks!E42/Stocks!E32-1</f>
        <v>3.0480704463399899E-2</v>
      </c>
      <c r="K42" s="21">
        <f>Stocks!F42/Stocks!F32-1</f>
        <v>4.3522333864156604E-2</v>
      </c>
    </row>
    <row r="43" spans="1:11" x14ac:dyDescent="0.25">
      <c r="A43" s="37">
        <v>40998</v>
      </c>
      <c r="B43" s="18">
        <f>Stocks!B43/Stocks!B42-1</f>
        <v>-5.2025452773777348E-3</v>
      </c>
      <c r="C43" s="18">
        <f>Stocks!C43/Stocks!C42-1</f>
        <v>7.3554215906119769E-3</v>
      </c>
      <c r="D43" s="18">
        <f>Stocks!D43/Stocks!D42-1</f>
        <v>-1.1921297948641607E-3</v>
      </c>
      <c r="E43" s="18">
        <f>Stocks!E43/Stocks!E42-1</f>
        <v>-7.4347684761324473E-3</v>
      </c>
      <c r="F43" s="19">
        <f>Stocks!F43/Stocks!F42-1</f>
        <v>-2.4248323657140358E-2</v>
      </c>
      <c r="G43" s="20">
        <f>Stocks!B43/Stocks!B33-1</f>
        <v>2.8498567267164043E-2</v>
      </c>
      <c r="H43" s="20">
        <f>Stocks!C43/Stocks!C33-1</f>
        <v>4.9883468383365548E-2</v>
      </c>
      <c r="I43" s="20">
        <f>Stocks!D43/Stocks!D33-1</f>
        <v>1.7487039381662628E-2</v>
      </c>
      <c r="J43" s="20">
        <f>Stocks!E43/Stocks!E33-1</f>
        <v>1.2036550795436973E-2</v>
      </c>
      <c r="K43" s="21">
        <f>Stocks!F43/Stocks!F33-1</f>
        <v>-1.0816143739721396E-2</v>
      </c>
    </row>
    <row r="44" spans="1:11" x14ac:dyDescent="0.25">
      <c r="A44" s="37">
        <v>40999</v>
      </c>
      <c r="B44" s="18">
        <f>Stocks!B44/Stocks!B43-1</f>
        <v>9.1750595516630895E-3</v>
      </c>
      <c r="C44" s="18">
        <f>Stocks!C44/Stocks!C43-1</f>
        <v>1.4497313060958916E-2</v>
      </c>
      <c r="D44" s="18">
        <f>Stocks!D44/Stocks!D43-1</f>
        <v>1.0661984415480941E-2</v>
      </c>
      <c r="E44" s="18">
        <f>Stocks!E44/Stocks!E43-1</f>
        <v>6.6581125177564981E-3</v>
      </c>
      <c r="F44" s="19">
        <f>Stocks!F44/Stocks!F43-1</f>
        <v>-2.0212167287896876E-2</v>
      </c>
      <c r="G44" s="20">
        <f>Stocks!B44/Stocks!B34-1</f>
        <v>3.9603059836754051E-2</v>
      </c>
      <c r="H44" s="20">
        <f>Stocks!C44/Stocks!C34-1</f>
        <v>4.8791204212356387E-2</v>
      </c>
      <c r="I44" s="20">
        <f>Stocks!D44/Stocks!D34-1</f>
        <v>3.1341336865248648E-2</v>
      </c>
      <c r="J44" s="20">
        <f>Stocks!E44/Stocks!E34-1</f>
        <v>1.6441138988867898E-2</v>
      </c>
      <c r="K44" s="21">
        <f>Stocks!F44/Stocks!F34-1</f>
        <v>-6.2460431324487198E-2</v>
      </c>
    </row>
    <row r="45" spans="1:11" x14ac:dyDescent="0.25">
      <c r="A45" s="37">
        <v>41002</v>
      </c>
      <c r="B45" s="18">
        <f>Stocks!B45/Stocks!B44-1</f>
        <v>1.0273700644930051E-2</v>
      </c>
      <c r="C45" s="18">
        <f>Stocks!C45/Stocks!C44-1</f>
        <v>-8.5531175182792518E-3</v>
      </c>
      <c r="D45" s="18">
        <f>Stocks!D45/Stocks!D44-1</f>
        <v>4.3298712393673444E-3</v>
      </c>
      <c r="E45" s="18">
        <f>Stocks!E45/Stocks!E44-1</f>
        <v>-6.1607328430609565E-3</v>
      </c>
      <c r="F45" s="19">
        <f>Stocks!F45/Stocks!F44-1</f>
        <v>3.3835835854434393E-4</v>
      </c>
      <c r="G45" s="20">
        <f>Stocks!B45/Stocks!B35-1</f>
        <v>4.9093713277445383E-2</v>
      </c>
      <c r="H45" s="20">
        <f>Stocks!C45/Stocks!C35-1</f>
        <v>2.9682936033302409E-2</v>
      </c>
      <c r="I45" s="20">
        <f>Stocks!D45/Stocks!D35-1</f>
        <v>2.8126934342481702E-2</v>
      </c>
      <c r="J45" s="20">
        <f>Stocks!E45/Stocks!E35-1</f>
        <v>1.0425708039882187E-2</v>
      </c>
      <c r="K45" s="21">
        <f>Stocks!F45/Stocks!F35-1</f>
        <v>-5.5856958588561656E-2</v>
      </c>
    </row>
    <row r="46" spans="1:11" x14ac:dyDescent="0.25">
      <c r="A46" s="37">
        <v>41003</v>
      </c>
      <c r="B46" s="18">
        <f>Stocks!B46/Stocks!B45-1</f>
        <v>-1.1788938582104613E-2</v>
      </c>
      <c r="C46" s="18">
        <f>Stocks!C46/Stocks!C45-1</f>
        <v>-7.3647163029170182E-3</v>
      </c>
      <c r="D46" s="18">
        <f>Stocks!D46/Stocks!D45-1</f>
        <v>-1.4893407610531151E-3</v>
      </c>
      <c r="E46" s="18">
        <f>Stocks!E46/Stocks!E45-1</f>
        <v>-1.0049766159608842E-2</v>
      </c>
      <c r="F46" s="19">
        <f>Stocks!F46/Stocks!F45-1</f>
        <v>-2.1974339521517616E-2</v>
      </c>
      <c r="G46" s="20">
        <f>Stocks!B46/Stocks!B36-1</f>
        <v>3.6823855666477501E-2</v>
      </c>
      <c r="H46" s="20">
        <f>Stocks!C46/Stocks!C36-1</f>
        <v>2.1656782444988698E-2</v>
      </c>
      <c r="I46" s="20">
        <f>Stocks!D46/Stocks!D36-1</f>
        <v>2.8834339899215022E-2</v>
      </c>
      <c r="J46" s="20">
        <f>Stocks!E46/Stocks!E36-1</f>
        <v>-5.781022307149275E-3</v>
      </c>
      <c r="K46" s="21">
        <f>Stocks!F46/Stocks!F36-1</f>
        <v>-7.0372829588432162E-2</v>
      </c>
    </row>
    <row r="47" spans="1:11" x14ac:dyDescent="0.25">
      <c r="A47" s="37">
        <v>41004</v>
      </c>
      <c r="B47" s="18">
        <f>Stocks!B47/Stocks!B46-1</f>
        <v>1.0472435580631601E-2</v>
      </c>
      <c r="C47" s="18">
        <f>Stocks!C47/Stocks!C46-1</f>
        <v>6.2658891758582413E-3</v>
      </c>
      <c r="D47" s="18">
        <f>Stocks!D47/Stocks!D46-1</f>
        <v>1.0990499591421177E-3</v>
      </c>
      <c r="E47" s="18">
        <f>Stocks!E47/Stocks!E46-1</f>
        <v>1.0693974150620456E-2</v>
      </c>
      <c r="F47" s="19">
        <f>Stocks!F47/Stocks!F46-1</f>
        <v>1.2789479005242299E-2</v>
      </c>
      <c r="G47" s="20">
        <f>Stocks!B47/Stocks!B37-1</f>
        <v>3.9729870808103751E-2</v>
      </c>
      <c r="H47" s="20">
        <f>Stocks!C47/Stocks!C37-1</f>
        <v>3.4668557217490958E-2</v>
      </c>
      <c r="I47" s="20">
        <f>Stocks!D47/Stocks!D37-1</f>
        <v>2.9882046506989335E-2</v>
      </c>
      <c r="J47" s="20">
        <f>Stocks!E47/Stocks!E37-1</f>
        <v>6.6689193385083279E-3</v>
      </c>
      <c r="K47" s="21">
        <f>Stocks!F47/Stocks!F37-1</f>
        <v>-5.3005819059438797E-2</v>
      </c>
    </row>
    <row r="48" spans="1:11" x14ac:dyDescent="0.25">
      <c r="A48" s="37">
        <v>41005</v>
      </c>
      <c r="B48" s="18">
        <f>Stocks!B48/Stocks!B47-1</f>
        <v>-2.1809586590472718E-2</v>
      </c>
      <c r="C48" s="18">
        <f>Stocks!C48/Stocks!C47-1</f>
        <v>-1.3086918407575809E-2</v>
      </c>
      <c r="D48" s="18">
        <f>Stocks!D48/Stocks!D47-1</f>
        <v>4.8620206592921988E-3</v>
      </c>
      <c r="E48" s="18">
        <f>Stocks!E48/Stocks!E47-1</f>
        <v>-7.2549893192748183E-3</v>
      </c>
      <c r="F48" s="19">
        <f>Stocks!F48/Stocks!F47-1</f>
        <v>-5.8021467432166629E-3</v>
      </c>
      <c r="G48" s="20">
        <f>Stocks!B48/Stocks!B38-1</f>
        <v>2.2707961166301693E-2</v>
      </c>
      <c r="H48" s="20">
        <f>Stocks!C48/Stocks!C38-1</f>
        <v>1.702699106234884E-2</v>
      </c>
      <c r="I48" s="20">
        <f>Stocks!D48/Stocks!D38-1</f>
        <v>3.1805950790101623E-2</v>
      </c>
      <c r="J48" s="20">
        <f>Stocks!E48/Stocks!E38-1</f>
        <v>3.007927547917344E-3</v>
      </c>
      <c r="K48" s="21">
        <f>Stocks!F48/Stocks!F38-1</f>
        <v>-3.5430502067323899E-2</v>
      </c>
    </row>
    <row r="49" spans="1:11" x14ac:dyDescent="0.25">
      <c r="A49" s="37">
        <v>41006</v>
      </c>
      <c r="B49" s="18">
        <f>Stocks!B49/Stocks!B48-1</f>
        <v>1.1056792495935941E-3</v>
      </c>
      <c r="C49" s="18">
        <f>Stocks!C49/Stocks!C48-1</f>
        <v>2.9941430590965101E-3</v>
      </c>
      <c r="D49" s="18">
        <f>Stocks!D49/Stocks!D48-1</f>
        <v>-1.4047550123388319E-3</v>
      </c>
      <c r="E49" s="18">
        <f>Stocks!E49/Stocks!E48-1</f>
        <v>-1.5264561459620296E-3</v>
      </c>
      <c r="F49" s="19">
        <f>Stocks!F49/Stocks!F48-1</f>
        <v>3.5015517231986815E-2</v>
      </c>
      <c r="G49" s="20">
        <f>Stocks!B49/Stocks!B39-1</f>
        <v>2.8295712350331126E-2</v>
      </c>
      <c r="H49" s="20">
        <f>Stocks!C49/Stocks!C39-1</f>
        <v>2.2513658686314164E-2</v>
      </c>
      <c r="I49" s="20">
        <f>Stocks!D49/Stocks!D39-1</f>
        <v>3.7878105624508995E-2</v>
      </c>
      <c r="J49" s="20">
        <f>Stocks!E49/Stocks!E39-1</f>
        <v>5.2360071573944733E-3</v>
      </c>
      <c r="K49" s="21">
        <f>Stocks!F49/Stocks!F39-1</f>
        <v>-8.8758232138677062E-3</v>
      </c>
    </row>
    <row r="50" spans="1:11" x14ac:dyDescent="0.25">
      <c r="A50" s="37">
        <v>41009</v>
      </c>
      <c r="B50" s="18">
        <f>Stocks!B50/Stocks!B49-1</f>
        <v>3.312991300016499E-3</v>
      </c>
      <c r="C50" s="18">
        <f>Stocks!C50/Stocks!C49-1</f>
        <v>-3.4116159830371862E-3</v>
      </c>
      <c r="D50" s="18">
        <f>Stocks!D50/Stocks!D49-1</f>
        <v>-3.1258477066997692E-3</v>
      </c>
      <c r="E50" s="18">
        <f>Stocks!E50/Stocks!E49-1</f>
        <v>-4.1264261664963886E-3</v>
      </c>
      <c r="F50" s="19">
        <f>Stocks!F50/Stocks!F49-1</f>
        <v>5.3067641665942578E-3</v>
      </c>
      <c r="G50" s="20">
        <f>Stocks!B50/Stocks!B40-1</f>
        <v>3.6410198936981164E-2</v>
      </c>
      <c r="H50" s="20">
        <f>Stocks!C50/Stocks!C40-1</f>
        <v>2.6508584312196604E-2</v>
      </c>
      <c r="I50" s="20">
        <f>Stocks!D50/Stocks!D40-1</f>
        <v>3.5641848649429653E-2</v>
      </c>
      <c r="J50" s="20">
        <f>Stocks!E50/Stocks!E40-1</f>
        <v>3.5035334592961043E-3</v>
      </c>
      <c r="K50" s="21">
        <f>Stocks!F50/Stocks!F40-1</f>
        <v>-3.6161609478538859E-3</v>
      </c>
    </row>
    <row r="51" spans="1:11" x14ac:dyDescent="0.25">
      <c r="A51" s="37">
        <v>41010</v>
      </c>
      <c r="B51" s="18">
        <f>Stocks!B51/Stocks!B50-1</f>
        <v>1.3025217526351662E-2</v>
      </c>
      <c r="C51" s="18">
        <f>Stocks!C51/Stocks!C50-1</f>
        <v>4.1722085090423189E-3</v>
      </c>
      <c r="D51" s="18">
        <f>Stocks!D51/Stocks!D50-1</f>
        <v>3.9189748089873966E-4</v>
      </c>
      <c r="E51" s="18">
        <f>Stocks!E51/Stocks!E50-1</f>
        <v>9.4960619860147144E-3</v>
      </c>
      <c r="F51" s="19">
        <f>Stocks!F51/Stocks!F50-1</f>
        <v>2.9363185897858912E-2</v>
      </c>
      <c r="G51" s="20">
        <f>Stocks!B51/Stocks!B41-1</f>
        <v>2.5631557076136069E-2</v>
      </c>
      <c r="H51" s="20">
        <f>Stocks!C51/Stocks!C41-1</f>
        <v>1.368174842499692E-2</v>
      </c>
      <c r="I51" s="20">
        <f>Stocks!D51/Stocks!D41-1</f>
        <v>2.9361907308341539E-2</v>
      </c>
      <c r="J51" s="20">
        <f>Stocks!E51/Stocks!E41-1</f>
        <v>-2.2557204974498202E-3</v>
      </c>
      <c r="K51" s="21">
        <f>Stocks!F51/Stocks!F41-1</f>
        <v>2.8006428991454335E-2</v>
      </c>
    </row>
    <row r="52" spans="1:11" x14ac:dyDescent="0.25">
      <c r="A52" s="37">
        <v>41011</v>
      </c>
      <c r="B52" s="18">
        <f>Stocks!B52/Stocks!B51-1</f>
        <v>1.4487438550348619E-2</v>
      </c>
      <c r="C52" s="18">
        <f>Stocks!C52/Stocks!C51-1</f>
        <v>2.0136509931562685E-2</v>
      </c>
      <c r="D52" s="18">
        <f>Stocks!D52/Stocks!D51-1</f>
        <v>-5.6420792690361488E-3</v>
      </c>
      <c r="E52" s="18">
        <f>Stocks!E52/Stocks!E51-1</f>
        <v>1.161359147133334E-2</v>
      </c>
      <c r="F52" s="19">
        <f>Stocks!F52/Stocks!F51-1</f>
        <v>5.7694101713576806E-3</v>
      </c>
      <c r="G52" s="20">
        <f>Stocks!B52/Stocks!B42-1</f>
        <v>2.2636047484581256E-2</v>
      </c>
      <c r="H52" s="20">
        <f>Stocks!C52/Stocks!C42-1</f>
        <v>2.2739788936906535E-2</v>
      </c>
      <c r="I52" s="20">
        <f>Stocks!D52/Stocks!D42-1</f>
        <v>8.4240272708382413E-3</v>
      </c>
      <c r="J52" s="20">
        <f>Stocks!E52/Stocks!E42-1</f>
        <v>1.5854688740242207E-3</v>
      </c>
      <c r="K52" s="21">
        <f>Stocks!F52/Stocks!F42-1</f>
        <v>1.4549035906807006E-2</v>
      </c>
    </row>
    <row r="53" spans="1:11" x14ac:dyDescent="0.25">
      <c r="A53" s="37">
        <v>41012</v>
      </c>
      <c r="B53" s="18">
        <f>Stocks!B53/Stocks!B52-1</f>
        <v>5.3549336606595332E-4</v>
      </c>
      <c r="C53" s="18">
        <f>Stocks!C53/Stocks!C52-1</f>
        <v>4.3863440120348596E-3</v>
      </c>
      <c r="D53" s="18">
        <f>Stocks!D53/Stocks!D52-1</f>
        <v>4.8859584586087301E-3</v>
      </c>
      <c r="E53" s="18">
        <f>Stocks!E53/Stocks!E52-1</f>
        <v>1.9688727945210704E-3</v>
      </c>
      <c r="F53" s="19">
        <f>Stocks!F53/Stocks!F52-1</f>
        <v>-1.4659033157447654E-2</v>
      </c>
      <c r="G53" s="20">
        <f>Stocks!B53/Stocks!B43-1</f>
        <v>2.8534660444222482E-2</v>
      </c>
      <c r="H53" s="20">
        <f>Stocks!C53/Stocks!C43-1</f>
        <v>1.9725367501365332E-2</v>
      </c>
      <c r="I53" s="20">
        <f>Stocks!D53/Stocks!D43-1</f>
        <v>1.456063313620426E-2</v>
      </c>
      <c r="J53" s="20">
        <f>Stocks!E53/Stocks!E43-1</f>
        <v>1.1074568584609867E-2</v>
      </c>
      <c r="K53" s="21">
        <f>Stocks!F53/Stocks!F43-1</f>
        <v>2.4519611071952774E-2</v>
      </c>
    </row>
    <row r="54" spans="1:11" x14ac:dyDescent="0.25">
      <c r="A54" s="37">
        <v>41013</v>
      </c>
      <c r="B54" s="18">
        <f>Stocks!B54/Stocks!B53-1</f>
        <v>-2.007132917833343E-2</v>
      </c>
      <c r="C54" s="18">
        <f>Stocks!C54/Stocks!C53-1</f>
        <v>5.3032125373746464E-3</v>
      </c>
      <c r="D54" s="18">
        <f>Stocks!D54/Stocks!D53-1</f>
        <v>2.1176348061042738E-3</v>
      </c>
      <c r="E54" s="18">
        <f>Stocks!E54/Stocks!E53-1</f>
        <v>7.7004619059937163E-3</v>
      </c>
      <c r="F54" s="19">
        <f>Stocks!F54/Stocks!F53-1</f>
        <v>-8.732419683895376E-3</v>
      </c>
      <c r="G54" s="20">
        <f>Stocks!B54/Stocks!B44-1</f>
        <v>-1.2727790251897408E-3</v>
      </c>
      <c r="H54" s="20">
        <f>Stocks!C54/Stocks!C44-1</f>
        <v>1.0483886607770332E-2</v>
      </c>
      <c r="I54" s="20">
        <f>Stocks!D54/Stocks!D44-1</f>
        <v>5.9833235281459007E-3</v>
      </c>
      <c r="J54" s="20">
        <f>Stocks!E54/Stocks!E44-1</f>
        <v>1.212149101529536E-2</v>
      </c>
      <c r="K54" s="21">
        <f>Stocks!F54/Stocks!F44-1</f>
        <v>3.65234614544383E-2</v>
      </c>
    </row>
    <row r="55" spans="1:11" x14ac:dyDescent="0.25">
      <c r="A55" s="37">
        <v>41016</v>
      </c>
      <c r="B55" s="18">
        <f>Stocks!B55/Stocks!B54-1</f>
        <v>-2.1574932559002669E-2</v>
      </c>
      <c r="C55" s="18">
        <f>Stocks!C55/Stocks!C54-1</f>
        <v>1.0239920762828092E-2</v>
      </c>
      <c r="D55" s="18">
        <f>Stocks!D55/Stocks!D54-1</f>
        <v>8.3736695903831038E-3</v>
      </c>
      <c r="E55" s="18">
        <f>Stocks!E55/Stocks!E54-1</f>
        <v>1.0026330698287289E-2</v>
      </c>
      <c r="F55" s="19">
        <f>Stocks!F55/Stocks!F54-1</f>
        <v>1.3376964181637918E-2</v>
      </c>
      <c r="G55" s="20">
        <f>Stocks!B55/Stocks!B45-1</f>
        <v>-3.2757412260029373E-2</v>
      </c>
      <c r="H55" s="20">
        <f>Stocks!C55/Stocks!C45-1</f>
        <v>2.9637774424662089E-2</v>
      </c>
      <c r="I55" s="20">
        <f>Stocks!D55/Stocks!D45-1</f>
        <v>1.003377928110738E-2</v>
      </c>
      <c r="J55" s="20">
        <f>Stocks!E55/Stocks!E45-1</f>
        <v>2.8606324557338914E-2</v>
      </c>
      <c r="K55" s="21">
        <f>Stocks!F55/Stocks!F45-1</f>
        <v>5.0033710988875102E-2</v>
      </c>
    </row>
    <row r="56" spans="1:11" x14ac:dyDescent="0.25">
      <c r="A56" s="37">
        <v>41017</v>
      </c>
      <c r="B56" s="18">
        <f>Stocks!B56/Stocks!B55-1</f>
        <v>-5.3031577500435301E-3</v>
      </c>
      <c r="C56" s="18">
        <f>Stocks!C56/Stocks!C55-1</f>
        <v>-4.4026659613264352E-3</v>
      </c>
      <c r="D56" s="18">
        <f>Stocks!D56/Stocks!D55-1</f>
        <v>7.7737653054521516E-5</v>
      </c>
      <c r="E56" s="18">
        <f>Stocks!E56/Stocks!E55-1</f>
        <v>-1.6540342870697278E-2</v>
      </c>
      <c r="F56" s="19">
        <f>Stocks!F56/Stocks!F55-1</f>
        <v>2.2536948723532957E-2</v>
      </c>
      <c r="G56" s="20">
        <f>Stocks!B56/Stocks!B46-1</f>
        <v>-2.6409250738222423E-2</v>
      </c>
      <c r="H56" s="20">
        <f>Stocks!C56/Stocks!C46-1</f>
        <v>3.2710241192204226E-2</v>
      </c>
      <c r="I56" s="20">
        <f>Stocks!D56/Stocks!D46-1</f>
        <v>1.1618942261978571E-2</v>
      </c>
      <c r="J56" s="20">
        <f>Stocks!E56/Stocks!E46-1</f>
        <v>2.1862300436903848E-2</v>
      </c>
      <c r="K56" s="21">
        <f>Stocks!F56/Stocks!F46-1</f>
        <v>9.7822184303552717E-2</v>
      </c>
    </row>
    <row r="57" spans="1:11" x14ac:dyDescent="0.25">
      <c r="A57" s="37">
        <v>41018</v>
      </c>
      <c r="B57" s="18">
        <f>Stocks!B57/Stocks!B56-1</f>
        <v>2.0577845804665706E-3</v>
      </c>
      <c r="C57" s="18">
        <f>Stocks!C57/Stocks!C56-1</f>
        <v>6.7873006302312522E-3</v>
      </c>
      <c r="D57" s="18">
        <f>Stocks!D57/Stocks!D56-1</f>
        <v>-2.405730092407854E-3</v>
      </c>
      <c r="E57" s="18">
        <f>Stocks!E57/Stocks!E56-1</f>
        <v>-1.671255967661156E-3</v>
      </c>
      <c r="F57" s="19">
        <f>Stocks!F57/Stocks!F56-1</f>
        <v>3.148807284739652E-3</v>
      </c>
      <c r="G57" s="20">
        <f>Stocks!B57/Stocks!B47-1</f>
        <v>-3.4516771620095477E-2</v>
      </c>
      <c r="H57" s="20">
        <f>Stocks!C57/Stocks!C47-1</f>
        <v>3.324535517609073E-2</v>
      </c>
      <c r="I57" s="20">
        <f>Stocks!D57/Stocks!D47-1</f>
        <v>8.0773327791261451E-3</v>
      </c>
      <c r="J57" s="20">
        <f>Stocks!E57/Stocks!E47-1</f>
        <v>9.3604325943477118E-3</v>
      </c>
      <c r="K57" s="21">
        <f>Stocks!F57/Stocks!F47-1</f>
        <v>8.7372092250117328E-2</v>
      </c>
    </row>
    <row r="58" spans="1:11" x14ac:dyDescent="0.25">
      <c r="A58" s="37">
        <v>41019</v>
      </c>
      <c r="B58" s="18">
        <f>Stocks!B58/Stocks!B57-1</f>
        <v>-1.0827949639529821E-2</v>
      </c>
      <c r="C58" s="18">
        <f>Stocks!C58/Stocks!C57-1</f>
        <v>-3.6772874567451153E-3</v>
      </c>
      <c r="D58" s="18">
        <f>Stocks!D58/Stocks!D57-1</f>
        <v>-2.1470208237724497E-2</v>
      </c>
      <c r="E58" s="18">
        <f>Stocks!E58/Stocks!E57-1</f>
        <v>8.596107385884677E-3</v>
      </c>
      <c r="F58" s="19">
        <f>Stocks!F58/Stocks!F57-1</f>
        <v>-3.7666352129106517E-3</v>
      </c>
      <c r="G58" s="20">
        <f>Stocks!B58/Stocks!B48-1</f>
        <v>-2.367779165162831E-2</v>
      </c>
      <c r="H58" s="20">
        <f>Stocks!C58/Stocks!C48-1</f>
        <v>4.3096736878499131E-2</v>
      </c>
      <c r="I58" s="20">
        <f>Stocks!D58/Stocks!D48-1</f>
        <v>-1.8339152794900948E-2</v>
      </c>
      <c r="J58" s="20">
        <f>Stocks!E58/Stocks!E48-1</f>
        <v>2.5476826688782594E-2</v>
      </c>
      <c r="K58" s="21">
        <f>Stocks!F58/Stocks!F48-1</f>
        <v>8.9598367859401451E-2</v>
      </c>
    </row>
    <row r="59" spans="1:11" x14ac:dyDescent="0.25">
      <c r="A59" s="37">
        <v>41020</v>
      </c>
      <c r="B59" s="18">
        <f>Stocks!B59/Stocks!B58-1</f>
        <v>-2.736679792919694E-3</v>
      </c>
      <c r="C59" s="18">
        <f>Stocks!C59/Stocks!C58-1</f>
        <v>-9.2255222616699495E-4</v>
      </c>
      <c r="D59" s="18">
        <f>Stocks!D59/Stocks!D58-1</f>
        <v>-2.305389043139261E-3</v>
      </c>
      <c r="E59" s="18">
        <f>Stocks!E59/Stocks!E58-1</f>
        <v>-5.3178589196091752E-2</v>
      </c>
      <c r="F59" s="19">
        <f>Stocks!F59/Stocks!F58-1</f>
        <v>1.2917699651634251E-2</v>
      </c>
      <c r="G59" s="20">
        <f>Stocks!B59/Stocks!B49-1</f>
        <v>-2.7425028874841328E-2</v>
      </c>
      <c r="H59" s="20">
        <f>Stocks!C59/Stocks!C49-1</f>
        <v>3.9023440838160228E-2</v>
      </c>
      <c r="I59" s="20">
        <f>Stocks!D59/Stocks!D49-1</f>
        <v>-1.9224513675733301E-2</v>
      </c>
      <c r="J59" s="20">
        <f>Stocks!E59/Stocks!E49-1</f>
        <v>-2.7572215840176995E-2</v>
      </c>
      <c r="K59" s="21">
        <f>Stocks!F59/Stocks!F49-1</f>
        <v>6.6335193957236305E-2</v>
      </c>
    </row>
    <row r="60" spans="1:11" x14ac:dyDescent="0.25">
      <c r="A60" s="37">
        <v>41023</v>
      </c>
      <c r="B60" s="18">
        <f>Stocks!B60/Stocks!B59-1</f>
        <v>-5.677464805908583E-3</v>
      </c>
      <c r="C60" s="18">
        <f>Stocks!C60/Stocks!C59-1</f>
        <v>-4.82284380410547E-3</v>
      </c>
      <c r="D60" s="18">
        <f>Stocks!D60/Stocks!D59-1</f>
        <v>1.5617419675950206E-2</v>
      </c>
      <c r="E60" s="18">
        <f>Stocks!E60/Stocks!E59-1</f>
        <v>6.0937488739443157E-3</v>
      </c>
      <c r="F60" s="19">
        <f>Stocks!F60/Stocks!F59-1</f>
        <v>-1.1197575784134162E-2</v>
      </c>
      <c r="G60" s="20">
        <f>Stocks!B60/Stocks!B50-1</f>
        <v>-3.6140048677677172E-2</v>
      </c>
      <c r="H60" s="20">
        <f>Stocks!C60/Stocks!C50-1</f>
        <v>3.7552122478475169E-2</v>
      </c>
      <c r="I60" s="20">
        <f>Stocks!D60/Stocks!D50-1</f>
        <v>-7.8393404967469493E-4</v>
      </c>
      <c r="J60" s="20">
        <f>Stocks!E60/Stocks!E50-1</f>
        <v>-1.7592653745718834E-2</v>
      </c>
      <c r="K60" s="21">
        <f>Stocks!F60/Stocks!F50-1</f>
        <v>4.8828936991895056E-2</v>
      </c>
    </row>
    <row r="61" spans="1:11" x14ac:dyDescent="0.25">
      <c r="A61" s="37">
        <v>41024</v>
      </c>
      <c r="B61" s="18">
        <f>Stocks!B61/Stocks!B60-1</f>
        <v>-6.9471627584235529E-3</v>
      </c>
      <c r="C61" s="18">
        <f>Stocks!C61/Stocks!C60-1</f>
        <v>2.9900462828749141E-3</v>
      </c>
      <c r="D61" s="18">
        <f>Stocks!D61/Stocks!D60-1</f>
        <v>1.9612944127271881E-3</v>
      </c>
      <c r="E61" s="18">
        <f>Stocks!E61/Stocks!E60-1</f>
        <v>-2.0756424672399798E-2</v>
      </c>
      <c r="F61" s="19">
        <f>Stocks!F61/Stocks!F60-1</f>
        <v>5.3475747232226034E-2</v>
      </c>
      <c r="G61" s="20">
        <f>Stocks!B61/Stocks!B51-1</f>
        <v>-5.5143107195885777E-2</v>
      </c>
      <c r="H61" s="20">
        <f>Stocks!C61/Stocks!C51-1</f>
        <v>3.6330663732176083E-2</v>
      </c>
      <c r="I61" s="20">
        <f>Stocks!D61/Stocks!D51-1</f>
        <v>7.836182586606899E-4</v>
      </c>
      <c r="J61" s="20">
        <f>Stocks!E61/Stocks!E51-1</f>
        <v>-4.7033348221749205E-2</v>
      </c>
      <c r="K61" s="21">
        <f>Stocks!F61/Stocks!F51-1</f>
        <v>7.3397478415315964E-2</v>
      </c>
    </row>
    <row r="62" spans="1:11" x14ac:dyDescent="0.25">
      <c r="A62" s="37">
        <v>41025</v>
      </c>
      <c r="B62" s="18">
        <f>Stocks!B62/Stocks!B61-1</f>
        <v>-6.2577766205132779E-2</v>
      </c>
      <c r="C62" s="18">
        <f>Stocks!C62/Stocks!C61-1</f>
        <v>1.141166758937584E-2</v>
      </c>
      <c r="D62" s="18">
        <f>Stocks!D62/Stocks!D61-1</f>
        <v>4.6200219695247124E-3</v>
      </c>
      <c r="E62" s="18">
        <f>Stocks!E62/Stocks!E61-1</f>
        <v>-3.2479283069464238E-3</v>
      </c>
      <c r="F62" s="19">
        <f>Stocks!F62/Stocks!F61-1</f>
        <v>1.0450903659166455E-2</v>
      </c>
      <c r="G62" s="20">
        <f>Stocks!B62/Stocks!B52-1</f>
        <v>-0.12691885043488227</v>
      </c>
      <c r="H62" s="20">
        <f>Stocks!C62/Stocks!C52-1</f>
        <v>2.7467318907821614E-2</v>
      </c>
      <c r="I62" s="20">
        <f>Stocks!D62/Stocks!D52-1</f>
        <v>1.1112034812042149E-2</v>
      </c>
      <c r="J62" s="20">
        <f>Stocks!E62/Stocks!E52-1</f>
        <v>-6.1033291345135798E-2</v>
      </c>
      <c r="K62" s="21">
        <f>Stocks!F62/Stocks!F52-1</f>
        <v>7.8393756144796267E-2</v>
      </c>
    </row>
    <row r="63" spans="1:11" x14ac:dyDescent="0.25">
      <c r="A63" s="37">
        <v>41026</v>
      </c>
      <c r="B63" s="18">
        <f>Stocks!B63/Stocks!B62-1</f>
        <v>-3.0566336470821853E-2</v>
      </c>
      <c r="C63" s="18">
        <f>Stocks!C63/Stocks!C62-1</f>
        <v>-1.2197512933270871E-2</v>
      </c>
      <c r="D63" s="18">
        <f>Stocks!D63/Stocks!D62-1</f>
        <v>-2.9618192126433796E-3</v>
      </c>
      <c r="E63" s="18">
        <f>Stocks!E63/Stocks!E62-1</f>
        <v>-2.0996268889692637E-2</v>
      </c>
      <c r="F63" s="19">
        <f>Stocks!F63/Stocks!F62-1</f>
        <v>-1.0342811928140572E-2</v>
      </c>
      <c r="G63" s="20">
        <f>Stocks!B63/Stocks!B53-1</f>
        <v>-0.15405873855240826</v>
      </c>
      <c r="H63" s="20">
        <f>Stocks!C63/Stocks!C53-1</f>
        <v>1.0502362012171362E-2</v>
      </c>
      <c r="I63" s="20">
        <f>Stocks!D63/Stocks!D53-1</f>
        <v>3.215633849187105E-3</v>
      </c>
      <c r="J63" s="20">
        <f>Stocks!E63/Stocks!E53-1</f>
        <v>-8.2554422476562528E-2</v>
      </c>
      <c r="K63" s="21">
        <f>Stocks!F63/Stocks!F53-1</f>
        <v>8.311758899094257E-2</v>
      </c>
    </row>
    <row r="64" spans="1:11" x14ac:dyDescent="0.25">
      <c r="A64" s="37">
        <v>41027</v>
      </c>
      <c r="B64" s="18">
        <f>Stocks!B64/Stocks!B63-1</f>
        <v>-1.149448473472181E-2</v>
      </c>
      <c r="C64" s="18">
        <f>Stocks!C64/Stocks!C63-1</f>
        <v>-1.9551735265371795E-3</v>
      </c>
      <c r="D64" s="18">
        <f>Stocks!D64/Stocks!D63-1</f>
        <v>-1.1178967572842091E-2</v>
      </c>
      <c r="E64" s="18">
        <f>Stocks!E64/Stocks!E63-1</f>
        <v>2.8797863193601447E-3</v>
      </c>
      <c r="F64" s="19">
        <f>Stocks!F64/Stocks!F63-1</f>
        <v>2.6875106109514046E-3</v>
      </c>
      <c r="G64" s="20">
        <f>Stocks!B64/Stocks!B54-1</f>
        <v>-0.14665462147337138</v>
      </c>
      <c r="H64" s="20">
        <f>Stocks!C64/Stocks!C54-1</f>
        <v>3.2064375880698215E-3</v>
      </c>
      <c r="I64" s="20">
        <f>Stocks!D64/Stocks!D54-1</f>
        <v>-1.009553733503854E-2</v>
      </c>
      <c r="J64" s="20">
        <f>Stocks!E64/Stocks!E54-1</f>
        <v>-8.6943333333333372E-2</v>
      </c>
      <c r="K64" s="21">
        <f>Stocks!F64/Stocks!F54-1</f>
        <v>9.5595680288405038E-2</v>
      </c>
    </row>
    <row r="65" spans="1:11" x14ac:dyDescent="0.25">
      <c r="A65" s="37">
        <v>41030</v>
      </c>
      <c r="B65" s="18">
        <f>Stocks!B65/Stocks!B64-1</f>
        <v>-1.0666456038681549E-3</v>
      </c>
      <c r="C65" s="18">
        <f>Stocks!C65/Stocks!C64-1</f>
        <v>8.0420646444516741E-3</v>
      </c>
      <c r="D65" s="18">
        <f>Stocks!D65/Stocks!D64-1</f>
        <v>1.35188542245952E-2</v>
      </c>
      <c r="E65" s="18">
        <f>Stocks!E65/Stocks!E64-1</f>
        <v>7.503516435498625E-3</v>
      </c>
      <c r="F65" s="19">
        <f>Stocks!F65/Stocks!F64-1</f>
        <v>1.1909659176199128E-3</v>
      </c>
      <c r="G65" s="20">
        <f>Stocks!B65/Stocks!B55-1</f>
        <v>-0.12876806840249222</v>
      </c>
      <c r="H65" s="20">
        <f>Stocks!C65/Stocks!C55-1</f>
        <v>1.0238833635418665E-3</v>
      </c>
      <c r="I65" s="20">
        <f>Stocks!D65/Stocks!D55-1</f>
        <v>-5.044591059625958E-3</v>
      </c>
      <c r="J65" s="20">
        <f>Stocks!E65/Stocks!E55-1</f>
        <v>-8.9223939602091185E-2</v>
      </c>
      <c r="K65" s="21">
        <f>Stocks!F65/Stocks!F55-1</f>
        <v>8.2420990582643183E-2</v>
      </c>
    </row>
    <row r="66" spans="1:11" x14ac:dyDescent="0.25">
      <c r="A66" s="37">
        <v>41031</v>
      </c>
      <c r="B66" s="18">
        <f>Stocks!B66/Stocks!B65-1</f>
        <v>1.6445830356583757E-2</v>
      </c>
      <c r="C66" s="18">
        <f>Stocks!C66/Stocks!C65-1</f>
        <v>-1.3501254259089546E-2</v>
      </c>
      <c r="D66" s="18">
        <f>Stocks!D66/Stocks!D65-1</f>
        <v>1.5600323920432757E-3</v>
      </c>
      <c r="E66" s="18">
        <f>Stocks!E66/Stocks!E65-1</f>
        <v>-8.3786207812409641E-3</v>
      </c>
      <c r="F66" s="19">
        <f>Stocks!F66/Stocks!F65-1</f>
        <v>-3.1528695063601009E-2</v>
      </c>
      <c r="G66" s="20">
        <f>Stocks!B66/Stocks!B56-1</f>
        <v>-0.10971863332479792</v>
      </c>
      <c r="H66" s="20">
        <f>Stocks!C66/Stocks!C56-1</f>
        <v>-8.1242972106330136E-3</v>
      </c>
      <c r="I66" s="20">
        <f>Stocks!D66/Stocks!D56-1</f>
        <v>-3.5698885313388828E-3</v>
      </c>
      <c r="J66" s="20">
        <f>Stocks!E66/Stocks!E56-1</f>
        <v>-8.1665417972036969E-2</v>
      </c>
      <c r="K66" s="21">
        <f>Stocks!F66/Stocks!F56-1</f>
        <v>2.5189036492756722E-2</v>
      </c>
    </row>
    <row r="67" spans="1:11" x14ac:dyDescent="0.25">
      <c r="A67" s="37">
        <v>41032</v>
      </c>
      <c r="B67" s="18">
        <f>Stocks!B67/Stocks!B66-1</f>
        <v>-1.0401285341240296E-2</v>
      </c>
      <c r="C67" s="18">
        <f>Stocks!C67/Stocks!C66-1</f>
        <v>-2.0734145237543133E-3</v>
      </c>
      <c r="D67" s="18">
        <f>Stocks!D67/Stocks!D66-1</f>
        <v>7.242848517344358E-3</v>
      </c>
      <c r="E67" s="18">
        <f>Stocks!E67/Stocks!E66-1</f>
        <v>4.8241190599713768E-3</v>
      </c>
      <c r="F67" s="19">
        <f>Stocks!F67/Stocks!F66-1</f>
        <v>-1.6896172792529418E-2</v>
      </c>
      <c r="G67" s="20">
        <f>Stocks!B67/Stocks!B57-1</f>
        <v>-0.12078793288823886</v>
      </c>
      <c r="H67" s="20">
        <f>Stocks!C67/Stocks!C57-1</f>
        <v>-1.6853775686448413E-2</v>
      </c>
      <c r="I67" s="20">
        <f>Stocks!D67/Stocks!D57-1</f>
        <v>6.0674305167347509E-3</v>
      </c>
      <c r="J67" s="20">
        <f>Stocks!E67/Stocks!E57-1</f>
        <v>-7.5690504851712692E-2</v>
      </c>
      <c r="K67" s="21">
        <f>Stocks!F67/Stocks!F57-1</f>
        <v>4.7036472237855786E-3</v>
      </c>
    </row>
    <row r="68" spans="1:11" x14ac:dyDescent="0.25">
      <c r="A68" s="37">
        <v>41033</v>
      </c>
      <c r="B68" s="18">
        <f>Stocks!B68/Stocks!B67-1</f>
        <v>-4.0588299617129175E-3</v>
      </c>
      <c r="C68" s="18">
        <f>Stocks!C68/Stocks!C67-1</f>
        <v>-6.234656994388299E-4</v>
      </c>
      <c r="D68" s="18">
        <f>Stocks!D68/Stocks!D67-1</f>
        <v>-3.864740645121989E-4</v>
      </c>
      <c r="E68" s="18">
        <f>Stocks!E68/Stocks!E67-1</f>
        <v>8.2362813010845581E-3</v>
      </c>
      <c r="F68" s="19">
        <f>Stocks!F68/Stocks!F67-1</f>
        <v>5.0923782278935459E-3</v>
      </c>
      <c r="G68" s="20">
        <f>Stocks!B68/Stocks!B58-1</f>
        <v>-0.1147712933134637</v>
      </c>
      <c r="H68" s="20">
        <f>Stocks!C68/Stocks!C58-1</f>
        <v>-1.3840341090785802E-2</v>
      </c>
      <c r="I68" s="20">
        <f>Stocks!D68/Stocks!D58-1</f>
        <v>2.7744499977379933E-2</v>
      </c>
      <c r="J68" s="20">
        <f>Stocks!E68/Stocks!E58-1</f>
        <v>-7.6020260900092285E-2</v>
      </c>
      <c r="K68" s="21">
        <f>Stocks!F68/Stocks!F58-1</f>
        <v>1.3637982721254716E-2</v>
      </c>
    </row>
    <row r="69" spans="1:11" x14ac:dyDescent="0.25">
      <c r="A69" s="37">
        <v>41034</v>
      </c>
      <c r="B69" s="18">
        <f>Stocks!B69/Stocks!B68-1</f>
        <v>-5.5769799768209394E-3</v>
      </c>
      <c r="C69" s="18">
        <f>Stocks!C69/Stocks!C68-1</f>
        <v>5.0941760127316549E-3</v>
      </c>
      <c r="D69" s="18">
        <f>Stocks!D69/Stocks!D68-1</f>
        <v>1.0055821655059693E-2</v>
      </c>
      <c r="E69" s="18">
        <f>Stocks!E69/Stocks!E68-1</f>
        <v>1.3814638804588553E-2</v>
      </c>
      <c r="F69" s="19">
        <f>Stocks!F69/Stocks!F68-1</f>
        <v>0</v>
      </c>
      <c r="G69" s="20">
        <f>Stocks!B69/Stocks!B59-1</f>
        <v>-0.11729250833004956</v>
      </c>
      <c r="H69" s="20">
        <f>Stocks!C69/Stocks!C59-1</f>
        <v>-7.9014074465093564E-3</v>
      </c>
      <c r="I69" s="20">
        <f>Stocks!D69/Stocks!D59-1</f>
        <v>4.04780220076848E-2</v>
      </c>
      <c r="J69" s="20">
        <f>Stocks!E69/Stocks!E59-1</f>
        <v>-1.064321658824896E-2</v>
      </c>
      <c r="K69" s="21">
        <f>Stocks!F69/Stocks!F59-1</f>
        <v>7.1109732791541092E-4</v>
      </c>
    </row>
    <row r="70" spans="1:11" x14ac:dyDescent="0.25">
      <c r="A70" s="37">
        <v>41037</v>
      </c>
      <c r="B70" s="18">
        <f>Stocks!B70/Stocks!B69-1</f>
        <v>7.5475776506195302E-4</v>
      </c>
      <c r="C70" s="18">
        <f>Stocks!C70/Stocks!C69-1</f>
        <v>4.1366452282765032E-4</v>
      </c>
      <c r="D70" s="18">
        <f>Stocks!D70/Stocks!D69-1</f>
        <v>1.9144323364326254E-3</v>
      </c>
      <c r="E70" s="18">
        <f>Stocks!E70/Stocks!E69-1</f>
        <v>2.5031345096688806E-3</v>
      </c>
      <c r="F70" s="19">
        <f>Stocks!F70/Stocks!F69-1</f>
        <v>-1.5832848544086287E-2</v>
      </c>
      <c r="G70" s="20">
        <f>Stocks!B70/Stocks!B60-1</f>
        <v>-0.1115823178732116</v>
      </c>
      <c r="H70" s="20">
        <f>Stocks!C70/Stocks!C60-1</f>
        <v>-2.6810981692109159E-3</v>
      </c>
      <c r="I70" s="20">
        <f>Stocks!D70/Stocks!D60-1</f>
        <v>2.6439608638242129E-2</v>
      </c>
      <c r="J70" s="20">
        <f>Stocks!E70/Stocks!E60-1</f>
        <v>-1.4174098955709868E-2</v>
      </c>
      <c r="K70" s="21">
        <f>Stocks!F70/Stocks!F60-1</f>
        <v>-3.9800004853857152E-3</v>
      </c>
    </row>
    <row r="71" spans="1:11" x14ac:dyDescent="0.25">
      <c r="A71" s="37">
        <v>41038</v>
      </c>
      <c r="B71" s="18">
        <f>Stocks!B71/Stocks!B70-1</f>
        <v>6.7895481770239297E-3</v>
      </c>
      <c r="C71" s="18">
        <f>Stocks!C71/Stocks!C70-1</f>
        <v>9.5120121627960685E-3</v>
      </c>
      <c r="D71" s="18">
        <f>Stocks!D71/Stocks!D70-1</f>
        <v>5.8854451821594989E-3</v>
      </c>
      <c r="E71" s="18">
        <f>Stocks!E71/Stocks!E70-1</f>
        <v>1.4419930781205847E-2</v>
      </c>
      <c r="F71" s="19">
        <f>Stocks!F71/Stocks!F70-1</f>
        <v>1.9304885109809211E-2</v>
      </c>
      <c r="G71" s="20">
        <f>Stocks!B71/Stocks!B61-1</f>
        <v>-9.9293005128065936E-2</v>
      </c>
      <c r="H71" s="20">
        <f>Stocks!C71/Stocks!C61-1</f>
        <v>3.8039909632752167E-3</v>
      </c>
      <c r="I71" s="20">
        <f>Stocks!D71/Stocks!D61-1</f>
        <v>3.0459627976787917E-2</v>
      </c>
      <c r="J71" s="20">
        <f>Stocks!E71/Stocks!E61-1</f>
        <v>2.1238706585448464E-2</v>
      </c>
      <c r="K71" s="21">
        <f>Stocks!F71/Stocks!F61-1</f>
        <v>-3.6287210370380851E-2</v>
      </c>
    </row>
    <row r="72" spans="1:11" x14ac:dyDescent="0.25">
      <c r="A72" s="37">
        <v>41039</v>
      </c>
      <c r="B72" s="18">
        <f>Stocks!B72/Stocks!B71-1</f>
        <v>-9.740965533533652E-3</v>
      </c>
      <c r="C72" s="18">
        <f>Stocks!C72/Stocks!C71-1</f>
        <v>-1.2597298255618616E-2</v>
      </c>
      <c r="D72" s="18">
        <f>Stocks!D72/Stocks!D71-1</f>
        <v>-1.869283026056523E-2</v>
      </c>
      <c r="E72" s="18">
        <f>Stocks!E72/Stocks!E71-1</f>
        <v>-1.0910167698734874E-2</v>
      </c>
      <c r="F72" s="19">
        <f>Stocks!F72/Stocks!F71-1</f>
        <v>-3.1551916574068528E-4</v>
      </c>
      <c r="G72" s="20">
        <f>Stocks!B72/Stocks!B62-1</f>
        <v>-4.8525619593686287E-2</v>
      </c>
      <c r="H72" s="20">
        <f>Stocks!C72/Stocks!C62-1</f>
        <v>-2.0024383284717895E-2</v>
      </c>
      <c r="I72" s="20">
        <f>Stocks!D72/Stocks!D62-1</f>
        <v>6.5471511091657053E-3</v>
      </c>
      <c r="J72" s="20">
        <f>Stocks!E72/Stocks!E62-1</f>
        <v>1.3388233365235314E-2</v>
      </c>
      <c r="K72" s="21">
        <f>Stocks!F72/Stocks!F62-1</f>
        <v>-4.655563542433383E-2</v>
      </c>
    </row>
    <row r="73" spans="1:11" x14ac:dyDescent="0.25">
      <c r="A73" s="37">
        <v>41040</v>
      </c>
      <c r="B73" s="18">
        <f>Stocks!B73/Stocks!B72-1</f>
        <v>-2.3456912576518163E-2</v>
      </c>
      <c r="C73" s="18">
        <f>Stocks!C73/Stocks!C72-1</f>
        <v>-5.8087969928214411E-3</v>
      </c>
      <c r="D73" s="18">
        <f>Stocks!D73/Stocks!D72-1</f>
        <v>7.5884470607348042E-3</v>
      </c>
      <c r="E73" s="18">
        <f>Stocks!E73/Stocks!E72-1</f>
        <v>-2.768080164545661E-3</v>
      </c>
      <c r="F73" s="19">
        <f>Stocks!F73/Stocks!F72-1</f>
        <v>5.9993554067856447E-3</v>
      </c>
      <c r="G73" s="20">
        <f>Stocks!B73/Stocks!B63-1</f>
        <v>-4.1547901623533501E-2</v>
      </c>
      <c r="H73" s="20">
        <f>Stocks!C73/Stocks!C63-1</f>
        <v>-1.368628844720432E-2</v>
      </c>
      <c r="I73" s="20">
        <f>Stocks!D73/Stocks!D63-1</f>
        <v>1.7198037570229863E-2</v>
      </c>
      <c r="J73" s="20">
        <f>Stocks!E73/Stocks!E63-1</f>
        <v>3.2256631291232241E-2</v>
      </c>
      <c r="K73" s="21">
        <f>Stocks!F73/Stocks!F63-1</f>
        <v>-3.0811448913856565E-2</v>
      </c>
    </row>
    <row r="74" spans="1:11" x14ac:dyDescent="0.25">
      <c r="A74" s="37">
        <v>41041</v>
      </c>
      <c r="B74" s="18">
        <f>Stocks!B74/Stocks!B73-1</f>
        <v>1.9925015120683121E-3</v>
      </c>
      <c r="C74" s="18">
        <f>Stocks!C74/Stocks!C73-1</f>
        <v>-5.1118413543207453E-3</v>
      </c>
      <c r="D74" s="18">
        <f>Stocks!D74/Stocks!D73-1</f>
        <v>-9.9138590274693295E-3</v>
      </c>
      <c r="E74" s="18">
        <f>Stocks!E74/Stocks!E73-1</f>
        <v>-3.4767226128238349E-3</v>
      </c>
      <c r="F74" s="19">
        <f>Stocks!F74/Stocks!F73-1</f>
        <v>-1.2241090844394509E-2</v>
      </c>
      <c r="G74" s="20">
        <f>Stocks!B74/Stocks!B64-1</f>
        <v>-2.8470958632940802E-2</v>
      </c>
      <c r="H74" s="20">
        <f>Stocks!C74/Stocks!C64-1</f>
        <v>-1.6805852497610574E-2</v>
      </c>
      <c r="I74" s="20">
        <f>Stocks!D74/Stocks!D64-1</f>
        <v>1.849945196926206E-2</v>
      </c>
      <c r="J74" s="20">
        <f>Stocks!E74/Stocks!E64-1</f>
        <v>2.5713924391943532E-2</v>
      </c>
      <c r="K74" s="21">
        <f>Stocks!F74/Stocks!F64-1</f>
        <v>-4.5241298155155318E-2</v>
      </c>
    </row>
    <row r="75" spans="1:11" x14ac:dyDescent="0.25">
      <c r="A75" s="37">
        <v>41044</v>
      </c>
      <c r="B75" s="18">
        <f>Stocks!B75/Stocks!B74-1</f>
        <v>3.7118936411725478E-2</v>
      </c>
      <c r="C75" s="18">
        <f>Stocks!C75/Stocks!C74-1</f>
        <v>8.2843037581983303E-3</v>
      </c>
      <c r="D75" s="18">
        <f>Stocks!D75/Stocks!D74-1</f>
        <v>6.2874933354768459E-3</v>
      </c>
      <c r="E75" s="18">
        <f>Stocks!E75/Stocks!E74-1</f>
        <v>7.9624845105550346E-3</v>
      </c>
      <c r="F75" s="19">
        <f>Stocks!F75/Stocks!F74-1</f>
        <v>1.8748060872214145E-2</v>
      </c>
      <c r="G75" s="20">
        <f>Stocks!B75/Stocks!B65-1</f>
        <v>8.6670563571376036E-3</v>
      </c>
      <c r="H75" s="20">
        <f>Stocks!C75/Stocks!C65-1</f>
        <v>-1.6569584501179513E-2</v>
      </c>
      <c r="I75" s="20">
        <f>Stocks!D75/Stocks!D65-1</f>
        <v>1.1232554987662624E-2</v>
      </c>
      <c r="J75" s="20">
        <f>Stocks!E75/Stocks!E65-1</f>
        <v>2.6181188215599782E-2</v>
      </c>
      <c r="K75" s="21">
        <f>Stocks!F75/Stocks!F65-1</f>
        <v>-2.8498449130692327E-2</v>
      </c>
    </row>
    <row r="76" spans="1:11" x14ac:dyDescent="0.25">
      <c r="A76" s="37">
        <v>41045</v>
      </c>
      <c r="B76" s="18">
        <f>Stocks!B76/Stocks!B75-1</f>
        <v>-4.1542629924241625E-3</v>
      </c>
      <c r="C76" s="18">
        <f>Stocks!C76/Stocks!C75-1</f>
        <v>-5.7203349847013696E-3</v>
      </c>
      <c r="D76" s="18">
        <f>Stocks!D76/Stocks!D75-1</f>
        <v>-1.5041677228478934E-2</v>
      </c>
      <c r="E76" s="18">
        <f>Stocks!E76/Stocks!E75-1</f>
        <v>-1.4319823226002226E-2</v>
      </c>
      <c r="F76" s="19">
        <f>Stocks!F76/Stocks!F75-1</f>
        <v>4.9905630755529007E-3</v>
      </c>
      <c r="G76" s="20">
        <f>Stocks!B76/Stocks!B66-1</f>
        <v>-1.177538621920371E-2</v>
      </c>
      <c r="H76" s="20">
        <f>Stocks!C76/Stocks!C66-1</f>
        <v>-8.8128664029447634E-3</v>
      </c>
      <c r="I76" s="20">
        <f>Stocks!D76/Stocks!D66-1</f>
        <v>-5.5294849238426425E-3</v>
      </c>
      <c r="J76" s="20">
        <f>Stocks!E76/Stocks!E66-1</f>
        <v>2.0032924057562296E-2</v>
      </c>
      <c r="K76" s="21">
        <f>Stocks!F76/Stocks!F66-1</f>
        <v>8.1350739669430183E-3</v>
      </c>
    </row>
    <row r="77" spans="1:11" x14ac:dyDescent="0.25">
      <c r="A77" s="37">
        <v>41046</v>
      </c>
      <c r="B77" s="18">
        <f>Stocks!B77/Stocks!B76-1</f>
        <v>1.1445026904291167E-2</v>
      </c>
      <c r="C77" s="18">
        <f>Stocks!C77/Stocks!C76-1</f>
        <v>3.1381494764093354E-4</v>
      </c>
      <c r="D77" s="18">
        <f>Stocks!D77/Stocks!D76-1</f>
        <v>-1.1590611011693119E-2</v>
      </c>
      <c r="E77" s="18">
        <f>Stocks!E77/Stocks!E76-1</f>
        <v>5.6642313598764815E-4</v>
      </c>
      <c r="F77" s="19">
        <f>Stocks!F77/Stocks!F76-1</f>
        <v>-2.7932985047512959E-3</v>
      </c>
      <c r="G77" s="20">
        <f>Stocks!B77/Stocks!B67-1</f>
        <v>1.004059147112657E-2</v>
      </c>
      <c r="H77" s="20">
        <f>Stocks!C77/Stocks!C67-1</f>
        <v>-6.4417589773804185E-3</v>
      </c>
      <c r="I77" s="20">
        <f>Stocks!D77/Stocks!D67-1</f>
        <v>-2.4124126946942992E-2</v>
      </c>
      <c r="J77" s="20">
        <f>Stocks!E77/Stocks!E67-1</f>
        <v>1.5710784550051038E-2</v>
      </c>
      <c r="K77" s="21">
        <f>Stocks!F77/Stocks!F67-1</f>
        <v>2.2597027851957607E-2</v>
      </c>
    </row>
    <row r="78" spans="1:11" x14ac:dyDescent="0.25">
      <c r="A78" s="37">
        <v>41047</v>
      </c>
      <c r="B78" s="18">
        <f>Stocks!B78/Stocks!B77-1</f>
        <v>-3.8071500042872186E-3</v>
      </c>
      <c r="C78" s="18">
        <f>Stocks!C78/Stocks!C77-1</f>
        <v>-9.725008005408653E-3</v>
      </c>
      <c r="D78" s="18">
        <f>Stocks!D78/Stocks!D77-1</f>
        <v>-7.2893557077362559E-3</v>
      </c>
      <c r="E78" s="18">
        <f>Stocks!E78/Stocks!E77-1</f>
        <v>-8.9297057234357657E-3</v>
      </c>
      <c r="F78" s="19">
        <f>Stocks!F78/Stocks!F77-1</f>
        <v>-4.6685118520353175E-3</v>
      </c>
      <c r="G78" s="20">
        <f>Stocks!B78/Stocks!B68-1</f>
        <v>1.0295834431963247E-2</v>
      </c>
      <c r="H78" s="20">
        <f>Stocks!C78/Stocks!C68-1</f>
        <v>-1.549031280443347E-2</v>
      </c>
      <c r="I78" s="20">
        <f>Stocks!D78/Stocks!D68-1</f>
        <v>-3.0863087030400194E-2</v>
      </c>
      <c r="J78" s="20">
        <f>Stocks!E78/Stocks!E68-1</f>
        <v>-1.5824615586403912E-3</v>
      </c>
      <c r="K78" s="21">
        <f>Stocks!F78/Stocks!F68-1</f>
        <v>1.266614249142628E-2</v>
      </c>
    </row>
    <row r="79" spans="1:11" x14ac:dyDescent="0.25">
      <c r="A79" s="37">
        <v>41048</v>
      </c>
      <c r="B79" s="18">
        <f>Stocks!B79/Stocks!B78-1</f>
        <v>1.0827993678249159E-2</v>
      </c>
      <c r="C79" s="18">
        <f>Stocks!C79/Stocks!C78-1</f>
        <v>8.131009574574799E-3</v>
      </c>
      <c r="D79" s="18">
        <f>Stocks!D79/Stocks!D78-1</f>
        <v>-2.178962537137652E-2</v>
      </c>
      <c r="E79" s="18">
        <f>Stocks!E79/Stocks!E78-1</f>
        <v>1.3450969422325709E-2</v>
      </c>
      <c r="F79" s="19">
        <f>Stocks!F79/Stocks!F78-1</f>
        <v>-1.563430094586038E-3</v>
      </c>
      <c r="G79" s="20">
        <f>Stocks!B79/Stocks!B69-1</f>
        <v>2.6962661540709254E-2</v>
      </c>
      <c r="H79" s="20">
        <f>Stocks!C79/Stocks!C69-1</f>
        <v>-1.2515674077646755E-2</v>
      </c>
      <c r="I79" s="20">
        <f>Stocks!D79/Stocks!D69-1</f>
        <v>-6.1418426212314414E-2</v>
      </c>
      <c r="J79" s="20">
        <f>Stocks!E79/Stocks!E69-1</f>
        <v>-1.9406077872975436E-3</v>
      </c>
      <c r="K79" s="21">
        <f>Stocks!F79/Stocks!F69-1</f>
        <v>1.1082909768487026E-2</v>
      </c>
    </row>
    <row r="80" spans="1:11" x14ac:dyDescent="0.25">
      <c r="A80" s="37">
        <v>41051</v>
      </c>
      <c r="B80" s="18">
        <f>Stocks!B80/Stocks!B79-1</f>
        <v>1.2707496824874376E-2</v>
      </c>
      <c r="C80" s="18">
        <f>Stocks!C80/Stocks!C79-1</f>
        <v>-4.0849668908672365E-3</v>
      </c>
      <c r="D80" s="18">
        <f>Stocks!D80/Stocks!D79-1</f>
        <v>2.0398527533513899E-3</v>
      </c>
      <c r="E80" s="18">
        <f>Stocks!E80/Stocks!E79-1</f>
        <v>-7.7493167603532864E-3</v>
      </c>
      <c r="F80" s="19">
        <f>Stocks!F80/Stocks!F79-1</f>
        <v>-1.4719715490145391E-2</v>
      </c>
      <c r="G80" s="20">
        <f>Stocks!B80/Stocks!B70-1</f>
        <v>3.9228420581395307E-2</v>
      </c>
      <c r="H80" s="20">
        <f>Stocks!C80/Stocks!C70-1</f>
        <v>-1.6956165213125707E-2</v>
      </c>
      <c r="I80" s="20">
        <f>Stocks!D80/Stocks!D70-1</f>
        <v>-6.1300933851192951E-2</v>
      </c>
      <c r="J80" s="20">
        <f>Stocks!E80/Stocks!E70-1</f>
        <v>-1.2147613562150772E-2</v>
      </c>
      <c r="K80" s="21">
        <f>Stocks!F80/Stocks!F70-1</f>
        <v>1.2226485639184492E-2</v>
      </c>
    </row>
    <row r="81" spans="1:11" x14ac:dyDescent="0.25">
      <c r="A81" s="37">
        <v>41052</v>
      </c>
      <c r="B81" s="18">
        <f>Stocks!B81/Stocks!B80-1</f>
        <v>1.524428142467249E-2</v>
      </c>
      <c r="C81" s="18">
        <f>Stocks!C81/Stocks!C80-1</f>
        <v>1.4724483398597776E-2</v>
      </c>
      <c r="D81" s="18">
        <f>Stocks!D81/Stocks!D80-1</f>
        <v>9.2826492792354998E-3</v>
      </c>
      <c r="E81" s="18">
        <f>Stocks!E81/Stocks!E80-1</f>
        <v>2.2506584722631118E-2</v>
      </c>
      <c r="F81" s="19">
        <f>Stocks!F81/Stocks!F80-1</f>
        <v>1.207872380354158E-2</v>
      </c>
      <c r="G81" s="20">
        <f>Stocks!B81/Stocks!B71-1</f>
        <v>4.7955566284586304E-2</v>
      </c>
      <c r="H81" s="20">
        <f>Stocks!C81/Stocks!C71-1</f>
        <v>-1.188035863467729E-2</v>
      </c>
      <c r="I81" s="20">
        <f>Stocks!D81/Stocks!D71-1</f>
        <v>-5.8130640127671884E-2</v>
      </c>
      <c r="J81" s="20">
        <f>Stocks!E81/Stocks!E71-1</f>
        <v>-4.2727481815166835E-3</v>
      </c>
      <c r="K81" s="21">
        <f>Stocks!F81/Stocks!F71-1</f>
        <v>5.0505052523965865E-3</v>
      </c>
    </row>
    <row r="82" spans="1:11" x14ac:dyDescent="0.25">
      <c r="A82" s="37">
        <v>41053</v>
      </c>
      <c r="B82" s="18">
        <f>Stocks!B82/Stocks!B81-1</f>
        <v>1.7569091651412183E-2</v>
      </c>
      <c r="C82" s="18">
        <f>Stocks!C82/Stocks!C81-1</f>
        <v>-3.1111177435583226E-4</v>
      </c>
      <c r="D82" s="18">
        <f>Stocks!D82/Stocks!D81-1</f>
        <v>-5.566648810105268E-3</v>
      </c>
      <c r="E82" s="18">
        <f>Stocks!E82/Stocks!E81-1</f>
        <v>7.1935352605572156E-3</v>
      </c>
      <c r="F82" s="19">
        <f>Stocks!F82/Stocks!F81-1</f>
        <v>3.2035430710752433E-2</v>
      </c>
      <c r="G82" s="20">
        <f>Stocks!B82/Stocks!B72-1</f>
        <v>7.6856818832041318E-2</v>
      </c>
      <c r="H82" s="20">
        <f>Stocks!C82/Stocks!C72-1</f>
        <v>4.1474867884883082E-4</v>
      </c>
      <c r="I82" s="20">
        <f>Stocks!D82/Stocks!D72-1</f>
        <v>-4.5531987532893226E-2</v>
      </c>
      <c r="J82" s="20">
        <f>Stocks!E82/Stocks!E72-1</f>
        <v>1.3952442096148099E-2</v>
      </c>
      <c r="K82" s="21">
        <f>Stocks!F82/Stocks!F72-1</f>
        <v>3.7575105906025419E-2</v>
      </c>
    </row>
    <row r="83" spans="1:11" x14ac:dyDescent="0.25">
      <c r="A83" s="37">
        <v>41054</v>
      </c>
      <c r="B83" s="18">
        <f>Stocks!B83/Stocks!B82-1</f>
        <v>7.9299408842734564E-3</v>
      </c>
      <c r="C83" s="18">
        <f>Stocks!C83/Stocks!C82-1</f>
        <v>-7.2585964844851247E-4</v>
      </c>
      <c r="D83" s="18">
        <f>Stocks!D83/Stocks!D82-1</f>
        <v>4.2998396094215963E-3</v>
      </c>
      <c r="E83" s="18">
        <f>Stocks!E83/Stocks!E82-1</f>
        <v>-1.5856508173328621E-3</v>
      </c>
      <c r="F83" s="19">
        <f>Stocks!F83/Stocks!F82-1</f>
        <v>-7.9126476686814939E-3</v>
      </c>
      <c r="G83" s="20">
        <f>Stocks!B83/Stocks!B73-1</f>
        <v>0.11146783354938616</v>
      </c>
      <c r="H83" s="20">
        <f>Stocks!C83/Stocks!C73-1</f>
        <v>5.5295047444228196E-3</v>
      </c>
      <c r="I83" s="20">
        <f>Stocks!D83/Stocks!D73-1</f>
        <v>-4.8647218386319468E-2</v>
      </c>
      <c r="J83" s="20">
        <f>Stocks!E83/Stocks!E73-1</f>
        <v>1.5154697158752173E-2</v>
      </c>
      <c r="K83" s="21">
        <f>Stocks!F83/Stocks!F73-1</f>
        <v>2.3226440584509511E-2</v>
      </c>
    </row>
    <row r="84" spans="1:11" x14ac:dyDescent="0.25">
      <c r="A84" s="37">
        <v>41055</v>
      </c>
      <c r="B84" s="18">
        <f>Stocks!B84/Stocks!B83-1</f>
        <v>-5.9752340441687757E-4</v>
      </c>
      <c r="C84" s="18">
        <f>Stocks!C84/Stocks!C83-1</f>
        <v>8.3007981054843416E-3</v>
      </c>
      <c r="D84" s="18">
        <f>Stocks!D84/Stocks!D83-1</f>
        <v>-4.3622826641820378E-3</v>
      </c>
      <c r="E84" s="18">
        <f>Stocks!E84/Stocks!E83-1</f>
        <v>1.1793595065690665E-2</v>
      </c>
      <c r="F84" s="19">
        <f>Stocks!F84/Stocks!F83-1</f>
        <v>-7.3618667175503472E-3</v>
      </c>
      <c r="G84" s="20">
        <f>Stocks!B84/Stocks!B74-1</f>
        <v>0.10859482863326098</v>
      </c>
      <c r="H84" s="20">
        <f>Stocks!C84/Stocks!C74-1</f>
        <v>1.908560609725507E-2</v>
      </c>
      <c r="I84" s="20">
        <f>Stocks!D84/Stocks!D74-1</f>
        <v>-4.3312826360221379E-2</v>
      </c>
      <c r="J84" s="20">
        <f>Stocks!E84/Stocks!E74-1</f>
        <v>3.0710515141343597E-2</v>
      </c>
      <c r="K84" s="21">
        <f>Stocks!F84/Stocks!F74-1</f>
        <v>2.8280863369106513E-2</v>
      </c>
    </row>
    <row r="85" spans="1:11" x14ac:dyDescent="0.25">
      <c r="A85" s="37">
        <v>41059</v>
      </c>
      <c r="B85" s="18">
        <f>Stocks!B85/Stocks!B84-1</f>
        <v>-4.8828205595410346E-3</v>
      </c>
      <c r="C85" s="18">
        <f>Stocks!C85/Stocks!C84-1</f>
        <v>-1.3171444104083441E-2</v>
      </c>
      <c r="D85" s="18">
        <f>Stocks!D85/Stocks!D84-1</f>
        <v>-9.6552467847124124E-3</v>
      </c>
      <c r="E85" s="18">
        <f>Stocks!E85/Stocks!E84-1</f>
        <v>4.1765595402603051E-3</v>
      </c>
      <c r="F85" s="19">
        <f>Stocks!F85/Stocks!F84-1</f>
        <v>-2.9666136941475796E-2</v>
      </c>
      <c r="G85" s="20">
        <f>Stocks!B85/Stocks!B75-1</f>
        <v>6.3698405535484115E-2</v>
      </c>
      <c r="H85" s="20">
        <f>Stocks!C85/Stocks!C75-1</f>
        <v>-2.5999876712925474E-3</v>
      </c>
      <c r="I85" s="20">
        <f>Stocks!D85/Stocks!D75-1</f>
        <v>-5.8469742337684094E-2</v>
      </c>
      <c r="J85" s="20">
        <f>Stocks!E85/Stocks!E75-1</f>
        <v>2.6839148164512272E-2</v>
      </c>
      <c r="K85" s="21">
        <f>Stocks!F85/Stocks!F75-1</f>
        <v>-2.0586364004618329E-2</v>
      </c>
    </row>
    <row r="86" spans="1:11" x14ac:dyDescent="0.25">
      <c r="A86" s="37">
        <v>41060</v>
      </c>
      <c r="B86" s="18">
        <f>Stocks!B86/Stocks!B85-1</f>
        <v>-1.4019800781613911E-2</v>
      </c>
      <c r="C86" s="18">
        <f>Stocks!C86/Stocks!C85-1</f>
        <v>5.3179719145486359E-3</v>
      </c>
      <c r="D86" s="18">
        <f>Stocks!D86/Stocks!D85-1</f>
        <v>-7.3733222278349331E-4</v>
      </c>
      <c r="E86" s="18">
        <f>Stocks!E86/Stocks!E85-1</f>
        <v>-2.1338920538830353E-3</v>
      </c>
      <c r="F86" s="19">
        <f>Stocks!F86/Stocks!F85-1</f>
        <v>-1.910883230152316E-3</v>
      </c>
      <c r="G86" s="20">
        <f>Stocks!B86/Stocks!B76-1</f>
        <v>5.3160672203768966E-2</v>
      </c>
      <c r="H86" s="20">
        <f>Stocks!C86/Stocks!C76-1</f>
        <v>8.4729607402900253E-3</v>
      </c>
      <c r="I86" s="20">
        <f>Stocks!D86/Stocks!D76-1</f>
        <v>-4.4796094095384542E-2</v>
      </c>
      <c r="J86" s="20">
        <f>Stocks!E86/Stocks!E76-1</f>
        <v>3.9533926328078062E-2</v>
      </c>
      <c r="K86" s="21">
        <f>Stocks!F86/Stocks!F76-1</f>
        <v>-2.7312169070102921E-2</v>
      </c>
    </row>
    <row r="87" spans="1:11" x14ac:dyDescent="0.25">
      <c r="A87" s="37">
        <v>41061</v>
      </c>
      <c r="B87" s="18">
        <f>Stocks!B87/Stocks!B86-1</f>
        <v>-7.5154867880680154E-3</v>
      </c>
      <c r="C87" s="18">
        <f>Stocks!C87/Stocks!C86-1</f>
        <v>4.8749539318604374E-3</v>
      </c>
      <c r="D87" s="18">
        <f>Stocks!D87/Stocks!D86-1</f>
        <v>7.4349476852142438E-4</v>
      </c>
      <c r="E87" s="18">
        <f>Stocks!E87/Stocks!E86-1</f>
        <v>-5.107947800053414E-3</v>
      </c>
      <c r="F87" s="19">
        <f>Stocks!F87/Stocks!F86-1</f>
        <v>5.743423046192575E-3</v>
      </c>
      <c r="G87" s="20">
        <f>Stocks!B87/Stocks!B77-1</f>
        <v>3.3418158459160408E-2</v>
      </c>
      <c r="H87" s="20">
        <f>Stocks!C87/Stocks!C77-1</f>
        <v>1.3071303047503591E-2</v>
      </c>
      <c r="I87" s="20">
        <f>Stocks!D87/Stocks!D77-1</f>
        <v>-3.2876350972384838E-2</v>
      </c>
      <c r="J87" s="20">
        <f>Stocks!E87/Stocks!E77-1</f>
        <v>3.3638564498828627E-2</v>
      </c>
      <c r="K87" s="21">
        <f>Stocks!F87/Stocks!F77-1</f>
        <v>-1.8985344595107478E-2</v>
      </c>
    </row>
    <row r="88" spans="1:11" x14ac:dyDescent="0.25">
      <c r="A88" s="37">
        <v>41062</v>
      </c>
      <c r="B88" s="18">
        <f>Stocks!B88/Stocks!B87-1</f>
        <v>2.0465107941016747E-3</v>
      </c>
      <c r="C88" s="18">
        <f>Stocks!C88/Stocks!C87-1</f>
        <v>-8.7736759111999296E-3</v>
      </c>
      <c r="D88" s="18">
        <f>Stocks!D88/Stocks!D87-1</f>
        <v>1.4854578110876648E-3</v>
      </c>
      <c r="E88" s="18">
        <f>Stocks!E88/Stocks!E87-1</f>
        <v>-1.1035044818125672E-2</v>
      </c>
      <c r="F88" s="19">
        <f>Stocks!F88/Stocks!F87-1</f>
        <v>1.1421289204972984E-2</v>
      </c>
      <c r="G88" s="20">
        <f>Stocks!B88/Stocks!B78-1</f>
        <v>3.9490556351337247E-2</v>
      </c>
      <c r="H88" s="20">
        <f>Stocks!C88/Stocks!C78-1</f>
        <v>1.4044534980150569E-2</v>
      </c>
      <c r="I88" s="20">
        <f>Stocks!D88/Stocks!D78-1</f>
        <v>-2.4327707197227211E-2</v>
      </c>
      <c r="J88" s="20">
        <f>Stocks!E88/Stocks!E78-1</f>
        <v>3.1442797263965483E-2</v>
      </c>
      <c r="K88" s="21">
        <f>Stocks!F88/Stocks!F78-1</f>
        <v>-3.1269789878416443E-3</v>
      </c>
    </row>
    <row r="89" spans="1:11" x14ac:dyDescent="0.25">
      <c r="A89" s="37">
        <v>41065</v>
      </c>
      <c r="B89" s="18">
        <f>Stocks!B89/Stocks!B88-1</f>
        <v>7.2507406754713788E-3</v>
      </c>
      <c r="C89" s="18">
        <f>Stocks!C89/Stocks!C88-1</f>
        <v>6.3521423092807172E-3</v>
      </c>
      <c r="D89" s="18">
        <f>Stocks!D89/Stocks!D88-1</f>
        <v>5.3563182552378574E-3</v>
      </c>
      <c r="E89" s="18">
        <f>Stocks!E89/Stocks!E88-1</f>
        <v>-8.0156696065244448E-3</v>
      </c>
      <c r="F89" s="19">
        <f>Stocks!F89/Stocks!F88-1</f>
        <v>2.0388941013098405E-2</v>
      </c>
      <c r="G89" s="20">
        <f>Stocks!B89/Stocks!B79-1</f>
        <v>3.5811868446646633E-2</v>
      </c>
      <c r="H89" s="20">
        <f>Stocks!C89/Stocks!C79-1</f>
        <v>1.2255233181381442E-2</v>
      </c>
      <c r="I89" s="20">
        <f>Stocks!D89/Stocks!D79-1</f>
        <v>2.747803087080225E-3</v>
      </c>
      <c r="J89" s="20">
        <f>Stocks!E89/Stocks!E79-1</f>
        <v>9.5950602980676702E-3</v>
      </c>
      <c r="K89" s="21">
        <f>Stocks!F89/Stocks!F79-1</f>
        <v>1.8791014767706171E-2</v>
      </c>
    </row>
    <row r="90" spans="1:11" x14ac:dyDescent="0.25">
      <c r="A90" s="37">
        <v>41066</v>
      </c>
      <c r="B90" s="18">
        <f>Stocks!B90/Stocks!B89-1</f>
        <v>4.0556672095082291E-3</v>
      </c>
      <c r="C90" s="18">
        <f>Stocks!C90/Stocks!C89-1</f>
        <v>4.1399472121250724E-4</v>
      </c>
      <c r="D90" s="18">
        <f>Stocks!D90/Stocks!D89-1</f>
        <v>-8.1959892039518145E-4</v>
      </c>
      <c r="E90" s="18">
        <f>Stocks!E90/Stocks!E89-1</f>
        <v>1.3960784547539795E-4</v>
      </c>
      <c r="F90" s="19">
        <f>Stocks!F90/Stocks!F89-1</f>
        <v>1.6600231921760189E-2</v>
      </c>
      <c r="G90" s="20">
        <f>Stocks!B90/Stocks!B80-1</f>
        <v>2.6962652036704116E-2</v>
      </c>
      <c r="H90" s="20">
        <f>Stocks!C90/Stocks!C80-1</f>
        <v>1.6828010260056869E-2</v>
      </c>
      <c r="I90" s="20">
        <f>Stocks!D90/Stocks!D80-1</f>
        <v>-1.136688154638188E-4</v>
      </c>
      <c r="J90" s="20">
        <f>Stocks!E90/Stocks!E80-1</f>
        <v>1.7621881995085298E-2</v>
      </c>
      <c r="K90" s="21">
        <f>Stocks!F90/Stocks!F80-1</f>
        <v>5.1176196434179699E-2</v>
      </c>
    </row>
    <row r="91" spans="1:11" x14ac:dyDescent="0.25">
      <c r="A91" s="37">
        <v>41067</v>
      </c>
      <c r="B91" s="18">
        <f>Stocks!B91/Stocks!B90-1</f>
        <v>-9.0886594299621759E-4</v>
      </c>
      <c r="C91" s="18">
        <f>Stocks!C91/Stocks!C90-1</f>
        <v>1.3549872456175116E-2</v>
      </c>
      <c r="D91" s="18">
        <f>Stocks!D91/Stocks!D90-1</f>
        <v>1.7225912215574901E-3</v>
      </c>
      <c r="E91" s="18">
        <f>Stocks!E91/Stocks!E90-1</f>
        <v>1.6228290812141166E-2</v>
      </c>
      <c r="F91" s="19">
        <f>Stocks!F91/Stocks!F90-1</f>
        <v>6.0476328682268488E-3</v>
      </c>
      <c r="G91" s="20">
        <f>Stocks!B91/Stocks!B81-1</f>
        <v>1.0623058341911795E-2</v>
      </c>
      <c r="H91" s="20">
        <f>Stocks!C91/Stocks!C81-1</f>
        <v>1.5650964345669482E-2</v>
      </c>
      <c r="I91" s="20">
        <f>Stocks!D91/Stocks!D81-1</f>
        <v>-7.6033435069212674E-3</v>
      </c>
      <c r="J91" s="20">
        <f>Stocks!E91/Stocks!E81-1</f>
        <v>1.1373580653686766E-2</v>
      </c>
      <c r="K91" s="21">
        <f>Stocks!F91/Stocks!F81-1</f>
        <v>4.4912119262487726E-2</v>
      </c>
    </row>
    <row r="92" spans="1:11" x14ac:dyDescent="0.25">
      <c r="A92" s="37">
        <v>41068</v>
      </c>
      <c r="B92" s="18">
        <f>Stocks!B92/Stocks!B91-1</f>
        <v>7.1760659442507979E-3</v>
      </c>
      <c r="C92" s="18">
        <f>Stocks!C92/Stocks!C91-1</f>
        <v>-9.8993194047439781E-3</v>
      </c>
      <c r="D92" s="18">
        <f>Stocks!D92/Stocks!D91-1</f>
        <v>5.5687861021869178E-3</v>
      </c>
      <c r="E92" s="18">
        <f>Stocks!E92/Stocks!E91-1</f>
        <v>4.1191298409204435E-4</v>
      </c>
      <c r="F92" s="19">
        <f>Stocks!F92/Stocks!F91-1</f>
        <v>-6.9130563340094042E-3</v>
      </c>
      <c r="G92" s="20">
        <f>Stocks!B92/Stocks!B82-1</f>
        <v>3.009765179133872E-4</v>
      </c>
      <c r="H92" s="20">
        <f>Stocks!C92/Stocks!C82-1</f>
        <v>5.9096613854707769E-3</v>
      </c>
      <c r="I92" s="20">
        <f>Stocks!D92/Stocks!D82-1</f>
        <v>3.509284968714832E-3</v>
      </c>
      <c r="J92" s="20">
        <f>Stocks!E92/Stocks!E82-1</f>
        <v>4.5638133505090384E-3</v>
      </c>
      <c r="K92" s="21">
        <f>Stocks!F92/Stocks!F82-1</f>
        <v>5.4776726059602154E-3</v>
      </c>
    </row>
    <row r="93" spans="1:11" x14ac:dyDescent="0.25">
      <c r="A93" s="37">
        <v>41069</v>
      </c>
      <c r="B93" s="18">
        <f>Stocks!B93/Stocks!B92-1</f>
        <v>-8.2286855872198972E-3</v>
      </c>
      <c r="C93" s="18">
        <f>Stocks!C93/Stocks!C92-1</f>
        <v>-1.8655665710235692E-2</v>
      </c>
      <c r="D93" s="18">
        <f>Stocks!D93/Stocks!D92-1</f>
        <v>-3.5019346245233063E-3</v>
      </c>
      <c r="E93" s="18">
        <f>Stocks!E93/Stocks!E92-1</f>
        <v>-1.2586186535500254E-2</v>
      </c>
      <c r="F93" s="19">
        <f>Stocks!F93/Stocks!F92-1</f>
        <v>-2.4818481008233362E-2</v>
      </c>
      <c r="G93" s="20">
        <f>Stocks!B93/Stocks!B83-1</f>
        <v>-1.5735346229322933E-2</v>
      </c>
      <c r="H93" s="20">
        <f>Stocks!C93/Stocks!C83-1</f>
        <v>-1.213920470244223E-2</v>
      </c>
      <c r="I93" s="20">
        <f>Stocks!D93/Stocks!D83-1</f>
        <v>-4.2863479431038964E-3</v>
      </c>
      <c r="J93" s="20">
        <f>Stocks!E93/Stocks!E83-1</f>
        <v>-6.504477203394976E-3</v>
      </c>
      <c r="K93" s="21">
        <f>Stocks!F93/Stocks!F83-1</f>
        <v>-1.1656340764709339E-2</v>
      </c>
    </row>
    <row r="94" spans="1:11" x14ac:dyDescent="0.25">
      <c r="A94" s="37">
        <v>41072</v>
      </c>
      <c r="B94" s="18">
        <f>Stocks!B94/Stocks!B93-1</f>
        <v>-1.5076608320214291E-2</v>
      </c>
      <c r="C94" s="18">
        <f>Stocks!C94/Stocks!C93-1</f>
        <v>-1.0713282775163258E-2</v>
      </c>
      <c r="D94" s="18">
        <f>Stocks!D94/Stocks!D93-1</f>
        <v>5.1488143515541207E-3</v>
      </c>
      <c r="E94" s="18">
        <f>Stocks!E94/Stocks!E93-1</f>
        <v>-1.4595127109809924E-3</v>
      </c>
      <c r="F94" s="19">
        <f>Stocks!F94/Stocks!F93-1</f>
        <v>-1.1173115409827794E-2</v>
      </c>
      <c r="G94" s="20">
        <f>Stocks!B94/Stocks!B84-1</f>
        <v>-2.9995118278427491E-2</v>
      </c>
      <c r="H94" s="20">
        <f>Stocks!C94/Stocks!C84-1</f>
        <v>-3.0767837245331164E-2</v>
      </c>
      <c r="I94" s="20">
        <f>Stocks!D94/Stocks!D84-1</f>
        <v>5.2254744594739666E-3</v>
      </c>
      <c r="J94" s="20">
        <f>Stocks!E94/Stocks!E84-1</f>
        <v>-1.9517905340790342E-2</v>
      </c>
      <c r="K94" s="21">
        <f>Stocks!F94/Stocks!F84-1</f>
        <v>-1.5451100760806802E-2</v>
      </c>
    </row>
    <row r="95" spans="1:11" x14ac:dyDescent="0.25">
      <c r="A95" s="37">
        <v>41073</v>
      </c>
      <c r="B95" s="18">
        <f>Stocks!B95/Stocks!B94-1</f>
        <v>1.2329117117495514E-3</v>
      </c>
      <c r="C95" s="18">
        <f>Stocks!C95/Stocks!C94-1</f>
        <v>-8.4920040351088577E-4</v>
      </c>
      <c r="D95" s="18">
        <f>Stocks!D95/Stocks!D94-1</f>
        <v>-3.9028121740696253E-3</v>
      </c>
      <c r="E95" s="18">
        <f>Stocks!E95/Stocks!E94-1</f>
        <v>-1.2523665276265028E-4</v>
      </c>
      <c r="F95" s="19">
        <f>Stocks!F95/Stocks!F94-1</f>
        <v>-2.9190217112199379E-2</v>
      </c>
      <c r="G95" s="20">
        <f>Stocks!B95/Stocks!B85-1</f>
        <v>-2.4033719680335186E-2</v>
      </c>
      <c r="H95" s="20">
        <f>Stocks!C95/Stocks!C85-1</f>
        <v>-1.8665314633332875E-2</v>
      </c>
      <c r="I95" s="20">
        <f>Stocks!D95/Stocks!D85-1</f>
        <v>1.1064343996578963E-2</v>
      </c>
      <c r="J95" s="20">
        <f>Stocks!E95/Stocks!E85-1</f>
        <v>-2.3718196715907691E-2</v>
      </c>
      <c r="K95" s="21">
        <f>Stocks!F95/Stocks!F85-1</f>
        <v>-1.4968208880105749E-2</v>
      </c>
    </row>
    <row r="96" spans="1:11" x14ac:dyDescent="0.25">
      <c r="A96" s="37">
        <v>41074</v>
      </c>
      <c r="B96" s="18">
        <f>Stocks!B96/Stocks!B95-1</f>
        <v>-3.2834512730588461E-3</v>
      </c>
      <c r="C96" s="18">
        <f>Stocks!C96/Stocks!C95-1</f>
        <v>-8.1820703659813976E-3</v>
      </c>
      <c r="D96" s="18">
        <f>Stocks!D96/Stocks!D95-1</f>
        <v>-2.1223054747472325E-3</v>
      </c>
      <c r="E96" s="18">
        <f>Stocks!E96/Stocks!E95-1</f>
        <v>9.0490063889903105E-4</v>
      </c>
      <c r="F96" s="19">
        <f>Stocks!F96/Stocks!F95-1</f>
        <v>7.1128093170877982E-3</v>
      </c>
      <c r="G96" s="20">
        <f>Stocks!B96/Stocks!B86-1</f>
        <v>-1.3406411847598942E-2</v>
      </c>
      <c r="H96" s="20">
        <f>Stocks!C96/Stocks!C86-1</f>
        <v>-3.1843294251633014E-2</v>
      </c>
      <c r="I96" s="20">
        <f>Stocks!D96/Stocks!D86-1</f>
        <v>9.6630136781308273E-3</v>
      </c>
      <c r="J96" s="20">
        <f>Stocks!E96/Stocks!E86-1</f>
        <v>-2.0745134512179852E-2</v>
      </c>
      <c r="K96" s="21">
        <f>Stocks!F96/Stocks!F86-1</f>
        <v>-6.0625672064545943E-3</v>
      </c>
    </row>
    <row r="97" spans="1:11" x14ac:dyDescent="0.25">
      <c r="A97" s="37">
        <v>41075</v>
      </c>
      <c r="B97" s="18">
        <f>Stocks!B97/Stocks!B96-1</f>
        <v>4.2209809185658198E-3</v>
      </c>
      <c r="C97" s="18">
        <f>Stocks!C97/Stocks!C96-1</f>
        <v>7.9280789225029125E-3</v>
      </c>
      <c r="D97" s="18">
        <f>Stocks!D97/Stocks!D96-1</f>
        <v>1.7996176609358372E-3</v>
      </c>
      <c r="E97" s="18">
        <f>Stocks!E97/Stocks!E96-1</f>
        <v>-1.1906746512010624E-2</v>
      </c>
      <c r="F97" s="19">
        <f>Stocks!F97/Stocks!F96-1</f>
        <v>2.8250379592903441E-2</v>
      </c>
      <c r="G97" s="20">
        <f>Stocks!B97/Stocks!B87-1</f>
        <v>-1.739606338009958E-3</v>
      </c>
      <c r="H97" s="20">
        <f>Stocks!C97/Stocks!C87-1</f>
        <v>-2.8901730804745784E-2</v>
      </c>
      <c r="I97" s="20">
        <f>Stocks!D97/Stocks!D87-1</f>
        <v>1.072854968005732E-2</v>
      </c>
      <c r="J97" s="20">
        <f>Stocks!E97/Stocks!E87-1</f>
        <v>-2.7437073304367732E-2</v>
      </c>
      <c r="K97" s="21">
        <f>Stocks!F97/Stocks!F87-1</f>
        <v>1.6180189840146797E-2</v>
      </c>
    </row>
    <row r="98" spans="1:11" x14ac:dyDescent="0.25">
      <c r="A98" s="37">
        <v>41076</v>
      </c>
      <c r="B98" s="18">
        <f>Stocks!B98/Stocks!B97-1</f>
        <v>-2.2757855129571958E-2</v>
      </c>
      <c r="C98" s="18">
        <f>Stocks!C98/Stocks!C97-1</f>
        <v>-8.3970270774196276E-3</v>
      </c>
      <c r="D98" s="18">
        <f>Stocks!D98/Stocks!D97-1</f>
        <v>-1.6331049226903094E-3</v>
      </c>
      <c r="E98" s="18">
        <f>Stocks!E98/Stocks!E97-1</f>
        <v>-2.624023649079843E-2</v>
      </c>
      <c r="F98" s="19">
        <f>Stocks!F98/Stocks!F97-1</f>
        <v>2.2478945164712272E-2</v>
      </c>
      <c r="G98" s="20">
        <f>Stocks!B98/Stocks!B88-1</f>
        <v>-2.6450251826790394E-2</v>
      </c>
      <c r="H98" s="20">
        <f>Stocks!C98/Stocks!C88-1</f>
        <v>-2.8532730283180041E-2</v>
      </c>
      <c r="I98" s="20">
        <f>Stocks!D98/Stocks!D88-1</f>
        <v>7.5812045394829664E-3</v>
      </c>
      <c r="J98" s="20">
        <f>Stocks!E98/Stocks!E88-1</f>
        <v>-4.2390086185823406E-2</v>
      </c>
      <c r="K98" s="21">
        <f>Stocks!F98/Stocks!F88-1</f>
        <v>2.7289873858353575E-2</v>
      </c>
    </row>
    <row r="99" spans="1:11" x14ac:dyDescent="0.25">
      <c r="A99" s="37">
        <v>41079</v>
      </c>
      <c r="B99" s="18">
        <f>Stocks!B99/Stocks!B98-1</f>
        <v>-2.4125847114090382E-3</v>
      </c>
      <c r="C99" s="18">
        <f>Stocks!C99/Stocks!C98-1</f>
        <v>1.1362227349967613E-2</v>
      </c>
      <c r="D99" s="18">
        <f>Stocks!D99/Stocks!D98-1</f>
        <v>9.405484248587781E-3</v>
      </c>
      <c r="E99" s="18">
        <f>Stocks!E99/Stocks!E98-1</f>
        <v>2.8769604513847469E-3</v>
      </c>
      <c r="F99" s="19">
        <f>Stocks!F99/Stocks!F98-1</f>
        <v>2.0457924906830183E-2</v>
      </c>
      <c r="G99" s="20">
        <f>Stocks!B99/Stocks!B89-1</f>
        <v>-3.5790257862034713E-2</v>
      </c>
      <c r="H99" s="20">
        <f>Stocks!C99/Stocks!C89-1</f>
        <v>-2.3696318225312707E-2</v>
      </c>
      <c r="I99" s="20">
        <f>Stocks!D99/Stocks!D89-1</f>
        <v>1.1639331469087688E-2</v>
      </c>
      <c r="J99" s="20">
        <f>Stocks!E99/Stocks!E89-1</f>
        <v>-3.1874909472470736E-2</v>
      </c>
      <c r="K99" s="21">
        <f>Stocks!F99/Stocks!F89-1</f>
        <v>2.7359324293027676E-2</v>
      </c>
    </row>
    <row r="100" spans="1:11" x14ac:dyDescent="0.25">
      <c r="A100" s="37">
        <v>41080</v>
      </c>
      <c r="B100" s="18">
        <f>Stocks!B100/Stocks!B99-1</f>
        <v>8.5172321132074291E-3</v>
      </c>
      <c r="C100" s="18">
        <f>Stocks!C100/Stocks!C99-1</f>
        <v>8.0551777270267966E-3</v>
      </c>
      <c r="D100" s="18">
        <f>Stocks!D100/Stocks!D99-1</f>
        <v>-6.4009566053112588E-3</v>
      </c>
      <c r="E100" s="18">
        <f>Stocks!E100/Stocks!E99-1</f>
        <v>3.2145708282704799E-3</v>
      </c>
      <c r="F100" s="19">
        <f>Stocks!F100/Stocks!F99-1</f>
        <v>2.1843438319359532E-2</v>
      </c>
      <c r="G100" s="20">
        <f>Stocks!B100/Stocks!B90-1</f>
        <v>-3.1505750054530712E-2</v>
      </c>
      <c r="H100" s="20">
        <f>Stocks!C100/Stocks!C90-1</f>
        <v>-1.623929029382154E-2</v>
      </c>
      <c r="I100" s="20">
        <f>Stocks!D100/Stocks!D90-1</f>
        <v>5.9883789974846113E-3</v>
      </c>
      <c r="J100" s="20">
        <f>Stocks!E100/Stocks!E90-1</f>
        <v>-2.8898376203779996E-2</v>
      </c>
      <c r="K100" s="21">
        <f>Stocks!F100/Stocks!F90-1</f>
        <v>3.26580216694623E-2</v>
      </c>
    </row>
    <row r="101" spans="1:11" x14ac:dyDescent="0.25">
      <c r="A101" s="37">
        <v>41081</v>
      </c>
      <c r="B101" s="18">
        <f>Stocks!B101/Stocks!B100-1</f>
        <v>-3.7532302443556986E-3</v>
      </c>
      <c r="C101" s="18">
        <f>Stocks!C101/Stocks!C100-1</f>
        <v>-1.1039893532090339E-2</v>
      </c>
      <c r="D101" s="18">
        <f>Stocks!D101/Stocks!D100-1</f>
        <v>-1.6390763803169617E-2</v>
      </c>
      <c r="E101" s="18">
        <f>Stocks!E101/Stocks!E100-1</f>
        <v>2.1841250619760721E-3</v>
      </c>
      <c r="F101" s="19">
        <f>Stocks!F101/Stocks!F100-1</f>
        <v>-7.6136030181924719E-3</v>
      </c>
      <c r="G101" s="20">
        <f>Stocks!B101/Stocks!B91-1</f>
        <v>-3.426300650162839E-2</v>
      </c>
      <c r="H101" s="20">
        <f>Stocks!C101/Stocks!C91-1</f>
        <v>-4.0106340448446076E-2</v>
      </c>
      <c r="I101" s="20">
        <f>Stocks!D101/Stocks!D91-1</f>
        <v>-1.2202110883861139E-2</v>
      </c>
      <c r="J101" s="20">
        <f>Stocks!E101/Stocks!E91-1</f>
        <v>-4.231889626620533E-2</v>
      </c>
      <c r="K101" s="21">
        <f>Stocks!F101/Stocks!F91-1</f>
        <v>1.863544026960362E-2</v>
      </c>
    </row>
    <row r="102" spans="1:11" x14ac:dyDescent="0.25">
      <c r="A102" s="37">
        <v>41082</v>
      </c>
      <c r="B102" s="18">
        <f>Stocks!B102/Stocks!B101-1</f>
        <v>5.7559591918390218E-3</v>
      </c>
      <c r="C102" s="18">
        <f>Stocks!C102/Stocks!C101-1</f>
        <v>1.7542082222912647E-2</v>
      </c>
      <c r="D102" s="18">
        <f>Stocks!D102/Stocks!D101-1</f>
        <v>4.8914652642886303E-3</v>
      </c>
      <c r="E102" s="18">
        <f>Stocks!E102/Stocks!E101-1</f>
        <v>6.3229043398849161E-3</v>
      </c>
      <c r="F102" s="19">
        <f>Stocks!F102/Stocks!F101-1</f>
        <v>2.1835409312377596E-2</v>
      </c>
      <c r="G102" s="20">
        <f>Stocks!B102/Stocks!B92-1</f>
        <v>-3.5624684635068848E-2</v>
      </c>
      <c r="H102" s="20">
        <f>Stocks!C102/Stocks!C92-1</f>
        <v>-1.35021496344786E-2</v>
      </c>
      <c r="I102" s="20">
        <f>Stocks!D102/Stocks!D92-1</f>
        <v>-1.2867461780962652E-2</v>
      </c>
      <c r="J102" s="20">
        <f>Stocks!E102/Stocks!E92-1</f>
        <v>-3.6660382355779064E-2</v>
      </c>
      <c r="K102" s="21">
        <f>Stocks!F102/Stocks!F92-1</f>
        <v>4.8123498840467738E-2</v>
      </c>
    </row>
    <row r="103" spans="1:11" x14ac:dyDescent="0.25">
      <c r="A103" s="37">
        <v>41083</v>
      </c>
      <c r="B103" s="18">
        <f>Stocks!B103/Stocks!B102-1</f>
        <v>-2.8095616847059524E-2</v>
      </c>
      <c r="C103" s="18">
        <f>Stocks!C103/Stocks!C102-1</f>
        <v>-4.4300520806741295E-2</v>
      </c>
      <c r="D103" s="18">
        <f>Stocks!D103/Stocks!D102-1</f>
        <v>-1.4602820586051113E-2</v>
      </c>
      <c r="E103" s="18">
        <f>Stocks!E103/Stocks!E102-1</f>
        <v>-3.7970028908273834E-2</v>
      </c>
      <c r="F103" s="19">
        <f>Stocks!F103/Stocks!F102-1</f>
        <v>-4.7646537259731669E-2</v>
      </c>
      <c r="G103" s="20">
        <f>Stocks!B103/Stocks!B93-1</f>
        <v>-5.4942825642590565E-2</v>
      </c>
      <c r="H103" s="20">
        <f>Stocks!C103/Stocks!C93-1</f>
        <v>-3.9281678329620706E-2</v>
      </c>
      <c r="I103" s="20">
        <f>Stocks!D103/Stocks!D93-1</f>
        <v>-2.386401673318328E-2</v>
      </c>
      <c r="J103" s="20">
        <f>Stocks!E103/Stocks!E93-1</f>
        <v>-6.142533973462172E-2</v>
      </c>
      <c r="K103" s="21">
        <f>Stocks!F103/Stocks!F93-1</f>
        <v>2.3587941383651945E-2</v>
      </c>
    </row>
    <row r="104" spans="1:11" x14ac:dyDescent="0.25">
      <c r="A104" s="37">
        <v>41086</v>
      </c>
      <c r="B104" s="18">
        <f>Stocks!B104/Stocks!B103-1</f>
        <v>-1.4561315092909699E-2</v>
      </c>
      <c r="C104" s="18">
        <f>Stocks!C104/Stocks!C103-1</f>
        <v>-2.6238191810600497E-2</v>
      </c>
      <c r="D104" s="18">
        <f>Stocks!D104/Stocks!D103-1</f>
        <v>-2.6289313177211171E-2</v>
      </c>
      <c r="E104" s="18">
        <f>Stocks!E104/Stocks!E103-1</f>
        <v>-1.0307694231395881E-2</v>
      </c>
      <c r="F104" s="19">
        <f>Stocks!F104/Stocks!F103-1</f>
        <v>-3.0018292438953709E-2</v>
      </c>
      <c r="G104" s="20">
        <f>Stocks!B104/Stocks!B94-1</f>
        <v>-5.4448389663634411E-2</v>
      </c>
      <c r="H104" s="20">
        <f>Stocks!C104/Stocks!C94-1</f>
        <v>-5.4358262592725581E-2</v>
      </c>
      <c r="I104" s="20">
        <f>Stocks!D104/Stocks!D94-1</f>
        <v>-5.4394707402262377E-2</v>
      </c>
      <c r="J104" s="20">
        <f>Stocks!E104/Stocks!E94-1</f>
        <v>-6.9742157199917054E-2</v>
      </c>
      <c r="K104" s="21">
        <f>Stocks!F104/Stocks!F94-1</f>
        <v>4.0802841173870341E-3</v>
      </c>
    </row>
    <row r="105" spans="1:11" x14ac:dyDescent="0.25">
      <c r="A105" s="37">
        <v>41087</v>
      </c>
      <c r="B105" s="18">
        <f>Stocks!B105/Stocks!B104-1</f>
        <v>1.6840721644418855E-2</v>
      </c>
      <c r="C105" s="18">
        <f>Stocks!C105/Stocks!C104-1</f>
        <v>1.5156735394835197E-2</v>
      </c>
      <c r="D105" s="18">
        <f>Stocks!D105/Stocks!D104-1</f>
        <v>1.8916618883086045E-2</v>
      </c>
      <c r="E105" s="18">
        <f>Stocks!E105/Stocks!E104-1</f>
        <v>1.762782124281248E-2</v>
      </c>
      <c r="F105" s="19">
        <f>Stocks!F105/Stocks!F104-1</f>
        <v>3.9074722541382778E-2</v>
      </c>
      <c r="G105" s="20">
        <f>Stocks!B105/Stocks!B95-1</f>
        <v>-3.9708572740888126E-2</v>
      </c>
      <c r="H105" s="20">
        <f>Stocks!C105/Stocks!C95-1</f>
        <v>-3.9209517334962696E-2</v>
      </c>
      <c r="I105" s="20">
        <f>Stocks!D105/Stocks!D95-1</f>
        <v>-3.2731987091996428E-2</v>
      </c>
      <c r="J105" s="20">
        <f>Stocks!E105/Stocks!E95-1</f>
        <v>-5.3225167326348966E-2</v>
      </c>
      <c r="K105" s="21">
        <f>Stocks!F105/Stocks!F95-1</f>
        <v>7.4684723020684407E-2</v>
      </c>
    </row>
    <row r="106" spans="1:11" x14ac:dyDescent="0.25">
      <c r="A106" s="37">
        <v>41088</v>
      </c>
      <c r="B106" s="18">
        <f>Stocks!B106/Stocks!B105-1</f>
        <v>8.6546506266629297E-3</v>
      </c>
      <c r="C106" s="18">
        <f>Stocks!C106/Stocks!C105-1</f>
        <v>1.8911680620001814E-2</v>
      </c>
      <c r="D106" s="18">
        <f>Stocks!D106/Stocks!D105-1</f>
        <v>8.3543956728915347E-3</v>
      </c>
      <c r="E106" s="18">
        <f>Stocks!E106/Stocks!E105-1</f>
        <v>5.9849525493631539E-3</v>
      </c>
      <c r="F106" s="19">
        <f>Stocks!F106/Stocks!F105-1</f>
        <v>4.6630533296194931E-2</v>
      </c>
      <c r="G106" s="20">
        <f>Stocks!B106/Stocks!B96-1</f>
        <v>-2.8206750154826987E-2</v>
      </c>
      <c r="H106" s="20">
        <f>Stocks!C106/Stocks!C96-1</f>
        <v>-1.2963351270355639E-2</v>
      </c>
      <c r="I106" s="20">
        <f>Stocks!D106/Stocks!D96-1</f>
        <v>-2.2576656477327428E-2</v>
      </c>
      <c r="J106" s="20">
        <f>Stocks!E106/Stocks!E96-1</f>
        <v>-4.8419850363235706E-2</v>
      </c>
      <c r="K106" s="21">
        <f>Stocks!F106/Stocks!F96-1</f>
        <v>0.11685387612448861</v>
      </c>
    </row>
    <row r="107" spans="1:11" x14ac:dyDescent="0.25">
      <c r="A107" s="37">
        <v>41089</v>
      </c>
      <c r="B107" s="18">
        <f>Stocks!B107/Stocks!B106-1</f>
        <v>1.2711859980125473E-2</v>
      </c>
      <c r="C107" s="18">
        <f>Stocks!C107/Stocks!C106-1</f>
        <v>-4.4176711871440344E-2</v>
      </c>
      <c r="D107" s="18">
        <f>Stocks!D107/Stocks!D106-1</f>
        <v>7.1134651229438628E-3</v>
      </c>
      <c r="E107" s="18">
        <f>Stocks!E107/Stocks!E106-1</f>
        <v>1.1679395382600433E-2</v>
      </c>
      <c r="F107" s="19">
        <f>Stocks!F107/Stocks!F106-1</f>
        <v>2.0695656833252363E-2</v>
      </c>
      <c r="G107" s="20">
        <f>Stocks!B107/Stocks!B97-1</f>
        <v>-1.999005371643181E-2</v>
      </c>
      <c r="H107" s="20">
        <f>Stocks!C107/Stocks!C97-1</f>
        <v>-6.3988160642659442E-2</v>
      </c>
      <c r="I107" s="20">
        <f>Stocks!D107/Stocks!D97-1</f>
        <v>-1.7392108128814088E-2</v>
      </c>
      <c r="J107" s="20">
        <f>Stocks!E107/Stocks!E97-1</f>
        <v>-2.5705289410410836E-2</v>
      </c>
      <c r="K107" s="21">
        <f>Stocks!F107/Stocks!F97-1</f>
        <v>0.10864816906654151</v>
      </c>
    </row>
    <row r="108" spans="1:11" x14ac:dyDescent="0.25">
      <c r="A108" s="37">
        <v>41090</v>
      </c>
      <c r="B108" s="18">
        <f>Stocks!B108/Stocks!B107-1</f>
        <v>3.0334578949764435E-3</v>
      </c>
      <c r="C108" s="18">
        <f>Stocks!C108/Stocks!C107-1</f>
        <v>8.9711507016076997E-3</v>
      </c>
      <c r="D108" s="18">
        <f>Stocks!D108/Stocks!D107-1</f>
        <v>4.9870202915536233E-4</v>
      </c>
      <c r="E108" s="18">
        <f>Stocks!E108/Stocks!E107-1</f>
        <v>1.0273148745203908E-2</v>
      </c>
      <c r="F108" s="19">
        <f>Stocks!F108/Stocks!F107-1</f>
        <v>1.3799020557982766E-2</v>
      </c>
      <c r="G108" s="20">
        <f>Stocks!B108/Stocks!B98-1</f>
        <v>5.8743069483671029E-3</v>
      </c>
      <c r="H108" s="20">
        <f>Stocks!C108/Stocks!C98-1</f>
        <v>-4.7593675679268976E-2</v>
      </c>
      <c r="I108" s="20">
        <f>Stocks!D108/Stocks!D98-1</f>
        <v>-1.5293951283712248E-2</v>
      </c>
      <c r="J108" s="20">
        <f>Stocks!E108/Stocks!E98-1</f>
        <v>1.0828154909524823E-2</v>
      </c>
      <c r="K108" s="21">
        <f>Stocks!F108/Stocks!F98-1</f>
        <v>9.9236745419733818E-2</v>
      </c>
    </row>
    <row r="109" spans="1:11" x14ac:dyDescent="0.25">
      <c r="A109" s="37">
        <v>41094</v>
      </c>
      <c r="B109" s="18">
        <f>Stocks!B109/Stocks!B108-1</f>
        <v>-9.3855247195416824E-3</v>
      </c>
      <c r="C109" s="18">
        <f>Stocks!C109/Stocks!C108-1</f>
        <v>-6.8654621227923762E-3</v>
      </c>
      <c r="D109" s="18">
        <f>Stocks!D109/Stocks!D108-1</f>
        <v>2.9900624186340874E-3</v>
      </c>
      <c r="E109" s="18">
        <f>Stocks!E109/Stocks!E108-1</f>
        <v>-6.0926043191068535E-3</v>
      </c>
      <c r="F109" s="19">
        <f>Stocks!F109/Stocks!F108-1</f>
        <v>-2.7776234849050674E-3</v>
      </c>
      <c r="G109" s="20">
        <f>Stocks!B109/Stocks!B99-1</f>
        <v>-1.1565568041032037E-3</v>
      </c>
      <c r="H109" s="20">
        <f>Stocks!C109/Stocks!C99-1</f>
        <v>-6.4758808271870527E-2</v>
      </c>
      <c r="I109" s="20">
        <f>Stocks!D109/Stocks!D99-1</f>
        <v>-2.1552392296368961E-2</v>
      </c>
      <c r="J109" s="20">
        <f>Stocks!E109/Stocks!E99-1</f>
        <v>1.7874759779670235E-3</v>
      </c>
      <c r="K109" s="21">
        <f>Stocks!F109/Stocks!F99-1</f>
        <v>7.4207424789482834E-2</v>
      </c>
    </row>
    <row r="110" spans="1:11" x14ac:dyDescent="0.25">
      <c r="A110" s="37">
        <v>41095</v>
      </c>
      <c r="B110" s="18">
        <f>Stocks!B110/Stocks!B109-1</f>
        <v>5.6847889931004314E-3</v>
      </c>
      <c r="C110" s="18">
        <f>Stocks!C110/Stocks!C109-1</f>
        <v>-1.3855681357729632E-2</v>
      </c>
      <c r="D110" s="18">
        <f>Stocks!D110/Stocks!D109-1</f>
        <v>-1.0767765587185174E-3</v>
      </c>
      <c r="E110" s="18">
        <f>Stocks!E110/Stocks!E109-1</f>
        <v>4.0578573297442855E-3</v>
      </c>
      <c r="F110" s="19">
        <f>Stocks!F110/Stocks!F109-1</f>
        <v>-9.1923940618633404E-3</v>
      </c>
      <c r="G110" s="20">
        <f>Stocks!B110/Stocks!B100-1</f>
        <v>-3.9618308724661544E-3</v>
      </c>
      <c r="H110" s="20">
        <f>Stocks!C110/Stocks!C100-1</f>
        <v>-8.5086999044542422E-2</v>
      </c>
      <c r="I110" s="20">
        <f>Stocks!D110/Stocks!D100-1</f>
        <v>-1.6309400906427851E-2</v>
      </c>
      <c r="J110" s="20">
        <f>Stocks!E110/Stocks!E100-1</f>
        <v>2.6295628857959663E-3</v>
      </c>
      <c r="K110" s="21">
        <f>Stocks!F110/Stocks!F100-1</f>
        <v>4.1581172735386751E-2</v>
      </c>
    </row>
    <row r="111" spans="1:11" x14ac:dyDescent="0.25">
      <c r="A111" s="37">
        <v>41096</v>
      </c>
      <c r="B111" s="18">
        <f>Stocks!B111/Stocks!B110-1</f>
        <v>4.2918625966807955E-3</v>
      </c>
      <c r="C111" s="18">
        <f>Stocks!C111/Stocks!C110-1</f>
        <v>1.1286492763596945E-2</v>
      </c>
      <c r="D111" s="18">
        <f>Stocks!D111/Stocks!D110-1</f>
        <v>2.4042747805388398E-3</v>
      </c>
      <c r="E111" s="18">
        <f>Stocks!E111/Stocks!E110-1</f>
        <v>-3.4539102152884027E-3</v>
      </c>
      <c r="F111" s="19">
        <f>Stocks!F111/Stocks!F110-1</f>
        <v>-4.7792923511419394E-3</v>
      </c>
      <c r="G111" s="20">
        <f>Stocks!B111/Stocks!B101-1</f>
        <v>4.0815774347071621E-3</v>
      </c>
      <c r="H111" s="20">
        <f>Stocks!C111/Stocks!C101-1</f>
        <v>-6.4432271970431665E-2</v>
      </c>
      <c r="I111" s="20">
        <f>Stocks!D111/Stocks!D101-1</f>
        <v>2.4871923788096773E-3</v>
      </c>
      <c r="J111" s="20">
        <f>Stocks!E111/Stocks!E101-1</f>
        <v>-3.0109783123883904E-3</v>
      </c>
      <c r="K111" s="21">
        <f>Stocks!F111/Stocks!F101-1</f>
        <v>4.4555986414273718E-2</v>
      </c>
    </row>
    <row r="112" spans="1:11" x14ac:dyDescent="0.25">
      <c r="A112" s="37">
        <v>41097</v>
      </c>
      <c r="B112" s="18">
        <f>Stocks!B112/Stocks!B111-1</f>
        <v>7.7131442228917102E-3</v>
      </c>
      <c r="C112" s="18">
        <f>Stocks!C112/Stocks!C111-1</f>
        <v>8.5412232398101029E-3</v>
      </c>
      <c r="D112" s="18">
        <f>Stocks!D112/Stocks!D111-1</f>
        <v>3.2252270329533594E-3</v>
      </c>
      <c r="E112" s="18">
        <f>Stocks!E112/Stocks!E111-1</f>
        <v>1.4769357198487487E-2</v>
      </c>
      <c r="F112" s="19">
        <f>Stocks!F112/Stocks!F111-1</f>
        <v>1.4689165450833208E-2</v>
      </c>
      <c r="G112" s="20">
        <f>Stocks!B112/Stocks!B102-1</f>
        <v>6.0355041456063852E-3</v>
      </c>
      <c r="H112" s="20">
        <f>Stocks!C112/Stocks!C102-1</f>
        <v>-7.2708011457037869E-2</v>
      </c>
      <c r="I112" s="20">
        <f>Stocks!D112/Stocks!D102-1</f>
        <v>8.2494073860273076E-4</v>
      </c>
      <c r="J112" s="20">
        <f>Stocks!E112/Stocks!E102-1</f>
        <v>5.3571317007217178E-3</v>
      </c>
      <c r="K112" s="21">
        <f>Stocks!F112/Stocks!F102-1</f>
        <v>3.7250845353468787E-2</v>
      </c>
    </row>
    <row r="113" spans="1:11" x14ac:dyDescent="0.25">
      <c r="A113" s="37">
        <v>41100</v>
      </c>
      <c r="B113" s="18">
        <f>Stocks!B113/Stocks!B112-1</f>
        <v>3.1030021188480639E-3</v>
      </c>
      <c r="C113" s="18">
        <f>Stocks!C113/Stocks!C112-1</f>
        <v>2.1453491593370622E-3</v>
      </c>
      <c r="D113" s="18">
        <f>Stocks!D113/Stocks!D112-1</f>
        <v>5.6879673716287993E-3</v>
      </c>
      <c r="E113" s="18">
        <f>Stocks!E113/Stocks!E112-1</f>
        <v>1.3406490558745432E-2</v>
      </c>
      <c r="F113" s="19">
        <f>Stocks!F113/Stocks!F112-1</f>
        <v>5.2895916951640753E-3</v>
      </c>
      <c r="G113" s="20">
        <f>Stocks!B113/Stocks!B103-1</f>
        <v>3.8329749242219213E-2</v>
      </c>
      <c r="H113" s="20">
        <f>Stocks!C113/Stocks!C103-1</f>
        <v>-2.7642712104977152E-2</v>
      </c>
      <c r="I113" s="20">
        <f>Stocks!D113/Stocks!D103-1</f>
        <v>2.1433409160809935E-2</v>
      </c>
      <c r="J113" s="20">
        <f>Stocks!E113/Stocks!E103-1</f>
        <v>5.9047507053075599E-2</v>
      </c>
      <c r="K113" s="21">
        <f>Stocks!F113/Stocks!F103-1</f>
        <v>9.4905956251281065E-2</v>
      </c>
    </row>
    <row r="114" spans="1:11" x14ac:dyDescent="0.25">
      <c r="A114" s="37">
        <v>41101</v>
      </c>
      <c r="B114" s="18">
        <f>Stocks!B114/Stocks!B113-1</f>
        <v>4.5370264701685148E-3</v>
      </c>
      <c r="C114" s="18">
        <f>Stocks!C114/Stocks!C113-1</f>
        <v>1.4084406016177775E-2</v>
      </c>
      <c r="D114" s="18">
        <f>Stocks!D114/Stocks!D113-1</f>
        <v>2.0491236207829111E-3</v>
      </c>
      <c r="E114" s="18">
        <f>Stocks!E114/Stocks!E113-1</f>
        <v>7.7612437461667128E-3</v>
      </c>
      <c r="F114" s="19">
        <f>Stocks!F114/Stocks!F113-1</f>
        <v>2.2154491061560755E-2</v>
      </c>
      <c r="G114" s="20">
        <f>Stocks!B114/Stocks!B104-1</f>
        <v>5.8453148607247041E-2</v>
      </c>
      <c r="H114" s="20">
        <f>Stocks!C114/Stocks!C104-1</f>
        <v>1.2621725803745765E-2</v>
      </c>
      <c r="I114" s="20">
        <f>Stocks!D114/Stocks!D104-1</f>
        <v>5.116074655228231E-2</v>
      </c>
      <c r="J114" s="20">
        <f>Stocks!E114/Stocks!E104-1</f>
        <v>7.8382671738804088E-2</v>
      </c>
      <c r="K114" s="21">
        <f>Stocks!F114/Stocks!F104-1</f>
        <v>0.1537980889210373</v>
      </c>
    </row>
    <row r="115" spans="1:11" x14ac:dyDescent="0.25">
      <c r="A115" s="37">
        <v>41102</v>
      </c>
      <c r="B115" s="18">
        <f>Stocks!B115/Stocks!B114-1</f>
        <v>-5.6458753551027474E-3</v>
      </c>
      <c r="C115" s="18">
        <f>Stocks!C115/Stocks!C114-1</f>
        <v>3.7776833898428563E-3</v>
      </c>
      <c r="D115" s="18">
        <f>Stocks!D115/Stocks!D114-1</f>
        <v>4.6626719524724969E-3</v>
      </c>
      <c r="E115" s="18">
        <f>Stocks!E115/Stocks!E114-1</f>
        <v>-5.0788672899325649E-3</v>
      </c>
      <c r="F115" s="19">
        <f>Stocks!F115/Stocks!F114-1</f>
        <v>-9.4823767113643154E-3</v>
      </c>
      <c r="G115" s="20">
        <f>Stocks!B115/Stocks!B105-1</f>
        <v>3.5046326979258691E-2</v>
      </c>
      <c r="H115" s="20">
        <f>Stocks!C115/Stocks!C105-1</f>
        <v>1.2710891212002196E-3</v>
      </c>
      <c r="I115" s="20">
        <f>Stocks!D115/Stocks!D105-1</f>
        <v>3.6455726318806558E-2</v>
      </c>
      <c r="J115" s="20">
        <f>Stocks!E115/Stocks!E105-1</f>
        <v>5.4320338796316925E-2</v>
      </c>
      <c r="K115" s="21">
        <f>Stocks!F115/Stocks!F105-1</f>
        <v>9.9879841170440686E-2</v>
      </c>
    </row>
    <row r="116" spans="1:11" x14ac:dyDescent="0.25">
      <c r="A116" s="37">
        <v>41103</v>
      </c>
      <c r="B116" s="18">
        <f>Stocks!B116/Stocks!B115-1</f>
        <v>1.9820612309280783E-2</v>
      </c>
      <c r="C116" s="18">
        <f>Stocks!C116/Stocks!C115-1</f>
        <v>1.2287194096285203E-2</v>
      </c>
      <c r="D116" s="18">
        <f>Stocks!D116/Stocks!D115-1</f>
        <v>9.0376186833320826E-3</v>
      </c>
      <c r="E116" s="18">
        <f>Stocks!E116/Stocks!E115-1</f>
        <v>5.537158792076724E-3</v>
      </c>
      <c r="F116" s="19">
        <f>Stocks!F116/Stocks!F115-1</f>
        <v>0</v>
      </c>
      <c r="G116" s="20">
        <f>Stocks!B116/Stocks!B106-1</f>
        <v>4.6504448566865086E-2</v>
      </c>
      <c r="H116" s="20">
        <f>Stocks!C116/Stocks!C106-1</f>
        <v>-5.2387065388460607E-3</v>
      </c>
      <c r="I116" s="20">
        <f>Stocks!D116/Stocks!D106-1</f>
        <v>3.7157989733894059E-2</v>
      </c>
      <c r="J116" s="20">
        <f>Stocks!E116/Stocks!E106-1</f>
        <v>5.3851029524148775E-2</v>
      </c>
      <c r="K116" s="21">
        <f>Stocks!F116/Stocks!F106-1</f>
        <v>5.087689130045292E-2</v>
      </c>
    </row>
    <row r="117" spans="1:11" x14ac:dyDescent="0.25">
      <c r="A117" s="37">
        <v>41104</v>
      </c>
      <c r="B117" s="18">
        <f>Stocks!B117/Stocks!B116-1</f>
        <v>-1.0122208112783859E-4</v>
      </c>
      <c r="C117" s="18">
        <f>Stocks!C117/Stocks!C116-1</f>
        <v>-5.6862279602156729E-3</v>
      </c>
      <c r="D117" s="18">
        <f>Stocks!D117/Stocks!D116-1</f>
        <v>-2.5821189971516612E-3</v>
      </c>
      <c r="E117" s="18">
        <f>Stocks!E117/Stocks!E116-1</f>
        <v>-1.5258145248495669E-3</v>
      </c>
      <c r="F117" s="19">
        <f>Stocks!F117/Stocks!F116-1</f>
        <v>0</v>
      </c>
      <c r="G117" s="20">
        <f>Stocks!B117/Stocks!B107-1</f>
        <v>3.3263814279026249E-2</v>
      </c>
      <c r="H117" s="20">
        <f>Stocks!C117/Stocks!C107-1</f>
        <v>3.48197896675424E-2</v>
      </c>
      <c r="I117" s="20">
        <f>Stocks!D117/Stocks!D107-1</f>
        <v>2.7173163908864817E-2</v>
      </c>
      <c r="J117" s="20">
        <f>Stocks!E117/Stocks!E107-1</f>
        <v>4.0095363332305567E-2</v>
      </c>
      <c r="K117" s="21">
        <f>Stocks!F117/Stocks!F107-1</f>
        <v>2.9569278819936429E-2</v>
      </c>
    </row>
    <row r="118" spans="1:11" x14ac:dyDescent="0.25">
      <c r="A118" s="37">
        <v>41107</v>
      </c>
      <c r="B118" s="18">
        <f>Stocks!B118/Stocks!B117-1</f>
        <v>1.0629652091111552E-2</v>
      </c>
      <c r="C118" s="18">
        <f>Stocks!C118/Stocks!C117-1</f>
        <v>7.36801091203243E-3</v>
      </c>
      <c r="D118" s="18">
        <f>Stocks!D118/Stocks!D117-1</f>
        <v>1.5371920232687408E-3</v>
      </c>
      <c r="E118" s="18">
        <f>Stocks!E118/Stocks!E117-1</f>
        <v>1.9351328005045465E-2</v>
      </c>
      <c r="F118" s="19">
        <f>Stocks!F118/Stocks!F117-1</f>
        <v>-1.0667772890592953E-2</v>
      </c>
      <c r="G118" s="20">
        <f>Stocks!B118/Stocks!B108-1</f>
        <v>4.1088949649460194E-2</v>
      </c>
      <c r="H118" s="20">
        <f>Stocks!C118/Stocks!C108-1</f>
        <v>3.3175579346263806E-2</v>
      </c>
      <c r="I118" s="20">
        <f>Stocks!D118/Stocks!D108-1</f>
        <v>2.8239341256999229E-2</v>
      </c>
      <c r="J118" s="20">
        <f>Stocks!E118/Stocks!E108-1</f>
        <v>4.9441521019846002E-2</v>
      </c>
      <c r="K118" s="21">
        <f>Stocks!F118/Stocks!F108-1</f>
        <v>4.7218895691338858E-3</v>
      </c>
    </row>
    <row r="119" spans="1:11" x14ac:dyDescent="0.25">
      <c r="A119" s="37">
        <v>41108</v>
      </c>
      <c r="B119" s="18">
        <f>Stocks!B119/Stocks!B118-1</f>
        <v>4.0067032612944864E-4</v>
      </c>
      <c r="C119" s="18">
        <f>Stocks!C119/Stocks!C118-1</f>
        <v>8.5155003922219308E-3</v>
      </c>
      <c r="D119" s="18">
        <f>Stocks!D119/Stocks!D118-1</f>
        <v>2.1809348785378324E-2</v>
      </c>
      <c r="E119" s="18">
        <f>Stocks!E119/Stocks!E118-1</f>
        <v>4.3337142935515605E-3</v>
      </c>
      <c r="F119" s="19">
        <f>Stocks!F119/Stocks!F118-1</f>
        <v>-3.8703972902737194E-3</v>
      </c>
      <c r="G119" s="20">
        <f>Stocks!B119/Stocks!B109-1</f>
        <v>5.1373777678323851E-2</v>
      </c>
      <c r="H119" s="20">
        <f>Stocks!C119/Stocks!C109-1</f>
        <v>4.9176669079101121E-2</v>
      </c>
      <c r="I119" s="20">
        <f>Stocks!D119/Stocks!D109-1</f>
        <v>4.7532384470214017E-2</v>
      </c>
      <c r="J119" s="20">
        <f>Stocks!E119/Stocks!E109-1</f>
        <v>6.0450405460241941E-2</v>
      </c>
      <c r="K119" s="21">
        <f>Stocks!F119/Stocks!F109-1</f>
        <v>3.6208976655640601E-3</v>
      </c>
    </row>
    <row r="120" spans="1:11" x14ac:dyDescent="0.25">
      <c r="A120" s="37">
        <v>41109</v>
      </c>
      <c r="B120" s="18">
        <f>Stocks!B120/Stocks!B119-1</f>
        <v>9.0122149665483597E-4</v>
      </c>
      <c r="C120" s="18">
        <f>Stocks!C120/Stocks!C119-1</f>
        <v>9.9589663614776391E-3</v>
      </c>
      <c r="D120" s="18">
        <f>Stocks!D120/Stocks!D119-1</f>
        <v>-3.4783727529246189E-3</v>
      </c>
      <c r="E120" s="18">
        <f>Stocks!E120/Stocks!E119-1</f>
        <v>5.7397686085067789E-3</v>
      </c>
      <c r="F120" s="19">
        <f>Stocks!F120/Stocks!F119-1</f>
        <v>-1.9426825862763897E-3</v>
      </c>
      <c r="G120" s="20">
        <f>Stocks!B120/Stocks!B110-1</f>
        <v>4.6372889244332027E-2</v>
      </c>
      <c r="H120" s="20">
        <f>Stocks!C120/Stocks!C110-1</f>
        <v>7.4513500916991271E-2</v>
      </c>
      <c r="I120" s="20">
        <f>Stocks!D120/Stocks!D110-1</f>
        <v>4.501392286193906E-2</v>
      </c>
      <c r="J120" s="20">
        <f>Stocks!E120/Stocks!E110-1</f>
        <v>6.2226780680545657E-2</v>
      </c>
      <c r="K120" s="21">
        <f>Stocks!F120/Stocks!F110-1</f>
        <v>1.0964363637502972E-2</v>
      </c>
    </row>
    <row r="121" spans="1:11" x14ac:dyDescent="0.25">
      <c r="A121" s="37">
        <v>41110</v>
      </c>
      <c r="B121" s="18">
        <f>Stocks!B121/Stocks!B120-1</f>
        <v>-5.3021046067318611E-3</v>
      </c>
      <c r="C121" s="18">
        <f>Stocks!C121/Stocks!C120-1</f>
        <v>-9.0033042397620333E-3</v>
      </c>
      <c r="D121" s="18">
        <f>Stocks!D121/Stocks!D120-1</f>
        <v>8.8845439954905459E-3</v>
      </c>
      <c r="E121" s="18">
        <f>Stocks!E121/Stocks!E120-1</f>
        <v>-3.453901149627292E-3</v>
      </c>
      <c r="F121" s="19">
        <f>Stocks!F121/Stocks!F120-1</f>
        <v>-3.3372430948266363E-3</v>
      </c>
      <c r="G121" s="20">
        <f>Stocks!B121/Stocks!B111-1</f>
        <v>3.637692337441667E-2</v>
      </c>
      <c r="H121" s="20">
        <f>Stocks!C121/Stocks!C111-1</f>
        <v>5.295515818525387E-2</v>
      </c>
      <c r="I121" s="20">
        <f>Stocks!D121/Stocks!D111-1</f>
        <v>5.1769651786778947E-2</v>
      </c>
      <c r="J121" s="20">
        <f>Stocks!E121/Stocks!E111-1</f>
        <v>6.2226790343709482E-2</v>
      </c>
      <c r="K121" s="21">
        <f>Stocks!F121/Stocks!F111-1</f>
        <v>1.2429225047178472E-2</v>
      </c>
    </row>
    <row r="122" spans="1:11" x14ac:dyDescent="0.25">
      <c r="A122" s="37">
        <v>41111</v>
      </c>
      <c r="B122" s="18">
        <f>Stocks!B122/Stocks!B121-1</f>
        <v>-7.7441984501044336E-3</v>
      </c>
      <c r="C122" s="18">
        <f>Stocks!C122/Stocks!C121-1</f>
        <v>1.2978705042430372E-2</v>
      </c>
      <c r="D122" s="18">
        <f>Stocks!D122/Stocks!D121-1</f>
        <v>8.4920456936494748E-3</v>
      </c>
      <c r="E122" s="18">
        <f>Stocks!E122/Stocks!E121-1</f>
        <v>5.5643352858378847E-3</v>
      </c>
      <c r="F122" s="19">
        <f>Stocks!F122/Stocks!F121-1</f>
        <v>8.3697188962417179E-4</v>
      </c>
      <c r="G122" s="20">
        <f>Stocks!B122/Stocks!B112-1</f>
        <v>2.0479906118243463E-2</v>
      </c>
      <c r="H122" s="20">
        <f>Stocks!C122/Stocks!C112-1</f>
        <v>5.7588056916366037E-2</v>
      </c>
      <c r="I122" s="20">
        <f>Stocks!D122/Stocks!D112-1</f>
        <v>5.7291323171745567E-2</v>
      </c>
      <c r="J122" s="20">
        <f>Stocks!E122/Stocks!E112-1</f>
        <v>5.2591279759992782E-2</v>
      </c>
      <c r="K122" s="21">
        <f>Stocks!F122/Stocks!F112-1</f>
        <v>-1.3921165714121386E-3</v>
      </c>
    </row>
    <row r="123" spans="1:11" x14ac:dyDescent="0.25">
      <c r="A123" s="37">
        <v>41114</v>
      </c>
      <c r="B123" s="18">
        <f>Stocks!B123/Stocks!B122-1</f>
        <v>-1.3379479625161061E-2</v>
      </c>
      <c r="C123" s="18">
        <f>Stocks!C123/Stocks!C122-1</f>
        <v>-7.0467025034928188E-3</v>
      </c>
      <c r="D123" s="18">
        <f>Stocks!D123/Stocks!D122-1</f>
        <v>-6.7051182198720749E-3</v>
      </c>
      <c r="E123" s="18">
        <f>Stocks!E123/Stocks!E122-1</f>
        <v>-3.9986671513405625E-3</v>
      </c>
      <c r="F123" s="19">
        <f>Stocks!F123/Stocks!F122-1</f>
        <v>-2.7041695819854716E-2</v>
      </c>
      <c r="G123" s="20">
        <f>Stocks!B123/Stocks!B113-1</f>
        <v>3.7118958668602708E-3</v>
      </c>
      <c r="H123" s="20">
        <f>Stocks!C123/Stocks!C113-1</f>
        <v>4.7887464018018466E-2</v>
      </c>
      <c r="I123" s="20">
        <f>Stocks!D123/Stocks!D113-1</f>
        <v>4.4262329797723377E-2</v>
      </c>
      <c r="J123" s="20">
        <f>Stocks!E123/Stocks!E113-1</f>
        <v>3.4513127114273345E-2</v>
      </c>
      <c r="K123" s="21">
        <f>Stocks!F123/Stocks!F113-1</f>
        <v>-3.3508512543891422E-2</v>
      </c>
    </row>
    <row r="124" spans="1:11" x14ac:dyDescent="0.25">
      <c r="A124" s="37">
        <v>41115</v>
      </c>
      <c r="B124" s="18">
        <f>Stocks!B124/Stocks!B123-1</f>
        <v>-6.8829381954825797E-3</v>
      </c>
      <c r="C124" s="18">
        <f>Stocks!C124/Stocks!C123-1</f>
        <v>4.6236779463750821E-3</v>
      </c>
      <c r="D124" s="18">
        <f>Stocks!D124/Stocks!D123-1</f>
        <v>-4.4662538658762241E-2</v>
      </c>
      <c r="E124" s="18">
        <f>Stocks!E124/Stocks!E123-1</f>
        <v>-1.8249414865447733E-3</v>
      </c>
      <c r="F124" s="19">
        <f>Stocks!F124/Stocks!F123-1</f>
        <v>-8.8827161781768194E-3</v>
      </c>
      <c r="G124" s="20">
        <f>Stocks!B124/Stocks!B114-1</f>
        <v>-7.6986883955939556E-3</v>
      </c>
      <c r="H124" s="20">
        <f>Stocks!C124/Stocks!C114-1</f>
        <v>3.8111376065166791E-2</v>
      </c>
      <c r="I124" s="20">
        <f>Stocks!D124/Stocks!D114-1</f>
        <v>-4.4171492127510481E-3</v>
      </c>
      <c r="J124" s="20">
        <f>Stocks!E124/Stocks!E114-1</f>
        <v>2.4672468402965553E-2</v>
      </c>
      <c r="K124" s="21">
        <f>Stocks!F124/Stocks!F114-1</f>
        <v>-6.2855540663352971E-2</v>
      </c>
    </row>
    <row r="125" spans="1:11" x14ac:dyDescent="0.25">
      <c r="A125" s="37">
        <v>41116</v>
      </c>
      <c r="B125" s="18">
        <f>Stocks!B125/Stocks!B124-1</f>
        <v>6.4962972071669345E-2</v>
      </c>
      <c r="C125" s="18">
        <f>Stocks!C125/Stocks!C124-1</f>
        <v>3.4248121834765666E-3</v>
      </c>
      <c r="D125" s="18">
        <f>Stocks!D125/Stocks!D124-1</f>
        <v>-1.8322117626220602E-2</v>
      </c>
      <c r="E125" s="18">
        <f>Stocks!E125/Stocks!E124-1</f>
        <v>4.5367637349003065E-3</v>
      </c>
      <c r="F125" s="19">
        <f>Stocks!F125/Stocks!F124-1</f>
        <v>-5.7813308886578429E-4</v>
      </c>
      <c r="G125" s="20">
        <f>Stocks!B125/Stocks!B115-1</f>
        <v>6.2764389270507204E-2</v>
      </c>
      <c r="H125" s="20">
        <f>Stocks!C125/Stocks!C115-1</f>
        <v>3.7746435083038321E-2</v>
      </c>
      <c r="I125" s="20">
        <f>Stocks!D125/Stocks!D115-1</f>
        <v>-2.7194209585690632E-2</v>
      </c>
      <c r="J125" s="20">
        <f>Stocks!E125/Stocks!E115-1</f>
        <v>3.4575637662853653E-2</v>
      </c>
      <c r="K125" s="21">
        <f>Stocks!F125/Stocks!F115-1</f>
        <v>-5.4431094314076223E-2</v>
      </c>
    </row>
    <row r="126" spans="1:11" x14ac:dyDescent="0.25">
      <c r="A126" s="37">
        <v>41117</v>
      </c>
      <c r="B126" s="18">
        <f>Stocks!B126/Stocks!B125-1</f>
        <v>1.3501792594121431E-2</v>
      </c>
      <c r="C126" s="18">
        <f>Stocks!C126/Stocks!C125-1</f>
        <v>2.410652299511562E-2</v>
      </c>
      <c r="D126" s="18">
        <f>Stocks!D126/Stocks!D125-1</f>
        <v>-5.0243891320334022E-4</v>
      </c>
      <c r="E126" s="18">
        <f>Stocks!E126/Stocks!E125-1</f>
        <v>5.5811813478252592E-3</v>
      </c>
      <c r="F126" s="19">
        <f>Stocks!F126/Stocks!F125-1</f>
        <v>-1.6777536250014657E-2</v>
      </c>
      <c r="G126" s="20">
        <f>Stocks!B126/Stocks!B116-1</f>
        <v>5.6179489441619213E-2</v>
      </c>
      <c r="H126" s="20">
        <f>Stocks!C126/Stocks!C116-1</f>
        <v>4.9863022649657918E-2</v>
      </c>
      <c r="I126" s="20">
        <f>Stocks!D126/Stocks!D116-1</f>
        <v>-3.6391709360679925E-2</v>
      </c>
      <c r="J126" s="20">
        <f>Stocks!E126/Stocks!E116-1</f>
        <v>3.4620931527219456E-2</v>
      </c>
      <c r="K126" s="21">
        <f>Stocks!F126/Stocks!F116-1</f>
        <v>-7.0295410906108469E-2</v>
      </c>
    </row>
    <row r="127" spans="1:11" x14ac:dyDescent="0.25">
      <c r="A127" s="37">
        <v>41118</v>
      </c>
      <c r="B127" s="18">
        <f>Stocks!B127/Stocks!B126-1</f>
        <v>-1.2457307901104775E-3</v>
      </c>
      <c r="C127" s="18">
        <f>Stocks!C127/Stocks!C126-1</f>
        <v>-8.0199325957635015E-3</v>
      </c>
      <c r="D127" s="18">
        <f>Stocks!D127/Stocks!D126-1</f>
        <v>-1.4821568304702271E-2</v>
      </c>
      <c r="E127" s="18">
        <f>Stocks!E127/Stocks!E126-1</f>
        <v>3.0673949710014137E-2</v>
      </c>
      <c r="F127" s="19">
        <f>Stocks!F127/Stocks!F126-1</f>
        <v>1.2062520426605161E-2</v>
      </c>
      <c r="G127" s="20">
        <f>Stocks!B127/Stocks!B117-1</f>
        <v>5.4970560447395789E-2</v>
      </c>
      <c r="H127" s="20">
        <f>Stocks!C127/Stocks!C117-1</f>
        <v>4.739894111770715E-2</v>
      </c>
      <c r="I127" s="20">
        <f>Stocks!D127/Stocks!D117-1</f>
        <v>-4.8216276626064425E-2</v>
      </c>
      <c r="J127" s="20">
        <f>Stocks!E127/Stocks!E117-1</f>
        <v>6.7986391097691889E-2</v>
      </c>
      <c r="K127" s="21">
        <f>Stocks!F127/Stocks!F117-1</f>
        <v>-5.9080830309454879E-2</v>
      </c>
    </row>
    <row r="128" spans="1:11" x14ac:dyDescent="0.25">
      <c r="A128" s="37">
        <v>41121</v>
      </c>
      <c r="B128" s="18">
        <f>Stocks!B128/Stocks!B127-1</f>
        <v>1.7656514147034175E-2</v>
      </c>
      <c r="C128" s="18">
        <f>Stocks!C128/Stocks!C127-1</f>
        <v>-1.7849251219689277E-3</v>
      </c>
      <c r="D128" s="18">
        <f>Stocks!D128/Stocks!D127-1</f>
        <v>3.0600939818441475E-3</v>
      </c>
      <c r="E128" s="18">
        <f>Stocks!E128/Stocks!E127-1</f>
        <v>5.3200836600915125E-3</v>
      </c>
      <c r="F128" s="19">
        <f>Stocks!F128/Stocks!F127-1</f>
        <v>-3.5465532488624385E-2</v>
      </c>
      <c r="G128" s="20">
        <f>Stocks!B128/Stocks!B118-1</f>
        <v>6.2305722824617549E-2</v>
      </c>
      <c r="H128" s="20">
        <f>Stocks!C128/Stocks!C118-1</f>
        <v>3.7882284437839475E-2</v>
      </c>
      <c r="I128" s="20">
        <f>Stocks!D128/Stocks!D118-1</f>
        <v>-4.6769028028597837E-2</v>
      </c>
      <c r="J128" s="20">
        <f>Stocks!E128/Stocks!E118-1</f>
        <v>5.3285691153635906E-2</v>
      </c>
      <c r="K128" s="21">
        <f>Stocks!F128/Stocks!F118-1</f>
        <v>-8.2665109413894822E-2</v>
      </c>
    </row>
    <row r="129" spans="1:11" x14ac:dyDescent="0.25">
      <c r="A129" s="37">
        <v>41122</v>
      </c>
      <c r="B129" s="18">
        <f>Stocks!B129/Stocks!B128-1</f>
        <v>-1.480413009640702E-2</v>
      </c>
      <c r="C129" s="18">
        <f>Stocks!C129/Stocks!C128-1</f>
        <v>1.8934904195968549E-3</v>
      </c>
      <c r="D129" s="18">
        <f>Stocks!D129/Stocks!D128-1</f>
        <v>-2.6271033423422852E-3</v>
      </c>
      <c r="E129" s="18">
        <f>Stocks!E129/Stocks!E128-1</f>
        <v>-2.3418874706170323E-3</v>
      </c>
      <c r="F129" s="19">
        <f>Stocks!F129/Stocks!F128-1</f>
        <v>8.1374783271248585E-3</v>
      </c>
      <c r="G129" s="20">
        <f>Stocks!B129/Stocks!B119-1</f>
        <v>4.6160045415184037E-2</v>
      </c>
      <c r="H129" s="20">
        <f>Stocks!C129/Stocks!C119-1</f>
        <v>3.1067449330907104E-2</v>
      </c>
      <c r="I129" s="20">
        <f>Stocks!D129/Stocks!D119-1</f>
        <v>-6.9565436224440669E-2</v>
      </c>
      <c r="J129" s="20">
        <f>Stocks!E129/Stocks!E119-1</f>
        <v>4.6284715563580603E-2</v>
      </c>
      <c r="K129" s="21">
        <f>Stocks!F129/Stocks!F119-1</f>
        <v>-7.1607067131350788E-2</v>
      </c>
    </row>
    <row r="130" spans="1:11" x14ac:dyDescent="0.25">
      <c r="A130" s="37">
        <v>41123</v>
      </c>
      <c r="B130" s="18">
        <f>Stocks!B130/Stocks!B129-1</f>
        <v>1.2538239906813242E-2</v>
      </c>
      <c r="C130" s="18">
        <f>Stocks!C130/Stocks!C129-1</f>
        <v>-1.7848983090603676E-3</v>
      </c>
      <c r="D130" s="18">
        <f>Stocks!D130/Stocks!D129-1</f>
        <v>-1.5291866406028642E-3</v>
      </c>
      <c r="E130" s="18">
        <f>Stocks!E130/Stocks!E129-1</f>
        <v>2.7364389495698749E-3</v>
      </c>
      <c r="F130" s="19">
        <f>Stocks!F130/Stocks!F129-1</f>
        <v>4.8706760029744167E-3</v>
      </c>
      <c r="G130" s="20">
        <f>Stocks!B130/Stocks!B120-1</f>
        <v>5.832326736656146E-2</v>
      </c>
      <c r="H130" s="20">
        <f>Stocks!C130/Stocks!C120-1</f>
        <v>1.9078133928557284E-2</v>
      </c>
      <c r="I130" s="20">
        <f>Stocks!D130/Stocks!D120-1</f>
        <v>-6.7745515732453465E-2</v>
      </c>
      <c r="J130" s="20">
        <f>Stocks!E130/Stocks!E120-1</f>
        <v>4.3160311004842633E-2</v>
      </c>
      <c r="K130" s="21">
        <f>Stocks!F130/Stocks!F120-1</f>
        <v>-6.5269280860967283E-2</v>
      </c>
    </row>
    <row r="131" spans="1:11" x14ac:dyDescent="0.25">
      <c r="A131" s="37">
        <v>41124</v>
      </c>
      <c r="B131" s="18">
        <f>Stocks!B131/Stocks!B130-1</f>
        <v>6.1774512539336524E-3</v>
      </c>
      <c r="C131" s="18">
        <f>Stocks!C131/Stocks!C130-1</f>
        <v>8.7295522726442698E-3</v>
      </c>
      <c r="D131" s="18">
        <f>Stocks!D131/Stocks!D130-1</f>
        <v>6.6371298869027928E-3</v>
      </c>
      <c r="E131" s="18">
        <f>Stocks!E131/Stocks!E130-1</f>
        <v>-2.0305853930702167E-3</v>
      </c>
      <c r="F131" s="19">
        <f>Stocks!F131/Stocks!F130-1</f>
        <v>-3.0264973174454202E-4</v>
      </c>
      <c r="G131" s="20">
        <f>Stocks!B131/Stocks!B121-1</f>
        <v>7.053710749092712E-2</v>
      </c>
      <c r="H131" s="20">
        <f>Stocks!C131/Stocks!C121-1</f>
        <v>3.7313478608513861E-2</v>
      </c>
      <c r="I131" s="20">
        <f>Stocks!D131/Stocks!D121-1</f>
        <v>-6.9822226980739144E-2</v>
      </c>
      <c r="J131" s="20">
        <f>Stocks!E131/Stocks!E121-1</f>
        <v>4.4650203453351578E-2</v>
      </c>
      <c r="K131" s="21">
        <f>Stocks!F131/Stocks!F121-1</f>
        <v>-6.2423255345399498E-2</v>
      </c>
    </row>
    <row r="132" spans="1:11" x14ac:dyDescent="0.25">
      <c r="A132" s="37">
        <v>41125</v>
      </c>
      <c r="B132" s="18">
        <f>Stocks!B132/Stocks!B131-1</f>
        <v>1.5207272951586193E-2</v>
      </c>
      <c r="C132" s="18">
        <f>Stocks!C132/Stocks!C131-1</f>
        <v>1.0113525840411253E-2</v>
      </c>
      <c r="D132" s="18">
        <f>Stocks!D132/Stocks!D131-1</f>
        <v>7.6923225803797735E-3</v>
      </c>
      <c r="E132" s="18">
        <f>Stocks!E132/Stocks!E131-1</f>
        <v>1.3750451920344187E-2</v>
      </c>
      <c r="F132" s="19">
        <f>Stocks!F132/Stocks!F131-1</f>
        <v>4.5453413125196018E-3</v>
      </c>
      <c r="G132" s="20">
        <f>Stocks!B132/Stocks!B122-1</f>
        <v>9.5299272417197267E-2</v>
      </c>
      <c r="H132" s="20">
        <f>Stocks!C132/Stocks!C122-1</f>
        <v>3.4379469245741756E-2</v>
      </c>
      <c r="I132" s="20">
        <f>Stocks!D132/Stocks!D122-1</f>
        <v>-7.0559847736113013E-2</v>
      </c>
      <c r="J132" s="20">
        <f>Stocks!E132/Stocks!E122-1</f>
        <v>5.3154511042282637E-2</v>
      </c>
      <c r="K132" s="21">
        <f>Stocks!F132/Stocks!F122-1</f>
        <v>-5.8949282031913186E-2</v>
      </c>
    </row>
    <row r="133" spans="1:11" x14ac:dyDescent="0.25">
      <c r="A133" s="37">
        <v>41128</v>
      </c>
      <c r="B133" s="18">
        <f>Stocks!B133/Stocks!B132-1</f>
        <v>8.2807066009846775E-3</v>
      </c>
      <c r="C133" s="18">
        <f>Stocks!C133/Stocks!C132-1</f>
        <v>-1.0320983700545794E-3</v>
      </c>
      <c r="D133" s="18">
        <f>Stocks!D133/Stocks!D132-1</f>
        <v>-7.7173641894684453E-3</v>
      </c>
      <c r="E133" s="18">
        <f>Stocks!E133/Stocks!E132-1</f>
        <v>-5.8802001617519473E-4</v>
      </c>
      <c r="F133" s="19">
        <f>Stocks!F133/Stocks!F132-1</f>
        <v>6.0330579008494034E-4</v>
      </c>
      <c r="G133" s="20">
        <f>Stocks!B133/Stocks!B123-1</f>
        <v>0.11934538307877651</v>
      </c>
      <c r="H133" s="20">
        <f>Stocks!C133/Stocks!C123-1</f>
        <v>4.0645003633869248E-2</v>
      </c>
      <c r="I133" s="20">
        <f>Stocks!D133/Stocks!D123-1</f>
        <v>-7.1507020690859457E-2</v>
      </c>
      <c r="J133" s="20">
        <f>Stocks!E133/Stocks!E123-1</f>
        <v>5.676087008770625E-2</v>
      </c>
      <c r="K133" s="21">
        <f>Stocks!F133/Stocks!F123-1</f>
        <v>-3.2210881731003949E-2</v>
      </c>
    </row>
    <row r="134" spans="1:11" x14ac:dyDescent="0.25">
      <c r="A134" s="37">
        <v>41129</v>
      </c>
      <c r="B134" s="18">
        <f>Stocks!B134/Stocks!B133-1</f>
        <v>4.0600575285765217E-3</v>
      </c>
      <c r="C134" s="18">
        <f>Stocks!C134/Stocks!C133-1</f>
        <v>-8.2685905980106611E-4</v>
      </c>
      <c r="D134" s="18">
        <f>Stocks!D134/Stocks!D133-1</f>
        <v>1.6883568360914758E-4</v>
      </c>
      <c r="E134" s="18">
        <f>Stocks!E134/Stocks!E133-1</f>
        <v>3.1979123618768313E-3</v>
      </c>
      <c r="F134" s="19">
        <f>Stocks!F134/Stocks!F133-1</f>
        <v>6.3309475735886522E-3</v>
      </c>
      <c r="G134" s="20">
        <f>Stocks!B134/Stocks!B124-1</f>
        <v>0.13167926818847309</v>
      </c>
      <c r="H134" s="20">
        <f>Stocks!C134/Stocks!C124-1</f>
        <v>3.4999034673438789E-2</v>
      </c>
      <c r="I134" s="20">
        <f>Stocks!D134/Stocks!D124-1</f>
        <v>-2.7935384474237157E-2</v>
      </c>
      <c r="J134" s="20">
        <f>Stocks!E134/Stocks!E124-1</f>
        <v>6.2078529908906832E-2</v>
      </c>
      <c r="K134" s="21">
        <f>Stocks!F134/Stocks!F124-1</f>
        <v>-1.7355305636934992E-2</v>
      </c>
    </row>
    <row r="135" spans="1:11" x14ac:dyDescent="0.25">
      <c r="A135" s="37">
        <v>41130</v>
      </c>
      <c r="B135" s="18">
        <f>Stocks!B135/Stocks!B134-1</f>
        <v>-7.4439703271366175E-3</v>
      </c>
      <c r="C135" s="18">
        <f>Stocks!C135/Stocks!C134-1</f>
        <v>-4.239739601392345E-3</v>
      </c>
      <c r="D135" s="18">
        <f>Stocks!D135/Stocks!D134-1</f>
        <v>4.1418097942480525E-3</v>
      </c>
      <c r="E135" s="18">
        <f>Stocks!E135/Stocks!E134-1</f>
        <v>5.3551500094983773E-4</v>
      </c>
      <c r="F135" s="19">
        <f>Stocks!F135/Stocks!F134-1</f>
        <v>-1.108457045095923E-2</v>
      </c>
      <c r="G135" s="20">
        <f>Stocks!B135/Stocks!B125-1</f>
        <v>5.4736277930093058E-2</v>
      </c>
      <c r="H135" s="20">
        <f>Stocks!C135/Stocks!C125-1</f>
        <v>2.7093306608690249E-2</v>
      </c>
      <c r="I135" s="20">
        <f>Stocks!D135/Stocks!D125-1</f>
        <v>-5.6914393235384386E-3</v>
      </c>
      <c r="J135" s="20">
        <f>Stocks!E135/Stocks!E125-1</f>
        <v>5.7848082078054253E-2</v>
      </c>
      <c r="K135" s="21">
        <f>Stocks!F135/Stocks!F125-1</f>
        <v>-2.7685372721045542E-2</v>
      </c>
    </row>
    <row r="136" spans="1:11" x14ac:dyDescent="0.25">
      <c r="A136" s="37">
        <v>41131</v>
      </c>
      <c r="B136" s="18">
        <f>Stocks!B136/Stocks!B135-1</f>
        <v>-6.4828108830483622E-4</v>
      </c>
      <c r="C136" s="18">
        <f>Stocks!C136/Stocks!C135-1</f>
        <v>2.4924894915385742E-3</v>
      </c>
      <c r="D136" s="18">
        <f>Stocks!D136/Stocks!D135-1</f>
        <v>4.8822025624501997E-3</v>
      </c>
      <c r="E136" s="18">
        <f>Stocks!E136/Stocks!E135-1</f>
        <v>2.1662716204873256E-4</v>
      </c>
      <c r="F136" s="19">
        <f>Stocks!F136/Stocks!F135-1</f>
        <v>1.9085130513128545E-2</v>
      </c>
      <c r="G136" s="20">
        <f>Stocks!B136/Stocks!B126-1</f>
        <v>4.0010506197575069E-2</v>
      </c>
      <c r="H136" s="20">
        <f>Stocks!C136/Stocks!C126-1</f>
        <v>5.416236263102947E-3</v>
      </c>
      <c r="I136" s="20">
        <f>Stocks!D136/Stocks!D126-1</f>
        <v>-3.3475280036765476E-4</v>
      </c>
      <c r="J136" s="20">
        <f>Stocks!E136/Stocks!E126-1</f>
        <v>5.2204695485416064E-2</v>
      </c>
      <c r="K136" s="21">
        <f>Stocks!F136/Stocks!F126-1</f>
        <v>7.7794348404522928E-3</v>
      </c>
    </row>
    <row r="137" spans="1:11" x14ac:dyDescent="0.25">
      <c r="A137" s="37">
        <v>41132</v>
      </c>
      <c r="B137" s="18">
        <f>Stocks!B137/Stocks!B136-1</f>
        <v>2.3163601646012388E-3</v>
      </c>
      <c r="C137" s="18">
        <f>Stocks!C137/Stocks!C136-1</f>
        <v>-4.247448879542981E-3</v>
      </c>
      <c r="D137" s="18">
        <f>Stocks!D137/Stocks!D136-1</f>
        <v>1.1728016932308627E-3</v>
      </c>
      <c r="E137" s="18">
        <f>Stocks!E137/Stocks!E136-1</f>
        <v>-2.0768364016615637E-3</v>
      </c>
      <c r="F137" s="19">
        <f>Stocks!F137/Stocks!F136-1</f>
        <v>2.9727755719699545E-3</v>
      </c>
      <c r="G137" s="20">
        <f>Stocks!B137/Stocks!B127-1</f>
        <v>4.3719738919916651E-2</v>
      </c>
      <c r="H137" s="20">
        <f>Stocks!C137/Stocks!C127-1</f>
        <v>9.2398175062737842E-3</v>
      </c>
      <c r="I137" s="20">
        <f>Stocks!D137/Stocks!D127-1</f>
        <v>1.5894810620212363E-2</v>
      </c>
      <c r="J137" s="20">
        <f>Stocks!E137/Stocks!E127-1</f>
        <v>1.8769746501560158E-2</v>
      </c>
      <c r="K137" s="21">
        <f>Stocks!F137/Stocks!F127-1</f>
        <v>-1.2718418816486388E-3</v>
      </c>
    </row>
    <row r="138" spans="1:11" x14ac:dyDescent="0.25">
      <c r="A138" s="37">
        <v>41135</v>
      </c>
      <c r="B138" s="18">
        <f>Stocks!B138/Stocks!B137-1</f>
        <v>1.2017230758047281E-2</v>
      </c>
      <c r="C138" s="18">
        <f>Stocks!C138/Stocks!C137-1</f>
        <v>3.3292113473237794E-3</v>
      </c>
      <c r="D138" s="18">
        <f>Stocks!D138/Stocks!D137-1</f>
        <v>-8.3669272663041694E-3</v>
      </c>
      <c r="E138" s="18">
        <f>Stocks!E138/Stocks!E137-1</f>
        <v>-9.9584922356366068E-4</v>
      </c>
      <c r="F138" s="19">
        <f>Stocks!F138/Stocks!F137-1</f>
        <v>3.8528956579120255E-3</v>
      </c>
      <c r="G138" s="20">
        <f>Stocks!B138/Stocks!B128-1</f>
        <v>3.7936027712228704E-2</v>
      </c>
      <c r="H138" s="20">
        <f>Stocks!C138/Stocks!C128-1</f>
        <v>1.4410436831574946E-2</v>
      </c>
      <c r="I138" s="20">
        <f>Stocks!D138/Stocks!D128-1</f>
        <v>4.3215742244167021E-3</v>
      </c>
      <c r="J138" s="20">
        <f>Stocks!E138/Stocks!E128-1</f>
        <v>1.2369315984568807E-2</v>
      </c>
      <c r="K138" s="21">
        <f>Stocks!F138/Stocks!F128-1</f>
        <v>3.9440463013184823E-2</v>
      </c>
    </row>
    <row r="139" spans="1:11" x14ac:dyDescent="0.25">
      <c r="A139" s="37">
        <v>41136</v>
      </c>
      <c r="B139" s="18">
        <f>Stocks!B139/Stocks!B138-1</f>
        <v>-9.1367451613388884E-4</v>
      </c>
      <c r="C139" s="18">
        <f>Stocks!C139/Stocks!C138-1</f>
        <v>-8.5025819153444759E-3</v>
      </c>
      <c r="D139" s="18">
        <f>Stocks!D139/Stocks!D138-1</f>
        <v>-4.8937366438347452E-3</v>
      </c>
      <c r="E139" s="18">
        <f>Stocks!E139/Stocks!E138-1</f>
        <v>-6.7736656950727614E-3</v>
      </c>
      <c r="F139" s="19">
        <f>Stocks!F139/Stocks!F138-1</f>
        <v>1.0038506657846114E-2</v>
      </c>
      <c r="G139" s="20">
        <f>Stocks!B139/Stocks!B129-1</f>
        <v>5.257007636035449E-2</v>
      </c>
      <c r="H139" s="20">
        <f>Stocks!C139/Stocks!C129-1</f>
        <v>3.8844833450382144E-3</v>
      </c>
      <c r="I139" s="20">
        <f>Stocks!D139/Stocks!D129-1</f>
        <v>2.0391493328109078E-3</v>
      </c>
      <c r="J139" s="20">
        <f>Stocks!E139/Stocks!E129-1</f>
        <v>7.8721879270293726E-3</v>
      </c>
      <c r="K139" s="21">
        <f>Stocks!F139/Stocks!F129-1</f>
        <v>4.1400518869420866E-2</v>
      </c>
    </row>
    <row r="140" spans="1:11" x14ac:dyDescent="0.25">
      <c r="A140" s="37">
        <v>41137</v>
      </c>
      <c r="B140" s="18">
        <f>Stocks!B140/Stocks!B139-1</f>
        <v>-1.4628824965098319E-3</v>
      </c>
      <c r="C140" s="18">
        <f>Stocks!C140/Stocks!C139-1</f>
        <v>-3.1372553042652296E-4</v>
      </c>
      <c r="D140" s="18">
        <f>Stocks!D140/Stocks!D139-1</f>
        <v>-7.1222141559453833E-3</v>
      </c>
      <c r="E140" s="18">
        <f>Stocks!E140/Stocks!E139-1</f>
        <v>3.5642972264142703E-3</v>
      </c>
      <c r="F140" s="19">
        <f>Stocks!F140/Stocks!F139-1</f>
        <v>-2.9232433583181727E-4</v>
      </c>
      <c r="G140" s="20">
        <f>Stocks!B140/Stocks!B130-1</f>
        <v>3.8015403858748131E-2</v>
      </c>
      <c r="H140" s="20">
        <f>Stocks!C140/Stocks!C130-1</f>
        <v>5.3640116774469337E-3</v>
      </c>
      <c r="I140" s="20">
        <f>Stocks!D140/Stocks!D130-1</f>
        <v>-3.5738665497589972E-3</v>
      </c>
      <c r="J140" s="20">
        <f>Stocks!E140/Stocks!E130-1</f>
        <v>8.7042862734809656E-3</v>
      </c>
      <c r="K140" s="21">
        <f>Stocks!F140/Stocks!F130-1</f>
        <v>3.604982911385668E-2</v>
      </c>
    </row>
    <row r="141" spans="1:11" x14ac:dyDescent="0.25">
      <c r="A141" s="37">
        <v>41138</v>
      </c>
      <c r="B141" s="18">
        <f>Stocks!B141/Stocks!B140-1</f>
        <v>-1.2817127656469252E-3</v>
      </c>
      <c r="C141" s="18">
        <f>Stocks!C141/Stocks!C140-1</f>
        <v>-3.3477444582535876E-3</v>
      </c>
      <c r="D141" s="18">
        <f>Stocks!D141/Stocks!D140-1</f>
        <v>2.5611388832325055E-4</v>
      </c>
      <c r="E141" s="18">
        <f>Stocks!E141/Stocks!E140-1</f>
        <v>-3.0900656273568083E-3</v>
      </c>
      <c r="F141" s="19">
        <f>Stocks!F141/Stocks!F140-1</f>
        <v>1.3157823442583094E-2</v>
      </c>
      <c r="G141" s="20">
        <f>Stocks!B141/Stocks!B131-1</f>
        <v>3.0320213370644611E-2</v>
      </c>
      <c r="H141" s="20">
        <f>Stocks!C141/Stocks!C131-1</f>
        <v>-6.6729901772508704E-3</v>
      </c>
      <c r="I141" s="20">
        <f>Stocks!D141/Stocks!D131-1</f>
        <v>-9.8901556177600769E-3</v>
      </c>
      <c r="J141" s="20">
        <f>Stocks!E141/Stocks!E131-1</f>
        <v>7.6334095132271074E-3</v>
      </c>
      <c r="K141" s="21">
        <f>Stocks!F141/Stocks!F131-1</f>
        <v>4.9999771992380593E-2</v>
      </c>
    </row>
    <row r="142" spans="1:11" x14ac:dyDescent="0.25">
      <c r="A142" s="37">
        <v>41139</v>
      </c>
      <c r="B142" s="18">
        <f>Stocks!B142/Stocks!B141-1</f>
        <v>2.5669473810112642E-3</v>
      </c>
      <c r="C142" s="18">
        <f>Stocks!C142/Stocks!C141-1</f>
        <v>-5.2476468443385382E-4</v>
      </c>
      <c r="D142" s="18">
        <f>Stocks!D142/Stocks!D141-1</f>
        <v>-1.8099340372749295E-2</v>
      </c>
      <c r="E142" s="18">
        <f>Stocks!E142/Stocks!E141-1</f>
        <v>-2.6752630225080898E-3</v>
      </c>
      <c r="F142" s="19">
        <f>Stocks!F142/Stocks!F141-1</f>
        <v>-9.2350912506251603E-3</v>
      </c>
      <c r="G142" s="20">
        <f>Stocks!B142/Stocks!B132-1</f>
        <v>1.7491716879396213E-2</v>
      </c>
      <c r="H142" s="20">
        <f>Stocks!C142/Stocks!C132-1</f>
        <v>-1.7134488856696883E-2</v>
      </c>
      <c r="I142" s="20">
        <f>Stocks!D142/Stocks!D132-1</f>
        <v>-3.5231798915677404E-2</v>
      </c>
      <c r="J142" s="20">
        <f>Stocks!E142/Stocks!E132-1</f>
        <v>-8.6931914961296819E-3</v>
      </c>
      <c r="K142" s="21">
        <f>Stocks!F142/Stocks!F132-1</f>
        <v>3.5595791948679567E-2</v>
      </c>
    </row>
    <row r="143" spans="1:11" x14ac:dyDescent="0.25">
      <c r="A143" s="37">
        <v>41142</v>
      </c>
      <c r="B143" s="18">
        <f>Stocks!B143/Stocks!B142-1</f>
        <v>-7.7725147096429081E-3</v>
      </c>
      <c r="C143" s="18">
        <f>Stocks!C143/Stocks!C142-1</f>
        <v>5.9862116824711542E-3</v>
      </c>
      <c r="D143" s="18">
        <f>Stocks!D143/Stocks!D142-1</f>
        <v>3.5648890999322447E-3</v>
      </c>
      <c r="E143" s="18">
        <f>Stocks!E143/Stocks!E142-1</f>
        <v>-4.217016677012797E-3</v>
      </c>
      <c r="F143" s="19">
        <f>Stocks!F143/Stocks!F142-1</f>
        <v>-1.0777866820086301E-2</v>
      </c>
      <c r="G143" s="20">
        <f>Stocks!B143/Stocks!B133-1</f>
        <v>1.2918435644946324E-3</v>
      </c>
      <c r="H143" s="20">
        <f>Stocks!C143/Stocks!C133-1</f>
        <v>-1.0229307132756604E-2</v>
      </c>
      <c r="I143" s="20">
        <f>Stocks!D143/Stocks!D133-1</f>
        <v>-2.4262384741356224E-2</v>
      </c>
      <c r="J143" s="20">
        <f>Stocks!E143/Stocks!E133-1</f>
        <v>-1.2292757210745409E-2</v>
      </c>
      <c r="K143" s="21">
        <f>Stocks!F143/Stocks!F133-1</f>
        <v>2.3816603938473957E-2</v>
      </c>
    </row>
    <row r="144" spans="1:11" x14ac:dyDescent="0.25">
      <c r="A144" s="37">
        <v>41143</v>
      </c>
      <c r="B144" s="18">
        <f>Stocks!B144/Stocks!B143-1</f>
        <v>3.1332686035252522E-3</v>
      </c>
      <c r="C144" s="18">
        <f>Stocks!C144/Stocks!C143-1</f>
        <v>5.2196071028309809E-3</v>
      </c>
      <c r="D144" s="18">
        <f>Stocks!D144/Stocks!D143-1</f>
        <v>-1.9928416058297982E-3</v>
      </c>
      <c r="E144" s="18">
        <f>Stocks!E144/Stocks!E143-1</f>
        <v>-9.0665023407487944E-5</v>
      </c>
      <c r="F144" s="19">
        <f>Stocks!F144/Stocks!F143-1</f>
        <v>5.005914612702389E-3</v>
      </c>
      <c r="G144" s="20">
        <f>Stocks!B144/Stocks!B134-1</f>
        <v>3.6760981532646397E-4</v>
      </c>
      <c r="H144" s="20">
        <f>Stocks!C144/Stocks!C134-1</f>
        <v>-4.239739601392345E-3</v>
      </c>
      <c r="I144" s="20">
        <f>Stocks!D144/Stocks!D134-1</f>
        <v>-2.637125853156419E-2</v>
      </c>
      <c r="J144" s="20">
        <f>Stocks!E144/Stocks!E134-1</f>
        <v>-1.5530554719983658E-2</v>
      </c>
      <c r="K144" s="21">
        <f>Stocks!F144/Stocks!F134-1</f>
        <v>2.246854766594053E-2</v>
      </c>
    </row>
    <row r="145" spans="1:11" x14ac:dyDescent="0.25">
      <c r="A145" s="37">
        <v>41144</v>
      </c>
      <c r="B145" s="18">
        <f>Stocks!B145/Stocks!B144-1</f>
        <v>-7.5332658374872574E-3</v>
      </c>
      <c r="C145" s="18">
        <f>Stocks!C145/Stocks!C144-1</f>
        <v>-7.8929859710633599E-3</v>
      </c>
      <c r="D145" s="18">
        <f>Stocks!D145/Stocks!D144-1</f>
        <v>-2.7778836134739748E-3</v>
      </c>
      <c r="E145" s="18">
        <f>Stocks!E145/Stocks!E144-1</f>
        <v>-3.1602967908441748E-3</v>
      </c>
      <c r="F145" s="19">
        <f>Stocks!F145/Stocks!F144-1</f>
        <v>4.1019151441266111E-3</v>
      </c>
      <c r="G145" s="20">
        <f>Stocks!B145/Stocks!B135-1</f>
        <v>2.7761153453820242E-4</v>
      </c>
      <c r="H145" s="20">
        <f>Stocks!C145/Stocks!C135-1</f>
        <v>-7.8929859710633599E-3</v>
      </c>
      <c r="I145" s="20">
        <f>Stocks!D145/Stocks!D135-1</f>
        <v>-3.3080681760628061E-2</v>
      </c>
      <c r="J145" s="20">
        <f>Stocks!E145/Stocks!E135-1</f>
        <v>-1.9167021122201588E-2</v>
      </c>
      <c r="K145" s="21">
        <f>Stocks!F145/Stocks!F135-1</f>
        <v>3.8170298702060901E-2</v>
      </c>
    </row>
    <row r="146" spans="1:11" x14ac:dyDescent="0.25">
      <c r="A146" s="37">
        <v>41145</v>
      </c>
      <c r="B146" s="18">
        <f>Stocks!B146/Stocks!B145-1</f>
        <v>-4.2579240162570198E-3</v>
      </c>
      <c r="C146" s="18">
        <f>Stocks!C146/Stocks!C145-1</f>
        <v>6.2836324915083175E-4</v>
      </c>
      <c r="D146" s="18">
        <f>Stocks!D146/Stocks!D145-1</f>
        <v>4.8749410724093778E-3</v>
      </c>
      <c r="E146" s="18">
        <f>Stocks!E146/Stocks!E145-1</f>
        <v>-2.9889558172191411E-4</v>
      </c>
      <c r="F146" s="19">
        <f>Stocks!F146/Stocks!F145-1</f>
        <v>-1.4589176646183644E-3</v>
      </c>
      <c r="G146" s="20">
        <f>Stocks!B146/Stocks!B136-1</f>
        <v>-3.335375703225063E-3</v>
      </c>
      <c r="H146" s="20">
        <f>Stocks!C146/Stocks!C136-1</f>
        <v>-9.7378005103188059E-3</v>
      </c>
      <c r="I146" s="20">
        <f>Stocks!D146/Stocks!D136-1</f>
        <v>-3.3087668922886171E-2</v>
      </c>
      <c r="J146" s="20">
        <f>Stocks!E146/Stocks!E136-1</f>
        <v>-1.9672553318648367E-2</v>
      </c>
      <c r="K146" s="21">
        <f>Stocks!F146/Stocks!F136-1</f>
        <v>1.7241506793869821E-2</v>
      </c>
    </row>
    <row r="147" spans="1:11" x14ac:dyDescent="0.25">
      <c r="A147" s="37">
        <v>41146</v>
      </c>
      <c r="B147" s="18">
        <f>Stocks!B147/Stocks!B146-1</f>
        <v>-5.8569115421251983E-3</v>
      </c>
      <c r="C147" s="18">
        <f>Stocks!C147/Stocks!C146-1</f>
        <v>9.2058349369004144E-3</v>
      </c>
      <c r="D147" s="18">
        <f>Stocks!D147/Stocks!D146-1</f>
        <v>-8.5765243610851361E-3</v>
      </c>
      <c r="E147" s="18">
        <f>Stocks!E147/Stocks!E146-1</f>
        <v>1.6896713658787199E-4</v>
      </c>
      <c r="F147" s="19">
        <f>Stocks!F147/Stocks!F146-1</f>
        <v>-1.7534698510545121E-3</v>
      </c>
      <c r="G147" s="20">
        <f>Stocks!B147/Stocks!B137-1</f>
        <v>-1.146256098983689E-2</v>
      </c>
      <c r="H147" s="20">
        <f>Stocks!C147/Stocks!C137-1</f>
        <v>3.6413049787300533E-3</v>
      </c>
      <c r="I147" s="20">
        <f>Stocks!D147/Stocks!D137-1</f>
        <v>-4.2503369754617326E-2</v>
      </c>
      <c r="J147" s="20">
        <f>Stocks!E147/Stocks!E137-1</f>
        <v>-1.7466348543862642E-2</v>
      </c>
      <c r="K147" s="21">
        <f>Stocks!F147/Stocks!F137-1</f>
        <v>1.2448023727638757E-2</v>
      </c>
    </row>
    <row r="148" spans="1:11" x14ac:dyDescent="0.25">
      <c r="A148" s="37">
        <v>41149</v>
      </c>
      <c r="B148" s="18">
        <f>Stocks!B148/Stocks!B147-1</f>
        <v>-1.1219858785135317E-3</v>
      </c>
      <c r="C148" s="18">
        <f>Stocks!C148/Stocks!C147-1</f>
        <v>3.2135212483990205E-3</v>
      </c>
      <c r="D148" s="18">
        <f>Stocks!D148/Stocks!D147-1</f>
        <v>8.4759035975958685E-3</v>
      </c>
      <c r="E148" s="18">
        <f>Stocks!E148/Stocks!E147-1</f>
        <v>3.3916964350355627E-3</v>
      </c>
      <c r="F148" s="19">
        <f>Stocks!F148/Stocks!F147-1</f>
        <v>2.3422000384389907E-3</v>
      </c>
      <c r="G148" s="20">
        <f>Stocks!B148/Stocks!B138-1</f>
        <v>-2.4296934921174462E-2</v>
      </c>
      <c r="H148" s="20">
        <f>Stocks!C148/Stocks!C138-1</f>
        <v>3.525578893468273E-3</v>
      </c>
      <c r="I148" s="20">
        <f>Stocks!D148/Stocks!D138-1</f>
        <v>-2.6240344408438587E-2</v>
      </c>
      <c r="J148" s="20">
        <f>Stocks!E148/Stocks!E138-1</f>
        <v>-1.3151139989900473E-2</v>
      </c>
      <c r="K148" s="21">
        <f>Stocks!F148/Stocks!F138-1</f>
        <v>1.0924393322222725E-2</v>
      </c>
    </row>
    <row r="149" spans="1:11" x14ac:dyDescent="0.25">
      <c r="A149" s="37">
        <v>41150</v>
      </c>
      <c r="B149" s="18">
        <f>Stocks!B149/Stocks!B148-1</f>
        <v>-7.6763480007749907E-3</v>
      </c>
      <c r="C149" s="18">
        <f>Stocks!C149/Stocks!C148-1</f>
        <v>3.2030797947553147E-3</v>
      </c>
      <c r="D149" s="18">
        <f>Stocks!D149/Stocks!D148-1</f>
        <v>7.3350308844584156E-3</v>
      </c>
      <c r="E149" s="18">
        <f>Stocks!E149/Stocks!E148-1</f>
        <v>-3.9629565562249169E-3</v>
      </c>
      <c r="F149" s="19">
        <f>Stocks!F149/Stocks!F148-1</f>
        <v>-4.0890633202045334E-3</v>
      </c>
      <c r="G149" s="20">
        <f>Stocks!B149/Stocks!B139-1</f>
        <v>-3.0901330436142516E-2</v>
      </c>
      <c r="H149" s="20">
        <f>Stocks!C149/Stocks!C139-1</f>
        <v>1.5373245594054508E-2</v>
      </c>
      <c r="I149" s="20">
        <f>Stocks!D149/Stocks!D139-1</f>
        <v>-1.4273903340628724E-2</v>
      </c>
      <c r="J149" s="20">
        <f>Stocks!E149/Stocks!E139-1</f>
        <v>-1.035847832388348E-2</v>
      </c>
      <c r="K149" s="21">
        <f>Stocks!F149/Stocks!F139-1</f>
        <v>-3.2155676941509892E-3</v>
      </c>
    </row>
    <row r="150" spans="1:11" x14ac:dyDescent="0.25">
      <c r="A150" s="37">
        <v>41151</v>
      </c>
      <c r="B150" s="18">
        <f>Stocks!B150/Stocks!B149-1</f>
        <v>9.4336231183289598E-4</v>
      </c>
      <c r="C150" s="18">
        <f>Stocks!C150/Stocks!C149-1</f>
        <v>-4.7379622346349626E-3</v>
      </c>
      <c r="D150" s="18">
        <f>Stocks!D150/Stocks!D149-1</f>
        <v>2.6007030077099813E-3</v>
      </c>
      <c r="E150" s="18">
        <f>Stocks!E150/Stocks!E149-1</f>
        <v>-2.6525360209878057E-3</v>
      </c>
      <c r="F150" s="19">
        <f>Stocks!F150/Stocks!F149-1</f>
        <v>-7.0379789068519827E-3</v>
      </c>
      <c r="G150" s="20">
        <f>Stocks!B150/Stocks!B140-1</f>
        <v>-2.8566025517042459E-2</v>
      </c>
      <c r="H150" s="20">
        <f>Stocks!C150/Stocks!C140-1</f>
        <v>1.0879584236133111E-2</v>
      </c>
      <c r="I150" s="20">
        <f>Stocks!D150/Stocks!D140-1</f>
        <v>-4.6210202562068092E-3</v>
      </c>
      <c r="J150" s="20">
        <f>Stocks!E150/Stocks!E140-1</f>
        <v>-1.648906341142542E-2</v>
      </c>
      <c r="K150" s="21">
        <f>Stocks!F150/Stocks!F140-1</f>
        <v>-9.9414973091641601E-3</v>
      </c>
    </row>
    <row r="151" spans="1:11" x14ac:dyDescent="0.25">
      <c r="A151" s="37">
        <v>41152</v>
      </c>
      <c r="B151" s="18">
        <f>Stocks!B151/Stocks!B150-1</f>
        <v>5.9377602058861001E-3</v>
      </c>
      <c r="C151" s="18">
        <f>Stocks!C151/Stocks!C150-1</f>
        <v>1.0245430986985049E-2</v>
      </c>
      <c r="D151" s="18">
        <f>Stocks!D151/Stocks!D150-1</f>
        <v>-2.2478894670224792E-3</v>
      </c>
      <c r="E151" s="18">
        <f>Stocks!E151/Stocks!E150-1</f>
        <v>2.2554475289295883E-3</v>
      </c>
      <c r="F151" s="19">
        <f>Stocks!F151/Stocks!F150-1</f>
        <v>-5.9068097251512297E-3</v>
      </c>
      <c r="G151" s="20">
        <f>Stocks!B151/Stocks!B141-1</f>
        <v>-2.1543783697650531E-2</v>
      </c>
      <c r="H151" s="20">
        <f>Stocks!C151/Stocks!C141-1</f>
        <v>2.4666803866777887E-2</v>
      </c>
      <c r="I151" s="20">
        <f>Stocks!D151/Stocks!D141-1</f>
        <v>-7.1128143782445141E-3</v>
      </c>
      <c r="J151" s="20">
        <f>Stocks!E151/Stocks!E141-1</f>
        <v>-1.1215396784565845E-2</v>
      </c>
      <c r="K151" s="21">
        <f>Stocks!F151/Stocks!F141-1</f>
        <v>-2.8571469591529786E-2</v>
      </c>
    </row>
    <row r="152" spans="1:11" x14ac:dyDescent="0.25">
      <c r="A152" s="37">
        <v>41153</v>
      </c>
      <c r="B152" s="18">
        <f>Stocks!B152/Stocks!B151-1</f>
        <v>9.3694465769746937E-3</v>
      </c>
      <c r="C152" s="18">
        <f>Stocks!C152/Stocks!C151-1</f>
        <v>2.7658290423815401E-3</v>
      </c>
      <c r="D152" s="18">
        <f>Stocks!D152/Stocks!D151-1</f>
        <v>3.7260601882327382E-3</v>
      </c>
      <c r="E152" s="18">
        <f>Stocks!E152/Stocks!E151-1</f>
        <v>3.4860335842568091E-3</v>
      </c>
      <c r="F152" s="19">
        <f>Stocks!F152/Stocks!F151-1</f>
        <v>2.495544225250157E-2</v>
      </c>
      <c r="G152" s="20">
        <f>Stocks!B152/Stocks!B142-1</f>
        <v>-1.4904877795087756E-2</v>
      </c>
      <c r="H152" s="20">
        <f>Stocks!C152/Stocks!C142-1</f>
        <v>2.8040336334358651E-2</v>
      </c>
      <c r="I152" s="20">
        <f>Stocks!D152/Stocks!D142-1</f>
        <v>1.4956791467918729E-2</v>
      </c>
      <c r="J152" s="20">
        <f>Stocks!E152/Stocks!E142-1</f>
        <v>-5.1068596203562855E-3</v>
      </c>
      <c r="K152" s="21">
        <f>Stocks!F152/Stocks!F142-1</f>
        <v>4.9517803959460149E-3</v>
      </c>
    </row>
    <row r="153" spans="1:11" x14ac:dyDescent="0.25">
      <c r="A153" s="37">
        <v>41157</v>
      </c>
      <c r="B153" s="18">
        <f>Stocks!B153/Stocks!B152-1</f>
        <v>-2.7853249968601279E-4</v>
      </c>
      <c r="C153" s="18">
        <f>Stocks!C153/Stocks!C152-1</f>
        <v>9.1938793246959527E-3</v>
      </c>
      <c r="D153" s="18">
        <f>Stocks!D153/Stocks!D152-1</f>
        <v>1.225926270267208E-2</v>
      </c>
      <c r="E153" s="18">
        <f>Stocks!E153/Stocks!E152-1</f>
        <v>1.117361205270595E-2</v>
      </c>
      <c r="F153" s="19">
        <f>Stocks!F153/Stocks!F152-1</f>
        <v>5.5069711950421762E-3</v>
      </c>
      <c r="G153" s="20">
        <f>Stocks!B153/Stocks!B143-1</f>
        <v>-7.4647640808837012E-3</v>
      </c>
      <c r="H153" s="20">
        <f>Stocks!C153/Stocks!C143-1</f>
        <v>3.1318325320158324E-2</v>
      </c>
      <c r="I153" s="20">
        <f>Stocks!D153/Stocks!D143-1</f>
        <v>2.3749858694069204E-2</v>
      </c>
      <c r="J153" s="20">
        <f>Stocks!E153/Stocks!E143-1</f>
        <v>1.0270015869351168E-2</v>
      </c>
      <c r="K153" s="21">
        <f>Stocks!F153/Stocks!F143-1</f>
        <v>2.1495564049628602E-2</v>
      </c>
    </row>
    <row r="154" spans="1:11" x14ac:dyDescent="0.25">
      <c r="A154" s="37">
        <v>41158</v>
      </c>
      <c r="B154" s="18">
        <f>Stocks!B154/Stocks!B153-1</f>
        <v>6.1280805989938347E-3</v>
      </c>
      <c r="C154" s="18">
        <f>Stocks!C154/Stocks!C153-1</f>
        <v>7.8955803928351109E-3</v>
      </c>
      <c r="D154" s="18">
        <f>Stocks!D154/Stocks!D153-1</f>
        <v>-2.814504605323509E-3</v>
      </c>
      <c r="E154" s="18">
        <f>Stocks!E154/Stocks!E153-1</f>
        <v>3.4606578058249404E-4</v>
      </c>
      <c r="F154" s="19">
        <f>Stocks!F154/Stocks!F153-1</f>
        <v>2.0181723345582547E-3</v>
      </c>
      <c r="G154" s="20">
        <f>Stocks!B154/Stocks!B144-1</f>
        <v>-4.5015920642744733E-3</v>
      </c>
      <c r="H154" s="20">
        <f>Stocks!C154/Stocks!C144-1</f>
        <v>3.4063775441254274E-2</v>
      </c>
      <c r="I154" s="20">
        <f>Stocks!D154/Stocks!D144-1</f>
        <v>2.2907001633825974E-2</v>
      </c>
      <c r="J154" s="20">
        <f>Stocks!E154/Stocks!E144-1</f>
        <v>1.0711271912118292E-2</v>
      </c>
      <c r="K154" s="21">
        <f>Stocks!F154/Stocks!F144-1</f>
        <v>1.845880034578129E-2</v>
      </c>
    </row>
    <row r="155" spans="1:11" x14ac:dyDescent="0.25">
      <c r="A155" s="37">
        <v>41159</v>
      </c>
      <c r="B155" s="18">
        <f>Stocks!B155/Stocks!B154-1</f>
        <v>-2.6208813037114087E-2</v>
      </c>
      <c r="C155" s="18">
        <f>Stocks!C155/Stocks!C154-1</f>
        <v>4.1177688478877261E-3</v>
      </c>
      <c r="D155" s="18">
        <f>Stocks!D155/Stocks!D154-1</f>
        <v>-6.4146902742270306E-3</v>
      </c>
      <c r="E155" s="18">
        <f>Stocks!E155/Stocks!E154-1</f>
        <v>-6.4457860635597219E-3</v>
      </c>
      <c r="F155" s="19">
        <f>Stocks!F155/Stocks!F154-1</f>
        <v>9.2060094988963836E-3</v>
      </c>
      <c r="G155" s="20">
        <f>Stocks!B155/Stocks!B145-1</f>
        <v>-2.323418718772241E-2</v>
      </c>
      <c r="H155" s="20">
        <f>Stocks!C155/Stocks!C145-1</f>
        <v>4.6582471810052928E-2</v>
      </c>
      <c r="I155" s="20">
        <f>Stocks!D155/Stocks!D145-1</f>
        <v>1.9176523803718482E-2</v>
      </c>
      <c r="J155" s="20">
        <f>Stocks!E155/Stocks!E145-1</f>
        <v>7.3800632624332341E-3</v>
      </c>
      <c r="K155" s="21">
        <f>Stocks!F155/Stocks!F145-1</f>
        <v>2.3635874241377142E-2</v>
      </c>
    </row>
    <row r="156" spans="1:11" x14ac:dyDescent="0.25">
      <c r="A156" s="37">
        <v>41160</v>
      </c>
      <c r="B156" s="18">
        <f>Stocks!B156/Stocks!B155-1</f>
        <v>-2.2649781047135664E-2</v>
      </c>
      <c r="C156" s="18">
        <f>Stocks!C156/Stocks!C155-1</f>
        <v>-1.830366738886624E-2</v>
      </c>
      <c r="D156" s="18">
        <f>Stocks!D156/Stocks!D155-1</f>
        <v>-1.3686793059243585E-2</v>
      </c>
      <c r="E156" s="18">
        <f>Stocks!E156/Stocks!E155-1</f>
        <v>-2.0198155417908592E-2</v>
      </c>
      <c r="F156" s="19">
        <f>Stocks!F156/Stocks!F155-1</f>
        <v>-2.0809699725461872E-2</v>
      </c>
      <c r="G156" s="20">
        <f>Stocks!B156/Stocks!B146-1</f>
        <v>-4.1275543092207267E-2</v>
      </c>
      <c r="H156" s="20">
        <f>Stocks!C156/Stocks!C146-1</f>
        <v>2.6780982916432716E-2</v>
      </c>
      <c r="I156" s="20">
        <f>Stocks!D156/Stocks!D146-1</f>
        <v>3.5061533009494994E-4</v>
      </c>
      <c r="J156" s="20">
        <f>Stocks!E156/Stocks!E146-1</f>
        <v>-1.2672047857638091E-2</v>
      </c>
      <c r="K156" s="21">
        <f>Stocks!F156/Stocks!F146-1</f>
        <v>3.7987788403759382E-3</v>
      </c>
    </row>
    <row r="157" spans="1:11" x14ac:dyDescent="0.25">
      <c r="A157" s="37">
        <v>41163</v>
      </c>
      <c r="B157" s="18">
        <f>Stocks!B157/Stocks!B156-1</f>
        <v>2.2398949473435348E-2</v>
      </c>
      <c r="C157" s="18">
        <f>Stocks!C157/Stocks!C156-1</f>
        <v>1.9969393239652966E-2</v>
      </c>
      <c r="D157" s="18">
        <f>Stocks!D157/Stocks!D156-1</f>
        <v>1.1956610282595648E-2</v>
      </c>
      <c r="E157" s="18">
        <f>Stocks!E157/Stocks!E156-1</f>
        <v>1.2321363942654484E-2</v>
      </c>
      <c r="F157" s="19">
        <f>Stocks!F157/Stocks!F156-1</f>
        <v>8.1515782839207684E-3</v>
      </c>
      <c r="G157" s="20">
        <f>Stocks!B157/Stocks!B147-1</f>
        <v>-1.4026362042598883E-2</v>
      </c>
      <c r="H157" s="20">
        <f>Stocks!C157/Stocks!C147-1</f>
        <v>3.7731986756466496E-2</v>
      </c>
      <c r="I157" s="20">
        <f>Stocks!D157/Stocks!D147-1</f>
        <v>2.1068637830242931E-2</v>
      </c>
      <c r="J157" s="20">
        <f>Stocks!E157/Stocks!E147-1</f>
        <v>-6.7567379845723252E-4</v>
      </c>
      <c r="K157" s="21">
        <f>Stocks!F157/Stocks!F147-1</f>
        <v>1.3758918867869729E-2</v>
      </c>
    </row>
    <row r="158" spans="1:11" x14ac:dyDescent="0.25">
      <c r="A158" s="37">
        <v>41164</v>
      </c>
      <c r="B158" s="18">
        <f>Stocks!B158/Stocks!B157-1</f>
        <v>2.3804913436514807E-2</v>
      </c>
      <c r="C158" s="18">
        <f>Stocks!C158/Stocks!C157-1</f>
        <v>-7.1920101700116978E-3</v>
      </c>
      <c r="D158" s="18">
        <f>Stocks!D158/Stocks!D157-1</f>
        <v>-1.05216416732965E-2</v>
      </c>
      <c r="E158" s="18">
        <f>Stocks!E158/Stocks!E157-1</f>
        <v>-1.2132347347732275E-2</v>
      </c>
      <c r="F158" s="19">
        <f>Stocks!F158/Stocks!F157-1</f>
        <v>-3.2630765945529716E-2</v>
      </c>
      <c r="G158" s="20">
        <f>Stocks!B158/Stocks!B148-1</f>
        <v>1.0578509876873587E-2</v>
      </c>
      <c r="H158" s="20">
        <f>Stocks!C158/Stocks!C148-1</f>
        <v>2.6968422905526035E-2</v>
      </c>
      <c r="I158" s="20">
        <f>Stocks!D158/Stocks!D148-1</f>
        <v>1.833872177767093E-3</v>
      </c>
      <c r="J158" s="20">
        <f>Stocks!E158/Stocks!E148-1</f>
        <v>-1.6136788982344163E-2</v>
      </c>
      <c r="K158" s="21">
        <f>Stocks!F158/Stocks!F148-1</f>
        <v>-2.1612390635163514E-2</v>
      </c>
    </row>
    <row r="159" spans="1:11" x14ac:dyDescent="0.25">
      <c r="A159" s="37">
        <v>41165</v>
      </c>
      <c r="B159" s="18">
        <f>Stocks!B159/Stocks!B158-1</f>
        <v>3.5386834639395293E-2</v>
      </c>
      <c r="C159" s="18">
        <f>Stocks!C159/Stocks!C158-1</f>
        <v>-6.8419534797869996E-3</v>
      </c>
      <c r="D159" s="18">
        <f>Stocks!D159/Stocks!D158-1</f>
        <v>3.9222184920530978E-3</v>
      </c>
      <c r="E159" s="18">
        <f>Stocks!E159/Stocks!E158-1</f>
        <v>3.6856981040009895E-3</v>
      </c>
      <c r="F159" s="19">
        <f>Stocks!F159/Stocks!F158-1</f>
        <v>-5.3729868933393155E-3</v>
      </c>
      <c r="G159" s="20">
        <f>Stocks!B159/Stocks!B149-1</f>
        <v>5.4433885948362182E-2</v>
      </c>
      <c r="H159" s="20">
        <f>Stocks!C159/Stocks!C149-1</f>
        <v>1.6685428178176531E-2</v>
      </c>
      <c r="I159" s="20">
        <f>Stocks!D159/Stocks!D149-1</f>
        <v>-1.5603025002420834E-3</v>
      </c>
      <c r="J159" s="20">
        <f>Stocks!E159/Stocks!E149-1</f>
        <v>-8.5816182349220949E-3</v>
      </c>
      <c r="K159" s="21">
        <f>Stocks!F159/Stocks!F149-1</f>
        <v>-2.2873723219294373E-2</v>
      </c>
    </row>
    <row r="160" spans="1:11" x14ac:dyDescent="0.25">
      <c r="A160" s="37">
        <v>41166</v>
      </c>
      <c r="B160" s="18">
        <f>Stocks!B160/Stocks!B159-1</f>
        <v>3.3998415387913372E-2</v>
      </c>
      <c r="C160" s="18">
        <f>Stocks!C160/Stocks!C159-1</f>
        <v>7.6993975619068511E-3</v>
      </c>
      <c r="D160" s="18">
        <f>Stocks!D160/Stocks!D159-1</f>
        <v>8.3347980442880498E-3</v>
      </c>
      <c r="E160" s="18">
        <f>Stocks!E160/Stocks!E159-1</f>
        <v>1.2157562881579542E-2</v>
      </c>
      <c r="F160" s="19">
        <f>Stocks!F160/Stocks!F159-1</f>
        <v>8.7033947334043127E-3</v>
      </c>
      <c r="G160" s="20">
        <f>Stocks!B160/Stocks!B150-1</f>
        <v>8.9255404705167241E-2</v>
      </c>
      <c r="H160" s="20">
        <f>Stocks!C160/Stocks!C150-1</f>
        <v>2.9390506831175722E-2</v>
      </c>
      <c r="I160" s="20">
        <f>Stocks!D160/Stocks!D150-1</f>
        <v>4.1499948260823594E-3</v>
      </c>
      <c r="J160" s="20">
        <f>Stocks!E160/Stocks!E150-1</f>
        <v>6.1404368342157234E-3</v>
      </c>
      <c r="K160" s="21">
        <f>Stocks!F160/Stocks!F150-1</f>
        <v>-7.3833927839124236E-3</v>
      </c>
    </row>
    <row r="161" spans="1:11" x14ac:dyDescent="0.25">
      <c r="A161" s="37">
        <v>41167</v>
      </c>
      <c r="B161" s="18">
        <f>Stocks!B161/Stocks!B160-1</f>
        <v>-5.6242958131349496E-3</v>
      </c>
      <c r="C161" s="18">
        <f>Stocks!C161/Stocks!C160-1</f>
        <v>-1.1058549106154336E-3</v>
      </c>
      <c r="D161" s="18">
        <f>Stocks!D161/Stocks!D160-1</f>
        <v>-7.4049217677629731E-3</v>
      </c>
      <c r="E161" s="18">
        <f>Stocks!E161/Stocks!E160-1</f>
        <v>-3.7317365018693094E-3</v>
      </c>
      <c r="F161" s="19">
        <f>Stocks!F161/Stocks!F160-1</f>
        <v>-8.9258421108974195E-3</v>
      </c>
      <c r="G161" s="20">
        <f>Stocks!B161/Stocks!B151-1</f>
        <v>7.6735711632262671E-2</v>
      </c>
      <c r="H161" s="20">
        <f>Stocks!C161/Stocks!C151-1</f>
        <v>1.7824103673182101E-2</v>
      </c>
      <c r="I161" s="20">
        <f>Stocks!D161/Stocks!D151-1</f>
        <v>-1.0401059047898675E-3</v>
      </c>
      <c r="J161" s="20">
        <f>Stocks!E161/Stocks!E151-1</f>
        <v>1.3004500146807096E-4</v>
      </c>
      <c r="K161" s="21">
        <f>Stocks!F161/Stocks!F151-1</f>
        <v>-1.0397940829439567E-2</v>
      </c>
    </row>
    <row r="162" spans="1:11" x14ac:dyDescent="0.25">
      <c r="A162" s="37">
        <v>41170</v>
      </c>
      <c r="B162" s="18">
        <f>Stocks!B162/Stocks!B161-1</f>
        <v>-1.1660362370759958E-2</v>
      </c>
      <c r="C162" s="18">
        <f>Stocks!C162/Stocks!C161-1</f>
        <v>3.2207220590261265E-3</v>
      </c>
      <c r="D162" s="18">
        <f>Stocks!D162/Stocks!D161-1</f>
        <v>-6.0709327931585122E-4</v>
      </c>
      <c r="E162" s="18">
        <f>Stocks!E162/Stocks!E161-1</f>
        <v>-4.1358768329525786E-3</v>
      </c>
      <c r="F162" s="19">
        <f>Stocks!F162/Stocks!F161-1</f>
        <v>3.9026325912572268E-3</v>
      </c>
      <c r="G162" s="20">
        <f>Stocks!B162/Stocks!B152-1</f>
        <v>5.430235348018142E-2</v>
      </c>
      <c r="H162" s="20">
        <f>Stocks!C162/Stocks!C152-1</f>
        <v>1.8285827700391666E-2</v>
      </c>
      <c r="I162" s="20">
        <f>Stocks!D162/Stocks!D152-1</f>
        <v>-5.3526835101067594E-3</v>
      </c>
      <c r="J162" s="20">
        <f>Stocks!E162/Stocks!E152-1</f>
        <v>-7.4663752310420994E-3</v>
      </c>
      <c r="K162" s="21">
        <f>Stocks!F162/Stocks!F152-1</f>
        <v>-3.0724584245574227E-2</v>
      </c>
    </row>
    <row r="163" spans="1:11" x14ac:dyDescent="0.25">
      <c r="A163" s="37">
        <v>41171</v>
      </c>
      <c r="B163" s="18">
        <f>Stocks!B163/Stocks!B162-1</f>
        <v>-8.798479949523319E-5</v>
      </c>
      <c r="C163" s="18">
        <f>Stocks!C163/Stocks!C162-1</f>
        <v>8.1259486677724979E-3</v>
      </c>
      <c r="D163" s="18">
        <f>Stocks!D163/Stocks!D162-1</f>
        <v>1.0762901986756113E-2</v>
      </c>
      <c r="E163" s="18">
        <f>Stocks!E163/Stocks!E162-1</f>
        <v>7.4571776289851233E-3</v>
      </c>
      <c r="F163" s="19">
        <f>Stocks!F163/Stocks!F162-1</f>
        <v>-1.106449590774472E-2</v>
      </c>
      <c r="G163" s="20">
        <f>Stocks!B163/Stocks!B153-1</f>
        <v>5.450330434028805E-2</v>
      </c>
      <c r="H163" s="20">
        <f>Stocks!C163/Stocks!C153-1</f>
        <v>1.72082759284371E-2</v>
      </c>
      <c r="I163" s="20">
        <f>Stocks!D163/Stocks!D153-1</f>
        <v>-6.8230095672996427E-3</v>
      </c>
      <c r="J163" s="20">
        <f>Stocks!E163/Stocks!E153-1</f>
        <v>-1.1114300855113335E-2</v>
      </c>
      <c r="K163" s="21">
        <f>Stocks!F163/Stocks!F153-1</f>
        <v>-4.6698929651279975E-2</v>
      </c>
    </row>
    <row r="164" spans="1:11" x14ac:dyDescent="0.25">
      <c r="A164" s="37">
        <v>41172</v>
      </c>
      <c r="B164" s="18">
        <f>Stocks!B164/Stocks!B163-1</f>
        <v>-1.7614295880297171E-4</v>
      </c>
      <c r="C164" s="18">
        <f>Stocks!C164/Stocks!C163-1</f>
        <v>7.6625532241794136E-3</v>
      </c>
      <c r="D164" s="18">
        <f>Stocks!D164/Stocks!D163-1</f>
        <v>4.1219916140227131E-3</v>
      </c>
      <c r="E164" s="18">
        <f>Stocks!E164/Stocks!E163-1</f>
        <v>6.2353329206958907E-3</v>
      </c>
      <c r="F164" s="19">
        <f>Stocks!F164/Stocks!F163-1</f>
        <v>1.6328924901439335E-2</v>
      </c>
      <c r="G164" s="20">
        <f>Stocks!B164/Stocks!B154-1</f>
        <v>4.7895970044401048E-2</v>
      </c>
      <c r="H164" s="20">
        <f>Stocks!C164/Stocks!C154-1</f>
        <v>1.6973095648769476E-2</v>
      </c>
      <c r="I164" s="20">
        <f>Stocks!D164/Stocks!D154-1</f>
        <v>8.5603194412753325E-5</v>
      </c>
      <c r="J164" s="20">
        <f>Stocks!E164/Stocks!E154-1</f>
        <v>-5.29250352664834E-3</v>
      </c>
      <c r="K164" s="21">
        <f>Stocks!F164/Stocks!F154-1</f>
        <v>-3.3083951284451962E-2</v>
      </c>
    </row>
    <row r="165" spans="1:11" x14ac:dyDescent="0.25">
      <c r="A165" s="37">
        <v>41173</v>
      </c>
      <c r="B165" s="18">
        <f>Stocks!B165/Stocks!B164-1</f>
        <v>9.4233068371689654E-3</v>
      </c>
      <c r="C165" s="18">
        <f>Stocks!C165/Stocks!C164-1</f>
        <v>8.492878266635806E-3</v>
      </c>
      <c r="D165" s="18">
        <f>Stocks!D165/Stocks!D164-1</f>
        <v>3.6774461877522313E-3</v>
      </c>
      <c r="E165" s="18">
        <f>Stocks!E165/Stocks!E164-1</f>
        <v>1.4158423398771269E-2</v>
      </c>
      <c r="F165" s="19">
        <f>Stocks!F165/Stocks!F164-1</f>
        <v>1.9339509589698212E-2</v>
      </c>
      <c r="G165" s="20">
        <f>Stocks!B165/Stocks!B155-1</f>
        <v>8.6239667666942132E-2</v>
      </c>
      <c r="H165" s="20">
        <f>Stocks!C165/Stocks!C155-1</f>
        <v>2.1404217881066501E-2</v>
      </c>
      <c r="I165" s="20">
        <f>Stocks!D165/Stocks!D155-1</f>
        <v>1.0243765037490249E-2</v>
      </c>
      <c r="J165" s="20">
        <f>Stocks!E165/Stocks!E155-1</f>
        <v>1.5335622572164587E-2</v>
      </c>
      <c r="K165" s="21">
        <f>Stocks!F165/Stocks!F155-1</f>
        <v>-2.3375087310958609E-2</v>
      </c>
    </row>
    <row r="166" spans="1:11" x14ac:dyDescent="0.25">
      <c r="A166" s="37">
        <v>41174</v>
      </c>
      <c r="B166" s="18">
        <f>Stocks!B166/Stocks!B165-1</f>
        <v>-1.6663968563995213E-2</v>
      </c>
      <c r="C166" s="18">
        <f>Stocks!C166/Stocks!C165-1</f>
        <v>-4.5045101385248199E-3</v>
      </c>
      <c r="D166" s="18">
        <f>Stocks!D166/Stocks!D165-1</f>
        <v>-1.619143430442227E-3</v>
      </c>
      <c r="E166" s="18">
        <f>Stocks!E166/Stocks!E165-1</f>
        <v>-3.9379325889721262E-4</v>
      </c>
      <c r="F166" s="19">
        <f>Stocks!F166/Stocks!F165-1</f>
        <v>-8.7566409815313939E-3</v>
      </c>
      <c r="G166" s="20">
        <f>Stocks!B166/Stocks!B156-1</f>
        <v>9.2892377040015628E-2</v>
      </c>
      <c r="H166" s="20">
        <f>Stocks!C166/Stocks!C156-1</f>
        <v>3.576152670508348E-2</v>
      </c>
      <c r="I166" s="20">
        <f>Stocks!D166/Stocks!D156-1</f>
        <v>2.2604207653854846E-2</v>
      </c>
      <c r="J166" s="20">
        <f>Stocks!E166/Stocks!E156-1</f>
        <v>3.5858215475570443E-2</v>
      </c>
      <c r="K166" s="21">
        <f>Stocks!F166/Stocks!F156-1</f>
        <v>-1.1353606460784094E-2</v>
      </c>
    </row>
    <row r="167" spans="1:11" x14ac:dyDescent="0.25">
      <c r="A167" s="37">
        <v>41177</v>
      </c>
      <c r="B167" s="18">
        <f>Stocks!B167/Stocks!B166-1</f>
        <v>1.5084007480372641E-3</v>
      </c>
      <c r="C167" s="18">
        <f>Stocks!C167/Stocks!C166-1</f>
        <v>-4.9182198892939732E-3</v>
      </c>
      <c r="D167" s="18">
        <f>Stocks!D167/Stocks!D166-1</f>
        <v>-5.4620212552218828E-3</v>
      </c>
      <c r="E167" s="18">
        <f>Stocks!E167/Stocks!E166-1</f>
        <v>-1.6126574676531003E-2</v>
      </c>
      <c r="F167" s="19">
        <f>Stocks!F167/Stocks!F166-1</f>
        <v>-8.2448247184631063E-3</v>
      </c>
      <c r="G167" s="20">
        <f>Stocks!B167/Stocks!B157-1</f>
        <v>7.05614450042098E-2</v>
      </c>
      <c r="H167" s="20">
        <f>Stocks!C167/Stocks!C157-1</f>
        <v>1.0488579946742016E-2</v>
      </c>
      <c r="I167" s="20">
        <f>Stocks!D167/Stocks!D157-1</f>
        <v>5.0023008911033173E-3</v>
      </c>
      <c r="J167" s="20">
        <f>Stocks!E167/Stocks!E157-1</f>
        <v>6.7488516098708207E-3</v>
      </c>
      <c r="K167" s="21">
        <f>Stocks!F167/Stocks!F157-1</f>
        <v>-2.7432780510102783E-2</v>
      </c>
    </row>
    <row r="168" spans="1:11" x14ac:dyDescent="0.25">
      <c r="A168" s="37">
        <v>41178</v>
      </c>
      <c r="B168" s="18">
        <f>Stocks!B168/Stocks!B167-1</f>
        <v>1.8604187373594261E-3</v>
      </c>
      <c r="C168" s="18">
        <f>Stocks!C168/Stocks!C167-1</f>
        <v>2.8664850181376877E-3</v>
      </c>
      <c r="D168" s="18">
        <f>Stocks!D168/Stocks!D167-1</f>
        <v>3.0033925535357664E-3</v>
      </c>
      <c r="E168" s="18">
        <f>Stocks!E168/Stocks!E167-1</f>
        <v>1.1366409307473457E-2</v>
      </c>
      <c r="F168" s="19">
        <f>Stocks!F168/Stocks!F167-1</f>
        <v>-2.0785079113686544E-3</v>
      </c>
      <c r="G168" s="20">
        <f>Stocks!B168/Stocks!B158-1</f>
        <v>4.761475892496625E-2</v>
      </c>
      <c r="H168" s="20">
        <f>Stocks!C168/Stocks!C158-1</f>
        <v>2.0726203558951939E-2</v>
      </c>
      <c r="I168" s="20">
        <f>Stocks!D168/Stocks!D158-1</f>
        <v>1.8739529606831562E-2</v>
      </c>
      <c r="J168" s="20">
        <f>Stocks!E168/Stocks!E158-1</f>
        <v>3.0696742011355305E-2</v>
      </c>
      <c r="K168" s="21">
        <f>Stocks!F168/Stocks!F158-1</f>
        <v>3.2836446142348041E-3</v>
      </c>
    </row>
    <row r="169" spans="1:11" x14ac:dyDescent="0.25">
      <c r="A169" s="37">
        <v>41179</v>
      </c>
      <c r="B169" s="18">
        <f>Stocks!B169/Stocks!B168-1</f>
        <v>7.6044574895584027E-3</v>
      </c>
      <c r="C169" s="18">
        <f>Stocks!C169/Stocks!C168-1</f>
        <v>5.9154471481170923E-4</v>
      </c>
      <c r="D169" s="18">
        <f>Stocks!D169/Stocks!D168-1</f>
        <v>-1.4544749353642028E-2</v>
      </c>
      <c r="E169" s="18">
        <f>Stocks!E169/Stocks!E168-1</f>
        <v>-1.8518435032522929E-3</v>
      </c>
      <c r="F169" s="19">
        <f>Stocks!F169/Stocks!F168-1</f>
        <v>3.6596071064975311E-2</v>
      </c>
      <c r="G169" s="20">
        <f>Stocks!B169/Stocks!B159-1</f>
        <v>1.9504271746204838E-2</v>
      </c>
      <c r="H169" s="20">
        <f>Stocks!C169/Stocks!C159-1</f>
        <v>2.8366041365150085E-2</v>
      </c>
      <c r="I169" s="20">
        <f>Stocks!D169/Stocks!D159-1</f>
        <v>0</v>
      </c>
      <c r="J169" s="20">
        <f>Stocks!E169/Stocks!E159-1</f>
        <v>2.5010174887672765E-2</v>
      </c>
      <c r="K169" s="21">
        <f>Stocks!F169/Stocks!F159-1</f>
        <v>4.5617975850549719E-2</v>
      </c>
    </row>
    <row r="170" spans="1:11" x14ac:dyDescent="0.25">
      <c r="A170" s="37">
        <v>41180</v>
      </c>
      <c r="B170" s="18">
        <f>Stocks!B170/Stocks!B169-1</f>
        <v>-1.5532942544244532E-2</v>
      </c>
      <c r="C170" s="18">
        <f>Stocks!C170/Stocks!C169-1</f>
        <v>-8.8660123797325019E-3</v>
      </c>
      <c r="D170" s="18">
        <f>Stocks!D170/Stocks!D169-1</f>
        <v>-3.3860285977961313E-3</v>
      </c>
      <c r="E170" s="18">
        <f>Stocks!E170/Stocks!E169-1</f>
        <v>-8.3806592158776061E-3</v>
      </c>
      <c r="F170" s="19">
        <f>Stocks!F170/Stocks!F169-1</f>
        <v>6.3148089750739711E-3</v>
      </c>
      <c r="G170" s="20">
        <f>Stocks!B170/Stocks!B160-1</f>
        <v>-2.9332776982037734E-2</v>
      </c>
      <c r="H170" s="20">
        <f>Stocks!C170/Stocks!C160-1</f>
        <v>1.1460895756756351E-2</v>
      </c>
      <c r="I170" s="20">
        <f>Stocks!D170/Stocks!D160-1</f>
        <v>-1.1623943421190219E-2</v>
      </c>
      <c r="J170" s="20">
        <f>Stocks!E170/Stocks!E160-1</f>
        <v>4.211153671981549E-3</v>
      </c>
      <c r="K170" s="21">
        <f>Stocks!F170/Stocks!F160-1</f>
        <v>4.314197723806279E-2</v>
      </c>
    </row>
    <row r="171" spans="1:11" x14ac:dyDescent="0.25">
      <c r="A171" s="37">
        <v>41181</v>
      </c>
      <c r="B171" s="18">
        <f>Stocks!B171/Stocks!B170-1</f>
        <v>7.7553019631966258E-3</v>
      </c>
      <c r="C171" s="18">
        <f>Stocks!C171/Stocks!C170-1</f>
        <v>1.1529392604149979E-2</v>
      </c>
      <c r="D171" s="18">
        <f>Stocks!D171/Stocks!D170-1</f>
        <v>4.9655830527128852E-3</v>
      </c>
      <c r="E171" s="18">
        <f>Stocks!E171/Stocks!E170-1</f>
        <v>2.94185619615428E-3</v>
      </c>
      <c r="F171" s="19">
        <f>Stocks!F171/Stocks!F170-1</f>
        <v>2.8523008133038985E-3</v>
      </c>
      <c r="G171" s="20">
        <f>Stocks!B171/Stocks!B161-1</f>
        <v>-1.6272183321144662E-2</v>
      </c>
      <c r="H171" s="20">
        <f>Stocks!C171/Stocks!C161-1</f>
        <v>2.4255103063126393E-2</v>
      </c>
      <c r="I171" s="20">
        <f>Stocks!D171/Stocks!D161-1</f>
        <v>6.939806149899308E-4</v>
      </c>
      <c r="J171" s="20">
        <f>Stocks!E171/Stocks!E161-1</f>
        <v>1.0937952535259532E-2</v>
      </c>
      <c r="K171" s="21">
        <f>Stocks!F171/Stocks!F161-1</f>
        <v>5.5538905561077767E-2</v>
      </c>
    </row>
    <row r="172" spans="1:11" x14ac:dyDescent="0.25">
      <c r="A172" s="37">
        <v>41184</v>
      </c>
      <c r="B172" s="18">
        <f>Stocks!B172/Stocks!B171-1</f>
        <v>-4.688255954193643E-3</v>
      </c>
      <c r="C172" s="18">
        <f>Stocks!C172/Stocks!C171-1</f>
        <v>1.081093672327782E-3</v>
      </c>
      <c r="D172" s="18">
        <f>Stocks!D172/Stocks!D171-1</f>
        <v>-6.2413614985986632E-3</v>
      </c>
      <c r="E172" s="18">
        <f>Stocks!E172/Stocks!E171-1</f>
        <v>-6.0852193311053959E-3</v>
      </c>
      <c r="F172" s="19">
        <f>Stocks!F172/Stocks!F171-1</f>
        <v>8.816990905480715E-3</v>
      </c>
      <c r="G172" s="20">
        <f>Stocks!B172/Stocks!B162-1</f>
        <v>-9.3326103629322033E-3</v>
      </c>
      <c r="H172" s="20">
        <f>Stocks!C172/Stocks!C162-1</f>
        <v>2.2070613403426753E-2</v>
      </c>
      <c r="I172" s="20">
        <f>Stocks!D172/Stocks!D162-1</f>
        <v>-4.947622656647388E-3</v>
      </c>
      <c r="J172" s="20">
        <f>Stocks!E172/Stocks!E162-1</f>
        <v>8.9591039473562173E-3</v>
      </c>
      <c r="K172" s="21">
        <f>Stocks!F172/Stocks!F162-1</f>
        <v>6.0706036543831665E-2</v>
      </c>
    </row>
    <row r="173" spans="1:11" x14ac:dyDescent="0.25">
      <c r="A173" s="37">
        <v>41185</v>
      </c>
      <c r="B173" s="18">
        <f>Stocks!B173/Stocks!B172-1</f>
        <v>4.2658772302164305E-3</v>
      </c>
      <c r="C173" s="18">
        <f>Stocks!C173/Stocks!C172-1</f>
        <v>-6.4783935933219183E-3</v>
      </c>
      <c r="D173" s="18">
        <f>Stocks!D173/Stocks!D172-1</f>
        <v>-9.9440941444206565E-3</v>
      </c>
      <c r="E173" s="18">
        <f>Stocks!E173/Stocks!E172-1</f>
        <v>5.0093132054709333E-3</v>
      </c>
      <c r="F173" s="19">
        <f>Stocks!F173/Stocks!F172-1</f>
        <v>5.9202500623416476E-3</v>
      </c>
      <c r="G173" s="20">
        <f>Stocks!B173/Stocks!B163-1</f>
        <v>-5.0190016991242814E-3</v>
      </c>
      <c r="H173" s="20">
        <f>Stocks!C173/Stocks!C163-1</f>
        <v>7.264260017844526E-3</v>
      </c>
      <c r="I173" s="20">
        <f>Stocks!D173/Stocks!D163-1</f>
        <v>-2.5332765094569054E-2</v>
      </c>
      <c r="J173" s="20">
        <f>Stocks!E173/Stocks!E163-1</f>
        <v>6.507590225308002E-3</v>
      </c>
      <c r="K173" s="21">
        <f>Stocks!F173/Stocks!F163-1</f>
        <v>7.8923425347331877E-2</v>
      </c>
    </row>
    <row r="174" spans="1:11" x14ac:dyDescent="0.25">
      <c r="A174" s="37">
        <v>41186</v>
      </c>
      <c r="B174" s="18">
        <f>Stocks!B174/Stocks!B173-1</f>
        <v>4.425740334270678E-4</v>
      </c>
      <c r="C174" s="18">
        <f>Stocks!C174/Stocks!C173-1</f>
        <v>1.3560681127565033E-2</v>
      </c>
      <c r="D174" s="18">
        <f>Stocks!D174/Stocks!D173-1</f>
        <v>-7.9290238516094291E-4</v>
      </c>
      <c r="E174" s="18">
        <f>Stocks!E174/Stocks!E173-1</f>
        <v>5.1489510143110095E-5</v>
      </c>
      <c r="F174" s="19">
        <f>Stocks!F174/Stocks!F173-1</f>
        <v>9.8094066752540954E-3</v>
      </c>
      <c r="G174" s="20">
        <f>Stocks!B174/Stocks!B164-1</f>
        <v>-4.4032815937683489E-3</v>
      </c>
      <c r="H174" s="20">
        <f>Stocks!C174/Stocks!C164-1</f>
        <v>1.3160056600822756E-2</v>
      </c>
      <c r="I174" s="20">
        <f>Stocks!D174/Stocks!D164-1</f>
        <v>-3.0103486365534948E-2</v>
      </c>
      <c r="J174" s="20">
        <f>Stocks!E174/Stocks!E164-1</f>
        <v>3.2207365094971685E-4</v>
      </c>
      <c r="K174" s="21">
        <f>Stocks!F174/Stocks!F164-1</f>
        <v>7.2002377678741514E-2</v>
      </c>
    </row>
    <row r="175" spans="1:11" x14ac:dyDescent="0.25">
      <c r="A175" s="37">
        <v>41187</v>
      </c>
      <c r="B175" s="18">
        <f>Stocks!B175/Stocks!B174-1</f>
        <v>7.4303349653352946E-3</v>
      </c>
      <c r="C175" s="18">
        <f>Stocks!C175/Stocks!C174-1</f>
        <v>5.2732733012688104E-3</v>
      </c>
      <c r="D175" s="18">
        <f>Stocks!D175/Stocks!D174-1</f>
        <v>4.4967880993109777E-3</v>
      </c>
      <c r="E175" s="18">
        <f>Stocks!E175/Stocks!E174-1</f>
        <v>5.0229115685929138E-4</v>
      </c>
      <c r="F175" s="19">
        <f>Stocks!F175/Stocks!F174-1</f>
        <v>-2.2205678200161172E-3</v>
      </c>
      <c r="G175" s="20">
        <f>Stocks!B175/Stocks!B165-1</f>
        <v>-6.3689547083416453E-3</v>
      </c>
      <c r="H175" s="20">
        <f>Stocks!C175/Stocks!C165-1</f>
        <v>9.9255517081850986E-3</v>
      </c>
      <c r="I175" s="20">
        <f>Stocks!D175/Stocks!D165-1</f>
        <v>-2.9311721175917738E-2</v>
      </c>
      <c r="J175" s="20">
        <f>Stocks!E175/Stocks!E165-1</f>
        <v>-1.3147745469124561E-2</v>
      </c>
      <c r="K175" s="21">
        <f>Stocks!F175/Stocks!F165-1</f>
        <v>4.9328426528300051E-2</v>
      </c>
    </row>
    <row r="176" spans="1:11" x14ac:dyDescent="0.25">
      <c r="A176" s="37">
        <v>41188</v>
      </c>
      <c r="B176" s="18">
        <f>Stocks!B176/Stocks!B175-1</f>
        <v>1.4925592074293004E-3</v>
      </c>
      <c r="C176" s="18">
        <f>Stocks!C176/Stocks!C175-1</f>
        <v>-6.7028334669533285E-3</v>
      </c>
      <c r="D176" s="18">
        <f>Stocks!D176/Stocks!D175-1</f>
        <v>-4.1256685770759693E-3</v>
      </c>
      <c r="E176" s="18">
        <f>Stocks!E176/Stocks!E175-1</f>
        <v>-2.2912339860059472E-3</v>
      </c>
      <c r="F176" s="19">
        <f>Stocks!F176/Stocks!F175-1</f>
        <v>6.1195549589434517E-3</v>
      </c>
      <c r="G176" s="20">
        <f>Stocks!B176/Stocks!B166-1</f>
        <v>1.1977662410977974E-2</v>
      </c>
      <c r="H176" s="20">
        <f>Stocks!C176/Stocks!C166-1</f>
        <v>7.6953628997908918E-3</v>
      </c>
      <c r="I176" s="20">
        <f>Stocks!D176/Stocks!D166-1</f>
        <v>-3.1748721609574981E-2</v>
      </c>
      <c r="J176" s="20">
        <f>Stocks!E176/Stocks!E166-1</f>
        <v>-1.5020976794378638E-2</v>
      </c>
      <c r="K176" s="21">
        <f>Stocks!F176/Stocks!F166-1</f>
        <v>6.5076340637306052E-2</v>
      </c>
    </row>
    <row r="177" spans="1:11" x14ac:dyDescent="0.25">
      <c r="A177" s="37">
        <v>41191</v>
      </c>
      <c r="B177" s="18">
        <f>Stocks!B177/Stocks!B176-1</f>
        <v>1.7447035996591032E-2</v>
      </c>
      <c r="C177" s="18">
        <f>Stocks!C177/Stocks!C176-1</f>
        <v>3.9119043165654066E-3</v>
      </c>
      <c r="D177" s="18">
        <f>Stocks!D177/Stocks!D176-1</f>
        <v>1.1106162099019157E-2</v>
      </c>
      <c r="E177" s="18">
        <f>Stocks!E177/Stocks!E176-1</f>
        <v>1.4011437221713496E-2</v>
      </c>
      <c r="F177" s="19">
        <f>Stocks!F177/Stocks!F176-1</f>
        <v>1.3823673421109461E-2</v>
      </c>
      <c r="G177" s="20">
        <f>Stocks!B177/Stocks!B167-1</f>
        <v>2.8082912081180522E-2</v>
      </c>
      <c r="H177" s="20">
        <f>Stocks!C177/Stocks!C167-1</f>
        <v>1.6637417104706342E-2</v>
      </c>
      <c r="I177" s="20">
        <f>Stocks!D177/Stocks!D167-1</f>
        <v>-1.5618453026370327E-2</v>
      </c>
      <c r="J177" s="20">
        <f>Stocks!E177/Stocks!E167-1</f>
        <v>1.5150901779465764E-2</v>
      </c>
      <c r="K177" s="21">
        <f>Stocks!F177/Stocks!F167-1</f>
        <v>8.877637853747089E-2</v>
      </c>
    </row>
    <row r="178" spans="1:11" x14ac:dyDescent="0.25">
      <c r="A178" s="37">
        <v>41192</v>
      </c>
      <c r="B178" s="18">
        <f>Stocks!B178/Stocks!B177-1</f>
        <v>2.1541484072591377E-3</v>
      </c>
      <c r="C178" s="18">
        <f>Stocks!C178/Stocks!C177-1</f>
        <v>-1.266443374379278E-2</v>
      </c>
      <c r="D178" s="18">
        <f>Stocks!D178/Stocks!D177-1</f>
        <v>-8.9791352892454324E-3</v>
      </c>
      <c r="E178" s="18">
        <f>Stocks!E178/Stocks!E177-1</f>
        <v>-3.6516718740573495E-3</v>
      </c>
      <c r="F178" s="19">
        <f>Stocks!F178/Stocks!F177-1</f>
        <v>-2.4270415767413511E-2</v>
      </c>
      <c r="G178" s="20">
        <f>Stocks!B178/Stocks!B168-1</f>
        <v>2.8384329772455086E-2</v>
      </c>
      <c r="H178" s="20">
        <f>Stocks!C178/Stocks!C168-1</f>
        <v>8.9323443306543737E-4</v>
      </c>
      <c r="I178" s="20">
        <f>Stocks!D178/Stocks!D168-1</f>
        <v>-2.7378512246610809E-2</v>
      </c>
      <c r="J178" s="20">
        <f>Stocks!E178/Stocks!E168-1</f>
        <v>7.6623541505060899E-5</v>
      </c>
      <c r="K178" s="21">
        <f>Stocks!F178/Stocks!F168-1</f>
        <v>6.45640279067905E-2</v>
      </c>
    </row>
    <row r="179" spans="1:11" x14ac:dyDescent="0.25">
      <c r="A179" s="37">
        <v>41193</v>
      </c>
      <c r="B179" s="18">
        <f>Stocks!B179/Stocks!B178-1</f>
        <v>8.942405988683344E-3</v>
      </c>
      <c r="C179" s="18">
        <f>Stocks!C179/Stocks!C178-1</f>
        <v>9.8588336185700953E-5</v>
      </c>
      <c r="D179" s="18">
        <f>Stocks!D179/Stocks!D178-1</f>
        <v>9.0604906606746027E-3</v>
      </c>
      <c r="E179" s="18">
        <f>Stocks!E179/Stocks!E178-1</f>
        <v>3.9204770615099971E-3</v>
      </c>
      <c r="F179" s="19">
        <f>Stocks!F179/Stocks!F178-1</f>
        <v>2.795669121662403E-4</v>
      </c>
      <c r="G179" s="20">
        <f>Stocks!B179/Stocks!B169-1</f>
        <v>2.9749870843969184E-2</v>
      </c>
      <c r="H179" s="20">
        <f>Stocks!C179/Stocks!C169-1</f>
        <v>4.0012942249090244E-4</v>
      </c>
      <c r="I179" s="20">
        <f>Stocks!D179/Stocks!D169-1</f>
        <v>-4.0806875646257623E-3</v>
      </c>
      <c r="J179" s="20">
        <f>Stocks!E179/Stocks!E169-1</f>
        <v>5.8600964887152163E-3</v>
      </c>
      <c r="K179" s="21">
        <f>Stocks!F179/Stocks!F169-1</f>
        <v>2.7267683631929218E-2</v>
      </c>
    </row>
    <row r="180" spans="1:11" x14ac:dyDescent="0.25">
      <c r="A180" s="37">
        <v>41194</v>
      </c>
      <c r="B180" s="18">
        <f>Stocks!B180/Stocks!B179-1</f>
        <v>-3.0678976895723853E-3</v>
      </c>
      <c r="C180" s="18">
        <f>Stocks!C180/Stocks!C179-1</f>
        <v>-7.0046160089158871E-3</v>
      </c>
      <c r="D180" s="18">
        <f>Stocks!D180/Stocks!D179-1</f>
        <v>6.1023759857534721E-3</v>
      </c>
      <c r="E180" s="18">
        <f>Stocks!E180/Stocks!E179-1</f>
        <v>-1.0112718915599173E-2</v>
      </c>
      <c r="F180" s="19">
        <f>Stocks!F180/Stocks!F179-1</f>
        <v>-3.073473057567E-3</v>
      </c>
      <c r="G180" s="20">
        <f>Stocks!B180/Stocks!B170-1</f>
        <v>4.2788273939280419E-2</v>
      </c>
      <c r="H180" s="20">
        <f>Stocks!C180/Stocks!C170-1</f>
        <v>2.2789280446051663E-3</v>
      </c>
      <c r="I180" s="20">
        <f>Stocks!D180/Stocks!D170-1</f>
        <v>5.4011034197631869E-3</v>
      </c>
      <c r="J180" s="20">
        <f>Stocks!E180/Stocks!E170-1</f>
        <v>4.1031624868950178E-3</v>
      </c>
      <c r="K180" s="21">
        <f>Stocks!F180/Stocks!F170-1</f>
        <v>1.7683924503136161E-2</v>
      </c>
    </row>
    <row r="181" spans="1:11" x14ac:dyDescent="0.25">
      <c r="A181" s="37">
        <v>41195</v>
      </c>
      <c r="B181" s="18">
        <f>Stocks!B181/Stocks!B180-1</f>
        <v>5.5562968792037815E-3</v>
      </c>
      <c r="C181" s="18">
        <f>Stocks!C181/Stocks!C180-1</f>
        <v>2.2850346151808143E-3</v>
      </c>
      <c r="D181" s="18">
        <f>Stocks!D181/Stocks!D180-1</f>
        <v>-1.1437451076815042E-2</v>
      </c>
      <c r="E181" s="18">
        <f>Stocks!E181/Stocks!E180-1</f>
        <v>4.3694598893084802E-4</v>
      </c>
      <c r="F181" s="19">
        <f>Stocks!F181/Stocks!F180-1</f>
        <v>4.4841428424284846E-3</v>
      </c>
      <c r="G181" s="20">
        <f>Stocks!B181/Stocks!B171-1</f>
        <v>4.0512824024550698E-2</v>
      </c>
      <c r="H181" s="20">
        <f>Stocks!C181/Stocks!C171-1</f>
        <v>-6.8808900322487876E-3</v>
      </c>
      <c r="I181" s="20">
        <f>Stocks!D181/Stocks!D171-1</f>
        <v>-1.1009039267077969E-2</v>
      </c>
      <c r="J181" s="20">
        <f>Stocks!E181/Stocks!E171-1</f>
        <v>1.5953518443536652E-3</v>
      </c>
      <c r="K181" s="21">
        <f>Stocks!F181/Stocks!F171-1</f>
        <v>1.9339900561646584E-2</v>
      </c>
    </row>
    <row r="182" spans="1:11" x14ac:dyDescent="0.25">
      <c r="A182" s="37">
        <v>41198</v>
      </c>
      <c r="B182" s="18">
        <f>Stocks!B182/Stocks!B181-1</f>
        <v>-6.801012371815407E-4</v>
      </c>
      <c r="C182" s="18">
        <f>Stocks!C182/Stocks!C181-1</f>
        <v>-2.9727442902460766E-4</v>
      </c>
      <c r="D182" s="18">
        <f>Stocks!D182/Stocks!D181-1</f>
        <v>-1.4725055137637444E-2</v>
      </c>
      <c r="E182" s="18">
        <f>Stocks!E182/Stocks!E181-1</f>
        <v>1.8367859256973595E-3</v>
      </c>
      <c r="F182" s="19">
        <f>Stocks!F182/Stocks!F181-1</f>
        <v>-9.486447948852117E-3</v>
      </c>
      <c r="G182" s="20">
        <f>Stocks!B182/Stocks!B172-1</f>
        <v>4.4703005049415045E-2</v>
      </c>
      <c r="H182" s="20">
        <f>Stocks!C182/Stocks!C172-1</f>
        <v>-8.2482954409370812E-3</v>
      </c>
      <c r="I182" s="20">
        <f>Stocks!D182/Stocks!D172-1</f>
        <v>-1.9452031355468136E-2</v>
      </c>
      <c r="J182" s="20">
        <f>Stocks!E182/Stocks!E172-1</f>
        <v>9.57857515164795E-3</v>
      </c>
      <c r="K182" s="21">
        <f>Stocks!F182/Stocks!F172-1</f>
        <v>8.4553963205369342E-4</v>
      </c>
    </row>
    <row r="183" spans="1:11" x14ac:dyDescent="0.25">
      <c r="A183" s="37">
        <v>41199</v>
      </c>
      <c r="B183" s="18">
        <f>Stocks!B183/Stocks!B182-1</f>
        <v>-6.8036669727356003E-4</v>
      </c>
      <c r="C183" s="18">
        <f>Stocks!C183/Stocks!C182-1</f>
        <v>8.7257442585835232E-3</v>
      </c>
      <c r="D183" s="18">
        <f>Stocks!D183/Stocks!D182-1</f>
        <v>-1.0319361881999223E-2</v>
      </c>
      <c r="E183" s="18">
        <f>Stocks!E183/Stocks!E182-1</f>
        <v>1.9616374645417434E-2</v>
      </c>
      <c r="F183" s="19">
        <f>Stocks!F183/Stocks!F182-1</f>
        <v>1.352098836467297E-2</v>
      </c>
      <c r="G183" s="20">
        <f>Stocks!B183/Stocks!B173-1</f>
        <v>3.9557598825908036E-2</v>
      </c>
      <c r="H183" s="20">
        <f>Stocks!C183/Stocks!C173-1</f>
        <v>6.9287571100529188E-3</v>
      </c>
      <c r="I183" s="20">
        <f>Stocks!D183/Stocks!D173-1</f>
        <v>-1.9823695233845307E-2</v>
      </c>
      <c r="J183" s="20">
        <f>Stocks!E183/Stocks!E173-1</f>
        <v>2.4252047408992894E-2</v>
      </c>
      <c r="K183" s="21">
        <f>Stocks!F183/Stocks!F173-1</f>
        <v>8.4079333976900816E-3</v>
      </c>
    </row>
    <row r="184" spans="1:11" x14ac:dyDescent="0.25">
      <c r="A184" s="37">
        <v>41200</v>
      </c>
      <c r="B184" s="18">
        <f>Stocks!B184/Stocks!B183-1</f>
        <v>-2.9795657470753634E-3</v>
      </c>
      <c r="C184" s="18">
        <f>Stocks!C184/Stocks!C183-1</f>
        <v>9.8300180122607994E-3</v>
      </c>
      <c r="D184" s="18">
        <f>Stocks!D184/Stocks!D183-1</f>
        <v>8.9808966989846084E-5</v>
      </c>
      <c r="E184" s="18">
        <f>Stocks!E184/Stocks!E183-1</f>
        <v>7.8464777827820242E-3</v>
      </c>
      <c r="F184" s="19">
        <f>Stocks!F184/Stocks!F183-1</f>
        <v>1.9456410268108293E-3</v>
      </c>
      <c r="G184" s="20">
        <f>Stocks!B184/Stocks!B174-1</f>
        <v>3.6001661178509226E-2</v>
      </c>
      <c r="H184" s="20">
        <f>Stocks!C184/Stocks!C174-1</f>
        <v>3.222504446708907E-3</v>
      </c>
      <c r="I184" s="20">
        <f>Stocks!D184/Stocks!D174-1</f>
        <v>-1.8957795908878916E-2</v>
      </c>
      <c r="J184" s="20">
        <f>Stocks!E184/Stocks!E174-1</f>
        <v>3.2235669034005765E-2</v>
      </c>
      <c r="K184" s="21">
        <f>Stocks!F184/Stocks!F174-1</f>
        <v>5.5508154876626747E-4</v>
      </c>
    </row>
    <row r="185" spans="1:11" x14ac:dyDescent="0.25">
      <c r="A185" s="37">
        <v>41201</v>
      </c>
      <c r="B185" s="18">
        <f>Stocks!B185/Stocks!B184-1</f>
        <v>-5.1212364868835625E-4</v>
      </c>
      <c r="C185" s="18">
        <f>Stocks!C185/Stocks!C184-1</f>
        <v>-1.7521115797327624E-3</v>
      </c>
      <c r="D185" s="18">
        <f>Stocks!D185/Stocks!D184-1</f>
        <v>-6.2017109688213834E-3</v>
      </c>
      <c r="E185" s="18">
        <f>Stocks!E185/Stocks!E184-1</f>
        <v>-5.6519388646288915E-3</v>
      </c>
      <c r="F185" s="19">
        <f>Stocks!F185/Stocks!F184-1</f>
        <v>0</v>
      </c>
      <c r="G185" s="20">
        <f>Stocks!B185/Stocks!B175-1</f>
        <v>2.7833949692778415E-2</v>
      </c>
      <c r="H185" s="20">
        <f>Stocks!C185/Stocks!C175-1</f>
        <v>-3.7885485696266263E-3</v>
      </c>
      <c r="I185" s="20">
        <f>Stocks!D185/Stocks!D175-1</f>
        <v>-2.9406489454357643E-2</v>
      </c>
      <c r="J185" s="20">
        <f>Stocks!E185/Stocks!E175-1</f>
        <v>2.5886242551159233E-2</v>
      </c>
      <c r="K185" s="21">
        <f>Stocks!F185/Stocks!F175-1</f>
        <v>2.7818266034187467E-3</v>
      </c>
    </row>
    <row r="186" spans="1:11" x14ac:dyDescent="0.25">
      <c r="A186" s="37">
        <v>41202</v>
      </c>
      <c r="B186" s="18">
        <f>Stocks!B186/Stocks!B185-1</f>
        <v>-3.9297466814129933E-3</v>
      </c>
      <c r="C186" s="18">
        <f>Stocks!C186/Stocks!C185-1</f>
        <v>2.9253677953031687E-3</v>
      </c>
      <c r="D186" s="18">
        <f>Stocks!D186/Stocks!D185-1</f>
        <v>3.0388028913283627E-2</v>
      </c>
      <c r="E186" s="18">
        <f>Stocks!E186/Stocks!E185-1</f>
        <v>3.0114359227217946E-3</v>
      </c>
      <c r="F186" s="19">
        <f>Stocks!F186/Stocks!F185-1</f>
        <v>5.5478050391493117E-3</v>
      </c>
      <c r="G186" s="20">
        <f>Stocks!B186/Stocks!B176-1</f>
        <v>2.2269025593310676E-2</v>
      </c>
      <c r="H186" s="20">
        <f>Stocks!C186/Stocks!C176-1</f>
        <v>5.8679013602718211E-3</v>
      </c>
      <c r="I186" s="20">
        <f>Stocks!D186/Stocks!D176-1</f>
        <v>4.2310587302758496E-3</v>
      </c>
      <c r="J186" s="20">
        <f>Stocks!E186/Stocks!E176-1</f>
        <v>3.1338671449711697E-2</v>
      </c>
      <c r="K186" s="21">
        <f>Stocks!F186/Stocks!F176-1</f>
        <v>2.2119734223473575E-3</v>
      </c>
    </row>
    <row r="187" spans="1:11" x14ac:dyDescent="0.25">
      <c r="A187" s="37">
        <v>41205</v>
      </c>
      <c r="B187" s="18">
        <f>Stocks!B187/Stocks!B186-1</f>
        <v>9.0050401609471642E-3</v>
      </c>
      <c r="C187" s="18">
        <f>Stocks!C187/Stocks!C186-1</f>
        <v>3.3058534074641432E-3</v>
      </c>
      <c r="D187" s="18">
        <f>Stocks!D187/Stocks!D186-1</f>
        <v>-3.1598499200239383E-3</v>
      </c>
      <c r="E187" s="18">
        <f>Stocks!E187/Stocks!E186-1</f>
        <v>1.7188523569739544E-2</v>
      </c>
      <c r="F187" s="19">
        <f>Stocks!F187/Stocks!F186-1</f>
        <v>-1.0482955072750766E-2</v>
      </c>
      <c r="G187" s="20">
        <f>Stocks!B187/Stocks!B177-1</f>
        <v>1.3787020583081011E-2</v>
      </c>
      <c r="H187" s="20">
        <f>Stocks!C187/Stocks!C177-1</f>
        <v>5.2606696366175321E-3</v>
      </c>
      <c r="I187" s="20">
        <f>Stocks!D187/Stocks!D177-1</f>
        <v>-9.9379503122576374E-3</v>
      </c>
      <c r="J187" s="20">
        <f>Stocks!E187/Stocks!E177-1</f>
        <v>3.4570047243886126E-2</v>
      </c>
      <c r="K187" s="21">
        <f>Stocks!F187/Stocks!F177-1</f>
        <v>-2.1816262205523018E-2</v>
      </c>
    </row>
    <row r="188" spans="1:11" x14ac:dyDescent="0.25">
      <c r="A188" s="37">
        <v>41206</v>
      </c>
      <c r="B188" s="18">
        <f>Stocks!B188/Stocks!B187-1</f>
        <v>5.099851632415886E-3</v>
      </c>
      <c r="C188" s="18">
        <f>Stocks!C188/Stocks!C187-1</f>
        <v>-3.0043510118106243E-3</v>
      </c>
      <c r="D188" s="18">
        <f>Stocks!D188/Stocks!D187-1</f>
        <v>-7.4844378815738244E-3</v>
      </c>
      <c r="E188" s="18">
        <f>Stocks!E188/Stocks!E187-1</f>
        <v>-6.6903642807929486E-3</v>
      </c>
      <c r="F188" s="19">
        <f>Stocks!F188/Stocks!F187-1</f>
        <v>4.7397428598572322E-3</v>
      </c>
      <c r="G188" s="20">
        <f>Stocks!B188/Stocks!B178-1</f>
        <v>1.6766917139813264E-2</v>
      </c>
      <c r="H188" s="20">
        <f>Stocks!C188/Stocks!C178-1</f>
        <v>1.5096131426695081E-2</v>
      </c>
      <c r="I188" s="20">
        <f>Stocks!D188/Stocks!D178-1</f>
        <v>-8.4446990278518319E-3</v>
      </c>
      <c r="J188" s="20">
        <f>Stocks!E188/Stocks!E178-1</f>
        <v>3.1414785115119193E-2</v>
      </c>
      <c r="K188" s="21">
        <f>Stocks!F188/Stocks!F178-1</f>
        <v>7.2668627284750986E-3</v>
      </c>
    </row>
    <row r="189" spans="1:11" x14ac:dyDescent="0.25">
      <c r="A189" s="37">
        <v>41207</v>
      </c>
      <c r="B189" s="18">
        <f>Stocks!B189/Stocks!B188-1</f>
        <v>-2.2494624781084327E-2</v>
      </c>
      <c r="C189" s="18">
        <f>Stocks!C189/Stocks!C188-1</f>
        <v>3.3048897992529191E-3</v>
      </c>
      <c r="D189" s="18">
        <f>Stocks!D189/Stocks!D188-1</f>
        <v>-5.411574501123062E-3</v>
      </c>
      <c r="E189" s="18">
        <f>Stocks!E189/Stocks!E188-1</f>
        <v>-1.0647883641851208E-2</v>
      </c>
      <c r="F189" s="19">
        <f>Stocks!F189/Stocks!F188-1</f>
        <v>-5.2720350557066142E-3</v>
      </c>
      <c r="G189" s="20">
        <f>Stocks!B189/Stocks!B179-1</f>
        <v>-1.4913912875933799E-2</v>
      </c>
      <c r="H189" s="20">
        <f>Stocks!C189/Stocks!C179-1</f>
        <v>1.8350514793801009E-2</v>
      </c>
      <c r="I189" s="20">
        <f>Stocks!D189/Stocks!D179-1</f>
        <v>-2.2665702684232625E-2</v>
      </c>
      <c r="J189" s="20">
        <f>Stocks!E189/Stocks!E179-1</f>
        <v>1.6447441617636116E-2</v>
      </c>
      <c r="K189" s="21">
        <f>Stocks!F189/Stocks!F179-1</f>
        <v>1.6764809169593775E-3</v>
      </c>
    </row>
    <row r="190" spans="1:11" x14ac:dyDescent="0.25">
      <c r="A190" s="37">
        <v>41208</v>
      </c>
      <c r="B190" s="18">
        <f>Stocks!B190/Stocks!B189-1</f>
        <v>-9.6029827253760747E-3</v>
      </c>
      <c r="C190" s="18">
        <f>Stocks!C190/Stocks!C189-1</f>
        <v>3.6814792482000591E-3</v>
      </c>
      <c r="D190" s="18">
        <f>Stocks!D190/Stocks!D189-1</f>
        <v>-2.6752577079036666E-4</v>
      </c>
      <c r="E190" s="18">
        <f>Stocks!E190/Stocks!E189-1</f>
        <v>-4.6554506706695253E-3</v>
      </c>
      <c r="F190" s="19">
        <f>Stocks!F190/Stocks!F189-1</f>
        <v>4.1841355450242812E-3</v>
      </c>
      <c r="G190" s="20">
        <f>Stocks!B190/Stocks!B180-1</f>
        <v>-2.137134496385984E-2</v>
      </c>
      <c r="H190" s="20">
        <f>Stocks!C190/Stocks!C180-1</f>
        <v>2.9309468663738736E-2</v>
      </c>
      <c r="I190" s="20">
        <f>Stocks!D190/Stocks!D180-1</f>
        <v>-2.8853466082666701E-2</v>
      </c>
      <c r="J190" s="20">
        <f>Stocks!E190/Stocks!E180-1</f>
        <v>2.2051136555208517E-2</v>
      </c>
      <c r="K190" s="21">
        <f>Stocks!F190/Stocks!F180-1</f>
        <v>8.9686691058048496E-3</v>
      </c>
    </row>
    <row r="191" spans="1:11" x14ac:dyDescent="0.25">
      <c r="A191" s="37">
        <v>41209</v>
      </c>
      <c r="B191" s="18">
        <f>Stocks!B191/Stocks!B190-1</f>
        <v>-6.6387073228162397E-3</v>
      </c>
      <c r="C191" s="18">
        <f>Stocks!C191/Stocks!C190-1</f>
        <v>3.1853400919273467E-2</v>
      </c>
      <c r="D191" s="18">
        <f>Stocks!D191/Stocks!D190-1</f>
        <v>1.7837550002619551E-4</v>
      </c>
      <c r="E191" s="18">
        <f>Stocks!E191/Stocks!E190-1</f>
        <v>2.5170051680456496E-5</v>
      </c>
      <c r="F191" s="19">
        <f>Stocks!F191/Stocks!F190-1</f>
        <v>-8.8889470807387294E-3</v>
      </c>
      <c r="G191" s="20">
        <f>Stocks!B191/Stocks!B181-1</f>
        <v>-3.3239780970299115E-2</v>
      </c>
      <c r="H191" s="20">
        <f>Stocks!C191/Stocks!C181-1</f>
        <v>5.9675081596795909E-2</v>
      </c>
      <c r="I191" s="20">
        <f>Stocks!D191/Stocks!D181-1</f>
        <v>-1.7442281498573409E-2</v>
      </c>
      <c r="J191" s="20">
        <f>Stocks!E191/Stocks!E181-1</f>
        <v>2.1630464301589658E-2</v>
      </c>
      <c r="K191" s="21">
        <f>Stocks!F191/Stocks!F181-1</f>
        <v>-4.4641250679573474E-3</v>
      </c>
    </row>
    <row r="192" spans="1:11" x14ac:dyDescent="0.25">
      <c r="A192" s="37">
        <v>41212</v>
      </c>
      <c r="B192" s="18">
        <f>Stocks!B192/Stocks!B191-1</f>
        <v>-1.5828155692284573E-3</v>
      </c>
      <c r="C192" s="18">
        <f>Stocks!C192/Stocks!C191-1</f>
        <v>1.1223441569450099E-3</v>
      </c>
      <c r="D192" s="18">
        <f>Stocks!D192/Stocks!D191-1</f>
        <v>4.1926503146529903E-3</v>
      </c>
      <c r="E192" s="18">
        <f>Stocks!E192/Stocks!E191-1</f>
        <v>-1.3616325820789865E-2</v>
      </c>
      <c r="F192" s="19">
        <f>Stocks!F192/Stocks!F191-1</f>
        <v>-3.6435098423285295E-3</v>
      </c>
      <c r="G192" s="20">
        <f>Stocks!B192/Stocks!B182-1</f>
        <v>-3.4113083209603379E-2</v>
      </c>
      <c r="H192" s="20">
        <f>Stocks!C192/Stocks!C182-1</f>
        <v>6.1179863370862231E-2</v>
      </c>
      <c r="I192" s="20">
        <f>Stocks!D192/Stocks!D182-1</f>
        <v>1.4232520313399721E-3</v>
      </c>
      <c r="J192" s="20">
        <f>Stocks!E192/Stocks!E182-1</f>
        <v>5.8720394261437825E-3</v>
      </c>
      <c r="K192" s="21">
        <f>Stocks!F192/Stocks!F182-1</f>
        <v>1.4084392074189545E-3</v>
      </c>
    </row>
    <row r="193" spans="1:11" x14ac:dyDescent="0.25">
      <c r="A193" s="37">
        <v>41213</v>
      </c>
      <c r="B193" s="18">
        <f>Stocks!B193/Stocks!B192-1</f>
        <v>-1.8055362042066259E-2</v>
      </c>
      <c r="C193" s="18">
        <f>Stocks!C193/Stocks!C192-1</f>
        <v>-1.9248821548468631E-2</v>
      </c>
      <c r="D193" s="18">
        <f>Stocks!D193/Stocks!D192-1</f>
        <v>-2.8426817031751428E-3</v>
      </c>
      <c r="E193" s="18">
        <f>Stocks!E193/Stocks!E192-1</f>
        <v>-1.1853991206041137E-3</v>
      </c>
      <c r="F193" s="19">
        <f>Stocks!F193/Stocks!F192-1</f>
        <v>-4.0506194846547605E-2</v>
      </c>
      <c r="G193" s="20">
        <f>Stocks!B193/Stocks!B183-1</f>
        <v>-5.0906789771100969E-2</v>
      </c>
      <c r="H193" s="20">
        <f>Stocks!C193/Stocks!C183-1</f>
        <v>3.17506095920701E-2</v>
      </c>
      <c r="I193" s="20">
        <f>Stocks!D193/Stocks!D183-1</f>
        <v>8.9886434219550448E-3</v>
      </c>
      <c r="J193" s="20">
        <f>Stocks!E193/Stocks!E183-1</f>
        <v>-1.464932833728172E-2</v>
      </c>
      <c r="K193" s="21">
        <f>Stocks!F193/Stocks!F183-1</f>
        <v>-5.1973067278813567E-2</v>
      </c>
    </row>
    <row r="194" spans="1:11" x14ac:dyDescent="0.25">
      <c r="A194" s="37">
        <v>41214</v>
      </c>
      <c r="B194" s="18">
        <f>Stocks!B194/Stocks!B193-1</f>
        <v>8.969850874172014E-4</v>
      </c>
      <c r="C194" s="18">
        <f>Stocks!C194/Stocks!C193-1</f>
        <v>-9.1462475224916018E-3</v>
      </c>
      <c r="D194" s="18">
        <f>Stocks!D194/Stocks!D193-1</f>
        <v>1.2472533573613109E-3</v>
      </c>
      <c r="E194" s="18">
        <f>Stocks!E194/Stocks!E193-1</f>
        <v>-1.9027288173210311E-2</v>
      </c>
      <c r="F194" s="19">
        <f>Stocks!F194/Stocks!F193-1</f>
        <v>-2.9318131220532617E-3</v>
      </c>
      <c r="G194" s="20">
        <f>Stocks!B194/Stocks!B184-1</f>
        <v>-4.7216586491685697E-2</v>
      </c>
      <c r="H194" s="20">
        <f>Stocks!C194/Stocks!C184-1</f>
        <v>1.2362422289220465E-2</v>
      </c>
      <c r="I194" s="20">
        <f>Stocks!D194/Stocks!D184-1</f>
        <v>1.0156386793406247E-2</v>
      </c>
      <c r="J194" s="20">
        <f>Stocks!E194/Stocks!E184-1</f>
        <v>-4.0923253898939471E-2</v>
      </c>
      <c r="K194" s="21">
        <f>Stocks!F194/Stocks!F184-1</f>
        <v>-5.6588046082950205E-2</v>
      </c>
    </row>
    <row r="195" spans="1:11" x14ac:dyDescent="0.25">
      <c r="A195" s="37">
        <v>41215</v>
      </c>
      <c r="B195" s="18">
        <f>Stocks!B195/Stocks!B194-1</f>
        <v>-1.0718485496259866E-2</v>
      </c>
      <c r="C195" s="18">
        <f>Stocks!C195/Stocks!C194-1</f>
        <v>-2.1152070066279283E-3</v>
      </c>
      <c r="D195" s="18">
        <f>Stocks!D195/Stocks!D194-1</f>
        <v>-5.9614834922830928E-3</v>
      </c>
      <c r="E195" s="18">
        <f>Stocks!E195/Stocks!E194-1</f>
        <v>-8.5469063320373628E-3</v>
      </c>
      <c r="F195" s="19">
        <f>Stocks!F195/Stocks!F194-1</f>
        <v>-4.9987011041784379E-3</v>
      </c>
      <c r="G195" s="20">
        <f>Stocks!B195/Stocks!B185-1</f>
        <v>-5.6946021446044437E-2</v>
      </c>
      <c r="H195" s="20">
        <f>Stocks!C195/Stocks!C185-1</f>
        <v>1.1994192944427828E-2</v>
      </c>
      <c r="I195" s="20">
        <f>Stocks!D195/Stocks!D185-1</f>
        <v>1.0400568457217485E-2</v>
      </c>
      <c r="J195" s="20">
        <f>Stocks!E195/Stocks!E185-1</f>
        <v>-4.3715531660853513E-2</v>
      </c>
      <c r="K195" s="21">
        <f>Stocks!F195/Stocks!F185-1</f>
        <v>-6.1303880458690507E-2</v>
      </c>
    </row>
    <row r="196" spans="1:11" x14ac:dyDescent="0.25">
      <c r="A196" s="37">
        <v>41216</v>
      </c>
      <c r="B196" s="18">
        <f>Stocks!B196/Stocks!B195-1</f>
        <v>-9.0141686844950053E-3</v>
      </c>
      <c r="C196" s="18">
        <f>Stocks!C196/Stocks!C195-1</f>
        <v>-7.2269567722375028E-3</v>
      </c>
      <c r="D196" s="18">
        <f>Stocks!D196/Stocks!D195-1</f>
        <v>-6.0866670769791353E-3</v>
      </c>
      <c r="E196" s="18">
        <f>Stocks!E196/Stocks!E195-1</f>
        <v>-1.4431264912595498E-4</v>
      </c>
      <c r="F196" s="19">
        <f>Stocks!F196/Stocks!F195-1</f>
        <v>-8.864920067940707E-3</v>
      </c>
      <c r="G196" s="20">
        <f>Stocks!B196/Stocks!B186-1</f>
        <v>-6.1759822864848823E-2</v>
      </c>
      <c r="H196" s="20">
        <f>Stocks!C196/Stocks!C186-1</f>
        <v>1.7500672725212496E-3</v>
      </c>
      <c r="I196" s="20">
        <f>Stocks!D196/Stocks!D186-1</f>
        <v>-2.5366591611338696E-2</v>
      </c>
      <c r="J196" s="20">
        <f>Stocks!E196/Stocks!E186-1</f>
        <v>-4.6724264400241799E-2</v>
      </c>
      <c r="K196" s="21">
        <f>Stocks!F196/Stocks!F186-1</f>
        <v>-7.4758406501352792E-2</v>
      </c>
    </row>
    <row r="197" spans="1:11" x14ac:dyDescent="0.25">
      <c r="A197" s="37">
        <v>41219</v>
      </c>
      <c r="B197" s="18">
        <f>Stocks!B197/Stocks!B196-1</f>
        <v>1.4424796155639852E-2</v>
      </c>
      <c r="C197" s="18">
        <f>Stocks!C197/Stocks!C196-1</f>
        <v>2.8438329089868208E-2</v>
      </c>
      <c r="D197" s="18">
        <f>Stocks!D197/Stocks!D196-1</f>
        <v>1.6030338497674324E-2</v>
      </c>
      <c r="E197" s="18">
        <f>Stocks!E197/Stocks!E196-1</f>
        <v>2.6902180339041459E-2</v>
      </c>
      <c r="F197" s="19">
        <f>Stocks!F197/Stocks!F196-1</f>
        <v>1.4311121272799321E-2</v>
      </c>
      <c r="G197" s="20">
        <f>Stocks!B197/Stocks!B187-1</f>
        <v>-5.672017229612758E-2</v>
      </c>
      <c r="H197" s="20">
        <f>Stocks!C197/Stocks!C187-1</f>
        <v>2.6843571033182023E-2</v>
      </c>
      <c r="I197" s="20">
        <f>Stocks!D197/Stocks!D187-1</f>
        <v>-6.6039055942663794E-3</v>
      </c>
      <c r="J197" s="20">
        <f>Stocks!E197/Stocks!E187-1</f>
        <v>-3.7620943739855806E-2</v>
      </c>
      <c r="K197" s="21">
        <f>Stocks!F197/Stocks!F187-1</f>
        <v>-5.1574863757053224E-2</v>
      </c>
    </row>
    <row r="198" spans="1:11" x14ac:dyDescent="0.25">
      <c r="A198" s="37">
        <v>41220</v>
      </c>
      <c r="B198" s="18">
        <f>Stocks!B198/Stocks!B197-1</f>
        <v>5.8870985860492997E-3</v>
      </c>
      <c r="C198" s="18">
        <f>Stocks!C198/Stocks!C197-1</f>
        <v>-2.453767859886824E-3</v>
      </c>
      <c r="D198" s="18">
        <f>Stocks!D198/Stocks!D197-1</f>
        <v>1.1434031451944326E-2</v>
      </c>
      <c r="E198" s="18">
        <f>Stocks!E198/Stocks!E197-1</f>
        <v>1.0210588605771287E-2</v>
      </c>
      <c r="F198" s="19">
        <f>Stocks!F198/Stocks!F197-1</f>
        <v>1.7952175422224492E-3</v>
      </c>
      <c r="G198" s="20">
        <f>Stocks!B198/Stocks!B188-1</f>
        <v>-5.5981346029684742E-2</v>
      </c>
      <c r="H198" s="20">
        <f>Stocks!C198/Stocks!C188-1</f>
        <v>2.7410637469676535E-2</v>
      </c>
      <c r="I198" s="20">
        <f>Stocks!D198/Stocks!D188-1</f>
        <v>1.2331347680693661E-2</v>
      </c>
      <c r="J198" s="20">
        <f>Stocks!E198/Stocks!E188-1</f>
        <v>-2.1246268106016819E-2</v>
      </c>
      <c r="K198" s="21">
        <f>Stocks!F198/Stocks!F188-1</f>
        <v>-5.4354351525298217E-2</v>
      </c>
    </row>
    <row r="199" spans="1:11" x14ac:dyDescent="0.25">
      <c r="A199" s="37">
        <v>41221</v>
      </c>
      <c r="B199" s="18">
        <f>Stocks!B199/Stocks!B198-1</f>
        <v>-1.6205252025838224E-3</v>
      </c>
      <c r="C199" s="18">
        <f>Stocks!C199/Stocks!C198-1</f>
        <v>4.6358888216881944E-3</v>
      </c>
      <c r="D199" s="18">
        <f>Stocks!D199/Stocks!D198-1</f>
        <v>7.6242229102745362E-3</v>
      </c>
      <c r="E199" s="18">
        <f>Stocks!E199/Stocks!E198-1</f>
        <v>-6.5780470003157232E-3</v>
      </c>
      <c r="F199" s="19">
        <f>Stocks!F199/Stocks!F198-1</f>
        <v>1.0752550445104481E-2</v>
      </c>
      <c r="G199" s="20">
        <f>Stocks!B199/Stocks!B189-1</f>
        <v>-3.5822337305538077E-2</v>
      </c>
      <c r="H199" s="20">
        <f>Stocks!C199/Stocks!C189-1</f>
        <v>2.8773615531495267E-2</v>
      </c>
      <c r="I199" s="20">
        <f>Stocks!D199/Stocks!D189-1</f>
        <v>2.5599696701499086E-2</v>
      </c>
      <c r="J199" s="20">
        <f>Stocks!E199/Stocks!E189-1</f>
        <v>-1.7220029383483104E-2</v>
      </c>
      <c r="K199" s="21">
        <f>Stocks!F199/Stocks!F189-1</f>
        <v>-3.9120458359037991E-2</v>
      </c>
    </row>
    <row r="200" spans="1:11" x14ac:dyDescent="0.25">
      <c r="A200" s="37">
        <v>41222</v>
      </c>
      <c r="B200" s="18">
        <f>Stocks!B200/Stocks!B199-1</f>
        <v>-2.7867982792016743E-2</v>
      </c>
      <c r="C200" s="18">
        <f>Stocks!C200/Stocks!C199-1</f>
        <v>-1.5914919784448145E-2</v>
      </c>
      <c r="D200" s="18">
        <f>Stocks!D200/Stocks!D199-1</f>
        <v>-4.0875676450764509E-3</v>
      </c>
      <c r="E200" s="18">
        <f>Stocks!E200/Stocks!E199-1</f>
        <v>-2.8969451627941734E-2</v>
      </c>
      <c r="F200" s="19">
        <f>Stocks!F200/Stocks!F199-1</f>
        <v>2.9552558985164179E-3</v>
      </c>
      <c r="G200" s="20">
        <f>Stocks!B200/Stocks!B190-1</f>
        <v>-5.3603797433345091E-2</v>
      </c>
      <c r="H200" s="20">
        <f>Stocks!C200/Stocks!C190-1</f>
        <v>8.68730458420508E-3</v>
      </c>
      <c r="I200" s="20">
        <f>Stocks!D200/Stocks!D190-1</f>
        <v>2.1680814511865876E-2</v>
      </c>
      <c r="J200" s="20">
        <f>Stocks!E200/Stocks!E190-1</f>
        <v>-4.1227106292136217E-2</v>
      </c>
      <c r="K200" s="21">
        <f>Stocks!F200/Stocks!F190-1</f>
        <v>-4.0296343607242546E-2</v>
      </c>
    </row>
    <row r="201" spans="1:11" x14ac:dyDescent="0.25">
      <c r="A201" s="37">
        <v>41223</v>
      </c>
      <c r="B201" s="18">
        <f>Stocks!B201/Stocks!B200-1</f>
        <v>5.9374976362651655E-3</v>
      </c>
      <c r="C201" s="18">
        <f>Stocks!C201/Stocks!C200-1</f>
        <v>1.1484133556096676E-3</v>
      </c>
      <c r="D201" s="18">
        <f>Stocks!D201/Stocks!D200-1</f>
        <v>-2.5324599248958135E-3</v>
      </c>
      <c r="E201" s="18">
        <f>Stocks!E201/Stocks!E200-1</f>
        <v>-1.1199089937051654E-2</v>
      </c>
      <c r="F201" s="19">
        <f>Stocks!F201/Stocks!F200-1</f>
        <v>-2.2392541617404449E-2</v>
      </c>
      <c r="G201" s="20">
        <f>Stocks!B201/Stocks!B191-1</f>
        <v>-4.1622182381788719E-2</v>
      </c>
      <c r="H201" s="20">
        <f>Stocks!C201/Stocks!C191-1</f>
        <v>-2.132832662395967E-2</v>
      </c>
      <c r="I201" s="20">
        <f>Stocks!D201/Stocks!D191-1</f>
        <v>1.891169990912589E-2</v>
      </c>
      <c r="J201" s="20">
        <f>Stocks!E201/Stocks!E191-1</f>
        <v>-5.1988351660160359E-2</v>
      </c>
      <c r="K201" s="21">
        <f>Stocks!F201/Stocks!F191-1</f>
        <v>-5.3372021668860459E-2</v>
      </c>
    </row>
    <row r="202" spans="1:11" x14ac:dyDescent="0.25">
      <c r="A202" s="37">
        <v>41226</v>
      </c>
      <c r="B202" s="18">
        <f>Stocks!B202/Stocks!B201-1</f>
        <v>-2.5085352588717469E-2</v>
      </c>
      <c r="C202" s="18">
        <f>Stocks!C202/Stocks!C201-1</f>
        <v>-3.3263444782132057E-2</v>
      </c>
      <c r="D202" s="18">
        <f>Stocks!D202/Stocks!D201-1</f>
        <v>3.1868358124885532E-2</v>
      </c>
      <c r="E202" s="18">
        <f>Stocks!E202/Stocks!E201-1</f>
        <v>-2.379247569580456E-2</v>
      </c>
      <c r="F202" s="19">
        <f>Stocks!F202/Stocks!F201-1</f>
        <v>-6.0275647233402063E-3</v>
      </c>
      <c r="G202" s="20">
        <f>Stocks!B202/Stocks!B192-1</f>
        <v>-6.4182200867519024E-2</v>
      </c>
      <c r="H202" s="20">
        <f>Stocks!C202/Stocks!C192-1</f>
        <v>-5.494299699644134E-2</v>
      </c>
      <c r="I202" s="20">
        <f>Stocks!D202/Stocks!D192-1</f>
        <v>4.6993067047469861E-2</v>
      </c>
      <c r="J202" s="20">
        <f>Stocks!E202/Stocks!E192-1</f>
        <v>-6.1768631757348147E-2</v>
      </c>
      <c r="K202" s="21">
        <f>Stocks!F202/Stocks!F192-1</f>
        <v>-5.5637087510791661E-2</v>
      </c>
    </row>
    <row r="203" spans="1:11" x14ac:dyDescent="0.25">
      <c r="A203" s="37">
        <v>41227</v>
      </c>
      <c r="B203" s="18">
        <f>Stocks!B203/Stocks!B202-1</f>
        <v>1.3243881983212136E-2</v>
      </c>
      <c r="C203" s="18">
        <f>Stocks!C203/Stocks!C202-1</f>
        <v>1.3249027515743528E-2</v>
      </c>
      <c r="D203" s="18">
        <f>Stocks!D203/Stocks!D202-1</f>
        <v>3.9026986391170748E-3</v>
      </c>
      <c r="E203" s="18">
        <f>Stocks!E203/Stocks!E202-1</f>
        <v>3.0445022935597477E-2</v>
      </c>
      <c r="F203" s="19">
        <f>Stocks!F203/Stocks!F202-1</f>
        <v>1.9102433989163004E-2</v>
      </c>
      <c r="G203" s="20">
        <f>Stocks!B203/Stocks!B193-1</f>
        <v>-3.4353238494284621E-2</v>
      </c>
      <c r="H203" s="20">
        <f>Stocks!C203/Stocks!C193-1</f>
        <v>-2.3627898411317294E-2</v>
      </c>
      <c r="I203" s="20">
        <f>Stocks!D203/Stocks!D193-1</f>
        <v>5.4075566792887164E-2</v>
      </c>
      <c r="J203" s="20">
        <f>Stocks!E203/Stocks!E193-1</f>
        <v>-3.2056757163450356E-2</v>
      </c>
      <c r="K203" s="21">
        <f>Stocks!F203/Stocks!F193-1</f>
        <v>3.0315334166535202E-3</v>
      </c>
    </row>
    <row r="204" spans="1:11" x14ac:dyDescent="0.25">
      <c r="A204" s="37">
        <v>41228</v>
      </c>
      <c r="B204" s="18">
        <f>Stocks!B204/Stocks!B203-1</f>
        <v>2.6888001641913073E-2</v>
      </c>
      <c r="C204" s="18">
        <f>Stocks!C204/Stocks!C203-1</f>
        <v>1.4832102295080141E-2</v>
      </c>
      <c r="D204" s="18">
        <f>Stocks!D204/Stocks!D203-1</f>
        <v>7.5221134733902684E-3</v>
      </c>
      <c r="E204" s="18">
        <f>Stocks!E204/Stocks!E203-1</f>
        <v>7.8972564951054203E-3</v>
      </c>
      <c r="F204" s="19">
        <f>Stocks!F204/Stocks!F203-1</f>
        <v>-9.2235296444085346E-3</v>
      </c>
      <c r="G204" s="20">
        <f>Stocks!B204/Stocks!B194-1</f>
        <v>-9.277590012939263E-3</v>
      </c>
      <c r="H204" s="20">
        <f>Stocks!C204/Stocks!C194-1</f>
        <v>0</v>
      </c>
      <c r="I204" s="20">
        <f>Stocks!D204/Stocks!D194-1</f>
        <v>6.068150424856622E-2</v>
      </c>
      <c r="J204" s="20">
        <f>Stocks!E204/Stocks!E194-1</f>
        <v>-5.4898294967115069E-3</v>
      </c>
      <c r="K204" s="21">
        <f>Stocks!F204/Stocks!F194-1</f>
        <v>-3.2978131158053481E-3</v>
      </c>
    </row>
    <row r="205" spans="1:11" x14ac:dyDescent="0.25">
      <c r="A205" s="37">
        <v>41229</v>
      </c>
      <c r="B205" s="18">
        <f>Stocks!B205/Stocks!B204-1</f>
        <v>-3.6370688754716607E-4</v>
      </c>
      <c r="C205" s="18">
        <f>Stocks!C205/Stocks!C204-1</f>
        <v>4.3268727091487769E-3</v>
      </c>
      <c r="D205" s="18">
        <f>Stocks!D205/Stocks!D204-1</f>
        <v>2.0131047526421586E-3</v>
      </c>
      <c r="E205" s="18">
        <f>Stocks!E205/Stocks!E204-1</f>
        <v>8.829531415590397E-3</v>
      </c>
      <c r="F205" s="19">
        <f>Stocks!F205/Stocks!F204-1</f>
        <v>6.0061371168700362E-3</v>
      </c>
      <c r="G205" s="20">
        <f>Stocks!B205/Stocks!B195-1</f>
        <v>1.0922704036404607E-3</v>
      </c>
      <c r="H205" s="20">
        <f>Stocks!C205/Stocks!C195-1</f>
        <v>6.4557349315368384E-3</v>
      </c>
      <c r="I205" s="20">
        <f>Stocks!D205/Stocks!D195-1</f>
        <v>6.9190730113482424E-2</v>
      </c>
      <c r="J205" s="20">
        <f>Stocks!E205/Stocks!E195-1</f>
        <v>1.1940187291274551E-2</v>
      </c>
      <c r="K205" s="21">
        <f>Stocks!F205/Stocks!F195-1</f>
        <v>7.7258371381168089E-3</v>
      </c>
    </row>
    <row r="206" spans="1:11" x14ac:dyDescent="0.25">
      <c r="A206" s="37">
        <v>41230</v>
      </c>
      <c r="B206" s="18">
        <f>Stocks!B206/Stocks!B205-1</f>
        <v>1.0007200912953707E-3</v>
      </c>
      <c r="C206" s="18">
        <f>Stocks!C206/Stocks!C205-1</f>
        <v>3.159561178980308E-3</v>
      </c>
      <c r="D206" s="18">
        <f>Stocks!D206/Stocks!D205-1</f>
        <v>4.6046421451406694E-3</v>
      </c>
      <c r="E206" s="18">
        <f>Stocks!E206/Stocks!E205-1</f>
        <v>-1.3860978277841274E-2</v>
      </c>
      <c r="F206" s="19">
        <f>Stocks!F206/Stocks!F205-1</f>
        <v>4.1789836368393285E-3</v>
      </c>
      <c r="G206" s="20">
        <f>Stocks!B206/Stocks!B196-1</f>
        <v>1.1209294709716433E-2</v>
      </c>
      <c r="H206" s="20">
        <f>Stocks!C206/Stocks!C196-1</f>
        <v>1.6985402945069339E-2</v>
      </c>
      <c r="I206" s="20">
        <f>Stocks!D206/Stocks!D196-1</f>
        <v>8.0691781899808079E-2</v>
      </c>
      <c r="J206" s="20">
        <f>Stocks!E206/Stocks!E196-1</f>
        <v>-1.9422613069930428E-3</v>
      </c>
      <c r="K206" s="21">
        <f>Stocks!F206/Stocks!F196-1</f>
        <v>2.0988084682971753E-2</v>
      </c>
    </row>
    <row r="207" spans="1:11" x14ac:dyDescent="0.25">
      <c r="A207" s="37">
        <v>41233</v>
      </c>
      <c r="B207" s="18">
        <f>Stocks!B207/Stocks!B206-1</f>
        <v>1.5173480552788998E-2</v>
      </c>
      <c r="C207" s="18">
        <f>Stocks!C207/Stocks!C206-1</f>
        <v>1.1070930307020888E-2</v>
      </c>
      <c r="D207" s="18">
        <f>Stocks!D207/Stocks!D206-1</f>
        <v>-4.1667157442154545E-3</v>
      </c>
      <c r="E207" s="18">
        <f>Stocks!E207/Stocks!E206-1</f>
        <v>1.1386691364697832E-2</v>
      </c>
      <c r="F207" s="19">
        <f>Stocks!F207/Stocks!F206-1</f>
        <v>2.2592274714273941E-2</v>
      </c>
      <c r="G207" s="20">
        <f>Stocks!B207/Stocks!B197-1</f>
        <v>1.1955605943501757E-2</v>
      </c>
      <c r="H207" s="20">
        <f>Stocks!C207/Stocks!C197-1</f>
        <v>-1.885884841613672E-4</v>
      </c>
      <c r="I207" s="20">
        <f>Stocks!D207/Stocks!D197-1</f>
        <v>5.9209361827521123E-2</v>
      </c>
      <c r="J207" s="20">
        <f>Stocks!E207/Stocks!E197-1</f>
        <v>-1.7021938940297021E-2</v>
      </c>
      <c r="K207" s="21">
        <f>Stocks!F207/Stocks!F197-1</f>
        <v>2.9323750943405891E-2</v>
      </c>
    </row>
    <row r="208" spans="1:11" x14ac:dyDescent="0.25">
      <c r="A208" s="37">
        <v>41234</v>
      </c>
      <c r="B208" s="18">
        <f>Stocks!B208/Stocks!B207-1</f>
        <v>6.2638694129413253E-4</v>
      </c>
      <c r="C208" s="18">
        <f>Stocks!C208/Stocks!C207-1</f>
        <v>-9.4528638321822456E-5</v>
      </c>
      <c r="D208" s="18">
        <f>Stocks!D208/Stocks!D207-1</f>
        <v>1.5900018271997052E-3</v>
      </c>
      <c r="E208" s="18">
        <f>Stocks!E208/Stocks!E207-1</f>
        <v>-1.2090379426566988E-3</v>
      </c>
      <c r="F208" s="19">
        <f>Stocks!F208/Stocks!F207-1</f>
        <v>4.0696852805839345E-3</v>
      </c>
      <c r="G208" s="20">
        <f>Stocks!B208/Stocks!B198-1</f>
        <v>6.6631564751213901E-3</v>
      </c>
      <c r="H208" s="20">
        <f>Stocks!C208/Stocks!C198-1</f>
        <v>2.1760079828674339E-3</v>
      </c>
      <c r="I208" s="20">
        <f>Stocks!D208/Stocks!D198-1</f>
        <v>4.8900347089635643E-2</v>
      </c>
      <c r="J208" s="20">
        <f>Stocks!E208/Stocks!E198-1</f>
        <v>-2.8133723442666958E-2</v>
      </c>
      <c r="K208" s="21">
        <f>Stocks!F208/Stocks!F198-1</f>
        <v>3.1660719240772961E-2</v>
      </c>
    </row>
    <row r="209" spans="1:11" x14ac:dyDescent="0.25">
      <c r="A209" s="37">
        <v>41235</v>
      </c>
      <c r="B209" s="18">
        <f>Stocks!B209/Stocks!B208-1</f>
        <v>-5.0983424384950515E-3</v>
      </c>
      <c r="C209" s="18">
        <f>Stocks!C209/Stocks!C208-1</f>
        <v>-1.2933027151876941E-2</v>
      </c>
      <c r="D209" s="18">
        <f>Stocks!D209/Stocks!D208-1</f>
        <v>3.7596072290788651E-3</v>
      </c>
      <c r="E209" s="18">
        <f>Stocks!E209/Stocks!E208-1</f>
        <v>-9.4758741204036268E-3</v>
      </c>
      <c r="F209" s="19">
        <f>Stocks!F209/Stocks!F208-1</f>
        <v>-4.0531900726060721E-3</v>
      </c>
      <c r="G209" s="20">
        <f>Stocks!B209/Stocks!B199-1</f>
        <v>3.1564833465933528E-3</v>
      </c>
      <c r="H209" s="20">
        <f>Stocks!C209/Stocks!C199-1</f>
        <v>-1.534988997766118E-2</v>
      </c>
      <c r="I209" s="20">
        <f>Stocks!D209/Stocks!D199-1</f>
        <v>4.487742203760936E-2</v>
      </c>
      <c r="J209" s="20">
        <f>Stocks!E209/Stocks!E199-1</f>
        <v>-3.0968672322951751E-2</v>
      </c>
      <c r="K209" s="21">
        <f>Stocks!F209/Stocks!F199-1</f>
        <v>1.6548710960737401E-2</v>
      </c>
    </row>
    <row r="210" spans="1:11" x14ac:dyDescent="0.25">
      <c r="A210" s="37">
        <v>41237</v>
      </c>
      <c r="B210" s="18">
        <f>Stocks!B210/Stocks!B209-1</f>
        <v>5.0346405826289242E-3</v>
      </c>
      <c r="C210" s="18">
        <f>Stocks!C210/Stocks!C209-1</f>
        <v>1.1189629516408894E-2</v>
      </c>
      <c r="D210" s="18">
        <f>Stocks!D210/Stocks!D209-1</f>
        <v>4.3284056821168981E-3</v>
      </c>
      <c r="E210" s="18">
        <f>Stocks!E210/Stocks!E209-1</f>
        <v>9.0671757719174018E-4</v>
      </c>
      <c r="F210" s="19">
        <f>Stocks!F210/Stocks!F209-1</f>
        <v>-3.7792014959825426E-3</v>
      </c>
      <c r="G210" s="20">
        <f>Stocks!B210/Stocks!B200-1</f>
        <v>3.7109155795530535E-2</v>
      </c>
      <c r="H210" s="20">
        <f>Stocks!C210/Stocks!C200-1</f>
        <v>1.1770221878266041E-2</v>
      </c>
      <c r="I210" s="20">
        <f>Stocks!D210/Stocks!D200-1</f>
        <v>5.3707174763219401E-2</v>
      </c>
      <c r="J210" s="20">
        <f>Stocks!E210/Stocks!E200-1</f>
        <v>-1.154014113391777E-3</v>
      </c>
      <c r="K210" s="21">
        <f>Stocks!F210/Stocks!F200-1</f>
        <v>9.7229787626793573E-3</v>
      </c>
    </row>
    <row r="211" spans="1:11" x14ac:dyDescent="0.25">
      <c r="A211" s="37">
        <v>41240</v>
      </c>
      <c r="B211" s="18">
        <f>Stocks!B211/Stocks!B210-1</f>
        <v>-1.9680749115555951E-3</v>
      </c>
      <c r="C211" s="18">
        <f>Stocks!C211/Stocks!C210-1</f>
        <v>-2.2415474309666505E-2</v>
      </c>
      <c r="D211" s="18">
        <f>Stocks!D211/Stocks!D210-1</f>
        <v>9.6137236204778542E-3</v>
      </c>
      <c r="E211" s="18">
        <f>Stocks!E211/Stocks!E210-1</f>
        <v>8.6125368399956326E-3</v>
      </c>
      <c r="F211" s="19">
        <f>Stocks!F211/Stocks!F210-1</f>
        <v>-1.6048909400148359E-2</v>
      </c>
      <c r="G211" s="20">
        <f>Stocks!B211/Stocks!B201-1</f>
        <v>2.8958607982752405E-2</v>
      </c>
      <c r="H211" s="20">
        <f>Stocks!C211/Stocks!C201-1</f>
        <v>-1.2043669781913402E-2</v>
      </c>
      <c r="I211" s="20">
        <f>Stocks!D211/Stocks!D201-1</f>
        <v>6.6538189541692994E-2</v>
      </c>
      <c r="J211" s="20">
        <f>Stocks!E211/Stocks!E201-1</f>
        <v>1.8858875922153961E-2</v>
      </c>
      <c r="K211" s="21">
        <f>Stocks!F211/Stocks!F201-1</f>
        <v>1.6275006535851455E-2</v>
      </c>
    </row>
    <row r="212" spans="1:11" x14ac:dyDescent="0.25">
      <c r="A212" s="37">
        <v>41241</v>
      </c>
      <c r="B212" s="18">
        <f>Stocks!B212/Stocks!B211-1</f>
        <v>-9.8576632170122025E-4</v>
      </c>
      <c r="C212" s="18">
        <f>Stocks!C212/Stocks!C211-1</f>
        <v>4.4503252079892697E-3</v>
      </c>
      <c r="D212" s="18">
        <f>Stocks!D212/Stocks!D211-1</f>
        <v>-1.6544699677794039E-3</v>
      </c>
      <c r="E212" s="18">
        <f>Stocks!E212/Stocks!E211-1</f>
        <v>3.384407260548894E-3</v>
      </c>
      <c r="F212" s="19">
        <f>Stocks!F212/Stocks!F211-1</f>
        <v>-5.9312906806349153E-3</v>
      </c>
      <c r="G212" s="20">
        <f>Stocks!B212/Stocks!B202-1</f>
        <v>5.4394144113135479E-2</v>
      </c>
      <c r="H212" s="20">
        <f>Stocks!C212/Stocks!C202-1</f>
        <v>2.6497913855349831E-2</v>
      </c>
      <c r="I212" s="20">
        <f>Stocks!D212/Stocks!D202-1</f>
        <v>3.1889025139327343E-2</v>
      </c>
      <c r="J212" s="20">
        <f>Stocks!E212/Stocks!E202-1</f>
        <v>4.7223140415724618E-2</v>
      </c>
      <c r="K212" s="21">
        <f>Stocks!F212/Stocks!F202-1</f>
        <v>1.6373440757875279E-2</v>
      </c>
    </row>
    <row r="213" spans="1:11" x14ac:dyDescent="0.25">
      <c r="A213" s="37">
        <v>41242</v>
      </c>
      <c r="B213" s="18">
        <f>Stocks!B213/Stocks!B212-1</f>
        <v>-8.4336422601343219E-3</v>
      </c>
      <c r="C213" s="18">
        <f>Stocks!C213/Stocks!C212-1</f>
        <v>-1.5603840819991444E-2</v>
      </c>
      <c r="D213" s="18">
        <f>Stocks!D213/Stocks!D212-1</f>
        <v>-1.1683802409040656E-2</v>
      </c>
      <c r="E213" s="18">
        <f>Stocks!E213/Stocks!E212-1</f>
        <v>-1.6605324777718034E-2</v>
      </c>
      <c r="F213" s="19">
        <f>Stocks!F213/Stocks!F212-1</f>
        <v>4.4451139575054865E-2</v>
      </c>
      <c r="G213" s="20">
        <f>Stocks!B213/Stocks!B203-1</f>
        <v>3.1836243663425412E-2</v>
      </c>
      <c r="H213" s="20">
        <f>Stocks!C213/Stocks!C203-1</f>
        <v>-2.7322243940696156E-3</v>
      </c>
      <c r="I213" s="20">
        <f>Stocks!D213/Stocks!D203-1</f>
        <v>1.5868010957654777E-2</v>
      </c>
      <c r="J213" s="20">
        <f>Stocks!E213/Stocks!E203-1</f>
        <v>-5.932998535682632E-4</v>
      </c>
      <c r="K213" s="21">
        <f>Stocks!F213/Stocks!F203-1</f>
        <v>4.1654266566760745E-2</v>
      </c>
    </row>
    <row r="214" spans="1:11" x14ac:dyDescent="0.25">
      <c r="A214" s="37">
        <v>41243</v>
      </c>
      <c r="B214" s="18">
        <f>Stocks!B214/Stocks!B213-1</f>
        <v>-9.3195712562950117E-3</v>
      </c>
      <c r="C214" s="18">
        <f>Stocks!C214/Stocks!C213-1</f>
        <v>-1.9765298025881339E-2</v>
      </c>
      <c r="D214" s="18">
        <f>Stocks!D214/Stocks!D213-1</f>
        <v>-6.7075490877080979E-3</v>
      </c>
      <c r="E214" s="18">
        <f>Stocks!E214/Stocks!E213-1</f>
        <v>-1.3350212777300308E-2</v>
      </c>
      <c r="F214" s="19">
        <f>Stocks!F214/Stocks!F213-1</f>
        <v>1.0854117227802274E-2</v>
      </c>
      <c r="G214" s="20">
        <f>Stocks!B214/Stocks!B204-1</f>
        <v>-4.5458018485685647E-3</v>
      </c>
      <c r="H214" s="20">
        <f>Stocks!C214/Stocks!C204-1</f>
        <v>-3.6730826115283888E-2</v>
      </c>
      <c r="I214" s="20">
        <f>Stocks!D214/Stocks!D204-1</f>
        <v>1.5204757430609117E-3</v>
      </c>
      <c r="J214" s="20">
        <f>Stocks!E214/Stocks!E204-1</f>
        <v>-2.1661779815345783E-2</v>
      </c>
      <c r="K214" s="21">
        <f>Stocks!F214/Stocks!F204-1</f>
        <v>6.2762929471879003E-2</v>
      </c>
    </row>
    <row r="215" spans="1:11" x14ac:dyDescent="0.25">
      <c r="A215" s="37">
        <v>41244</v>
      </c>
      <c r="B215" s="18">
        <f>Stocks!B215/Stocks!B214-1</f>
        <v>3.744569282481347E-3</v>
      </c>
      <c r="C215" s="18">
        <f>Stocks!C215/Stocks!C214-1</f>
        <v>9.1836423457081207E-3</v>
      </c>
      <c r="D215" s="18">
        <f>Stocks!D215/Stocks!D214-1</f>
        <v>-1.9414318205143166E-3</v>
      </c>
      <c r="E215" s="18">
        <f>Stocks!E215/Stocks!E214-1</f>
        <v>3.4495896066999432E-3</v>
      </c>
      <c r="F215" s="19">
        <f>Stocks!F215/Stocks!F214-1</f>
        <v>2.5427735446741373E-3</v>
      </c>
      <c r="G215" s="20">
        <f>Stocks!B215/Stocks!B205-1</f>
        <v>-4.5471313080414077E-4</v>
      </c>
      <c r="H215" s="20">
        <f>Stocks!C215/Stocks!C205-1</f>
        <v>-3.2072605168813606E-2</v>
      </c>
      <c r="I215" s="20">
        <f>Stocks!D215/Stocks!D205-1</f>
        <v>-2.4321166245496739E-3</v>
      </c>
      <c r="J215" s="20">
        <f>Stocks!E215/Stocks!E205-1</f>
        <v>-2.6879115876693449E-2</v>
      </c>
      <c r="K215" s="21">
        <f>Stocks!F215/Stocks!F205-1</f>
        <v>5.9104170066730966E-2</v>
      </c>
    </row>
    <row r="216" spans="1:11" x14ac:dyDescent="0.25">
      <c r="A216" s="37">
        <v>41247</v>
      </c>
      <c r="B216" s="18">
        <f>Stocks!B216/Stocks!B215-1</f>
        <v>-7.1881769382680094E-3</v>
      </c>
      <c r="C216" s="18">
        <f>Stocks!C216/Stocks!C215-1</f>
        <v>2.423329876142688E-2</v>
      </c>
      <c r="D216" s="18">
        <f>Stocks!D216/Stocks!D215-1</f>
        <v>8.8803685522760301E-3</v>
      </c>
      <c r="E216" s="18">
        <f>Stocks!E216/Stocks!E215-1</f>
        <v>1.6016015989340548E-2</v>
      </c>
      <c r="F216" s="19">
        <f>Stocks!F216/Stocks!F215-1</f>
        <v>0</v>
      </c>
      <c r="G216" s="20">
        <f>Stocks!B216/Stocks!B206-1</f>
        <v>-8.6317036826298876E-3</v>
      </c>
      <c r="H216" s="20">
        <f>Stocks!C216/Stocks!C206-1</f>
        <v>-1.1739002512860641E-2</v>
      </c>
      <c r="I216" s="20">
        <f>Stocks!D216/Stocks!D206-1</f>
        <v>1.8136604333294226E-3</v>
      </c>
      <c r="J216" s="20">
        <f>Stocks!E216/Stocks!E206-1</f>
        <v>2.603468663418429E-3</v>
      </c>
      <c r="K216" s="21">
        <f>Stocks!F216/Stocks!F206-1</f>
        <v>5.4696610190913209E-2</v>
      </c>
    </row>
    <row r="217" spans="1:11" x14ac:dyDescent="0.25">
      <c r="A217" s="37">
        <v>41248</v>
      </c>
      <c r="B217" s="18">
        <f>Stocks!B217/Stocks!B216-1</f>
        <v>7.6984346374864288E-3</v>
      </c>
      <c r="C217" s="18">
        <f>Stocks!C217/Stocks!C216-1</f>
        <v>-1.4968597816973683E-2</v>
      </c>
      <c r="D217" s="18">
        <f>Stocks!D217/Stocks!D216-1</f>
        <v>-3.3537345903078553E-4</v>
      </c>
      <c r="E217" s="18">
        <f>Stocks!E217/Stocks!E216-1</f>
        <v>-4.4720596319556272E-3</v>
      </c>
      <c r="F217" s="19">
        <f>Stocks!F217/Stocks!F216-1</f>
        <v>2.5368407673833637E-3</v>
      </c>
      <c r="G217" s="20">
        <f>Stocks!B217/Stocks!B207-1</f>
        <v>-1.5931464438704968E-2</v>
      </c>
      <c r="H217" s="20">
        <f>Stocks!C217/Stocks!C207-1</f>
        <v>-3.7191074436339844E-2</v>
      </c>
      <c r="I217" s="20">
        <f>Stocks!D217/Stocks!D207-1</f>
        <v>5.6680114575193841E-3</v>
      </c>
      <c r="J217" s="20">
        <f>Stocks!E217/Stocks!E207-1</f>
        <v>-1.3117559597749961E-2</v>
      </c>
      <c r="K217" s="21">
        <f>Stocks!F217/Stocks!F207-1</f>
        <v>3.4011534894795137E-2</v>
      </c>
    </row>
    <row r="218" spans="1:11" x14ac:dyDescent="0.25">
      <c r="A218" s="37">
        <v>41249</v>
      </c>
      <c r="B218" s="18">
        <f>Stocks!B218/Stocks!B217-1</f>
        <v>9.8229526716886451E-3</v>
      </c>
      <c r="C218" s="18">
        <f>Stocks!C218/Stocks!C217-1</f>
        <v>3.186285420464019E-2</v>
      </c>
      <c r="D218" s="18">
        <f>Stocks!D218/Stocks!D217-1</f>
        <v>5.6183879651361401E-3</v>
      </c>
      <c r="E218" s="18">
        <f>Stocks!E218/Stocks!E217-1</f>
        <v>1.5913394947637327E-2</v>
      </c>
      <c r="F218" s="19">
        <f>Stocks!F218/Stocks!F217-1</f>
        <v>8.9962870939401807E-3</v>
      </c>
      <c r="G218" s="20">
        <f>Stocks!B218/Stocks!B208-1</f>
        <v>-6.8870787532877564E-3</v>
      </c>
      <c r="H218" s="20">
        <f>Stocks!C218/Stocks!C208-1</f>
        <v>-6.4193121846966017E-3</v>
      </c>
      <c r="I218" s="20">
        <f>Stocks!D218/Stocks!D208-1</f>
        <v>9.7127993141583602E-3</v>
      </c>
      <c r="J218" s="20">
        <f>Stocks!E218/Stocks!E208-1</f>
        <v>3.8007236049637516E-3</v>
      </c>
      <c r="K218" s="21">
        <f>Stocks!F218/Stocks!F208-1</f>
        <v>3.9085050386322484E-2</v>
      </c>
    </row>
    <row r="219" spans="1:11" x14ac:dyDescent="0.25">
      <c r="A219" s="37">
        <v>41250</v>
      </c>
      <c r="B219" s="18">
        <f>Stocks!B219/Stocks!B218-1</f>
        <v>9.8170222398876739E-3</v>
      </c>
      <c r="C219" s="18">
        <f>Stocks!C219/Stocks!C218-1</f>
        <v>-4.0854782106859444E-3</v>
      </c>
      <c r="D219" s="18">
        <f>Stocks!D219/Stocks!D218-1</f>
        <v>4.4194884532160472E-3</v>
      </c>
      <c r="E219" s="18">
        <f>Stocks!E219/Stocks!E218-1</f>
        <v>6.7817022866434318E-3</v>
      </c>
      <c r="F219" s="19">
        <f>Stocks!F219/Stocks!F218-1</f>
        <v>8.3589207953516098E-3</v>
      </c>
      <c r="G219" s="20">
        <f>Stocks!B219/Stocks!B209-1</f>
        <v>8.0014695515910894E-3</v>
      </c>
      <c r="H219" s="20">
        <f>Stocks!C219/Stocks!C209-1</f>
        <v>2.4866222698856077E-3</v>
      </c>
      <c r="I219" s="20">
        <f>Stocks!D219/Stocks!D209-1</f>
        <v>1.0376594224055014E-2</v>
      </c>
      <c r="J219" s="20">
        <f>Stocks!E219/Stocks!E209-1</f>
        <v>2.0276210203500789E-2</v>
      </c>
      <c r="K219" s="21">
        <f>Stocks!F219/Stocks!F209-1</f>
        <v>5.2034776936049187E-2</v>
      </c>
    </row>
    <row r="220" spans="1:11" x14ac:dyDescent="0.25">
      <c r="A220" s="37">
        <v>41251</v>
      </c>
      <c r="B220" s="18">
        <f>Stocks!B220/Stocks!B219-1</f>
        <v>1.6321746055505626E-2</v>
      </c>
      <c r="C220" s="18">
        <f>Stocks!C220/Stocks!C219-1</f>
        <v>-3.9116080268607467E-3</v>
      </c>
      <c r="D220" s="18">
        <f>Stocks!D220/Stocks!D219-1</f>
        <v>6.7249854782174268E-3</v>
      </c>
      <c r="E220" s="18">
        <f>Stocks!E220/Stocks!E219-1</f>
        <v>1.6576073879850162E-2</v>
      </c>
      <c r="F220" s="19">
        <f>Stocks!F220/Stocks!F219-1</f>
        <v>-4.9738378351225077E-3</v>
      </c>
      <c r="G220" s="20">
        <f>Stocks!B220/Stocks!B210-1</f>
        <v>1.9321894185957866E-2</v>
      </c>
      <c r="H220" s="20">
        <f>Stocks!C220/Stocks!C210-1</f>
        <v>-1.2484643430384246E-2</v>
      </c>
      <c r="I220" s="20">
        <f>Stocks!D220/Stocks!D210-1</f>
        <v>1.2787606516917238E-2</v>
      </c>
      <c r="J220" s="20">
        <f>Stocks!E220/Stocks!E210-1</f>
        <v>3.6248799041252999E-2</v>
      </c>
      <c r="K220" s="21">
        <f>Stocks!F220/Stocks!F210-1</f>
        <v>5.0773210246763067E-2</v>
      </c>
    </row>
    <row r="221" spans="1:11" x14ac:dyDescent="0.25">
      <c r="A221" s="37">
        <v>41254</v>
      </c>
      <c r="B221" s="18">
        <f>Stocks!B221/Stocks!B220-1</f>
        <v>-5.7041988638731889E-3</v>
      </c>
      <c r="C221" s="18">
        <f>Stocks!C221/Stocks!C220-1</f>
        <v>-1.0822578523258297E-2</v>
      </c>
      <c r="D221" s="18">
        <f>Stocks!D221/Stocks!D220-1</f>
        <v>3.9585543592699501E-3</v>
      </c>
      <c r="E221" s="18">
        <f>Stocks!E221/Stocks!E220-1</f>
        <v>-2.5286017251269222E-5</v>
      </c>
      <c r="F221" s="19">
        <f>Stocks!F221/Stocks!F220-1</f>
        <v>1.3885030531724851E-2</v>
      </c>
      <c r="G221" s="20">
        <f>Stocks!B221/Stocks!B211-1</f>
        <v>1.5506071416909295E-2</v>
      </c>
      <c r="H221" s="20">
        <f>Stocks!C221/Stocks!C211-1</f>
        <v>-7.7398075586510018E-4</v>
      </c>
      <c r="I221" s="20">
        <f>Stocks!D221/Stocks!D211-1</f>
        <v>7.1146593228477162E-3</v>
      </c>
      <c r="J221" s="20">
        <f>Stocks!E221/Stocks!E211-1</f>
        <v>2.7374297450982743E-2</v>
      </c>
      <c r="K221" s="21">
        <f>Stocks!F221/Stocks!F211-1</f>
        <v>8.2740024916761357E-2</v>
      </c>
    </row>
    <row r="222" spans="1:11" x14ac:dyDescent="0.25">
      <c r="A222" s="37">
        <v>41255</v>
      </c>
      <c r="B222" s="18">
        <f>Stocks!B222/Stocks!B221-1</f>
        <v>1.6681481653537666E-2</v>
      </c>
      <c r="C222" s="18">
        <f>Stocks!C222/Stocks!C221-1</f>
        <v>3.8718150733885182E-4</v>
      </c>
      <c r="D222" s="18">
        <f>Stocks!D222/Stocks!D221-1</f>
        <v>7.7211748479948383E-3</v>
      </c>
      <c r="E222" s="18">
        <f>Stocks!E222/Stocks!E221-1</f>
        <v>8.6535099863540577E-3</v>
      </c>
      <c r="F222" s="19">
        <f>Stocks!F222/Stocks!F221-1</f>
        <v>7.6694134099570821E-3</v>
      </c>
      <c r="G222" s="20">
        <f>Stocks!B222/Stocks!B212-1</f>
        <v>3.3464972280638605E-2</v>
      </c>
      <c r="H222" s="20">
        <f>Stocks!C222/Stocks!C212-1</f>
        <v>-4.8159913996238535E-3</v>
      </c>
      <c r="I222" s="20">
        <f>Stocks!D222/Stocks!D212-1</f>
        <v>1.6572656629918026E-2</v>
      </c>
      <c r="J222" s="20">
        <f>Stocks!E222/Stocks!E212-1</f>
        <v>3.2769379008908084E-2</v>
      </c>
      <c r="K222" s="21">
        <f>Stocks!F222/Stocks!F212-1</f>
        <v>9.7553917103364807E-2</v>
      </c>
    </row>
    <row r="223" spans="1:11" x14ac:dyDescent="0.25">
      <c r="A223" s="37">
        <v>41256</v>
      </c>
      <c r="B223" s="18">
        <f>Stocks!B223/Stocks!B222-1</f>
        <v>0</v>
      </c>
      <c r="C223" s="18">
        <f>Stocks!C223/Stocks!C222-1</f>
        <v>-3.8703165583897636E-4</v>
      </c>
      <c r="D223" s="18">
        <f>Stocks!D223/Stocks!D222-1</f>
        <v>1.3040889433788561E-3</v>
      </c>
      <c r="E223" s="18">
        <f>Stocks!E223/Stocks!E222-1</f>
        <v>1.2184788710507544E-3</v>
      </c>
      <c r="F223" s="19">
        <f>Stocks!F223/Stocks!F222-1</f>
        <v>-2.0929807024942959E-2</v>
      </c>
      <c r="G223" s="20">
        <f>Stocks!B223/Stocks!B213-1</f>
        <v>4.2254977908160241E-2</v>
      </c>
      <c r="H223" s="20">
        <f>Stocks!C223/Stocks!C213-1</f>
        <v>1.0567576487010788E-2</v>
      </c>
      <c r="I223" s="20">
        <f>Stocks!D223/Stocks!D213-1</f>
        <v>2.9931878353019137E-2</v>
      </c>
      <c r="J223" s="20">
        <f>Stocks!E223/Stocks!E213-1</f>
        <v>5.1488087874964394E-2</v>
      </c>
      <c r="K223" s="21">
        <f>Stocks!F223/Stocks!F213-1</f>
        <v>2.8848822795220164E-2</v>
      </c>
    </row>
    <row r="224" spans="1:11" x14ac:dyDescent="0.25">
      <c r="A224" s="37">
        <v>41257</v>
      </c>
      <c r="B224" s="18">
        <f>Stocks!B224/Stocks!B223-1</f>
        <v>5.4690490314002194E-3</v>
      </c>
      <c r="C224" s="18">
        <f>Stocks!C224/Stocks!C223-1</f>
        <v>1.0360107340759983E-2</v>
      </c>
      <c r="D224" s="18">
        <f>Stocks!D224/Stocks!D223-1</f>
        <v>-3.9075068211034125E-3</v>
      </c>
      <c r="E224" s="18">
        <f>Stocks!E224/Stocks!E223-1</f>
        <v>9.785451630974773E-4</v>
      </c>
      <c r="F224" s="19">
        <f>Stocks!F224/Stocks!F223-1</f>
        <v>-4.7197235697565842E-3</v>
      </c>
      <c r="G224" s="20">
        <f>Stocks!B224/Stocks!B214-1</f>
        <v>5.7813489678489649E-2</v>
      </c>
      <c r="H224" s="20">
        <f>Stocks!C224/Stocks!C214-1</f>
        <v>4.1625197514652656E-2</v>
      </c>
      <c r="I224" s="20">
        <f>Stocks!D224/Stocks!D214-1</f>
        <v>3.2835205352497843E-2</v>
      </c>
      <c r="J224" s="20">
        <f>Stocks!E224/Stocks!E214-1</f>
        <v>6.6758469000553378E-2</v>
      </c>
      <c r="K224" s="21">
        <f>Stocks!F224/Stocks!F214-1</f>
        <v>1.2997744486402452E-2</v>
      </c>
    </row>
    <row r="225" spans="1:11" x14ac:dyDescent="0.25">
      <c r="A225" s="37">
        <v>41258</v>
      </c>
      <c r="B225" s="18">
        <f>Stocks!B225/Stocks!B224-1</f>
        <v>1.2951286683950958E-3</v>
      </c>
      <c r="C225" s="18">
        <f>Stocks!C225/Stocks!C224-1</f>
        <v>-8.816569455575074E-3</v>
      </c>
      <c r="D225" s="18">
        <f>Stocks!D225/Stocks!D224-1</f>
        <v>7.1919562990461205E-3</v>
      </c>
      <c r="E225" s="18">
        <f>Stocks!E225/Stocks!E224-1</f>
        <v>-8.8362326403077507E-3</v>
      </c>
      <c r="F225" s="19">
        <f>Stocks!F225/Stocks!F224-1</f>
        <v>2.0641715188251863E-2</v>
      </c>
      <c r="G225" s="20">
        <f>Stocks!B225/Stocks!B215-1</f>
        <v>5.523210453027505E-2</v>
      </c>
      <c r="H225" s="20">
        <f>Stocks!C225/Stocks!C215-1</f>
        <v>2.3046344879629199E-2</v>
      </c>
      <c r="I225" s="20">
        <f>Stocks!D225/Stocks!D215-1</f>
        <v>4.2286839850498525E-2</v>
      </c>
      <c r="J225" s="20">
        <f>Stocks!E225/Stocks!E215-1</f>
        <v>5.3697518987341653E-2</v>
      </c>
      <c r="K225" s="21">
        <f>Stocks!F225/Stocks!F215-1</f>
        <v>3.1285430105751466E-2</v>
      </c>
    </row>
    <row r="226" spans="1:11" x14ac:dyDescent="0.25">
      <c r="A226" s="37">
        <v>41261</v>
      </c>
      <c r="B226" s="18">
        <f>Stocks!B226/Stocks!B225-1</f>
        <v>5.7774351940917956E-3</v>
      </c>
      <c r="C226" s="18">
        <f>Stocks!C226/Stocks!C225-1</f>
        <v>1.0636193127961935E-3</v>
      </c>
      <c r="D226" s="18">
        <f>Stocks!D226/Stocks!D225-1</f>
        <v>-2.0285350714269734E-3</v>
      </c>
      <c r="E226" s="18">
        <f>Stocks!E226/Stocks!E225-1</f>
        <v>4.2994740156723221E-3</v>
      </c>
      <c r="F226" s="19">
        <f>Stocks!F226/Stocks!F225-1</f>
        <v>-8.1979381344166047E-4</v>
      </c>
      <c r="G226" s="20">
        <f>Stocks!B226/Stocks!B216-1</f>
        <v>6.9012893456378066E-2</v>
      </c>
      <c r="H226" s="20">
        <f>Stocks!C226/Stocks!C216-1</f>
        <v>-9.6483908126887563E-5</v>
      </c>
      <c r="I226" s="20">
        <f>Stocks!D226/Stocks!D216-1</f>
        <v>3.1016716019563795E-2</v>
      </c>
      <c r="J226" s="20">
        <f>Stocks!E226/Stocks!E216-1</f>
        <v>4.1546439659380985E-2</v>
      </c>
      <c r="K226" s="21">
        <f>Stocks!F226/Stocks!F216-1</f>
        <v>3.0439988690258213E-2</v>
      </c>
    </row>
    <row r="227" spans="1:11" x14ac:dyDescent="0.25">
      <c r="A227" s="37">
        <v>41262</v>
      </c>
      <c r="B227" s="18">
        <f>Stocks!B227/Stocks!B226-1</f>
        <v>2.6576998627629855E-3</v>
      </c>
      <c r="C227" s="18">
        <f>Stocks!C227/Stocks!C226-1</f>
        <v>9.6580294532448985E-3</v>
      </c>
      <c r="D227" s="18">
        <f>Stocks!D227/Stocks!D226-1</f>
        <v>2.7645148175940992E-3</v>
      </c>
      <c r="E227" s="18">
        <f>Stocks!E227/Stocks!E226-1</f>
        <v>2.795229119185727E-3</v>
      </c>
      <c r="F227" s="19">
        <f>Stocks!F227/Stocks!F226-1</f>
        <v>-1.0941223231496489E-3</v>
      </c>
      <c r="G227" s="20">
        <f>Stocks!B227/Stocks!B217-1</f>
        <v>6.3665449934138474E-2</v>
      </c>
      <c r="H227" s="20">
        <f>Stocks!C227/Stocks!C217-1</f>
        <v>2.490195892567848E-2</v>
      </c>
      <c r="I227" s="20">
        <f>Stocks!D227/Stocks!D217-1</f>
        <v>3.4213824876013321E-2</v>
      </c>
      <c r="J227" s="20">
        <f>Stocks!E227/Stocks!E217-1</f>
        <v>4.914966044083835E-2</v>
      </c>
      <c r="K227" s="21">
        <f>Stocks!F227/Stocks!F217-1</f>
        <v>2.6707966669920591E-2</v>
      </c>
    </row>
    <row r="228" spans="1:11" x14ac:dyDescent="0.25">
      <c r="A228" s="37">
        <v>41263</v>
      </c>
      <c r="B228" s="18">
        <f>Stocks!B228/Stocks!B227-1</f>
        <v>9.4062482966572603E-4</v>
      </c>
      <c r="C228" s="18">
        <f>Stocks!C228/Stocks!C227-1</f>
        <v>-3.5393461023808248E-3</v>
      </c>
      <c r="D228" s="18">
        <f>Stocks!D228/Stocks!D227-1</f>
        <v>-1.216354020195598E-3</v>
      </c>
      <c r="E228" s="18">
        <f>Stocks!E228/Stocks!E227-1</f>
        <v>-2.3354323594364512E-3</v>
      </c>
      <c r="F228" s="19">
        <f>Stocks!F228/Stocks!F227-1</f>
        <v>7.1194342536746724E-3</v>
      </c>
      <c r="G228" s="20">
        <f>Stocks!B228/Stocks!B218-1</f>
        <v>5.4309527477086172E-2</v>
      </c>
      <c r="H228" s="20">
        <f>Stocks!C228/Stocks!C218-1</f>
        <v>-1.0261419906203995E-2</v>
      </c>
      <c r="I228" s="20">
        <f>Stocks!D228/Stocks!D218-1</f>
        <v>2.7184732393929822E-2</v>
      </c>
      <c r="J228" s="20">
        <f>Stocks!E228/Stocks!E218-1</f>
        <v>3.0303810914809937E-2</v>
      </c>
      <c r="K228" s="21">
        <f>Stocks!F228/Stocks!F218-1</f>
        <v>2.4798168003646204E-2</v>
      </c>
    </row>
    <row r="229" spans="1:11" x14ac:dyDescent="0.25">
      <c r="A229" s="37">
        <v>41264</v>
      </c>
      <c r="B229" s="18">
        <f>Stocks!B229/Stocks!B228-1</f>
        <v>-6.5778814293080412E-3</v>
      </c>
      <c r="C229" s="18">
        <f>Stocks!C229/Stocks!C228-1</f>
        <v>1.3440275536809043E-3</v>
      </c>
      <c r="D229" s="18">
        <f>Stocks!D229/Stocks!D228-1</f>
        <v>4.3838904542483625E-3</v>
      </c>
      <c r="E229" s="18">
        <f>Stocks!E229/Stocks!E228-1</f>
        <v>-4.1532269536680433E-3</v>
      </c>
      <c r="F229" s="19">
        <f>Stocks!F229/Stocks!F228-1</f>
        <v>3.5343538027006183E-3</v>
      </c>
      <c r="G229" s="20">
        <f>Stocks!B229/Stocks!B219-1</f>
        <v>3.7192264884144954E-2</v>
      </c>
      <c r="H229" s="20">
        <f>Stocks!C229/Stocks!C219-1</f>
        <v>-4.8655840103876136E-3</v>
      </c>
      <c r="I229" s="20">
        <f>Stocks!D229/Stocks!D219-1</f>
        <v>2.7148327563613739E-2</v>
      </c>
      <c r="J229" s="20">
        <f>Stocks!E229/Stocks!E219-1</f>
        <v>1.9113401670394659E-2</v>
      </c>
      <c r="K229" s="21">
        <f>Stocks!F229/Stocks!F219-1</f>
        <v>1.98949462306095E-2</v>
      </c>
    </row>
    <row r="230" spans="1:11" x14ac:dyDescent="0.25">
      <c r="A230" s="37">
        <v>41265</v>
      </c>
      <c r="B230" s="18">
        <f>Stocks!B230/Stocks!B229-1</f>
        <v>1.9777559661329214E-3</v>
      </c>
      <c r="C230" s="18">
        <f>Stocks!C230/Stocks!C229-1</f>
        <v>3.8347959756328542E-3</v>
      </c>
      <c r="D230" s="18">
        <f>Stocks!D230/Stocks!D229-1</f>
        <v>-4.6880594095008998E-3</v>
      </c>
      <c r="E230" s="18">
        <f>Stocks!E230/Stocks!E229-1</f>
        <v>-1.7061863141547562E-3</v>
      </c>
      <c r="F230" s="19">
        <f>Stocks!F230/Stocks!F229-1</f>
        <v>2.9803799706416001E-3</v>
      </c>
      <c r="G230" s="20">
        <f>Stocks!B230/Stocks!B220-1</f>
        <v>2.2553715993487211E-2</v>
      </c>
      <c r="H230" s="20">
        <f>Stocks!C230/Stocks!C220-1</f>
        <v>2.8734010888875616E-3</v>
      </c>
      <c r="I230" s="20">
        <f>Stocks!D230/Stocks!D220-1</f>
        <v>1.5503747228439391E-2</v>
      </c>
      <c r="J230" s="20">
        <f>Stocks!E230/Stocks!E220-1</f>
        <v>7.8550978383251646E-4</v>
      </c>
      <c r="K230" s="21">
        <f>Stocks!F230/Stocks!F220-1</f>
        <v>2.8047964562977867E-2</v>
      </c>
    </row>
    <row r="231" spans="1:11" x14ac:dyDescent="0.25">
      <c r="A231" s="37">
        <v>41269</v>
      </c>
      <c r="B231" s="18">
        <f>Stocks!B231/Stocks!B230-1</f>
        <v>6.3508646684451442E-3</v>
      </c>
      <c r="C231" s="18">
        <f>Stocks!C231/Stocks!C230-1</f>
        <v>8.5941705256464829E-4</v>
      </c>
      <c r="D231" s="18">
        <f>Stocks!D231/Stocks!D230-1</f>
        <v>-5.6844615109929997E-4</v>
      </c>
      <c r="E231" s="18">
        <f>Stocks!E231/Stocks!E230-1</f>
        <v>2.076204955067551E-3</v>
      </c>
      <c r="F231" s="19">
        <f>Stocks!F231/Stocks!F230-1</f>
        <v>2.4310786528727313E-3</v>
      </c>
      <c r="G231" s="20">
        <f>Stocks!B231/Stocks!B221-1</f>
        <v>3.4951384773164618E-2</v>
      </c>
      <c r="H231" s="20">
        <f>Stocks!C231/Stocks!C221-1</f>
        <v>1.4717143556381984E-2</v>
      </c>
      <c r="I231" s="20">
        <f>Stocks!D231/Stocks!D221-1</f>
        <v>1.092468770250199E-2</v>
      </c>
      <c r="J231" s="20">
        <f>Stocks!E231/Stocks!E221-1</f>
        <v>2.8887046792933635E-3</v>
      </c>
      <c r="K231" s="21">
        <f>Stocks!F231/Stocks!F221-1</f>
        <v>1.643401272360534E-2</v>
      </c>
    </row>
    <row r="232" spans="1:11" x14ac:dyDescent="0.25">
      <c r="A232" s="37">
        <v>41270</v>
      </c>
      <c r="B232" s="18">
        <f>Stocks!B232/Stocks!B231-1</f>
        <v>-4.2639665297768969E-3</v>
      </c>
      <c r="C232" s="18">
        <f>Stocks!C232/Stocks!C231-1</f>
        <v>-1.0687038545994731E-2</v>
      </c>
      <c r="D232" s="18">
        <f>Stocks!D232/Stocks!D231-1</f>
        <v>-3.1688936806832935E-3</v>
      </c>
      <c r="E232" s="18">
        <f>Stocks!E232/Stocks!E231-1</f>
        <v>-8.2117365909175621E-3</v>
      </c>
      <c r="F232" s="19">
        <f>Stocks!F232/Stocks!F231-1</f>
        <v>3.7725249342237532E-3</v>
      </c>
      <c r="G232" s="20">
        <f>Stocks!B232/Stocks!B222-1</f>
        <v>1.3629544065729471E-2</v>
      </c>
      <c r="H232" s="20">
        <f>Stocks!C232/Stocks!C222-1</f>
        <v>3.4842917692350373E-3</v>
      </c>
      <c r="I232" s="20">
        <f>Stocks!D232/Stocks!D222-1</f>
        <v>0</v>
      </c>
      <c r="J232" s="20">
        <f>Stocks!E232/Stocks!E222-1</f>
        <v>-1.3880151153276787E-2</v>
      </c>
      <c r="K232" s="21">
        <f>Stocks!F232/Stocks!F222-1</f>
        <v>1.2503229534382543E-2</v>
      </c>
    </row>
    <row r="233" spans="1:11" x14ac:dyDescent="0.25">
      <c r="A233" s="37">
        <v>41271</v>
      </c>
      <c r="B233" s="18">
        <f>Stocks!B233/Stocks!B232-1</f>
        <v>-2.5691880924372246E-4</v>
      </c>
      <c r="C233" s="18">
        <f>Stocks!C233/Stocks!C232-1</f>
        <v>8.6810251170343911E-4</v>
      </c>
      <c r="D233" s="18">
        <f>Stocks!D233/Stocks!D232-1</f>
        <v>8.9669256818347698E-4</v>
      </c>
      <c r="E233" s="18">
        <f>Stocks!E233/Stocks!E232-1</f>
        <v>-2.8788103108664531E-3</v>
      </c>
      <c r="F233" s="19">
        <f>Stocks!F233/Stocks!F232-1</f>
        <v>4.0268021410594379E-3</v>
      </c>
      <c r="G233" s="20">
        <f>Stocks!B233/Stocks!B223-1</f>
        <v>1.3369123570253771E-2</v>
      </c>
      <c r="H233" s="20">
        <f>Stocks!C233/Stocks!C223-1</f>
        <v>4.7442868484086631E-3</v>
      </c>
      <c r="I233" s="20">
        <f>Stocks!D233/Stocks!D223-1</f>
        <v>-4.0686578602233681E-4</v>
      </c>
      <c r="J233" s="20">
        <f>Stocks!E233/Stocks!E223-1</f>
        <v>-1.7915652169308127E-2</v>
      </c>
      <c r="K233" s="21">
        <f>Stocks!F233/Stocks!F223-1</f>
        <v>3.8312050556726041E-2</v>
      </c>
    </row>
    <row r="234" spans="1:11" x14ac:dyDescent="0.25">
      <c r="A234" s="37">
        <v>41272</v>
      </c>
      <c r="B234" s="18">
        <f>Stocks!B234/Stocks!B233-1</f>
        <v>-7.7958508455640008E-3</v>
      </c>
      <c r="C234" s="18">
        <f>Stocks!C234/Stocks!C233-1</f>
        <v>-5.0110276023931366E-3</v>
      </c>
      <c r="D234" s="18">
        <f>Stocks!D234/Stocks!D233-1</f>
        <v>-8.7140838290652445E-3</v>
      </c>
      <c r="E234" s="18">
        <f>Stocks!E234/Stocks!E233-1</f>
        <v>-1.4013938998079456E-2</v>
      </c>
      <c r="F234" s="19">
        <f>Stocks!F234/Stocks!F233-1</f>
        <v>-5.3469262687355634E-4</v>
      </c>
      <c r="G234" s="20">
        <f>Stocks!B234/Stocks!B224-1</f>
        <v>0</v>
      </c>
      <c r="H234" s="20">
        <f>Stocks!C234/Stocks!C224-1</f>
        <v>-1.0541411690459412E-2</v>
      </c>
      <c r="I234" s="20">
        <f>Stocks!D234/Stocks!D224-1</f>
        <v>-5.2303349007187805E-3</v>
      </c>
      <c r="J234" s="20">
        <f>Stocks!E234/Stocks!E224-1</f>
        <v>-3.2625142298681853E-2</v>
      </c>
      <c r="K234" s="21">
        <f>Stocks!F234/Stocks!F224-1</f>
        <v>4.2678024808254333E-2</v>
      </c>
    </row>
    <row r="235" spans="1:11" x14ac:dyDescent="0.25">
      <c r="A235" s="37">
        <v>41276</v>
      </c>
      <c r="B235" s="18">
        <f>Stocks!B235/Stocks!B234-1</f>
        <v>2.849116368586424E-3</v>
      </c>
      <c r="C235" s="18">
        <f>Stocks!C235/Stocks!C234-1</f>
        <v>2.0726394000664783E-2</v>
      </c>
      <c r="D235" s="18">
        <f>Stocks!D235/Stocks!D234-1</f>
        <v>-1.7252686172000042E-2</v>
      </c>
      <c r="E235" s="18">
        <f>Stocks!E235/Stocks!E234-1</f>
        <v>1.8553558951730942E-2</v>
      </c>
      <c r="F235" s="19">
        <f>Stocks!F235/Stocks!F234-1</f>
        <v>1.6586463444496546E-2</v>
      </c>
      <c r="G235" s="20">
        <f>Stocks!B235/Stocks!B225-1</f>
        <v>1.5519776893933024E-3</v>
      </c>
      <c r="H235" s="20">
        <f>Stocks!C235/Stocks!C225-1</f>
        <v>1.895014155295538E-2</v>
      </c>
      <c r="I235" s="20">
        <f>Stocks!D235/Stocks!D225-1</f>
        <v>-2.9373487208792293E-2</v>
      </c>
      <c r="J235" s="20">
        <f>Stocks!E235/Stocks!E225-1</f>
        <v>-5.8927327651907557E-3</v>
      </c>
      <c r="K235" s="21">
        <f>Stocks!F235/Stocks!F225-1</f>
        <v>3.8535217576924241E-2</v>
      </c>
    </row>
    <row r="236" spans="1:11" x14ac:dyDescent="0.25">
      <c r="A236" s="37">
        <v>41277</v>
      </c>
      <c r="B236" s="18">
        <f>Stocks!B236/Stocks!B235-1</f>
        <v>-1.1191318865461097E-3</v>
      </c>
      <c r="C236" s="18">
        <f>Stocks!C236/Stocks!C235-1</f>
        <v>9.4884936226216077E-3</v>
      </c>
      <c r="D236" s="18">
        <f>Stocks!D236/Stocks!D235-1</f>
        <v>-1.1702925957106647E-3</v>
      </c>
      <c r="E236" s="18">
        <f>Stocks!E236/Stocks!E235-1</f>
        <v>9.6676035502407665E-4</v>
      </c>
      <c r="F236" s="19">
        <f>Stocks!F236/Stocks!F235-1</f>
        <v>7.6315580914241288E-3</v>
      </c>
      <c r="G236" s="20">
        <f>Stocks!B236/Stocks!B226-1</f>
        <v>-5.3156156341213068E-3</v>
      </c>
      <c r="H236" s="20">
        <f>Stocks!C236/Stocks!C226-1</f>
        <v>2.7525547456184185E-2</v>
      </c>
      <c r="I236" s="20">
        <f>Stocks!D236/Stocks!D226-1</f>
        <v>-2.8538761036142168E-2</v>
      </c>
      <c r="J236" s="20">
        <f>Stocks!E236/Stocks!E226-1</f>
        <v>-9.1916241371197138E-3</v>
      </c>
      <c r="K236" s="21">
        <f>Stocks!F236/Stocks!F226-1</f>
        <v>4.7319445421906359E-2</v>
      </c>
    </row>
    <row r="237" spans="1:11" x14ac:dyDescent="0.25">
      <c r="A237" s="37">
        <v>41278</v>
      </c>
      <c r="B237" s="18">
        <f>Stocks!B237/Stocks!B236-1</f>
        <v>5.0854648892679766E-3</v>
      </c>
      <c r="C237" s="18">
        <f>Stocks!C237/Stocks!C236-1</f>
        <v>7.7234145164348789E-3</v>
      </c>
      <c r="D237" s="18">
        <f>Stocks!D237/Stocks!D236-1</f>
        <v>1.8412805514633757E-3</v>
      </c>
      <c r="E237" s="18">
        <f>Stocks!E237/Stocks!E236-1</f>
        <v>9.0481583210626493E-3</v>
      </c>
      <c r="F237" s="19">
        <f>Stocks!F237/Stocks!F236-1</f>
        <v>7.31259442669141E-3</v>
      </c>
      <c r="G237" s="20">
        <f>Stocks!B237/Stocks!B227-1</f>
        <v>-2.9071566345000299E-3</v>
      </c>
      <c r="H237" s="20">
        <f>Stocks!C237/Stocks!C227-1</f>
        <v>2.5556696405557577E-2</v>
      </c>
      <c r="I237" s="20">
        <f>Stocks!D237/Stocks!D227-1</f>
        <v>-2.9433174720288613E-2</v>
      </c>
      <c r="J237" s="20">
        <f>Stocks!E237/Stocks!E227-1</f>
        <v>-3.0134389533518213E-3</v>
      </c>
      <c r="K237" s="21">
        <f>Stocks!F237/Stocks!F227-1</f>
        <v>5.6133607117239581E-2</v>
      </c>
    </row>
    <row r="238" spans="1:11" x14ac:dyDescent="0.25">
      <c r="A238" s="37">
        <v>41279</v>
      </c>
      <c r="B238" s="18">
        <f>Stocks!B238/Stocks!B237-1</f>
        <v>1.1148311733650162E-2</v>
      </c>
      <c r="C238" s="18">
        <f>Stocks!C238/Stocks!C237-1</f>
        <v>7.1970313436011679E-3</v>
      </c>
      <c r="D238" s="18">
        <f>Stocks!D238/Stocks!D237-1</f>
        <v>8.8555020919129923E-3</v>
      </c>
      <c r="E238" s="18">
        <f>Stocks!E238/Stocks!E237-1</f>
        <v>1.5276697935147743E-2</v>
      </c>
      <c r="F238" s="19">
        <f>Stocks!F238/Stocks!F237-1</f>
        <v>-1.7111857186796309E-2</v>
      </c>
      <c r="G238" s="20">
        <f>Stocks!B238/Stocks!B228-1</f>
        <v>7.2612902311777194E-3</v>
      </c>
      <c r="H238" s="20">
        <f>Stocks!C238/Stocks!C228-1</f>
        <v>3.6606569515746257E-2</v>
      </c>
      <c r="I238" s="20">
        <f>Stocks!D238/Stocks!D228-1</f>
        <v>-1.964586046984973E-2</v>
      </c>
      <c r="J238" s="20">
        <f>Stocks!E238/Stocks!E228-1</f>
        <v>1.4586722247751593E-2</v>
      </c>
      <c r="K238" s="21">
        <f>Stocks!F238/Stocks!F228-1</f>
        <v>3.0723034782193626E-2</v>
      </c>
    </row>
    <row r="239" spans="1:11" x14ac:dyDescent="0.25">
      <c r="A239" s="37">
        <v>41282</v>
      </c>
      <c r="B239" s="18">
        <f>Stocks!B239/Stocks!B238-1</f>
        <v>9.1594021806953307E-3</v>
      </c>
      <c r="C239" s="18">
        <f>Stocks!C239/Stocks!C238-1</f>
        <v>-1.9486912422781444E-3</v>
      </c>
      <c r="D239" s="18">
        <f>Stocks!D239/Stocks!D238-1</f>
        <v>-2.7328387235799889E-3</v>
      </c>
      <c r="E239" s="18">
        <f>Stocks!E239/Stocks!E238-1</f>
        <v>6.2023194829063932E-4</v>
      </c>
      <c r="F239" s="19">
        <f>Stocks!F239/Stocks!F238-1</f>
        <v>-1.5826692188686153E-2</v>
      </c>
      <c r="G239" s="20">
        <f>Stocks!B239/Stocks!B229-1</f>
        <v>2.3217806899593185E-2</v>
      </c>
      <c r="H239" s="20">
        <f>Stocks!C239/Stocks!C229-1</f>
        <v>3.3197896930163617E-2</v>
      </c>
      <c r="I239" s="20">
        <f>Stocks!D239/Stocks!D229-1</f>
        <v>-2.6592322849133487E-2</v>
      </c>
      <c r="J239" s="20">
        <f>Stocks!E239/Stocks!E229-1</f>
        <v>1.9450008600839119E-2</v>
      </c>
      <c r="K239" s="21">
        <f>Stocks!F239/Stocks!F229-1</f>
        <v>1.0837441423898753E-2</v>
      </c>
    </row>
    <row r="240" spans="1:11" x14ac:dyDescent="0.25">
      <c r="A240" s="37">
        <v>41283</v>
      </c>
      <c r="B240" s="18">
        <f>Stocks!B240/Stocks!B239-1</f>
        <v>1.0086007302247957E-3</v>
      </c>
      <c r="C240" s="18">
        <f>Stocks!C240/Stocks!C239-1</f>
        <v>-2.1387828831503919E-3</v>
      </c>
      <c r="D240" s="18">
        <f>Stocks!D240/Stocks!D239-1</f>
        <v>-1.4946922347175429E-3</v>
      </c>
      <c r="E240" s="18">
        <f>Stocks!E240/Stocks!E239-1</f>
        <v>-2.3058897225050057E-3</v>
      </c>
      <c r="F240" s="19">
        <f>Stocks!F240/Stocks!F239-1</f>
        <v>-5.360641622679907E-3</v>
      </c>
      <c r="G240" s="20">
        <f>Stocks!B240/Stocks!B230-1</f>
        <v>2.222810738867409E-2</v>
      </c>
      <c r="H240" s="20">
        <f>Stocks!C240/Stocks!C230-1</f>
        <v>2.7049585336677895E-2</v>
      </c>
      <c r="I240" s="20">
        <f>Stocks!D240/Stocks!D230-1</f>
        <v>-2.3469233496812958E-2</v>
      </c>
      <c r="J240" s="20">
        <f>Stocks!E240/Stocks!E230-1</f>
        <v>1.8837596066153095E-2</v>
      </c>
      <c r="K240" s="21">
        <f>Stocks!F240/Stocks!F230-1</f>
        <v>2.4310786528727313E-3</v>
      </c>
    </row>
    <row r="241" spans="1:11" x14ac:dyDescent="0.25">
      <c r="A241" s="37">
        <v>41284</v>
      </c>
      <c r="B241" s="18">
        <f>Stocks!B241/Stocks!B240-1</f>
        <v>5.3731378522126061E-3</v>
      </c>
      <c r="C241" s="18">
        <f>Stocks!C241/Stocks!C240-1</f>
        <v>4.5659429871527379E-3</v>
      </c>
      <c r="D241" s="18">
        <f>Stocks!D241/Stocks!D240-1</f>
        <v>5.2391772791460234E-3</v>
      </c>
      <c r="E241" s="18">
        <f>Stocks!E241/Stocks!E240-1</f>
        <v>3.8767816266220834E-3</v>
      </c>
      <c r="F241" s="19">
        <f>Stocks!F241/Stocks!F240-1</f>
        <v>1.1856544561533067E-2</v>
      </c>
      <c r="G241" s="20">
        <f>Stocks!B241/Stocks!B231-1</f>
        <v>2.1234954932617178E-2</v>
      </c>
      <c r="H241" s="20">
        <f>Stocks!C241/Stocks!C231-1</f>
        <v>3.0853102453366477E-2</v>
      </c>
      <c r="I241" s="20">
        <f>Stocks!D241/Stocks!D231-1</f>
        <v>-1.7794684861582644E-2</v>
      </c>
      <c r="J241" s="20">
        <f>Stocks!E241/Stocks!E231-1</f>
        <v>2.0668290377132914E-2</v>
      </c>
      <c r="K241" s="21">
        <f>Stocks!F241/Stocks!F231-1</f>
        <v>1.1856544561533067E-2</v>
      </c>
    </row>
    <row r="242" spans="1:11" x14ac:dyDescent="0.25">
      <c r="A242" s="37">
        <v>41285</v>
      </c>
      <c r="B242" s="18">
        <f>Stocks!B242/Stocks!B241-1</f>
        <v>-4.175637111678121E-3</v>
      </c>
      <c r="C242" s="18">
        <f>Stocks!C242/Stocks!C241-1</f>
        <v>8.3479357682996191E-3</v>
      </c>
      <c r="D242" s="18">
        <f>Stocks!D242/Stocks!D241-1</f>
        <v>1.009256538759562E-2</v>
      </c>
      <c r="E242" s="18">
        <f>Stocks!E242/Stocks!E241-1</f>
        <v>-1.918515740367055E-3</v>
      </c>
      <c r="F242" s="19">
        <f>Stocks!F242/Stocks!F241-1</f>
        <v>5.5925612551654957E-3</v>
      </c>
      <c r="G242" s="20">
        <f>Stocks!B242/Stocks!B232-1</f>
        <v>2.1325546300489107E-2</v>
      </c>
      <c r="H242" s="20">
        <f>Stocks!C242/Stocks!C232-1</f>
        <v>5.0687333977202265E-2</v>
      </c>
      <c r="I242" s="20">
        <f>Stocks!D242/Stocks!D232-1</f>
        <v>-4.7278017147984741E-3</v>
      </c>
      <c r="J242" s="20">
        <f>Stocks!E242/Stocks!E232-1</f>
        <v>2.7144764442694314E-2</v>
      </c>
      <c r="K242" s="21">
        <f>Stocks!F242/Stocks!F232-1</f>
        <v>1.3691238794476979E-2</v>
      </c>
    </row>
    <row r="243" spans="1:11" x14ac:dyDescent="0.25">
      <c r="A243" s="37">
        <v>41286</v>
      </c>
      <c r="B243" s="18">
        <f>Stocks!B243/Stocks!B242-1</f>
        <v>-1.7608359415767216E-3</v>
      </c>
      <c r="C243" s="18">
        <f>Stocks!C243/Stocks!C242-1</f>
        <v>-9.1854618714859448E-5</v>
      </c>
      <c r="D243" s="18">
        <f>Stocks!D243/Stocks!D242-1</f>
        <v>-4.9139500386229384E-3</v>
      </c>
      <c r="E243" s="18">
        <f>Stocks!E243/Stocks!E242-1</f>
        <v>1.885038975489195E-3</v>
      </c>
      <c r="F243" s="19">
        <f>Stocks!F243/Stocks!F242-1</f>
        <v>-2.648233433067082E-3</v>
      </c>
      <c r="G243" s="20">
        <f>Stocks!B243/Stocks!B233-1</f>
        <v>1.9789162587844356E-2</v>
      </c>
      <c r="H243" s="20">
        <f>Stocks!C243/Stocks!C233-1</f>
        <v>4.9679594000715532E-2</v>
      </c>
      <c r="I243" s="20">
        <f>Stocks!D243/Stocks!D233-1</f>
        <v>-1.0505791674868203E-2</v>
      </c>
      <c r="J243" s="20">
        <f>Stocks!E243/Stocks!E233-1</f>
        <v>3.2052054452848422E-2</v>
      </c>
      <c r="K243" s="21">
        <f>Stocks!F243/Stocks!F233-1</f>
        <v>6.9519514908868985E-3</v>
      </c>
    </row>
    <row r="244" spans="1:11" x14ac:dyDescent="0.25">
      <c r="A244" s="37">
        <v>41290</v>
      </c>
      <c r="B244" s="18">
        <f>Stocks!B244/Stocks!B243-1</f>
        <v>8.0646236840238306E-3</v>
      </c>
      <c r="C244" s="18">
        <f>Stocks!C244/Stocks!C243-1</f>
        <v>-2.7597961870473586E-3</v>
      </c>
      <c r="D244" s="18">
        <f>Stocks!D244/Stocks!D243-1</f>
        <v>1.0287990531316682E-2</v>
      </c>
      <c r="E244" s="18">
        <f>Stocks!E244/Stocks!E243-1</f>
        <v>-4.0476555673635284E-3</v>
      </c>
      <c r="F244" s="19">
        <f>Stocks!F244/Stocks!F243-1</f>
        <v>-5.8419532614542025E-3</v>
      </c>
      <c r="G244" s="20">
        <f>Stocks!B244/Stocks!B234-1</f>
        <v>3.6090586092833776E-2</v>
      </c>
      <c r="H244" s="20">
        <f>Stocks!C244/Stocks!C234-1</f>
        <v>5.2054566732692154E-2</v>
      </c>
      <c r="I244" s="20">
        <f>Stocks!D244/Stocks!D234-1</f>
        <v>8.461937230622496E-3</v>
      </c>
      <c r="J244" s="20">
        <f>Stocks!E244/Stocks!E234-1</f>
        <v>4.2483969970475322E-2</v>
      </c>
      <c r="K244" s="21">
        <f>Stocks!F244/Stocks!F234-1</f>
        <v>1.6049360280814273E-3</v>
      </c>
    </row>
    <row r="245" spans="1:11" x14ac:dyDescent="0.25">
      <c r="A245" s="37">
        <v>41291</v>
      </c>
      <c r="B245" s="18">
        <f>Stocks!B245/Stocks!B244-1</f>
        <v>-8.345558080635751E-5</v>
      </c>
      <c r="C245" s="18">
        <f>Stocks!C245/Stocks!C244-1</f>
        <v>2.3984482082906045E-3</v>
      </c>
      <c r="D245" s="18">
        <f>Stocks!D245/Stocks!D244-1</f>
        <v>-3.25778946777322E-4</v>
      </c>
      <c r="E245" s="18">
        <f>Stocks!E245/Stocks!E244-1</f>
        <v>1.8145710682424543E-3</v>
      </c>
      <c r="F245" s="19">
        <f>Stocks!F245/Stocks!F244-1</f>
        <v>-9.0811087953955871E-3</v>
      </c>
      <c r="G245" s="20">
        <f>Stocks!B245/Stocks!B235-1</f>
        <v>3.3060808093120064E-2</v>
      </c>
      <c r="H245" s="20">
        <f>Stocks!C245/Stocks!C235-1</f>
        <v>3.3164098941297127E-2</v>
      </c>
      <c r="I245" s="20">
        <f>Stocks!D245/Stocks!D235-1</f>
        <v>2.5831754895327741E-2</v>
      </c>
      <c r="J245" s="20">
        <f>Stocks!E245/Stocks!E235-1</f>
        <v>2.5351707863388695E-2</v>
      </c>
      <c r="K245" s="21">
        <f>Stocks!F245/Stocks!F235-1</f>
        <v>-2.3684370859032189E-2</v>
      </c>
    </row>
    <row r="246" spans="1:11" x14ac:dyDescent="0.25">
      <c r="A246" s="37">
        <v>41292</v>
      </c>
      <c r="B246" s="18">
        <f>Stocks!B246/Stocks!B245-1</f>
        <v>-1.750186157595035E-3</v>
      </c>
      <c r="C246" s="18">
        <f>Stocks!C246/Stocks!C245-1</f>
        <v>-1.1965701438537701E-3</v>
      </c>
      <c r="D246" s="18">
        <f>Stocks!D246/Stocks!D245-1</f>
        <v>-4.3190840557030263E-3</v>
      </c>
      <c r="E246" s="18">
        <f>Stocks!E246/Stocks!E245-1</f>
        <v>-4.8321100725436938E-3</v>
      </c>
      <c r="F246" s="19">
        <f>Stocks!F246/Stocks!F245-1</f>
        <v>-5.3906900080574749E-3</v>
      </c>
      <c r="G246" s="20">
        <f>Stocks!B246/Stocks!B236-1</f>
        <v>3.2408160258917906E-2</v>
      </c>
      <c r="H246" s="20">
        <f>Stocks!C246/Stocks!C236-1</f>
        <v>2.2228437615624097E-2</v>
      </c>
      <c r="I246" s="20">
        <f>Stocks!D246/Stocks!D236-1</f>
        <v>2.2597839999466629E-2</v>
      </c>
      <c r="J246" s="20">
        <f>Stocks!E246/Stocks!E236-1</f>
        <v>1.9411568857697681E-2</v>
      </c>
      <c r="K246" s="21">
        <f>Stocks!F246/Stocks!F236-1</f>
        <v>-3.630190376972886E-2</v>
      </c>
    </row>
    <row r="247" spans="1:11" x14ac:dyDescent="0.25">
      <c r="A247" s="37">
        <v>41293</v>
      </c>
      <c r="B247" s="18">
        <f>Stocks!B247/Stocks!B246-1</f>
        <v>1.8368635569876446E-3</v>
      </c>
      <c r="C247" s="18">
        <f>Stocks!C247/Stocks!C246-1</f>
        <v>1.3176136309926312E-2</v>
      </c>
      <c r="D247" s="18">
        <f>Stocks!D247/Stocks!D246-1</f>
        <v>6.546861990135433E-4</v>
      </c>
      <c r="E247" s="18">
        <f>Stocks!E247/Stocks!E246-1</f>
        <v>3.5466476050236562E-3</v>
      </c>
      <c r="F247" s="19">
        <f>Stocks!F247/Stocks!F246-1</f>
        <v>-1.6260780647261441E-3</v>
      </c>
      <c r="G247" s="20">
        <f>Stocks!B247/Stocks!B237-1</f>
        <v>2.907124748678469E-2</v>
      </c>
      <c r="H247" s="20">
        <f>Stocks!C247/Stocks!C237-1</f>
        <v>2.7759645087257701E-2</v>
      </c>
      <c r="I247" s="20">
        <f>Stocks!D247/Stocks!D237-1</f>
        <v>2.1386661297484011E-2</v>
      </c>
      <c r="J247" s="20">
        <f>Stocks!E247/Stocks!E237-1</f>
        <v>1.3853554977115046E-2</v>
      </c>
      <c r="K247" s="21">
        <f>Stocks!F247/Stocks!F237-1</f>
        <v>-4.4853550706802747E-2</v>
      </c>
    </row>
    <row r="248" spans="1:11" x14ac:dyDescent="0.25">
      <c r="A248" s="37">
        <v>41296</v>
      </c>
      <c r="B248" s="18">
        <f>Stocks!B248/Stocks!B247-1</f>
        <v>6.666740293657103E-4</v>
      </c>
      <c r="C248" s="18">
        <f>Stocks!C248/Stocks!C247-1</f>
        <v>-3.0010298390071855E-3</v>
      </c>
      <c r="D248" s="18">
        <f>Stocks!D248/Stocks!D247-1</f>
        <v>-7.1977053173105654E-3</v>
      </c>
      <c r="E248" s="18">
        <f>Stocks!E248/Stocks!E247-1</f>
        <v>1.7751084004097084E-2</v>
      </c>
      <c r="F248" s="19">
        <f>Stocks!F248/Stocks!F247-1</f>
        <v>-5.9718534623703912E-3</v>
      </c>
      <c r="G248" s="20">
        <f>Stocks!B248/Stocks!B238-1</f>
        <v>1.840381931340529E-2</v>
      </c>
      <c r="H248" s="20">
        <f>Stocks!C248/Stocks!C238-1</f>
        <v>1.7353383536194755E-2</v>
      </c>
      <c r="I248" s="20">
        <f>Stocks!D248/Stocks!D238-1</f>
        <v>5.134054373277408E-3</v>
      </c>
      <c r="J248" s="20">
        <f>Stocks!E248/Stocks!E238-1</f>
        <v>1.6324472626946029E-2</v>
      </c>
      <c r="K248" s="21">
        <f>Stocks!F248/Stocks!F238-1</f>
        <v>-3.4027969911775702E-2</v>
      </c>
    </row>
    <row r="249" spans="1:11" x14ac:dyDescent="0.25">
      <c r="A249" s="37">
        <v>41297</v>
      </c>
      <c r="B249" s="18">
        <f>Stocks!B249/Stocks!B248-1</f>
        <v>-9.1603658057348714E-4</v>
      </c>
      <c r="C249" s="18">
        <f>Stocks!C249/Stocks!C248-1</f>
        <v>2.6452174006688089E-3</v>
      </c>
      <c r="D249" s="18">
        <f>Stocks!D249/Stocks!D248-1</f>
        <v>-2.7187459032874672E-3</v>
      </c>
      <c r="E249" s="18">
        <f>Stocks!E249/Stocks!E248-1</f>
        <v>5.5656552600742426E-3</v>
      </c>
      <c r="F249" s="19">
        <f>Stocks!F249/Stocks!F248-1</f>
        <v>7.919182871483299E-3</v>
      </c>
      <c r="G249" s="20">
        <f>Stocks!B249/Stocks!B239-1</f>
        <v>8.2360843712725451E-3</v>
      </c>
      <c r="H249" s="20">
        <f>Stocks!C249/Stocks!C239-1</f>
        <v>2.2036137278961254E-2</v>
      </c>
      <c r="I249" s="20">
        <f>Stocks!D249/Stocks!D239-1</f>
        <v>5.1482583640918289E-3</v>
      </c>
      <c r="J249" s="20">
        <f>Stocks!E249/Stocks!E239-1</f>
        <v>2.1347511916766537E-2</v>
      </c>
      <c r="K249" s="21">
        <f>Stocks!F249/Stocks!F239-1</f>
        <v>-1.072125049961814E-2</v>
      </c>
    </row>
    <row r="250" spans="1:11" x14ac:dyDescent="0.25">
      <c r="A250" s="37">
        <v>41298</v>
      </c>
      <c r="B250" s="18">
        <f>Stocks!B250/Stocks!B249-1</f>
        <v>1.5920595915479119E-2</v>
      </c>
      <c r="C250" s="18">
        <f>Stocks!C250/Stocks!C249-1</f>
        <v>2.4563387641176604E-3</v>
      </c>
      <c r="D250" s="18">
        <f>Stocks!D250/Stocks!D249-1</f>
        <v>6.1133189086626238E-3</v>
      </c>
      <c r="E250" s="18">
        <f>Stocks!E250/Stocks!E249-1</f>
        <v>1.432263351209917E-2</v>
      </c>
      <c r="F250" s="19">
        <f>Stocks!F250/Stocks!F249-1</f>
        <v>3.2513416592208078E-3</v>
      </c>
      <c r="G250" s="20">
        <f>Stocks!B250/Stocks!B240-1</f>
        <v>2.3255747164156126E-2</v>
      </c>
      <c r="H250" s="20">
        <f>Stocks!C250/Stocks!C240-1</f>
        <v>2.6742583724761015E-2</v>
      </c>
      <c r="I250" s="20">
        <f>Stocks!D250/Stocks!D240-1</f>
        <v>1.2806884803943097E-2</v>
      </c>
      <c r="J250" s="20">
        <f>Stocks!E250/Stocks!E240-1</f>
        <v>3.8370265341450382E-2</v>
      </c>
      <c r="K250" s="21">
        <f>Stocks!F250/Stocks!F240-1</f>
        <v>-2.1556815020911113E-3</v>
      </c>
    </row>
    <row r="251" spans="1:11" x14ac:dyDescent="0.25">
      <c r="A251" s="37">
        <v>41299</v>
      </c>
      <c r="B251" s="18">
        <f>Stocks!B251/Stocks!B250-1</f>
        <v>4.9217456475392218E-4</v>
      </c>
      <c r="C251" s="18">
        <f>Stocks!C251/Stocks!C250-1</f>
        <v>-7.3508859514438418E-3</v>
      </c>
      <c r="D251" s="18">
        <f>Stocks!D251/Stocks!D250-1</f>
        <v>7.3899609732319682E-4</v>
      </c>
      <c r="E251" s="18">
        <f>Stocks!E251/Stocks!E250-1</f>
        <v>-4.2121400452407309E-3</v>
      </c>
      <c r="F251" s="19">
        <f>Stocks!F251/Stocks!F250-1</f>
        <v>-7.8315982516031779E-3</v>
      </c>
      <c r="G251" s="20">
        <f>Stocks!B251/Stocks!B241-1</f>
        <v>1.8287966001573119E-2</v>
      </c>
      <c r="H251" s="20">
        <f>Stocks!C251/Stocks!C241-1</f>
        <v>1.4562680733188893E-2</v>
      </c>
      <c r="I251" s="20">
        <f>Stocks!D251/Stocks!D241-1</f>
        <v>8.2728250629051647E-3</v>
      </c>
      <c r="J251" s="20">
        <f>Stocks!E251/Stocks!E241-1</f>
        <v>3.0003406084950113E-2</v>
      </c>
      <c r="K251" s="21">
        <f>Stocks!F251/Stocks!F241-1</f>
        <v>-2.1571182200736616E-2</v>
      </c>
    </row>
    <row r="252" spans="1:11" x14ac:dyDescent="0.25">
      <c r="A252" s="37">
        <v>41300</v>
      </c>
      <c r="B252" s="18">
        <f>Stocks!B252/Stocks!B251-1</f>
        <v>8.2067622188874978E-5</v>
      </c>
      <c r="C252" s="18">
        <f>Stocks!C252/Stocks!C251-1</f>
        <v>4.2056366136533629E-3</v>
      </c>
      <c r="D252" s="18">
        <f>Stocks!D252/Stocks!D251-1</f>
        <v>8.0404190380012341E-3</v>
      </c>
      <c r="E252" s="18">
        <f>Stocks!E252/Stocks!E251-1</f>
        <v>-1.0623115718374487E-2</v>
      </c>
      <c r="F252" s="19">
        <f>Stocks!F252/Stocks!F251-1</f>
        <v>-4.3547486562979243E-3</v>
      </c>
      <c r="G252" s="20">
        <f>Stocks!B252/Stocks!B242-1</f>
        <v>2.2641715171466403E-2</v>
      </c>
      <c r="H252" s="20">
        <f>Stocks!C252/Stocks!C242-1</f>
        <v>1.0394851370267189E-2</v>
      </c>
      <c r="I252" s="20">
        <f>Stocks!D252/Stocks!D242-1</f>
        <v>6.2243757739492978E-3</v>
      </c>
      <c r="J252" s="20">
        <f>Stocks!E252/Stocks!E242-1</f>
        <v>2.1020404428922612E-2</v>
      </c>
      <c r="K252" s="21">
        <f>Stocks!F252/Stocks!F242-1</f>
        <v>-3.1249788678103241E-2</v>
      </c>
    </row>
    <row r="253" spans="1:11" x14ac:dyDescent="0.25">
      <c r="A253" s="37">
        <v>41303</v>
      </c>
      <c r="B253" s="18">
        <f>Stocks!B253/Stocks!B252-1</f>
        <v>-2.6241672781723846E-3</v>
      </c>
      <c r="C253" s="18">
        <f>Stocks!C253/Stocks!C252-1</f>
        <v>-4.9163195928435544E-3</v>
      </c>
      <c r="D253" s="18">
        <f>Stocks!D253/Stocks!D252-1</f>
        <v>1.3023107867151662E-3</v>
      </c>
      <c r="E253" s="18">
        <f>Stocks!E253/Stocks!E252-1</f>
        <v>-2.5494638776389467E-2</v>
      </c>
      <c r="F253" s="19">
        <f>Stocks!F253/Stocks!F252-1</f>
        <v>-1.6949338219417243E-2</v>
      </c>
      <c r="G253" s="20">
        <f>Stocks!B253/Stocks!B243-1</f>
        <v>2.1757279185977696E-2</v>
      </c>
      <c r="H253" s="20">
        <f>Stocks!C253/Stocks!C243-1</f>
        <v>5.5197890027962604E-3</v>
      </c>
      <c r="I253" s="20">
        <f>Stocks!D253/Stocks!D243-1</f>
        <v>1.2510217253554723E-2</v>
      </c>
      <c r="J253" s="20">
        <f>Stocks!E253/Stocks!E243-1</f>
        <v>-6.8822077110324287E-3</v>
      </c>
      <c r="K253" s="21">
        <f>Stocks!F253/Stocks!F243-1</f>
        <v>-4.5140773532526213E-2</v>
      </c>
    </row>
    <row r="254" spans="1:11" x14ac:dyDescent="0.25">
      <c r="A254" s="37">
        <v>41304</v>
      </c>
      <c r="B254" s="18">
        <f>Stocks!B254/Stocks!B253-1</f>
        <v>-2.3019817216453076E-3</v>
      </c>
      <c r="C254" s="18">
        <f>Stocks!C254/Stocks!C253-1</f>
        <v>-2.7172880387244969E-2</v>
      </c>
      <c r="D254" s="18">
        <f>Stocks!D254/Stocks!D253-1</f>
        <v>-3.6579230297231202E-3</v>
      </c>
      <c r="E254" s="18">
        <f>Stocks!E254/Stocks!E253-1</f>
        <v>-6.8925478010671837E-3</v>
      </c>
      <c r="F254" s="19">
        <f>Stocks!F254/Stocks!F253-1</f>
        <v>5.5600217685136677E-4</v>
      </c>
      <c r="G254" s="20">
        <f>Stocks!B254/Stocks!B244-1</f>
        <v>1.124986300964026E-2</v>
      </c>
      <c r="H254" s="20">
        <f>Stocks!C254/Stocks!C244-1</f>
        <v>-1.9095984789747722E-2</v>
      </c>
      <c r="I254" s="20">
        <f>Stocks!D254/Stocks!D244-1</f>
        <v>-1.4663717011073052E-3</v>
      </c>
      <c r="J254" s="20">
        <f>Stocks!E254/Stocks!E244-1</f>
        <v>-9.7190031764271545E-3</v>
      </c>
      <c r="K254" s="21">
        <f>Stocks!F254/Stocks!F244-1</f>
        <v>-3.899572768107884E-2</v>
      </c>
    </row>
    <row r="255" spans="1:11" x14ac:dyDescent="0.25">
      <c r="A255" s="37">
        <v>41305</v>
      </c>
      <c r="B255" s="18">
        <f>Stocks!B255/Stocks!B254-1</f>
        <v>6.0980654765173226E-2</v>
      </c>
      <c r="C255" s="18">
        <f>Stocks!C255/Stocks!C254-1</f>
        <v>-1.2508296145990916E-2</v>
      </c>
      <c r="D255" s="18">
        <f>Stocks!D255/Stocks!D254-1</f>
        <v>-1.2238254516130365E-3</v>
      </c>
      <c r="E255" s="18">
        <f>Stocks!E255/Stocks!E254-1</f>
        <v>-1.3742278771483596E-3</v>
      </c>
      <c r="F255" s="19">
        <f>Stocks!F255/Stocks!F254-1</f>
        <v>2.7803336420739733E-4</v>
      </c>
      <c r="G255" s="20">
        <f>Stocks!B255/Stocks!B245-1</f>
        <v>7.3006090133620694E-2</v>
      </c>
      <c r="H255" s="20">
        <f>Stocks!C255/Stocks!C245-1</f>
        <v>-3.3683083779139977E-2</v>
      </c>
      <c r="I255" s="20">
        <f>Stocks!D255/Stocks!D245-1</f>
        <v>-2.3633935668008199E-3</v>
      </c>
      <c r="J255" s="20">
        <f>Stocks!E255/Stocks!E245-1</f>
        <v>-1.2871090488298043E-2</v>
      </c>
      <c r="K255" s="21">
        <f>Stocks!F255/Stocks!F245-1</f>
        <v>-2.9919126477437441E-2</v>
      </c>
    </row>
    <row r="256" spans="1:11" x14ac:dyDescent="0.25">
      <c r="A256" s="37">
        <v>41306</v>
      </c>
      <c r="B256" s="18">
        <f>Stocks!B256/Stocks!B255-1</f>
        <v>-1.7086367214595999E-3</v>
      </c>
      <c r="C256" s="18">
        <f>Stocks!C256/Stocks!C255-1</f>
        <v>1.3332339455631725E-3</v>
      </c>
      <c r="D256" s="18">
        <f>Stocks!D256/Stocks!D255-1</f>
        <v>6.5350284903984424E-3</v>
      </c>
      <c r="E256" s="18">
        <f>Stocks!E256/Stocks!E255-1</f>
        <v>3.562950596722736E-3</v>
      </c>
      <c r="F256" s="19">
        <f>Stocks!F256/Stocks!F255-1</f>
        <v>-5.557016963638084E-3</v>
      </c>
      <c r="G256" s="20">
        <f>Stocks!B256/Stocks!B246-1</f>
        <v>7.3050751096634947E-2</v>
      </c>
      <c r="H256" s="20">
        <f>Stocks!C256/Stocks!C246-1</f>
        <v>-3.1235562662116578E-2</v>
      </c>
      <c r="I256" s="20">
        <f>Stocks!D256/Stocks!D246-1</f>
        <v>8.5120383441013026E-3</v>
      </c>
      <c r="J256" s="20">
        <f>Stocks!E256/Stocks!E246-1</f>
        <v>-4.5438452389143791E-3</v>
      </c>
      <c r="K256" s="21">
        <f>Stocks!F256/Stocks!F246-1</f>
        <v>-3.0081351581042415E-2</v>
      </c>
    </row>
    <row r="257" spans="1:11" x14ac:dyDescent="0.25">
      <c r="A257" s="37">
        <v>41307</v>
      </c>
      <c r="B257" s="18">
        <f>Stocks!B257/Stocks!B256-1</f>
        <v>4.2791804694322089E-3</v>
      </c>
      <c r="C257" s="18">
        <f>Stocks!C257/Stocks!C256-1</f>
        <v>1.3696021227292299E-2</v>
      </c>
      <c r="D257" s="18">
        <f>Stocks!D257/Stocks!D256-1</f>
        <v>8.2777290257445291E-3</v>
      </c>
      <c r="E257" s="18">
        <f>Stocks!E257/Stocks!E256-1</f>
        <v>3.7067622913402598E-3</v>
      </c>
      <c r="F257" s="19">
        <f>Stocks!F257/Stocks!F256-1</f>
        <v>3.6321874441120894E-3</v>
      </c>
      <c r="G257" s="20">
        <f>Stocks!B257/Stocks!B247-1</f>
        <v>7.5666675996832744E-2</v>
      </c>
      <c r="H257" s="20">
        <f>Stocks!C257/Stocks!C247-1</f>
        <v>-3.0738466450112578E-2</v>
      </c>
      <c r="I257" s="20">
        <f>Stocks!D257/Stocks!D247-1</f>
        <v>1.6194938914700252E-2</v>
      </c>
      <c r="J257" s="20">
        <f>Stocks!E257/Stocks!E247-1</f>
        <v>-4.3850213812074434E-3</v>
      </c>
      <c r="K257" s="21">
        <f>Stocks!F257/Stocks!F247-1</f>
        <v>-2.4972955154306531E-2</v>
      </c>
    </row>
    <row r="258" spans="1:11" x14ac:dyDescent="0.25">
      <c r="A258" s="37">
        <v>41310</v>
      </c>
      <c r="B258" s="18">
        <f>Stocks!B258/Stocks!B257-1</f>
        <v>9.3740121002656718E-3</v>
      </c>
      <c r="C258" s="18">
        <f>Stocks!C258/Stocks!C257-1</f>
        <v>9.3909969961503137E-5</v>
      </c>
      <c r="D258" s="18">
        <f>Stocks!D258/Stocks!D257-1</f>
        <v>1.690457838299908E-3</v>
      </c>
      <c r="E258" s="18">
        <f>Stocks!E258/Stocks!E257-1</f>
        <v>-1.8710526877585565E-4</v>
      </c>
      <c r="F258" s="19">
        <f>Stocks!F258/Stocks!F257-1</f>
        <v>-2.783787198864407E-3</v>
      </c>
      <c r="G258" s="20">
        <f>Stocks!B258/Stocks!B248-1</f>
        <v>8.5026629358516237E-2</v>
      </c>
      <c r="H258" s="20">
        <f>Stocks!C258/Stocks!C248-1</f>
        <v>-2.772963073887702E-2</v>
      </c>
      <c r="I258" s="20">
        <f>Stocks!D258/Stocks!D248-1</f>
        <v>2.5292527088452754E-2</v>
      </c>
      <c r="J258" s="20">
        <f>Stocks!E258/Stocks!E248-1</f>
        <v>-2.1933054697081844E-2</v>
      </c>
      <c r="K258" s="21">
        <f>Stocks!F258/Stocks!F248-1</f>
        <v>-2.1845829591005672E-2</v>
      </c>
    </row>
    <row r="259" spans="1:11" x14ac:dyDescent="0.25">
      <c r="A259" s="37">
        <v>41311</v>
      </c>
      <c r="B259" s="18">
        <f>Stocks!B259/Stocks!B258-1</f>
        <v>9.5170662042471932E-3</v>
      </c>
      <c r="C259" s="18">
        <f>Stocks!C259/Stocks!C258-1</f>
        <v>9.3834311351015387E-5</v>
      </c>
      <c r="D259" s="18">
        <f>Stocks!D259/Stocks!D258-1</f>
        <v>1.1248725985413266E-3</v>
      </c>
      <c r="E259" s="18">
        <f>Stocks!E259/Stocks!E258-1</f>
        <v>7.025661779403336E-3</v>
      </c>
      <c r="F259" s="19">
        <f>Stocks!F259/Stocks!F258-1</f>
        <v>-4.0201168194414882E-2</v>
      </c>
      <c r="G259" s="20">
        <f>Stocks!B259/Stocks!B249-1</f>
        <v>9.6357202926748542E-2</v>
      </c>
      <c r="H259" s="20">
        <f>Stocks!C259/Stocks!C249-1</f>
        <v>-3.0203720412199986E-2</v>
      </c>
      <c r="I259" s="20">
        <f>Stocks!D259/Stocks!D249-1</f>
        <v>2.9244103748211847E-2</v>
      </c>
      <c r="J259" s="20">
        <f>Stocks!E259/Stocks!E249-1</f>
        <v>-2.0512974258760419E-2</v>
      </c>
      <c r="K259" s="21">
        <f>Stocks!F259/Stocks!F249-1</f>
        <v>-6.8545131357003464E-2</v>
      </c>
    </row>
    <row r="260" spans="1:11" x14ac:dyDescent="0.25">
      <c r="A260" s="37">
        <v>41312</v>
      </c>
      <c r="B260" s="18">
        <f>Stocks!B260/Stocks!B259-1</f>
        <v>3.877498868592788E-3</v>
      </c>
      <c r="C260" s="18">
        <f>Stocks!C260/Stocks!C259-1</f>
        <v>1.1256482989765448E-3</v>
      </c>
      <c r="D260" s="18">
        <f>Stocks!D260/Stocks!D259-1</f>
        <v>6.4201363537130796E-4</v>
      </c>
      <c r="E260" s="18">
        <f>Stocks!E260/Stocks!E259-1</f>
        <v>1.7473190461507748E-3</v>
      </c>
      <c r="F260" s="19">
        <f>Stocks!F260/Stocks!F259-1</f>
        <v>1.4545789492874661E-3</v>
      </c>
      <c r="G260" s="20">
        <f>Stocks!B260/Stocks!B250-1</f>
        <v>8.3360580704515241E-2</v>
      </c>
      <c r="H260" s="20">
        <f>Stocks!C260/Stocks!C250-1</f>
        <v>-3.1491056939961237E-2</v>
      </c>
      <c r="I260" s="20">
        <f>Stocks!D260/Stocks!D250-1</f>
        <v>2.3647011863522582E-2</v>
      </c>
      <c r="J260" s="20">
        <f>Stocks!E260/Stocks!E250-1</f>
        <v>-3.2656405704595048E-2</v>
      </c>
      <c r="K260" s="21">
        <f>Stocks!F260/Stocks!F250-1</f>
        <v>-7.0213310909293614E-2</v>
      </c>
    </row>
    <row r="261" spans="1:11" x14ac:dyDescent="0.25">
      <c r="A261" s="37">
        <v>41313</v>
      </c>
      <c r="B261" s="18">
        <f>Stocks!B261/Stocks!B260-1</f>
        <v>7.2259989770997457E-3</v>
      </c>
      <c r="C261" s="18">
        <f>Stocks!C261/Stocks!C260-1</f>
        <v>5.4347688215237167E-3</v>
      </c>
      <c r="D261" s="18">
        <f>Stocks!D261/Stocks!D260-1</f>
        <v>-1.5239812193851288E-3</v>
      </c>
      <c r="E261" s="18">
        <f>Stocks!E261/Stocks!E260-1</f>
        <v>1.4597008742194273E-3</v>
      </c>
      <c r="F261" s="19">
        <f>Stocks!F261/Stocks!F260-1</f>
        <v>2.9015968683054894E-4</v>
      </c>
      <c r="G261" s="20">
        <f>Stocks!B261/Stocks!B251-1</f>
        <v>9.0652151904354827E-2</v>
      </c>
      <c r="H261" s="20">
        <f>Stocks!C261/Stocks!C251-1</f>
        <v>-1.9016335696325881E-2</v>
      </c>
      <c r="I261" s="20">
        <f>Stocks!D261/Stocks!D251-1</f>
        <v>2.1332232508268989E-2</v>
      </c>
      <c r="J261" s="20">
        <f>Stocks!E261/Stocks!E251-1</f>
        <v>-2.7146578559733459E-2</v>
      </c>
      <c r="K261" s="21">
        <f>Stocks!F261/Stocks!F251-1</f>
        <v>-6.2602201333676111E-2</v>
      </c>
    </row>
    <row r="262" spans="1:11" x14ac:dyDescent="0.25">
      <c r="A262" s="37">
        <v>41314</v>
      </c>
      <c r="B262" s="18">
        <f>Stocks!B262/Stocks!B261-1</f>
        <v>-2.2656362770693272E-3</v>
      </c>
      <c r="C262" s="18">
        <f>Stocks!C262/Stocks!C261-1</f>
        <v>-2.7955488548725427E-4</v>
      </c>
      <c r="D262" s="18">
        <f>Stocks!D262/Stocks!D261-1</f>
        <v>1.0764866517487093E-2</v>
      </c>
      <c r="E262" s="18">
        <f>Stocks!E262/Stocks!E261-1</f>
        <v>5.0768133432403939E-3</v>
      </c>
      <c r="F262" s="19">
        <f>Stocks!F262/Stocks!F261-1</f>
        <v>2.6133047852954228E-3</v>
      </c>
      <c r="G262" s="20">
        <f>Stocks!B262/Stocks!B252-1</f>
        <v>8.8091833713820344E-2</v>
      </c>
      <c r="H262" s="20">
        <f>Stocks!C262/Stocks!C252-1</f>
        <v>-2.3397808406205978E-2</v>
      </c>
      <c r="I262" s="20">
        <f>Stocks!D262/Stocks!D252-1</f>
        <v>2.409260399141866E-2</v>
      </c>
      <c r="J262" s="20">
        <f>Stocks!E262/Stocks!E252-1</f>
        <v>-1.1708852101174116E-2</v>
      </c>
      <c r="K262" s="21">
        <f>Stocks!F262/Stocks!F252-1</f>
        <v>-5.6041794453491001E-2</v>
      </c>
    </row>
    <row r="263" spans="1:11" x14ac:dyDescent="0.25">
      <c r="A263" s="37">
        <v>41317</v>
      </c>
      <c r="B263" s="18">
        <f>Stocks!B263/Stocks!B262-1</f>
        <v>8.8556150815193302E-3</v>
      </c>
      <c r="C263" s="18">
        <f>Stocks!C263/Stocks!C262-1</f>
        <v>9.4154135806330252E-3</v>
      </c>
      <c r="D263" s="18">
        <f>Stocks!D263/Stocks!D262-1</f>
        <v>-2.2254469149990408E-3</v>
      </c>
      <c r="E263" s="18">
        <f>Stocks!E263/Stocks!E262-1</f>
        <v>6.8455358024435142E-3</v>
      </c>
      <c r="F263" s="19">
        <f>Stocks!F263/Stocks!F262-1</f>
        <v>3.7647970599454794E-3</v>
      </c>
      <c r="G263" s="20">
        <f>Stocks!B263/Stocks!B253-1</f>
        <v>0.10061575601932149</v>
      </c>
      <c r="H263" s="20">
        <f>Stocks!C263/Stocks!C253-1</f>
        <v>-9.3322556269384016E-3</v>
      </c>
      <c r="I263" s="20">
        <f>Stocks!D263/Stocks!D253-1</f>
        <v>2.0484552225153552E-2</v>
      </c>
      <c r="J263" s="20">
        <f>Stocks!E263/Stocks!E253-1</f>
        <v>2.1088820984617396E-2</v>
      </c>
      <c r="K263" s="21">
        <f>Stocks!F263/Stocks!F253-1</f>
        <v>-3.6151387246665667E-2</v>
      </c>
    </row>
    <row r="264" spans="1:11" x14ac:dyDescent="0.25">
      <c r="A264" s="37">
        <v>41318</v>
      </c>
      <c r="B264" s="18">
        <f>Stocks!B264/Stocks!B263-1</f>
        <v>1.2979311054071463E-2</v>
      </c>
      <c r="C264" s="18">
        <f>Stocks!C264/Stocks!C263-1</f>
        <v>5.5413504753807352E-3</v>
      </c>
      <c r="D264" s="18">
        <f>Stocks!D264/Stocks!D263-1</f>
        <v>2.1507046446316291E-3</v>
      </c>
      <c r="E264" s="18">
        <f>Stocks!E264/Stocks!E263-1</f>
        <v>1.4770055353376943E-3</v>
      </c>
      <c r="F264" s="19">
        <f>Stocks!F264/Stocks!F263-1</f>
        <v>-2.3079893245093741E-3</v>
      </c>
      <c r="G264" s="20">
        <f>Stocks!B264/Stocks!B254-1</f>
        <v>0.11747339359418718</v>
      </c>
      <c r="H264" s="20">
        <f>Stocks!C264/Stocks!C254-1</f>
        <v>2.3981919774008098E-2</v>
      </c>
      <c r="I264" s="20">
        <f>Stocks!D264/Stocks!D254-1</f>
        <v>2.6433929400241585E-2</v>
      </c>
      <c r="J264" s="20">
        <f>Stocks!E264/Stocks!E254-1</f>
        <v>2.9694191259016955E-2</v>
      </c>
      <c r="K264" s="21">
        <f>Stocks!F264/Stocks!F254-1</f>
        <v>-3.8910307516513809E-2</v>
      </c>
    </row>
    <row r="265" spans="1:11" x14ac:dyDescent="0.25">
      <c r="A265" s="37">
        <v>41319</v>
      </c>
      <c r="B265" s="18">
        <f>Stocks!B265/Stocks!B264-1</f>
        <v>3.6290802555676294E-3</v>
      </c>
      <c r="C265" s="18">
        <f>Stocks!C265/Stocks!C264-1</f>
        <v>7.1638205678250522E-3</v>
      </c>
      <c r="D265" s="18">
        <f>Stocks!D265/Stocks!D264-1</f>
        <v>5.3255628541879485E-3</v>
      </c>
      <c r="E265" s="18">
        <f>Stocks!E265/Stocks!E264-1</f>
        <v>-1.7917386537865676E-3</v>
      </c>
      <c r="F265" s="19">
        <f>Stocks!F265/Stocks!F264-1</f>
        <v>-5.4436141909679492E-3</v>
      </c>
      <c r="G265" s="20">
        <f>Stocks!B265/Stocks!B255-1</f>
        <v>5.7068089965532698E-2</v>
      </c>
      <c r="H265" s="20">
        <f>Stocks!C265/Stocks!C255-1</f>
        <v>4.438096896096666E-2</v>
      </c>
      <c r="I265" s="20">
        <f>Stocks!D265/Stocks!D255-1</f>
        <v>3.316468103929715E-2</v>
      </c>
      <c r="J265" s="20">
        <f>Stocks!E265/Stocks!E255-1</f>
        <v>2.9263691232386924E-2</v>
      </c>
      <c r="K265" s="21">
        <f>Stocks!F265/Stocks!F255-1</f>
        <v>-4.4407795520731597E-2</v>
      </c>
    </row>
    <row r="266" spans="1:11" x14ac:dyDescent="0.25">
      <c r="A266" s="37">
        <v>41320</v>
      </c>
      <c r="B266" s="18">
        <f>Stocks!B266/Stocks!B265-1</f>
        <v>-1.1806908135699734E-3</v>
      </c>
      <c r="C266" s="18">
        <f>Stocks!C266/Stocks!C265-1</f>
        <v>-3.28286161114133E-3</v>
      </c>
      <c r="D266" s="18">
        <f>Stocks!D266/Stocks!D265-1</f>
        <v>1.7393069514151094E-3</v>
      </c>
      <c r="E266" s="18">
        <f>Stocks!E266/Stocks!E265-1</f>
        <v>6.3249323872363039E-3</v>
      </c>
      <c r="F266" s="19">
        <f>Stocks!F266/Stocks!F265-1</f>
        <v>-3.5502293076974389E-3</v>
      </c>
      <c r="G266" s="20">
        <f>Stocks!B266/Stocks!B256-1</f>
        <v>5.7627119917094571E-2</v>
      </c>
      <c r="H266" s="20">
        <f>Stocks!C266/Stocks!C256-1</f>
        <v>3.9566425523382742E-2</v>
      </c>
      <c r="I266" s="20">
        <f>Stocks!D266/Stocks!D256-1</f>
        <v>2.8242080261450031E-2</v>
      </c>
      <c r="J266" s="20">
        <f>Stocks!E266/Stocks!E256-1</f>
        <v>3.2096405982498188E-2</v>
      </c>
      <c r="K266" s="21">
        <f>Stocks!F266/Stocks!F256-1</f>
        <v>-4.2479408802966523E-2</v>
      </c>
    </row>
    <row r="267" spans="1:11" x14ac:dyDescent="0.25">
      <c r="A267" s="37">
        <v>41321</v>
      </c>
      <c r="B267" s="18">
        <f>Stocks!B267/Stocks!B266-1</f>
        <v>2.7337810179313138E-3</v>
      </c>
      <c r="C267" s="18">
        <f>Stocks!C267/Stocks!C266-1</f>
        <v>1.0977765829198738E-3</v>
      </c>
      <c r="D267" s="18">
        <f>Stocks!D267/Stocks!D266-1</f>
        <v>8.6821451095724367E-3</v>
      </c>
      <c r="E267" s="18">
        <f>Stocks!E267/Stocks!E266-1</f>
        <v>4.7442658319927222E-3</v>
      </c>
      <c r="F267" s="19">
        <f>Stocks!F267/Stocks!F266-1</f>
        <v>-7.7198787171085526E-3</v>
      </c>
      <c r="G267" s="20">
        <f>Stocks!B267/Stocks!B257-1</f>
        <v>5.5999627878228875E-2</v>
      </c>
      <c r="H267" s="20">
        <f>Stocks!C267/Stocks!C257-1</f>
        <v>2.6646662716221625E-2</v>
      </c>
      <c r="I267" s="20">
        <f>Stocks!D267/Stocks!D257-1</f>
        <v>2.865450396511382E-2</v>
      </c>
      <c r="J267" s="20">
        <f>Stocks!E267/Stocks!E257-1</f>
        <v>3.3163255101913425E-2</v>
      </c>
      <c r="K267" s="21">
        <f>Stocks!F267/Stocks!F257-1</f>
        <v>-5.3309907503572562E-2</v>
      </c>
    </row>
    <row r="268" spans="1:11" x14ac:dyDescent="0.25">
      <c r="A268" s="37">
        <v>41325</v>
      </c>
      <c r="B268" s="18">
        <f>Stocks!B268/Stocks!B267-1</f>
        <v>7.2208473503521109E-3</v>
      </c>
      <c r="C268" s="18">
        <f>Stocks!C268/Stocks!C267-1</f>
        <v>6.7629864183753607E-3</v>
      </c>
      <c r="D268" s="18">
        <f>Stocks!D268/Stocks!D267-1</f>
        <v>1.8776634941242154E-3</v>
      </c>
      <c r="E268" s="18">
        <f>Stocks!E268/Stocks!E267-1</f>
        <v>4.3353411784663454E-3</v>
      </c>
      <c r="F268" s="19">
        <f>Stocks!F268/Stocks!F267-1</f>
        <v>1.2268383155514817E-2</v>
      </c>
      <c r="G268" s="20">
        <f>Stocks!B268/Stocks!B258-1</f>
        <v>5.3747002837944757E-2</v>
      </c>
      <c r="H268" s="20">
        <f>Stocks!C268/Stocks!C258-1</f>
        <v>3.3492804874380777E-2</v>
      </c>
      <c r="I268" s="20">
        <f>Stocks!D268/Stocks!D258-1</f>
        <v>2.8846748924147514E-2</v>
      </c>
      <c r="J268" s="20">
        <f>Stocks!E268/Stocks!E258-1</f>
        <v>3.7836554993402327E-2</v>
      </c>
      <c r="K268" s="21">
        <f>Stocks!F268/Stocks!F258-1</f>
        <v>-3.9020387976977156E-2</v>
      </c>
    </row>
    <row r="269" spans="1:11" x14ac:dyDescent="0.25">
      <c r="A269" s="37">
        <v>41326</v>
      </c>
      <c r="B269" s="18">
        <f>Stocks!B269/Stocks!B268-1</f>
        <v>2.9990398211681146E-3</v>
      </c>
      <c r="C269" s="18">
        <f>Stocks!C269/Stocks!C268-1</f>
        <v>-6.5359781473521839E-3</v>
      </c>
      <c r="D269" s="18">
        <f>Stocks!D269/Stocks!D268-1</f>
        <v>-1.4838024699104224E-3</v>
      </c>
      <c r="E269" s="18">
        <f>Stocks!E269/Stocks!E268-1</f>
        <v>-1.0821285491877664E-3</v>
      </c>
      <c r="F269" s="19">
        <f>Stocks!F269/Stocks!F268-1</f>
        <v>-1.2415207234882653E-2</v>
      </c>
      <c r="G269" s="20">
        <f>Stocks!B269/Stocks!B259-1</f>
        <v>4.6943402388263333E-2</v>
      </c>
      <c r="H269" s="20">
        <f>Stocks!C269/Stocks!C259-1</f>
        <v>2.6641584280210795E-2</v>
      </c>
      <c r="I269" s="20">
        <f>Stocks!D269/Stocks!D259-1</f>
        <v>2.6165837744496656E-2</v>
      </c>
      <c r="J269" s="20">
        <f>Stocks!E269/Stocks!E259-1</f>
        <v>2.9480699226662965E-2</v>
      </c>
      <c r="K269" s="21">
        <f>Stocks!F269/Stocks!F259-1</f>
        <v>-1.1200243694923229E-2</v>
      </c>
    </row>
    <row r="270" spans="1:11" x14ac:dyDescent="0.25">
      <c r="A270" s="37">
        <v>41327</v>
      </c>
      <c r="B270" s="18">
        <f>Stocks!B270/Stocks!B269-1</f>
        <v>-4.2302368378651645E-3</v>
      </c>
      <c r="C270" s="18">
        <f>Stocks!C270/Stocks!C269-1</f>
        <v>1.1878607315259693E-2</v>
      </c>
      <c r="D270" s="18">
        <f>Stocks!D270/Stocks!D269-1</f>
        <v>3.2850695375339356E-3</v>
      </c>
      <c r="E270" s="18">
        <f>Stocks!E270/Stocks!E269-1</f>
        <v>6.8612715241322952E-4</v>
      </c>
      <c r="F270" s="19">
        <f>Stocks!F270/Stocks!F269-1</f>
        <v>1.3469182272039193E-2</v>
      </c>
      <c r="G270" s="20">
        <f>Stocks!B270/Stocks!B260-1</f>
        <v>3.8487848383167433E-2</v>
      </c>
      <c r="H270" s="20">
        <f>Stocks!C270/Stocks!C260-1</f>
        <v>3.7668606611457989E-2</v>
      </c>
      <c r="I270" s="20">
        <f>Stocks!D270/Stocks!D260-1</f>
        <v>2.8876311257591158E-2</v>
      </c>
      <c r="J270" s="20">
        <f>Stocks!E270/Stocks!E260-1</f>
        <v>2.8390128229359268E-2</v>
      </c>
      <c r="K270" s="21">
        <f>Stocks!F270/Stocks!F260-1</f>
        <v>6.6253779048697226E-4</v>
      </c>
    </row>
    <row r="271" spans="1:11" x14ac:dyDescent="0.25">
      <c r="A271" s="37">
        <v>41328</v>
      </c>
      <c r="B271" s="18">
        <f>Stocks!B271/Stocks!B270-1</f>
        <v>9.5246724262931792E-4</v>
      </c>
      <c r="C271" s="18">
        <f>Stocks!C271/Stocks!C270-1</f>
        <v>2.3479703447495393E-3</v>
      </c>
      <c r="D271" s="18">
        <f>Stocks!D271/Stocks!D270-1</f>
        <v>2.9624187139118963E-3</v>
      </c>
      <c r="E271" s="18">
        <f>Stocks!E271/Stocks!E270-1</f>
        <v>-3.2357811518792801E-3</v>
      </c>
      <c r="F271" s="19">
        <f>Stocks!F271/Stocks!F270-1</f>
        <v>-1.0632097037894583E-2</v>
      </c>
      <c r="G271" s="20">
        <f>Stocks!B271/Stocks!B261-1</f>
        <v>3.2019601456152014E-2</v>
      </c>
      <c r="H271" s="20">
        <f>Stocks!C271/Stocks!C261-1</f>
        <v>3.448284660632206E-2</v>
      </c>
      <c r="I271" s="20">
        <f>Stocks!D271/Stocks!D261-1</f>
        <v>3.3499307230828501E-2</v>
      </c>
      <c r="J271" s="20">
        <f>Stocks!E271/Stocks!E261-1</f>
        <v>2.356837917774679E-2</v>
      </c>
      <c r="K271" s="21">
        <f>Stocks!F271/Stocks!F261-1</f>
        <v>-1.0263784963687073E-2</v>
      </c>
    </row>
    <row r="272" spans="1:11" x14ac:dyDescent="0.25">
      <c r="A272" s="37">
        <v>41331</v>
      </c>
      <c r="B272" s="18">
        <f>Stocks!B272/Stocks!B271-1</f>
        <v>1.9755595953534488E-3</v>
      </c>
      <c r="C272" s="18">
        <f>Stocks!C272/Stocks!C271-1</f>
        <v>-3.8739380727215167E-3</v>
      </c>
      <c r="D272" s="18">
        <f>Stocks!D272/Stocks!D271-1</f>
        <v>-5.6376969701167345E-3</v>
      </c>
      <c r="E272" s="18">
        <f>Stocks!E272/Stocks!E271-1</f>
        <v>7.7236675566538793E-4</v>
      </c>
      <c r="F272" s="19">
        <f>Stocks!F272/Stocks!F271-1</f>
        <v>1.4328375498922297E-2</v>
      </c>
      <c r="G272" s="20">
        <f>Stocks!B272/Stocks!B262-1</f>
        <v>3.6406537932533345E-2</v>
      </c>
      <c r="H272" s="20">
        <f>Stocks!C272/Stocks!C262-1</f>
        <v>3.0763479087637213E-2</v>
      </c>
      <c r="I272" s="20">
        <f>Stocks!D272/Stocks!D262-1</f>
        <v>1.672781213557939E-2</v>
      </c>
      <c r="J272" s="20">
        <f>Stocks!E272/Stocks!E262-1</f>
        <v>1.9184738685389169E-2</v>
      </c>
      <c r="K272" s="21">
        <f>Stocks!F272/Stocks!F262-1</f>
        <v>1.3008229381310521E-3</v>
      </c>
    </row>
    <row r="273" spans="1:11" x14ac:dyDescent="0.25">
      <c r="A273" s="37">
        <v>41332</v>
      </c>
      <c r="B273" s="18">
        <f>Stocks!B273/Stocks!B272-1</f>
        <v>4.3834773409279215E-4</v>
      </c>
      <c r="C273" s="18">
        <f>Stocks!C273/Stocks!C272-1</f>
        <v>-9.9492266898526527E-4</v>
      </c>
      <c r="D273" s="18">
        <f>Stocks!D273/Stocks!D272-1</f>
        <v>5.1973239236950963E-3</v>
      </c>
      <c r="E273" s="18">
        <f>Stocks!E273/Stocks!E272-1</f>
        <v>-7.3196107318774795E-3</v>
      </c>
      <c r="F273" s="19">
        <f>Stocks!F273/Stocks!F272-1</f>
        <v>-1.7657819923735385E-3</v>
      </c>
      <c r="G273" s="20">
        <f>Stocks!B273/Stocks!B263-1</f>
        <v>2.775940272310673E-2</v>
      </c>
      <c r="H273" s="20">
        <f>Stocks!C273/Stocks!C263-1</f>
        <v>2.0132975266554665E-2</v>
      </c>
      <c r="I273" s="20">
        <f>Stocks!D273/Stocks!D263-1</f>
        <v>2.4291582459722294E-2</v>
      </c>
      <c r="J273" s="20">
        <f>Stocks!E273/Stocks!E263-1</f>
        <v>4.8459939071088254E-3</v>
      </c>
      <c r="K273" s="21">
        <f>Stocks!F273/Stocks!F263-1</f>
        <v>-4.2161800217572765E-3</v>
      </c>
    </row>
    <row r="274" spans="1:11" x14ac:dyDescent="0.25">
      <c r="A274" s="37">
        <v>41333</v>
      </c>
      <c r="B274" s="18">
        <f>Stocks!B274/Stocks!B273-1</f>
        <v>2.043899720299569E-2</v>
      </c>
      <c r="C274" s="18">
        <f>Stocks!C274/Stocks!C273-1</f>
        <v>1.674825692328108E-2</v>
      </c>
      <c r="D274" s="18">
        <f>Stocks!D274/Stocks!D273-1</f>
        <v>1.0967507736956428E-2</v>
      </c>
      <c r="E274" s="18">
        <f>Stocks!E274/Stocks!E273-1</f>
        <v>1.4613485840190732E-2</v>
      </c>
      <c r="F274" s="19">
        <f>Stocks!F274/Stocks!F273-1</f>
        <v>9.1391149603436972E-3</v>
      </c>
      <c r="G274" s="20">
        <f>Stocks!B274/Stocks!B264-1</f>
        <v>3.5327931021026604E-2</v>
      </c>
      <c r="H274" s="20">
        <f>Stocks!C274/Stocks!C264-1</f>
        <v>3.1502507521817602E-2</v>
      </c>
      <c r="I274" s="20">
        <f>Stocks!D274/Stocks!D264-1</f>
        <v>3.3303178370215125E-2</v>
      </c>
      <c r="J274" s="20">
        <f>Stocks!E274/Stocks!E264-1</f>
        <v>1.8026665590444413E-2</v>
      </c>
      <c r="K274" s="21">
        <f>Stocks!F274/Stocks!F264-1</f>
        <v>7.2090304745586753E-3</v>
      </c>
    </row>
    <row r="275" spans="1:11" x14ac:dyDescent="0.25">
      <c r="A275" s="37">
        <v>41334</v>
      </c>
      <c r="B275" s="18">
        <f>Stocks!B275/Stocks!B274-1</f>
        <v>-5.93723214926134E-3</v>
      </c>
      <c r="C275" s="18">
        <f>Stocks!C275/Stocks!C274-1</f>
        <v>-8.7259409241104979E-3</v>
      </c>
      <c r="D275" s="18">
        <f>Stocks!D275/Stocks!D274-1</f>
        <v>-6.3542407754428876E-3</v>
      </c>
      <c r="E275" s="18">
        <f>Stocks!E275/Stocks!E274-1</f>
        <v>-5.5193537847727514E-3</v>
      </c>
      <c r="F275" s="19">
        <f>Stocks!F275/Stocks!F274-1</f>
        <v>-3.2135009554736804E-3</v>
      </c>
      <c r="G275" s="20">
        <f>Stocks!B275/Stocks!B265-1</f>
        <v>2.5459474013911576E-2</v>
      </c>
      <c r="H275" s="20">
        <f>Stocks!C275/Stocks!C265-1</f>
        <v>1.5228760899729465E-2</v>
      </c>
      <c r="I275" s="20">
        <f>Stocks!D275/Stocks!D265-1</f>
        <v>2.1298332717058388E-2</v>
      </c>
      <c r="J275" s="20">
        <f>Stocks!E275/Stocks!E265-1</f>
        <v>1.4225042472955307E-2</v>
      </c>
      <c r="K275" s="21">
        <f>Stocks!F275/Stocks!F265-1</f>
        <v>9.4675149826477512E-3</v>
      </c>
    </row>
    <row r="276" spans="1:11" x14ac:dyDescent="0.25">
      <c r="A276" s="37">
        <v>41335</v>
      </c>
      <c r="B276" s="18">
        <f>Stocks!B276/Stocks!B275-1</f>
        <v>5.9008756556444553E-3</v>
      </c>
      <c r="C276" s="18">
        <f>Stocks!C276/Stocks!C275-1</f>
        <v>3.6827954285942877E-3</v>
      </c>
      <c r="D276" s="18">
        <f>Stocks!D276/Stocks!D275-1</f>
        <v>-2.5734697323251954E-3</v>
      </c>
      <c r="E276" s="18">
        <f>Stocks!E276/Stocks!E275-1</f>
        <v>-1.8660390193826482E-3</v>
      </c>
      <c r="F276" s="19">
        <f>Stocks!F276/Stocks!F275-1</f>
        <v>-8.7925076925210455E-4</v>
      </c>
      <c r="G276" s="20">
        <f>Stocks!B276/Stocks!B266-1</f>
        <v>3.2729917586563628E-2</v>
      </c>
      <c r="H276" s="20">
        <f>Stocks!C276/Stocks!C266-1</f>
        <v>2.2323788257977206E-2</v>
      </c>
      <c r="I276" s="20">
        <f>Stocks!D276/Stocks!D266-1</f>
        <v>1.6901348785291148E-2</v>
      </c>
      <c r="J276" s="20">
        <f>Stocks!E276/Stocks!E266-1</f>
        <v>5.9697682017856302E-3</v>
      </c>
      <c r="K276" s="21">
        <f>Stocks!F276/Stocks!F266-1</f>
        <v>1.2173387518403356E-2</v>
      </c>
    </row>
    <row r="277" spans="1:11" x14ac:dyDescent="0.25">
      <c r="A277" s="37">
        <v>41338</v>
      </c>
      <c r="B277" s="18">
        <f>Stocks!B277/Stocks!B276-1</f>
        <v>-3.1478349124605121E-3</v>
      </c>
      <c r="C277" s="18">
        <f>Stocks!C277/Stocks!C276-1</f>
        <v>-3.4006259749548295E-3</v>
      </c>
      <c r="D277" s="18">
        <f>Stocks!D277/Stocks!D276-1</f>
        <v>1.016516160415426E-3</v>
      </c>
      <c r="E277" s="18">
        <f>Stocks!E277/Stocks!E276-1</f>
        <v>-1.5679885817342365E-3</v>
      </c>
      <c r="F277" s="19">
        <f>Stocks!F277/Stocks!F276-1</f>
        <v>-3.5200629038787401E-3</v>
      </c>
      <c r="G277" s="20">
        <f>Stocks!B277/Stocks!B267-1</f>
        <v>2.6672356895925287E-2</v>
      </c>
      <c r="H277" s="20">
        <f>Stocks!C277/Stocks!C267-1</f>
        <v>1.7730007259109115E-2</v>
      </c>
      <c r="I277" s="20">
        <f>Stocks!D277/Stocks!D267-1</f>
        <v>9.1732567837830015E-3</v>
      </c>
      <c r="J277" s="20">
        <f>Stocks!E277/Stocks!E267-1</f>
        <v>-3.501853678417044E-4</v>
      </c>
      <c r="K277" s="21">
        <f>Stocks!F277/Stocks!F267-1</f>
        <v>1.6457401384502246E-2</v>
      </c>
    </row>
    <row r="278" spans="1:11" x14ac:dyDescent="0.25">
      <c r="A278" s="37">
        <v>41339</v>
      </c>
      <c r="B278" s="18">
        <f>Stocks!B278/Stocks!B277-1</f>
        <v>1.2919462448148789E-3</v>
      </c>
      <c r="C278" s="18">
        <f>Stocks!C278/Stocks!C277-1</f>
        <v>-3.5921247407604273E-3</v>
      </c>
      <c r="D278" s="18">
        <f>Stocks!D278/Stocks!D277-1</f>
        <v>3.124986054796608E-4</v>
      </c>
      <c r="E278" s="18">
        <f>Stocks!E278/Stocks!E277-1</f>
        <v>4.9891805253978738E-3</v>
      </c>
      <c r="F278" s="19">
        <f>Stocks!F278/Stocks!F277-1</f>
        <v>-2.943871644001006E-3</v>
      </c>
      <c r="G278" s="20">
        <f>Stocks!B278/Stocks!B268-1</f>
        <v>2.0628956495866158E-2</v>
      </c>
      <c r="H278" s="20">
        <f>Stocks!C278/Stocks!C268-1</f>
        <v>7.2620942574121994E-3</v>
      </c>
      <c r="I278" s="20">
        <f>Stocks!D278/Stocks!D268-1</f>
        <v>7.5966944891727728E-3</v>
      </c>
      <c r="J278" s="20">
        <f>Stocks!E278/Stocks!E268-1</f>
        <v>3.0060362181205669E-4</v>
      </c>
      <c r="K278" s="21">
        <f>Stocks!F278/Stocks!F268-1</f>
        <v>1.1821944927155048E-3</v>
      </c>
    </row>
    <row r="279" spans="1:11" x14ac:dyDescent="0.25">
      <c r="A279" s="37">
        <v>41340</v>
      </c>
      <c r="B279" s="18">
        <f>Stocks!B279/Stocks!B278-1</f>
        <v>-3.7271947202781597E-3</v>
      </c>
      <c r="C279" s="18">
        <f>Stocks!C279/Stocks!C278-1</f>
        <v>1.802775795916034E-4</v>
      </c>
      <c r="D279" s="18">
        <f>Stocks!D279/Stocks!D278-1</f>
        <v>1.5607867198474956E-4</v>
      </c>
      <c r="E279" s="18">
        <f>Stocks!E279/Stocks!E278-1</f>
        <v>4.1591303293584403E-3</v>
      </c>
      <c r="F279" s="19">
        <f>Stocks!F279/Stocks!F278-1</f>
        <v>-1.6533696842129575E-2</v>
      </c>
      <c r="G279" s="20">
        <f>Stocks!B279/Stocks!B269-1</f>
        <v>1.3784493571548095E-2</v>
      </c>
      <c r="H279" s="20">
        <f>Stocks!C279/Stocks!C269-1</f>
        <v>1.407163105017295E-2</v>
      </c>
      <c r="I279" s="20">
        <f>Stocks!D279/Stocks!D269-1</f>
        <v>9.2514886948309449E-3</v>
      </c>
      <c r="J279" s="20">
        <f>Stocks!E279/Stocks!E269-1</f>
        <v>5.5491176085860072E-3</v>
      </c>
      <c r="K279" s="21">
        <f>Stocks!F279/Stocks!F269-1</f>
        <v>-2.9929998735667152E-3</v>
      </c>
    </row>
    <row r="280" spans="1:11" x14ac:dyDescent="0.25">
      <c r="A280" s="37">
        <v>41341</v>
      </c>
      <c r="B280" s="18">
        <f>Stocks!B280/Stocks!B279-1</f>
        <v>-2.3022050700240992E-3</v>
      </c>
      <c r="C280" s="18">
        <f>Stocks!C280/Stocks!C279-1</f>
        <v>-1.7119889880101713E-3</v>
      </c>
      <c r="D280" s="18">
        <f>Stocks!D280/Stocks!D279-1</f>
        <v>3.9035418684796319E-4</v>
      </c>
      <c r="E280" s="18">
        <f>Stocks!E280/Stocks!E279-1</f>
        <v>3.9623137290201171E-3</v>
      </c>
      <c r="F280" s="19">
        <f>Stocks!F280/Stocks!F279-1</f>
        <v>5.7039513805345887E-3</v>
      </c>
      <c r="G280" s="20">
        <f>Stocks!B280/Stocks!B270-1</f>
        <v>1.5747405864791064E-2</v>
      </c>
      <c r="H280" s="20">
        <f>Stocks!C280/Stocks!C270-1</f>
        <v>4.5158012650770019E-4</v>
      </c>
      <c r="I280" s="20">
        <f>Stocks!D280/Stocks!D270-1</f>
        <v>6.3395588099635081E-3</v>
      </c>
      <c r="J280" s="20">
        <f>Stocks!E280/Stocks!E270-1</f>
        <v>8.841225325320945E-3</v>
      </c>
      <c r="K280" s="21">
        <f>Stocks!F280/Stocks!F270-1</f>
        <v>-1.0632097037894583E-2</v>
      </c>
    </row>
    <row r="281" spans="1:11" x14ac:dyDescent="0.25">
      <c r="A281" s="37">
        <v>41342</v>
      </c>
      <c r="B281" s="18">
        <f>Stocks!B281/Stocks!B280-1</f>
        <v>3.3171811104857341E-3</v>
      </c>
      <c r="C281" s="18">
        <f>Stocks!C281/Stocks!C280-1</f>
        <v>3.790875545898631E-3</v>
      </c>
      <c r="D281" s="18">
        <f>Stocks!D281/Stocks!D280-1</f>
        <v>-1.2486862877640892E-3</v>
      </c>
      <c r="E281" s="18">
        <f>Stocks!E281/Stocks!E280-1</f>
        <v>5.4490473579236198E-3</v>
      </c>
      <c r="F281" s="19">
        <f>Stocks!F281/Stocks!F280-1</f>
        <v>2.477630461747804E-2</v>
      </c>
      <c r="G281" s="20">
        <f>Stocks!B281/Stocks!B271-1</f>
        <v>1.8147072238064776E-2</v>
      </c>
      <c r="H281" s="20">
        <f>Stocks!C281/Stocks!C271-1</f>
        <v>1.8917554260757807E-3</v>
      </c>
      <c r="I281" s="20">
        <f>Stocks!D281/Stocks!D271-1</f>
        <v>2.1142743223121485E-3</v>
      </c>
      <c r="J281" s="20">
        <f>Stocks!E281/Stocks!E271-1</f>
        <v>1.7631281057553183E-2</v>
      </c>
      <c r="K281" s="21">
        <f>Stocks!F281/Stocks!F271-1</f>
        <v>2.477630461747804E-2</v>
      </c>
    </row>
    <row r="282" spans="1:11" x14ac:dyDescent="0.25">
      <c r="A282" s="37">
        <v>41345</v>
      </c>
      <c r="B282" s="18">
        <f>Stocks!B282/Stocks!B281-1</f>
        <v>4.3103992669890623E-4</v>
      </c>
      <c r="C282" s="18">
        <f>Stocks!C282/Stocks!C281-1</f>
        <v>2.8773622221418549E-3</v>
      </c>
      <c r="D282" s="18">
        <f>Stocks!D282/Stocks!D281-1</f>
        <v>-2.8909324128645331E-3</v>
      </c>
      <c r="E282" s="18">
        <f>Stocks!E282/Stocks!E281-1</f>
        <v>2.7156572783872956E-3</v>
      </c>
      <c r="F282" s="19">
        <f>Stocks!F282/Stocks!F281-1</f>
        <v>-7.5738500659242591E-3</v>
      </c>
      <c r="G282" s="20">
        <f>Stocks!B282/Stocks!B272-1</f>
        <v>1.6577624596757268E-2</v>
      </c>
      <c r="H282" s="20">
        <f>Stocks!C282/Stocks!C272-1</f>
        <v>8.6821330322415236E-3</v>
      </c>
      <c r="I282" s="20">
        <f>Stocks!D282/Stocks!D272-1</f>
        <v>4.8824524427395488E-3</v>
      </c>
      <c r="J282" s="20">
        <f>Stocks!E282/Stocks!E272-1</f>
        <v>1.9607308064089501E-2</v>
      </c>
      <c r="K282" s="21">
        <f>Stocks!F282/Stocks!F272-1</f>
        <v>2.6484786398188742E-3</v>
      </c>
    </row>
    <row r="283" spans="1:11" x14ac:dyDescent="0.25">
      <c r="A283" s="37">
        <v>41346</v>
      </c>
      <c r="B283" s="18">
        <f>Stocks!B283/Stocks!B282-1</f>
        <v>-1.5084400785324581E-3</v>
      </c>
      <c r="C283" s="18">
        <f>Stocks!C283/Stocks!C282-1</f>
        <v>-9.3246722657925885E-3</v>
      </c>
      <c r="D283" s="18">
        <f>Stocks!D283/Stocks!D282-1</f>
        <v>1.4888595478523836E-3</v>
      </c>
      <c r="E283" s="18">
        <f>Stocks!E283/Stocks!E282-1</f>
        <v>9.4634200726195772E-5</v>
      </c>
      <c r="F283" s="19">
        <f>Stocks!F283/Stocks!F282-1</f>
        <v>-1.878479741419381E-2</v>
      </c>
      <c r="G283" s="20">
        <f>Stocks!B283/Stocks!B273-1</f>
        <v>1.4599430803371671E-2</v>
      </c>
      <c r="H283" s="20">
        <f>Stocks!C283/Stocks!C273-1</f>
        <v>2.7169570655805053E-4</v>
      </c>
      <c r="I283" s="20">
        <f>Stocks!D283/Stocks!D273-1</f>
        <v>1.1751497190841675E-3</v>
      </c>
      <c r="J283" s="20">
        <f>Stocks!E283/Stocks!E273-1</f>
        <v>2.7222667850367976E-2</v>
      </c>
      <c r="K283" s="21">
        <f>Stocks!F283/Stocks!F273-1</f>
        <v>-1.4445796043224823E-2</v>
      </c>
    </row>
    <row r="284" spans="1:11" x14ac:dyDescent="0.25">
      <c r="A284" s="37">
        <v>41347</v>
      </c>
      <c r="B284" s="18">
        <f>Stocks!B284/Stocks!B283-1</f>
        <v>1.0576385409985845E-2</v>
      </c>
      <c r="C284" s="18">
        <f>Stocks!C284/Stocks!C283-1</f>
        <v>1.3847457497532023E-2</v>
      </c>
      <c r="D284" s="18">
        <f>Stocks!D284/Stocks!D283-1</f>
        <v>6.2587783995415869E-4</v>
      </c>
      <c r="E284" s="18">
        <f>Stocks!E284/Stocks!E283-1</f>
        <v>1.8684716649823851E-3</v>
      </c>
      <c r="F284" s="19">
        <f>Stocks!F284/Stocks!F283-1</f>
        <v>1.0469555556521293E-2</v>
      </c>
      <c r="G284" s="20">
        <f>Stocks!B284/Stocks!B274-1</f>
        <v>4.7932588138157595E-3</v>
      </c>
      <c r="H284" s="20">
        <f>Stocks!C284/Stocks!C274-1</f>
        <v>-2.5820958202439348E-3</v>
      </c>
      <c r="I284" s="20">
        <f>Stocks!D284/Stocks!D274-1</f>
        <v>-9.0663098542778098E-3</v>
      </c>
      <c r="J284" s="20">
        <f>Stocks!E284/Stocks!E274-1</f>
        <v>1.4319264095580486E-2</v>
      </c>
      <c r="K284" s="21">
        <f>Stocks!F284/Stocks!F274-1</f>
        <v>-1.3146449597091769E-2</v>
      </c>
    </row>
    <row r="285" spans="1:11" x14ac:dyDescent="0.25">
      <c r="A285" s="37">
        <v>41348</v>
      </c>
      <c r="B285" s="18">
        <f>Stocks!B285/Stocks!B284-1</f>
        <v>1.6372329266949315E-3</v>
      </c>
      <c r="C285" s="18">
        <f>Stocks!C285/Stocks!C284-1</f>
        <v>5.802406957749362E-3</v>
      </c>
      <c r="D285" s="18">
        <f>Stocks!D285/Stocks!D284-1</f>
        <v>7.819904688906032E-4</v>
      </c>
      <c r="E285" s="18">
        <f>Stocks!E285/Stocks!E284-1</f>
        <v>1.8649869896365523E-3</v>
      </c>
      <c r="F285" s="19">
        <f>Stocks!F285/Stocks!F284-1</f>
        <v>7.1050186058601028E-3</v>
      </c>
      <c r="G285" s="20">
        <f>Stocks!B285/Stocks!B275-1</f>
        <v>1.2449487065776976E-2</v>
      </c>
      <c r="H285" s="20">
        <f>Stocks!C285/Stocks!C275-1</f>
        <v>1.203629771365744E-2</v>
      </c>
      <c r="I285" s="20">
        <f>Stocks!D285/Stocks!D275-1</f>
        <v>-1.9495563281526351E-3</v>
      </c>
      <c r="J285" s="20">
        <f>Stocks!E285/Stocks!E275-1</f>
        <v>2.1850913030766472E-2</v>
      </c>
      <c r="K285" s="21">
        <f>Stocks!F285/Stocks!F275-1</f>
        <v>-2.9307537848340948E-3</v>
      </c>
    </row>
    <row r="286" spans="1:11" x14ac:dyDescent="0.25">
      <c r="A286" s="37">
        <v>41349</v>
      </c>
      <c r="B286" s="18">
        <f>Stocks!B286/Stocks!B285-1</f>
        <v>-4.9752881969371554E-3</v>
      </c>
      <c r="C286" s="18">
        <f>Stocks!C286/Stocks!C285-1</f>
        <v>1.4201422532478247E-3</v>
      </c>
      <c r="D286" s="18">
        <f>Stocks!D286/Stocks!D285-1</f>
        <v>5.157111014015614E-3</v>
      </c>
      <c r="E286" s="18">
        <f>Stocks!E286/Stocks!E285-1</f>
        <v>3.9350195408520694E-3</v>
      </c>
      <c r="F286" s="19">
        <f>Stocks!F286/Stocks!F285-1</f>
        <v>7.6424071217695566E-3</v>
      </c>
      <c r="G286" s="20">
        <f>Stocks!B286/Stocks!B276-1</f>
        <v>1.5025172596194736E-3</v>
      </c>
      <c r="H286" s="20">
        <f>Stocks!C286/Stocks!C276-1</f>
        <v>9.7548128132312062E-3</v>
      </c>
      <c r="I286" s="20">
        <f>Stocks!D286/Stocks!D276-1</f>
        <v>5.7858600755558154E-3</v>
      </c>
      <c r="J286" s="20">
        <f>Stocks!E286/Stocks!E276-1</f>
        <v>2.7789812234733979E-2</v>
      </c>
      <c r="K286" s="21">
        <f>Stocks!F286/Stocks!F276-1</f>
        <v>5.5734065145554013E-3</v>
      </c>
    </row>
    <row r="287" spans="1:11" x14ac:dyDescent="0.25">
      <c r="A287" s="37">
        <v>41352</v>
      </c>
      <c r="B287" s="18">
        <f>Stocks!B287/Stocks!B286-1</f>
        <v>1.0500722125548645E-2</v>
      </c>
      <c r="C287" s="18">
        <f>Stocks!C287/Stocks!C286-1</f>
        <v>-3.7223353643652812E-3</v>
      </c>
      <c r="D287" s="18">
        <f>Stocks!D287/Stocks!D286-1</f>
        <v>1.0882617571970066E-3</v>
      </c>
      <c r="E287" s="18">
        <f>Stocks!E287/Stocks!E286-1</f>
        <v>-4.3655483052008615E-3</v>
      </c>
      <c r="F287" s="19">
        <f>Stocks!F287/Stocks!F286-1</f>
        <v>-2.6255109986201841E-3</v>
      </c>
      <c r="G287" s="20">
        <f>Stocks!B287/Stocks!B277-1</f>
        <v>1.5214745320364154E-2</v>
      </c>
      <c r="H287" s="20">
        <f>Stocks!C287/Stocks!C277-1</f>
        <v>9.4288567543059365E-3</v>
      </c>
      <c r="I287" s="20">
        <f>Stocks!D287/Stocks!D277-1</f>
        <v>5.8579475042850326E-3</v>
      </c>
      <c r="J287" s="20">
        <f>Stocks!E287/Stocks!E277-1</f>
        <v>2.4909993328674496E-2</v>
      </c>
      <c r="K287" s="21">
        <f>Stocks!F287/Stocks!F277-1</f>
        <v>6.4761217355926437E-3</v>
      </c>
    </row>
    <row r="288" spans="1:11" x14ac:dyDescent="0.25">
      <c r="A288" s="37">
        <v>41353</v>
      </c>
      <c r="B288" s="18">
        <f>Stocks!B288/Stocks!B287-1</f>
        <v>-1.1452083471000352E-2</v>
      </c>
      <c r="C288" s="18">
        <f>Stocks!C288/Stocks!C287-1</f>
        <v>-1.512326783028306E-2</v>
      </c>
      <c r="D288" s="18">
        <f>Stocks!D288/Stocks!D287-1</f>
        <v>-2.0188724360414856E-3</v>
      </c>
      <c r="E288" s="18">
        <f>Stocks!E288/Stocks!E287-1</f>
        <v>-2.1145687756369047E-2</v>
      </c>
      <c r="F288" s="19">
        <f>Stocks!F288/Stocks!F287-1</f>
        <v>1.4626754370299366E-3</v>
      </c>
      <c r="G288" s="20">
        <f>Stocks!B288/Stocks!B278-1</f>
        <v>2.2935119769642576E-3</v>
      </c>
      <c r="H288" s="20">
        <f>Stocks!C288/Stocks!C278-1</f>
        <v>-2.2529744264228047E-3</v>
      </c>
      <c r="I288" s="20">
        <f>Stocks!D288/Stocks!D278-1</f>
        <v>3.5136520026646245E-3</v>
      </c>
      <c r="J288" s="20">
        <f>Stocks!E288/Stocks!E278-1</f>
        <v>-1.7429181606890554E-3</v>
      </c>
      <c r="K288" s="21">
        <f>Stocks!F288/Stocks!F278-1</f>
        <v>1.0924301020819316E-2</v>
      </c>
    </row>
    <row r="289" spans="1:11" x14ac:dyDescent="0.25">
      <c r="A289" s="37">
        <v>41354</v>
      </c>
      <c r="B289" s="18">
        <f>Stocks!B289/Stocks!B288-1</f>
        <v>1.1298714449153202E-2</v>
      </c>
      <c r="C289" s="18">
        <f>Stocks!C289/Stocks!C288-1</f>
        <v>6.6840544622206455E-3</v>
      </c>
      <c r="D289" s="18">
        <f>Stocks!D289/Stocks!D288-1</f>
        <v>4.5129449485297179E-3</v>
      </c>
      <c r="E289" s="18">
        <f>Stocks!E289/Stocks!E288-1</f>
        <v>-1.0476061182389529E-3</v>
      </c>
      <c r="F289" s="19">
        <f>Stocks!F289/Stocks!F288-1</f>
        <v>-7.3013982026064461E-3</v>
      </c>
      <c r="G289" s="20">
        <f>Stocks!B289/Stocks!B279-1</f>
        <v>1.7410226186429734E-2</v>
      </c>
      <c r="H289" s="20">
        <f>Stocks!C289/Stocks!C279-1</f>
        <v>4.2349799804974886E-3</v>
      </c>
      <c r="I289" s="20">
        <f>Stocks!D289/Stocks!D279-1</f>
        <v>7.8851444943848215E-3</v>
      </c>
      <c r="J289" s="20">
        <f>Stocks!E289/Stocks!E279-1</f>
        <v>-6.9190514796979574E-3</v>
      </c>
      <c r="K289" s="21">
        <f>Stocks!F289/Stocks!F279-1</f>
        <v>2.0414361858701602E-2</v>
      </c>
    </row>
    <row r="290" spans="1:11" x14ac:dyDescent="0.25">
      <c r="A290" s="37">
        <v>41355</v>
      </c>
      <c r="B290" s="18">
        <f>Stocks!B290/Stocks!B289-1</f>
        <v>-3.5358640115656925E-3</v>
      </c>
      <c r="C290" s="18">
        <f>Stocks!C290/Stocks!C289-1</f>
        <v>1.3458815738001118E-3</v>
      </c>
      <c r="D290" s="18">
        <f>Stocks!D290/Stocks!D289-1</f>
        <v>-7.7465887618988205E-4</v>
      </c>
      <c r="E290" s="18">
        <f>Stocks!E290/Stocks!E289-1</f>
        <v>-1.4477042405429019E-2</v>
      </c>
      <c r="F290" s="19">
        <f>Stocks!F290/Stocks!F289-1</f>
        <v>2.0594903753974325E-3</v>
      </c>
      <c r="G290" s="20">
        <f>Stocks!B290/Stocks!B280-1</f>
        <v>1.6152192712637348E-2</v>
      </c>
      <c r="H290" s="20">
        <f>Stocks!C290/Stocks!C280-1</f>
        <v>7.3110667896634229E-3</v>
      </c>
      <c r="I290" s="20">
        <f>Stocks!D290/Stocks!D280-1</f>
        <v>6.7114033097928072E-3</v>
      </c>
      <c r="J290" s="20">
        <f>Stocks!E290/Stocks!E280-1</f>
        <v>-2.515855412804624E-2</v>
      </c>
      <c r="K290" s="21">
        <f>Stocks!F290/Stocks!F280-1</f>
        <v>1.671659339933429E-2</v>
      </c>
    </row>
    <row r="291" spans="1:11" x14ac:dyDescent="0.25">
      <c r="A291" s="37">
        <v>41356</v>
      </c>
      <c r="B291" s="18">
        <f>Stocks!B291/Stocks!B290-1</f>
        <v>-1.9867769585949491E-3</v>
      </c>
      <c r="C291" s="18">
        <f>Stocks!C291/Stocks!C290-1</f>
        <v>3.4052295794433363E-3</v>
      </c>
      <c r="D291" s="18">
        <f>Stocks!D291/Stocks!D290-1</f>
        <v>2.63555179690389E-3</v>
      </c>
      <c r="E291" s="18">
        <f>Stocks!E291/Stocks!E290-1</f>
        <v>-3.8528632482465186E-3</v>
      </c>
      <c r="F291" s="19">
        <f>Stocks!F291/Stocks!F290-1</f>
        <v>-8.2211008749334402E-3</v>
      </c>
      <c r="G291" s="20">
        <f>Stocks!B291/Stocks!B281-1</f>
        <v>1.0780383355214918E-2</v>
      </c>
      <c r="H291" s="20">
        <f>Stocks!C291/Stocks!C281-1</f>
        <v>6.9240684025122512E-3</v>
      </c>
      <c r="I291" s="20">
        <f>Stocks!D291/Stocks!D281-1</f>
        <v>1.0626598933888065E-2</v>
      </c>
      <c r="J291" s="20">
        <f>Stocks!E291/Stocks!E281-1</f>
        <v>-3.4177298547287349E-2</v>
      </c>
      <c r="K291" s="21">
        <f>Stocks!F291/Stocks!F281-1</f>
        <v>-1.6021292471069426E-2</v>
      </c>
    </row>
    <row r="292" spans="1:11" x14ac:dyDescent="0.25">
      <c r="A292" s="37">
        <v>41359</v>
      </c>
      <c r="B292" s="18">
        <f>Stocks!B292/Stocks!B291-1</f>
        <v>1.7066697277274834E-3</v>
      </c>
      <c r="C292" s="18">
        <f>Stocks!C292/Stocks!C291-1</f>
        <v>-3.5738902653081883E-4</v>
      </c>
      <c r="D292" s="18">
        <f>Stocks!D292/Stocks!D291-1</f>
        <v>1.1598614741390456E-3</v>
      </c>
      <c r="E292" s="18">
        <f>Stocks!E292/Stocks!E291-1</f>
        <v>6.2375121786557575E-3</v>
      </c>
      <c r="F292" s="19">
        <f>Stocks!F292/Stocks!F291-1</f>
        <v>-8.8795848530143218E-4</v>
      </c>
      <c r="G292" s="20">
        <f>Stocks!B292/Stocks!B282-1</f>
        <v>1.2069209399034664E-2</v>
      </c>
      <c r="H292" s="20">
        <f>Stocks!C292/Stocks!C282-1</f>
        <v>3.6762646228292173E-3</v>
      </c>
      <c r="I292" s="20">
        <f>Stocks!D292/Stocks!D282-1</f>
        <v>1.4732308311209197E-2</v>
      </c>
      <c r="J292" s="20">
        <f>Stocks!E292/Stocks!E282-1</f>
        <v>-3.0785023390106359E-2</v>
      </c>
      <c r="K292" s="21">
        <f>Stocks!F292/Stocks!F282-1</f>
        <v>-9.3923106001092549E-3</v>
      </c>
    </row>
    <row r="293" spans="1:11" x14ac:dyDescent="0.25">
      <c r="A293" s="37">
        <v>41360</v>
      </c>
      <c r="B293" s="18">
        <f>Stocks!B293/Stocks!B292-1</f>
        <v>2.0726853154380498E-2</v>
      </c>
      <c r="C293" s="18">
        <f>Stocks!C293/Stocks!C292-1</f>
        <v>4.7348768034534139E-3</v>
      </c>
      <c r="D293" s="18">
        <f>Stocks!D293/Stocks!D292-1</f>
        <v>-3.0898349101193823E-4</v>
      </c>
      <c r="E293" s="18">
        <f>Stocks!E293/Stocks!E292-1</f>
        <v>1.7205073553647754E-3</v>
      </c>
      <c r="F293" s="19">
        <f>Stocks!F293/Stocks!F292-1</f>
        <v>5.0370194119551126E-3</v>
      </c>
      <c r="G293" s="20">
        <f>Stocks!B293/Stocks!B283-1</f>
        <v>3.4606861740091643E-2</v>
      </c>
      <c r="H293" s="20">
        <f>Stocks!C293/Stocks!C283-1</f>
        <v>1.7920321476830203E-2</v>
      </c>
      <c r="I293" s="20">
        <f>Stocks!D293/Stocks!D283-1</f>
        <v>1.2910691026687626E-2</v>
      </c>
      <c r="J293" s="20">
        <f>Stocks!E293/Stocks!E283-1</f>
        <v>-2.9209351890975621E-2</v>
      </c>
      <c r="K293" s="21">
        <f>Stocks!F293/Stocks!F283-1</f>
        <v>1.4657535816120726E-2</v>
      </c>
    </row>
    <row r="294" spans="1:11" x14ac:dyDescent="0.25">
      <c r="A294" s="37">
        <v>41361</v>
      </c>
      <c r="B294" s="18">
        <f>Stocks!B294/Stocks!B293-1</f>
        <v>2.2250307766837896E-3</v>
      </c>
      <c r="C294" s="18">
        <f>Stocks!C294/Stocks!C293-1</f>
        <v>-3.6455289808273728E-3</v>
      </c>
      <c r="D294" s="18">
        <f>Stocks!D294/Stocks!D293-1</f>
        <v>-4.7123034467152491E-3</v>
      </c>
      <c r="E294" s="18">
        <f>Stocks!E294/Stocks!E293-1</f>
        <v>1.2778334328840568E-2</v>
      </c>
      <c r="F294" s="19">
        <f>Stocks!F294/Stocks!F293-1</f>
        <v>1.5035537403761623E-2</v>
      </c>
      <c r="G294" s="20">
        <f>Stocks!B294/Stocks!B284-1</f>
        <v>2.605692040643004E-2</v>
      </c>
      <c r="H294" s="20">
        <f>Stocks!C294/Stocks!C284-1</f>
        <v>3.5706155250903038E-4</v>
      </c>
      <c r="I294" s="20">
        <f>Stocks!D294/Stocks!D284-1</f>
        <v>7.5069721986495974E-3</v>
      </c>
      <c r="J294" s="20">
        <f>Stocks!E294/Stocks!E284-1</f>
        <v>-1.8637911681238295E-2</v>
      </c>
      <c r="K294" s="21">
        <f>Stocks!F294/Stocks!F284-1</f>
        <v>1.9242441778132058E-2</v>
      </c>
    </row>
    <row r="295" spans="1:11" x14ac:dyDescent="0.25">
      <c r="A295" s="37">
        <v>41362</v>
      </c>
      <c r="B295" s="18">
        <f>Stocks!B295/Stocks!B294-1</f>
        <v>-1.3183358034156711E-3</v>
      </c>
      <c r="C295" s="18">
        <f>Stocks!C295/Stocks!C294-1</f>
        <v>5.4434017757514219E-3</v>
      </c>
      <c r="D295" s="18">
        <f>Stocks!D295/Stocks!D294-1</f>
        <v>3.7256481751297699E-3</v>
      </c>
      <c r="E295" s="18">
        <f>Stocks!E295/Stocks!E294-1</f>
        <v>1.0828231910076092E-4</v>
      </c>
      <c r="F295" s="19">
        <f>Stocks!F295/Stocks!F294-1</f>
        <v>2.6138278432894513E-3</v>
      </c>
      <c r="G295" s="20">
        <f>Stocks!B295/Stocks!B285-1</f>
        <v>2.3029295584211962E-2</v>
      </c>
      <c r="H295" s="20">
        <f>Stocks!C295/Stocks!C285-1</f>
        <v>0</v>
      </c>
      <c r="I295" s="20">
        <f>Stocks!D295/Stocks!D285-1</f>
        <v>1.0470410480959869E-2</v>
      </c>
      <c r="J295" s="20">
        <f>Stocks!E295/Stocks!E285-1</f>
        <v>-2.0358665861116787E-2</v>
      </c>
      <c r="K295" s="21">
        <f>Stocks!F295/Stocks!F285-1</f>
        <v>1.4697124105432113E-2</v>
      </c>
    </row>
    <row r="296" spans="1:11" x14ac:dyDescent="0.25">
      <c r="A296" s="37">
        <v>41363</v>
      </c>
      <c r="B296" s="18">
        <f>Stocks!B296/Stocks!B295-1</f>
        <v>-1.8756718330026345E-3</v>
      </c>
      <c r="C296" s="18">
        <f>Stocks!C296/Stocks!C295-1</f>
        <v>-1.774872940940142E-3</v>
      </c>
      <c r="D296" s="18">
        <f>Stocks!D296/Stocks!D295-1</f>
        <v>2.2425219254540441E-3</v>
      </c>
      <c r="E296" s="18">
        <f>Stocks!E296/Stocks!E295-1</f>
        <v>-2.3331352976548869E-3</v>
      </c>
      <c r="F296" s="19">
        <f>Stocks!F296/Stocks!F295-1</f>
        <v>0</v>
      </c>
      <c r="G296" s="20">
        <f>Stocks!B296/Stocks!B286-1</f>
        <v>2.6216149445993153E-2</v>
      </c>
      <c r="H296" s="20">
        <f>Stocks!C296/Stocks!C286-1</f>
        <v>-3.190484252692305E-3</v>
      </c>
      <c r="I296" s="20">
        <f>Stocks!D296/Stocks!D286-1</f>
        <v>7.5404147614537287E-3</v>
      </c>
      <c r="J296" s="20">
        <f>Stocks!E296/Stocks!E286-1</f>
        <v>-2.6475140980584677E-2</v>
      </c>
      <c r="K296" s="21">
        <f>Stocks!F296/Stocks!F286-1</f>
        <v>7.0012108797741224E-3</v>
      </c>
    </row>
    <row r="297" spans="1:11" x14ac:dyDescent="0.25">
      <c r="A297" s="37">
        <v>41366</v>
      </c>
      <c r="B297" s="18">
        <f>Stocks!B297/Stocks!B296-1</f>
        <v>2.785417149961944E-4</v>
      </c>
      <c r="C297" s="18">
        <f>Stocks!C297/Stocks!C296-1</f>
        <v>-2.0450769010993408E-3</v>
      </c>
      <c r="D297" s="18">
        <f>Stocks!D297/Stocks!D296-1</f>
        <v>0</v>
      </c>
      <c r="E297" s="18">
        <f>Stocks!E297/Stocks!E296-1</f>
        <v>1.0837058225654728E-2</v>
      </c>
      <c r="F297" s="19">
        <f>Stocks!F297/Stocks!F296-1</f>
        <v>-3.4761804006078201E-3</v>
      </c>
      <c r="G297" s="20">
        <f>Stocks!B297/Stocks!B287-1</f>
        <v>1.583499247087139E-2</v>
      </c>
      <c r="H297" s="20">
        <f>Stocks!C297/Stocks!C287-1</f>
        <v>-1.5123304047259811E-3</v>
      </c>
      <c r="I297" s="20">
        <f>Stocks!D297/Stocks!D287-1</f>
        <v>6.4451390059567792E-3</v>
      </c>
      <c r="J297" s="20">
        <f>Stocks!E297/Stocks!E287-1</f>
        <v>-1.1610131684767655E-2</v>
      </c>
      <c r="K297" s="21">
        <f>Stocks!F297/Stocks!F287-1</f>
        <v>6.142330762720416E-3</v>
      </c>
    </row>
    <row r="298" spans="1:11" x14ac:dyDescent="0.25">
      <c r="A298" s="37">
        <v>41367</v>
      </c>
      <c r="B298" s="18">
        <f>Stocks!B298/Stocks!B297-1</f>
        <v>7.4458914708437351E-3</v>
      </c>
      <c r="C298" s="18">
        <f>Stocks!C298/Stocks!C297-1</f>
        <v>-1.3364084350435679E-3</v>
      </c>
      <c r="D298" s="18">
        <f>Stocks!D298/Stocks!D297-1</f>
        <v>-2.469056395589142E-3</v>
      </c>
      <c r="E298" s="18">
        <f>Stocks!E298/Stocks!E297-1</f>
        <v>-4.7462656454059227E-3</v>
      </c>
      <c r="F298" s="19">
        <f>Stocks!F298/Stocks!F297-1</f>
        <v>1.1337187720259712E-2</v>
      </c>
      <c r="G298" s="20">
        <f>Stocks!B298/Stocks!B288-1</f>
        <v>3.5254611805226377E-2</v>
      </c>
      <c r="H298" s="20">
        <f>Stocks!C298/Stocks!C288-1</f>
        <v>1.2465062561258122E-2</v>
      </c>
      <c r="I298" s="20">
        <f>Stocks!D298/Stocks!D288-1</f>
        <v>5.9911369760274891E-3</v>
      </c>
      <c r="J298" s="20">
        <f>Stocks!E298/Stocks!E288-1</f>
        <v>4.9490461805759001E-3</v>
      </c>
      <c r="K298" s="21">
        <f>Stocks!F298/Stocks!F288-1</f>
        <v>1.6062984869432917E-2</v>
      </c>
    </row>
    <row r="299" spans="1:11" x14ac:dyDescent="0.25">
      <c r="A299" s="37">
        <v>41368</v>
      </c>
      <c r="B299" s="18">
        <f>Stocks!B299/Stocks!B298-1</f>
        <v>-5.1807372687854292E-3</v>
      </c>
      <c r="C299" s="18">
        <f>Stocks!C299/Stocks!C298-1</f>
        <v>1.7877249587274768E-3</v>
      </c>
      <c r="D299" s="18">
        <f>Stocks!D299/Stocks!D298-1</f>
        <v>8.6628748242791875E-3</v>
      </c>
      <c r="E299" s="18">
        <f>Stocks!E299/Stocks!E298-1</f>
        <v>-3.7864217183639637E-3</v>
      </c>
      <c r="F299" s="19">
        <f>Stocks!F299/Stocks!F298-1</f>
        <v>-5.7488312806993624E-3</v>
      </c>
      <c r="G299" s="20">
        <f>Stocks!B299/Stocks!B289-1</f>
        <v>1.8384790705621601E-2</v>
      </c>
      <c r="H299" s="20">
        <f>Stocks!C299/Stocks!C289-1</f>
        <v>7.5406152780210789E-3</v>
      </c>
      <c r="I299" s="20">
        <f>Stocks!D299/Stocks!D289-1</f>
        <v>1.014717368523077E-2</v>
      </c>
      <c r="J299" s="20">
        <f>Stocks!E299/Stocks!E289-1</f>
        <v>2.19378963194794E-3</v>
      </c>
      <c r="K299" s="21">
        <f>Stocks!F299/Stocks!F289-1</f>
        <v>1.765209336422302E-2</v>
      </c>
    </row>
    <row r="300" spans="1:11" x14ac:dyDescent="0.25">
      <c r="A300" s="37">
        <v>41369</v>
      </c>
      <c r="B300" s="18">
        <f>Stocks!B300/Stocks!B299-1</f>
        <v>-2.4994778608276036E-3</v>
      </c>
      <c r="C300" s="18">
        <f>Stocks!C300/Stocks!C299-1</f>
        <v>3.212314736037003E-3</v>
      </c>
      <c r="D300" s="18">
        <f>Stocks!D300/Stocks!D299-1</f>
        <v>-1.9938280197698832E-3</v>
      </c>
      <c r="E300" s="18">
        <f>Stocks!E300/Stocks!E299-1</f>
        <v>-4.2457609538442131E-3</v>
      </c>
      <c r="F300" s="19">
        <f>Stocks!F300/Stocks!F299-1</f>
        <v>4.0473250369545966E-3</v>
      </c>
      <c r="G300" s="20">
        <f>Stocks!B300/Stocks!B290-1</f>
        <v>1.9443975733051344E-2</v>
      </c>
      <c r="H300" s="20">
        <f>Stocks!C300/Stocks!C290-1</f>
        <v>9.4185949564313809E-3</v>
      </c>
      <c r="I300" s="20">
        <f>Stocks!D300/Stocks!D290-1</f>
        <v>8.9146786573859327E-3</v>
      </c>
      <c r="J300" s="20">
        <f>Stocks!E300/Stocks!E290-1</f>
        <v>1.259814059276354E-2</v>
      </c>
      <c r="K300" s="21">
        <f>Stocks!F300/Stocks!F290-1</f>
        <v>1.9670859838694321E-2</v>
      </c>
    </row>
    <row r="301" spans="1:11" x14ac:dyDescent="0.25">
      <c r="A301" s="37">
        <v>41370</v>
      </c>
      <c r="B301" s="18">
        <f>Stocks!B301/Stocks!B300-1</f>
        <v>-2.2275264580811083E-3</v>
      </c>
      <c r="C301" s="18">
        <f>Stocks!C301/Stocks!C300-1</f>
        <v>-1.6899716971074952E-3</v>
      </c>
      <c r="D301" s="18">
        <f>Stocks!D301/Stocks!D300-1</f>
        <v>-1.4598032660847471E-3</v>
      </c>
      <c r="E301" s="18">
        <f>Stocks!E301/Stocks!E300-1</f>
        <v>-3.8774000828779576E-3</v>
      </c>
      <c r="F301" s="19">
        <f>Stocks!F301/Stocks!F300-1</f>
        <v>3.4552652214510093E-3</v>
      </c>
      <c r="G301" s="20">
        <f>Stocks!B301/Stocks!B291-1</f>
        <v>1.9198056519512452E-2</v>
      </c>
      <c r="H301" s="20">
        <f>Stocks!C301/Stocks!C291-1</f>
        <v>4.2928583527344077E-3</v>
      </c>
      <c r="I301" s="20">
        <f>Stocks!D301/Stocks!D291-1</f>
        <v>4.7936759361499881E-3</v>
      </c>
      <c r="J301" s="20">
        <f>Stocks!E301/Stocks!E291-1</f>
        <v>1.2573198541326436E-2</v>
      </c>
      <c r="K301" s="21">
        <f>Stocks!F301/Stocks!F291-1</f>
        <v>3.167560229469446E-2</v>
      </c>
    </row>
    <row r="302" spans="1:11" x14ac:dyDescent="0.25">
      <c r="A302" s="37">
        <v>41373</v>
      </c>
      <c r="B302" s="18">
        <f>Stocks!B302/Stocks!B301-1</f>
        <v>-1.1860442390274617E-3</v>
      </c>
      <c r="C302" s="18">
        <f>Stocks!C302/Stocks!C301-1</f>
        <v>7.1284494811485466E-4</v>
      </c>
      <c r="D302" s="18">
        <f>Stocks!D302/Stocks!D301-1</f>
        <v>1.5386679678952575E-4</v>
      </c>
      <c r="E302" s="18">
        <f>Stocks!E302/Stocks!E301-1</f>
        <v>7.2752738958348218E-5</v>
      </c>
      <c r="F302" s="19">
        <f>Stocks!F302/Stocks!F301-1</f>
        <v>6.8867004931469911E-3</v>
      </c>
      <c r="G302" s="20">
        <f>Stocks!B302/Stocks!B292-1</f>
        <v>1.6254831180117391E-2</v>
      </c>
      <c r="H302" s="20">
        <f>Stocks!C302/Stocks!C292-1</f>
        <v>5.3680709594243758E-3</v>
      </c>
      <c r="I302" s="20">
        <f>Stocks!D302/Stocks!D292-1</f>
        <v>3.7840298958684571E-3</v>
      </c>
      <c r="J302" s="20">
        <f>Stocks!E302/Stocks!E292-1</f>
        <v>6.3696232337662195E-3</v>
      </c>
      <c r="K302" s="21">
        <f>Stocks!F302/Stocks!F292-1</f>
        <v>3.9703656858091074E-2</v>
      </c>
    </row>
    <row r="303" spans="1:11" x14ac:dyDescent="0.25">
      <c r="A303" s="37">
        <v>41374</v>
      </c>
      <c r="B303" s="18">
        <f>Stocks!B303/Stocks!B302-1</f>
        <v>-1.075631966956947E-2</v>
      </c>
      <c r="C303" s="18">
        <f>Stocks!C303/Stocks!C302-1</f>
        <v>-1.869634087631189E-3</v>
      </c>
      <c r="D303" s="18">
        <f>Stocks!D303/Stocks!D302-1</f>
        <v>9.3861110476018972E-3</v>
      </c>
      <c r="E303" s="18">
        <f>Stocks!E303/Stocks!E302-1</f>
        <v>-1.6732797806137123E-3</v>
      </c>
      <c r="F303" s="19">
        <f>Stocks!F303/Stocks!F302-1</f>
        <v>7.9793772841818544E-3</v>
      </c>
      <c r="G303" s="20">
        <f>Stocks!B303/Stocks!B293-1</f>
        <v>-1.5090407151119645E-2</v>
      </c>
      <c r="H303" s="20">
        <f>Stocks!C303/Stocks!C293-1</f>
        <v>-1.2406021617129559E-3</v>
      </c>
      <c r="I303" s="20">
        <f>Stocks!D303/Stocks!D293-1</f>
        <v>1.3518818851135483E-2</v>
      </c>
      <c r="J303" s="20">
        <f>Stocks!E303/Stocks!E293-1</f>
        <v>2.9600850878543916E-3</v>
      </c>
      <c r="K303" s="21">
        <f>Stocks!F303/Stocks!F293-1</f>
        <v>4.2747505174573375E-2</v>
      </c>
    </row>
    <row r="304" spans="1:11" x14ac:dyDescent="0.25">
      <c r="A304" s="37">
        <v>41375</v>
      </c>
      <c r="B304" s="18">
        <f>Stocks!B304/Stocks!B303-1</f>
        <v>1.2000247744765602E-3</v>
      </c>
      <c r="C304" s="18">
        <f>Stocks!C304/Stocks!C303-1</f>
        <v>-5.7088099728080932E-3</v>
      </c>
      <c r="D304" s="18">
        <f>Stocks!D304/Stocks!D303-1</f>
        <v>4.5724589340201405E-4</v>
      </c>
      <c r="E304" s="18">
        <f>Stocks!E304/Stocks!E303-1</f>
        <v>1.1781514887663214E-3</v>
      </c>
      <c r="F304" s="19">
        <f>Stocks!F304/Stocks!F303-1</f>
        <v>2.2619879130028053E-3</v>
      </c>
      <c r="G304" s="20">
        <f>Stocks!B304/Stocks!B294-1</f>
        <v>-1.6097704128644752E-2</v>
      </c>
      <c r="H304" s="20">
        <f>Stocks!C304/Stocks!C294-1</f>
        <v>-3.3088633489327668E-3</v>
      </c>
      <c r="I304" s="20">
        <f>Stocks!D304/Stocks!D294-1</f>
        <v>1.8783061099213683E-2</v>
      </c>
      <c r="J304" s="20">
        <f>Stocks!E304/Stocks!E294-1</f>
        <v>-8.5276412723521711E-3</v>
      </c>
      <c r="K304" s="21">
        <f>Stocks!F304/Stocks!F294-1</f>
        <v>2.962521893641723E-2</v>
      </c>
    </row>
    <row r="305" spans="1:11" x14ac:dyDescent="0.25">
      <c r="A305" s="37">
        <v>41376</v>
      </c>
      <c r="B305" s="18">
        <f>Stocks!B305/Stocks!B304-1</f>
        <v>-5.2889098474875329E-3</v>
      </c>
      <c r="C305" s="18">
        <f>Stocks!C305/Stocks!C304-1</f>
        <v>-2.2427845918929767E-3</v>
      </c>
      <c r="D305" s="18">
        <f>Stocks!D305/Stocks!D304-1</f>
        <v>-3.8094251477948093E-3</v>
      </c>
      <c r="E305" s="18">
        <f>Stocks!E305/Stocks!E304-1</f>
        <v>-9.2198295995027379E-4</v>
      </c>
      <c r="F305" s="19">
        <f>Stocks!F305/Stocks!F304-1</f>
        <v>-1.2976161996445912E-2</v>
      </c>
      <c r="G305" s="20">
        <f>Stocks!B305/Stocks!B295-1</f>
        <v>-2.0009518130989945E-2</v>
      </c>
      <c r="H305" s="20">
        <f>Stocks!C305/Stocks!C295-1</f>
        <v>-1.0928142379208916E-2</v>
      </c>
      <c r="I305" s="20">
        <f>Stocks!D305/Stocks!D295-1</f>
        <v>1.1134950204077176E-2</v>
      </c>
      <c r="J305" s="20">
        <f>Stocks!E305/Stocks!E295-1</f>
        <v>-9.5490102224895512E-3</v>
      </c>
      <c r="K305" s="21">
        <f>Stocks!F305/Stocks!F295-1</f>
        <v>1.3615219616456953E-2</v>
      </c>
    </row>
    <row r="306" spans="1:11" x14ac:dyDescent="0.25">
      <c r="A306" s="37">
        <v>41380</v>
      </c>
      <c r="B306" s="18">
        <f>Stocks!B306/Stocks!B305-1</f>
        <v>5.5298623135007219E-3</v>
      </c>
      <c r="C306" s="18">
        <f>Stocks!C306/Stocks!C305-1</f>
        <v>1.3037357812565098E-2</v>
      </c>
      <c r="D306" s="18">
        <f>Stocks!D306/Stocks!D305-1</f>
        <v>4.5122268907344942E-3</v>
      </c>
      <c r="E306" s="18">
        <f>Stocks!E306/Stocks!E305-1</f>
        <v>1.6525796581975394E-2</v>
      </c>
      <c r="F306" s="19">
        <f>Stocks!F306/Stocks!F305-1</f>
        <v>1.1429679349914679E-3</v>
      </c>
      <c r="G306" s="20">
        <f>Stocks!B306/Stocks!B296-1</f>
        <v>-1.2738527161300861E-2</v>
      </c>
      <c r="H306" s="20">
        <f>Stocks!C306/Stocks!C296-1</f>
        <v>3.7482669694914872E-3</v>
      </c>
      <c r="I306" s="20">
        <f>Stocks!D306/Stocks!D296-1</f>
        <v>1.342479319800427E-2</v>
      </c>
      <c r="J306" s="20">
        <f>Stocks!E306/Stocks!E296-1</f>
        <v>9.1735197193054674E-3</v>
      </c>
      <c r="K306" s="21">
        <f>Stocks!F306/Stocks!F296-1</f>
        <v>1.4773749310897921E-2</v>
      </c>
    </row>
    <row r="307" spans="1:11" x14ac:dyDescent="0.25">
      <c r="A307" s="37">
        <v>41381</v>
      </c>
      <c r="B307" s="18">
        <f>Stocks!B307/Stocks!B306-1</f>
        <v>-4.4417368583598016E-3</v>
      </c>
      <c r="C307" s="18">
        <f>Stocks!C307/Stocks!C306-1</f>
        <v>-1.3315169623216994E-3</v>
      </c>
      <c r="D307" s="18">
        <f>Stocks!D307/Stocks!D306-1</f>
        <v>7.2327841302788354E-3</v>
      </c>
      <c r="E307" s="18">
        <f>Stocks!E307/Stocks!E306-1</f>
        <v>-4.1804652233923267E-4</v>
      </c>
      <c r="F307" s="19">
        <f>Stocks!F307/Stocks!F306-1</f>
        <v>-1.0276681305103841E-2</v>
      </c>
      <c r="G307" s="20">
        <f>Stocks!B307/Stocks!B297-1</f>
        <v>-1.7397378653356887E-2</v>
      </c>
      <c r="H307" s="20">
        <f>Stocks!C307/Stocks!C297-1</f>
        <v>4.46596927783105E-3</v>
      </c>
      <c r="I307" s="20">
        <f>Stocks!D307/Stocks!D297-1</f>
        <v>2.0754675959477886E-2</v>
      </c>
      <c r="J307" s="20">
        <f>Stocks!E307/Stocks!E297-1</f>
        <v>-2.0630624587164581E-3</v>
      </c>
      <c r="K307" s="21">
        <f>Stocks!F307/Stocks!F297-1</f>
        <v>7.8487068138486382E-3</v>
      </c>
    </row>
    <row r="308" spans="1:11" x14ac:dyDescent="0.25">
      <c r="A308" s="37">
        <v>41382</v>
      </c>
      <c r="B308" s="18">
        <f>Stocks!B308/Stocks!B307-1</f>
        <v>-3.6829516426625242E-3</v>
      </c>
      <c r="C308" s="18">
        <f>Stocks!C308/Stocks!C307-1</f>
        <v>-2.043875922949856E-3</v>
      </c>
      <c r="D308" s="18">
        <f>Stocks!D308/Stocks!D307-1</f>
        <v>2.5696901544365325E-3</v>
      </c>
      <c r="E308" s="18">
        <f>Stocks!E308/Stocks!E307-1</f>
        <v>1.6610680772120023E-3</v>
      </c>
      <c r="F308" s="19">
        <f>Stocks!F308/Stocks!F307-1</f>
        <v>-1.5286953855910612E-2</v>
      </c>
      <c r="G308" s="20">
        <f>Stocks!B308/Stocks!B298-1</f>
        <v>-2.8251788312938397E-2</v>
      </c>
      <c r="H308" s="20">
        <f>Stocks!C308/Stocks!C298-1</f>
        <v>3.7543913030511078E-3</v>
      </c>
      <c r="I308" s="20">
        <f>Stocks!D308/Stocks!D298-1</f>
        <v>2.5910730651203862E-2</v>
      </c>
      <c r="J308" s="20">
        <f>Stocks!E308/Stocks!E298-1</f>
        <v>4.3615454299448242E-3</v>
      </c>
      <c r="K308" s="21">
        <f>Stocks!F308/Stocks!F298-1</f>
        <v>-1.8683598122014367E-2</v>
      </c>
    </row>
    <row r="309" spans="1:11" x14ac:dyDescent="0.25">
      <c r="A309" s="37">
        <v>41383</v>
      </c>
      <c r="B309" s="18">
        <f>Stocks!B309/Stocks!B308-1</f>
        <v>1.2510771757624717E-2</v>
      </c>
      <c r="C309" s="18">
        <f>Stocks!C309/Stocks!C308-1</f>
        <v>2.0482509714865094E-2</v>
      </c>
      <c r="D309" s="18">
        <f>Stocks!D309/Stocks!D308-1</f>
        <v>4.7498521623237089E-3</v>
      </c>
      <c r="E309" s="18">
        <f>Stocks!E309/Stocks!E308-1</f>
        <v>4.103985766946705E-3</v>
      </c>
      <c r="F309" s="19">
        <f>Stocks!F309/Stocks!F308-1</f>
        <v>2.9300569966594914E-4</v>
      </c>
      <c r="G309" s="20">
        <f>Stocks!B309/Stocks!B299-1</f>
        <v>-1.0970566585022712E-2</v>
      </c>
      <c r="H309" s="20">
        <f>Stocks!C309/Stocks!C299-1</f>
        <v>2.2485876852259112E-2</v>
      </c>
      <c r="I309" s="20">
        <f>Stocks!D309/Stocks!D299-1</f>
        <v>2.1930796385376095E-2</v>
      </c>
      <c r="J309" s="20">
        <f>Stocks!E309/Stocks!E299-1</f>
        <v>1.2316488053481622E-2</v>
      </c>
      <c r="K309" s="21">
        <f>Stocks!F309/Stocks!F299-1</f>
        <v>-1.2720362761735493E-2</v>
      </c>
    </row>
    <row r="310" spans="1:11" x14ac:dyDescent="0.25">
      <c r="A310" s="37">
        <v>41384</v>
      </c>
      <c r="B310" s="18">
        <f>Stocks!B310/Stocks!B309-1</f>
        <v>-1.1934281727252749E-3</v>
      </c>
      <c r="C310" s="18">
        <f>Stocks!C310/Stocks!C309-1</f>
        <v>-2.7925673382449556E-3</v>
      </c>
      <c r="D310" s="18">
        <f>Stocks!D310/Stocks!D309-1</f>
        <v>1.050510400843363E-3</v>
      </c>
      <c r="E310" s="18">
        <f>Stocks!E310/Stocks!E309-1</f>
        <v>1.8297130114499627E-3</v>
      </c>
      <c r="F310" s="19">
        <f>Stocks!F310/Stocks!F309-1</f>
        <v>-4.3924619983843893E-3</v>
      </c>
      <c r="G310" s="20">
        <f>Stocks!B310/Stocks!B300-1</f>
        <v>-9.6756082823789002E-3</v>
      </c>
      <c r="H310" s="20">
        <f>Stocks!C310/Stocks!C300-1</f>
        <v>1.6365629898619671E-2</v>
      </c>
      <c r="I310" s="20">
        <f>Stocks!D310/Stocks!D300-1</f>
        <v>2.5048114969159041E-2</v>
      </c>
      <c r="J310" s="20">
        <f>Stocks!E310/Stocks!E300-1</f>
        <v>1.8493014576430156E-2</v>
      </c>
      <c r="K310" s="21">
        <f>Stocks!F310/Stocks!F300-1</f>
        <v>-2.101920453426942E-2</v>
      </c>
    </row>
    <row r="311" spans="1:11" x14ac:dyDescent="0.25">
      <c r="A311" s="37">
        <v>41387</v>
      </c>
      <c r="B311" s="18">
        <f>Stocks!B311/Stocks!B310-1</f>
        <v>9.6295161234698501E-3</v>
      </c>
      <c r="C311" s="18">
        <f>Stocks!C311/Stocks!C310-1</f>
        <v>1.2514263797124281E-2</v>
      </c>
      <c r="D311" s="18">
        <f>Stocks!D311/Stocks!D310-1</f>
        <v>6.1463343260983461E-3</v>
      </c>
      <c r="E311" s="18">
        <f>Stocks!E311/Stocks!E310-1</f>
        <v>2.3209487723503619E-2</v>
      </c>
      <c r="F311" s="19">
        <f>Stocks!F311/Stocks!F310-1</f>
        <v>1.3235345948118038E-2</v>
      </c>
      <c r="G311" s="20">
        <f>Stocks!B311/Stocks!B301-1</f>
        <v>2.0929249188441634E-3</v>
      </c>
      <c r="H311" s="20">
        <f>Stocks!C311/Stocks!C301-1</f>
        <v>3.0826765563925385E-2</v>
      </c>
      <c r="I311" s="20">
        <f>Stocks!D311/Stocks!D301-1</f>
        <v>3.2856170194742296E-2</v>
      </c>
      <c r="J311" s="20">
        <f>Stocks!E311/Stocks!E301-1</f>
        <v>4.6188205931098958E-2</v>
      </c>
      <c r="K311" s="21">
        <f>Stocks!F311/Stocks!F301-1</f>
        <v>-1.1477661885232138E-2</v>
      </c>
    </row>
    <row r="312" spans="1:11" x14ac:dyDescent="0.25">
      <c r="A312" s="37">
        <v>41388</v>
      </c>
      <c r="B312" s="18">
        <f>Stocks!B312/Stocks!B311-1</f>
        <v>6.1960669857967776E-3</v>
      </c>
      <c r="C312" s="18">
        <f>Stocks!C312/Stocks!C311-1</f>
        <v>3.7164571219960862E-3</v>
      </c>
      <c r="D312" s="18">
        <f>Stocks!D312/Stocks!D311-1</f>
        <v>5.5650998724955381E-2</v>
      </c>
      <c r="E312" s="18">
        <f>Stocks!E312/Stocks!E311-1</f>
        <v>1.1057510651194979E-2</v>
      </c>
      <c r="F312" s="19">
        <f>Stocks!F312/Stocks!F311-1</f>
        <v>6.0956588798313227E-3</v>
      </c>
      <c r="G312" s="20">
        <f>Stocks!B312/Stocks!B302-1</f>
        <v>9.4992706018339756E-3</v>
      </c>
      <c r="H312" s="20">
        <f>Stocks!C312/Stocks!C302-1</f>
        <v>3.3920763845091573E-2</v>
      </c>
      <c r="I312" s="20">
        <f>Stocks!D312/Stocks!D302-1</f>
        <v>9.0167906961505118E-2</v>
      </c>
      <c r="J312" s="20">
        <f>Stocks!E312/Stocks!E302-1</f>
        <v>5.7679494081202209E-2</v>
      </c>
      <c r="K312" s="21">
        <f>Stocks!F312/Stocks!F302-1</f>
        <v>-1.225427588237582E-2</v>
      </c>
    </row>
    <row r="313" spans="1:11" x14ac:dyDescent="0.25">
      <c r="A313" s="37">
        <v>41389</v>
      </c>
      <c r="B313" s="18">
        <f>Stocks!B313/Stocks!B312-1</f>
        <v>-5.8810543416742966E-3</v>
      </c>
      <c r="C313" s="18">
        <f>Stocks!C313/Stocks!C312-1</f>
        <v>3.4441346360902791E-4</v>
      </c>
      <c r="D313" s="18">
        <f>Stocks!D313/Stocks!D312-1</f>
        <v>-6.0693284762264321E-3</v>
      </c>
      <c r="E313" s="18">
        <f>Stocks!E313/Stocks!E312-1</f>
        <v>-6.5345409588613013E-4</v>
      </c>
      <c r="F313" s="19">
        <f>Stocks!F313/Stocks!F312-1</f>
        <v>0</v>
      </c>
      <c r="G313" s="20">
        <f>Stocks!B313/Stocks!B303-1</f>
        <v>1.4474361057662533E-2</v>
      </c>
      <c r="H313" s="20">
        <f>Stocks!C313/Stocks!C303-1</f>
        <v>3.6214201469620066E-2</v>
      </c>
      <c r="I313" s="20">
        <f>Stocks!D313/Stocks!D303-1</f>
        <v>7.3475559035917959E-2</v>
      </c>
      <c r="J313" s="20">
        <f>Stocks!E313/Stocks!E303-1</f>
        <v>5.8759950701692931E-2</v>
      </c>
      <c r="K313" s="21">
        <f>Stocks!F313/Stocks!F303-1</f>
        <v>-2.0073479301802366E-2</v>
      </c>
    </row>
    <row r="314" spans="1:11" x14ac:dyDescent="0.25">
      <c r="A314" s="37">
        <v>41390</v>
      </c>
      <c r="B314" s="18">
        <f>Stocks!B314/Stocks!B313-1</f>
        <v>7.6537403786680613E-4</v>
      </c>
      <c r="C314" s="18">
        <f>Stocks!C314/Stocks!C313-1</f>
        <v>8.0055664984735042E-3</v>
      </c>
      <c r="D314" s="18">
        <f>Stocks!D314/Stocks!D313-1</f>
        <v>2.1297452445634413E-4</v>
      </c>
      <c r="E314" s="18">
        <f>Stocks!E314/Stocks!E313-1</f>
        <v>2.8908263542801738E-3</v>
      </c>
      <c r="F314" s="19">
        <f>Stocks!F314/Stocks!F313-1</f>
        <v>-7.5012908801074252E-3</v>
      </c>
      <c r="G314" s="20">
        <f>Stocks!B314/Stocks!B304-1</f>
        <v>1.4033947536493452E-2</v>
      </c>
      <c r="H314" s="20">
        <f>Stocks!C314/Stocks!C304-1</f>
        <v>5.050682701672371E-2</v>
      </c>
      <c r="I314" s="20">
        <f>Stocks!D314/Stocks!D304-1</f>
        <v>7.3213459535502734E-2</v>
      </c>
      <c r="J314" s="20">
        <f>Stocks!E314/Stocks!E304-1</f>
        <v>6.0571128416151643E-2</v>
      </c>
      <c r="K314" s="21">
        <f>Stocks!F314/Stocks!F304-1</f>
        <v>-2.9619182854085047E-2</v>
      </c>
    </row>
    <row r="315" spans="1:11" x14ac:dyDescent="0.25">
      <c r="A315" s="37">
        <v>41391</v>
      </c>
      <c r="B315" s="18">
        <f>Stocks!B315/Stocks!B314-1</f>
        <v>-9.7355699967438536E-4</v>
      </c>
      <c r="C315" s="18">
        <f>Stocks!C315/Stocks!C314-1</f>
        <v>-6.6609111590170134E-3</v>
      </c>
      <c r="D315" s="18">
        <f>Stocks!D315/Stocks!D314-1</f>
        <v>-6.6727839568626601E-3</v>
      </c>
      <c r="E315" s="18">
        <f>Stocks!E315/Stocks!E314-1</f>
        <v>3.6271114669716775E-2</v>
      </c>
      <c r="F315" s="19">
        <f>Stocks!F315/Stocks!F314-1</f>
        <v>-2.3255957630993196E-3</v>
      </c>
      <c r="G315" s="20">
        <f>Stocks!B315/Stocks!B305-1</f>
        <v>1.8433128692310286E-2</v>
      </c>
      <c r="H315" s="20">
        <f>Stocks!C315/Stocks!C305-1</f>
        <v>4.5855122123274805E-2</v>
      </c>
      <c r="I315" s="20">
        <f>Stocks!D315/Stocks!D305-1</f>
        <v>7.0128713211911942E-2</v>
      </c>
      <c r="J315" s="20">
        <f>Stocks!E315/Stocks!E305-1</f>
        <v>0.10005345597176518</v>
      </c>
      <c r="K315" s="21">
        <f>Stocks!F315/Stocks!F305-1</f>
        <v>-1.9148204579146677E-2</v>
      </c>
    </row>
    <row r="316" spans="1:11" x14ac:dyDescent="0.25">
      <c r="A316" s="37">
        <v>41394</v>
      </c>
      <c r="B316" s="18">
        <f>Stocks!B316/Stocks!B315-1</f>
        <v>2.0396878474558955E-2</v>
      </c>
      <c r="C316" s="18">
        <f>Stocks!C316/Stocks!C315-1</f>
        <v>4.2986815269152601E-4</v>
      </c>
      <c r="D316" s="18">
        <f>Stocks!D316/Stocks!D315-1</f>
        <v>8.7185161139629042E-3</v>
      </c>
      <c r="E316" s="18">
        <f>Stocks!E316/Stocks!E315-1</f>
        <v>7.2961111301663717E-3</v>
      </c>
      <c r="F316" s="19">
        <f>Stocks!F316/Stocks!F315-1</f>
        <v>0</v>
      </c>
      <c r="G316" s="20">
        <f>Stocks!B316/Stocks!B306-1</f>
        <v>3.3490922946564972E-2</v>
      </c>
      <c r="H316" s="20">
        <f>Stocks!C316/Stocks!C306-1</f>
        <v>3.2839207620016575E-2</v>
      </c>
      <c r="I316" s="20">
        <f>Stocks!D316/Stocks!D306-1</f>
        <v>7.4609764565346515E-2</v>
      </c>
      <c r="J316" s="20">
        <f>Stocks!E316/Stocks!E306-1</f>
        <v>9.0065369675348173E-2</v>
      </c>
      <c r="K316" s="21">
        <f>Stocks!F316/Stocks!F306-1</f>
        <v>-2.026800683222274E-2</v>
      </c>
    </row>
    <row r="317" spans="1:11" x14ac:dyDescent="0.25">
      <c r="A317" s="37">
        <v>41395</v>
      </c>
      <c r="B317" s="18">
        <f>Stocks!B317/Stocks!B316-1</f>
        <v>6.3444553287601568E-3</v>
      </c>
      <c r="C317" s="18">
        <f>Stocks!C317/Stocks!C316-1</f>
        <v>1.5038344479308741E-2</v>
      </c>
      <c r="D317" s="18">
        <f>Stocks!D317/Stocks!D316-1</f>
        <v>5.669109598005484E-4</v>
      </c>
      <c r="E317" s="18">
        <f>Stocks!E317/Stocks!E316-1</f>
        <v>4.2407650594635804E-3</v>
      </c>
      <c r="F317" s="19">
        <f>Stocks!F317/Stocks!F316-1</f>
        <v>1.2529000826580816E-2</v>
      </c>
      <c r="G317" s="20">
        <f>Stocks!B317/Stocks!B307-1</f>
        <v>4.4688089532645137E-2</v>
      </c>
      <c r="H317" s="20">
        <f>Stocks!C317/Stocks!C307-1</f>
        <v>4.9769184892149321E-2</v>
      </c>
      <c r="I317" s="20">
        <f>Stocks!D317/Stocks!D307-1</f>
        <v>6.7497990096512472E-2</v>
      </c>
      <c r="J317" s="20">
        <f>Stocks!E317/Stocks!E307-1</f>
        <v>9.5145902743694721E-2</v>
      </c>
      <c r="K317" s="21">
        <f>Stocks!F317/Stocks!F307-1</f>
        <v>2.3074503570545968E-3</v>
      </c>
    </row>
    <row r="318" spans="1:11" x14ac:dyDescent="0.25">
      <c r="A318" s="37">
        <v>41396</v>
      </c>
      <c r="B318" s="18">
        <f>Stocks!B318/Stocks!B317-1</f>
        <v>-3.050313852678288E-3</v>
      </c>
      <c r="C318" s="18">
        <f>Stocks!C318/Stocks!C317-1</f>
        <v>-6.6882265462567814E-3</v>
      </c>
      <c r="D318" s="18">
        <f>Stocks!D318/Stocks!D317-1</f>
        <v>9.8421343097996328E-3</v>
      </c>
      <c r="E318" s="18">
        <f>Stocks!E318/Stocks!E317-1</f>
        <v>1.1566470229220638E-2</v>
      </c>
      <c r="F318" s="19">
        <f>Stocks!F318/Stocks!F317-1</f>
        <v>-1.7266555451588284E-3</v>
      </c>
      <c r="G318" s="20">
        <f>Stocks!B318/Stocks!B308-1</f>
        <v>4.5351441791120051E-2</v>
      </c>
      <c r="H318" s="20">
        <f>Stocks!C318/Stocks!C308-1</f>
        <v>4.4883703405985464E-2</v>
      </c>
      <c r="I318" s="20">
        <f>Stocks!D318/Stocks!D308-1</f>
        <v>7.5241411421910431E-2</v>
      </c>
      <c r="J318" s="20">
        <f>Stocks!E318/Stocks!E308-1</f>
        <v>0.10597577417178639</v>
      </c>
      <c r="K318" s="21">
        <f>Stocks!F318/Stocks!F308-1</f>
        <v>1.6110037901875041E-2</v>
      </c>
    </row>
    <row r="319" spans="1:11" x14ac:dyDescent="0.25">
      <c r="A319" s="37">
        <v>41397</v>
      </c>
      <c r="B319" s="18">
        <f>Stocks!B319/Stocks!B318-1</f>
        <v>-3.6042766993313879E-3</v>
      </c>
      <c r="C319" s="18">
        <f>Stocks!C319/Stocks!C318-1</f>
        <v>5.0283899584677716E-3</v>
      </c>
      <c r="D319" s="18">
        <f>Stocks!D319/Stocks!D318-1</f>
        <v>5.8196349958861138E-3</v>
      </c>
      <c r="E319" s="18">
        <f>Stocks!E319/Stocks!E318-1</f>
        <v>4.9835984527519805E-3</v>
      </c>
      <c r="F319" s="19">
        <f>Stocks!F319/Stocks!F318-1</f>
        <v>-1.0665727872074982E-2</v>
      </c>
      <c r="G319" s="20">
        <f>Stocks!B319/Stocks!B309-1</f>
        <v>2.8713703597214257E-2</v>
      </c>
      <c r="H319" s="20">
        <f>Stocks!C319/Stocks!C309-1</f>
        <v>2.9060053583260137E-2</v>
      </c>
      <c r="I319" s="20">
        <f>Stocks!D319/Stocks!D309-1</f>
        <v>7.638624841929742E-2</v>
      </c>
      <c r="J319" s="20">
        <f>Stocks!E319/Stocks!E309-1</f>
        <v>0.10694462832926854</v>
      </c>
      <c r="K319" s="21">
        <f>Stocks!F319/Stocks!F309-1</f>
        <v>4.9780204614957579E-3</v>
      </c>
    </row>
    <row r="320" spans="1:11" x14ac:dyDescent="0.25">
      <c r="A320" s="37">
        <v>41398</v>
      </c>
      <c r="B320" s="18">
        <f>Stocks!B320/Stocks!B319-1</f>
        <v>1.6583643374618706E-2</v>
      </c>
      <c r="C320" s="18">
        <f>Stocks!C320/Stocks!C319-1</f>
        <v>-3.5616315137254606E-3</v>
      </c>
      <c r="D320" s="18">
        <f>Stocks!D320/Stocks!D319-1</f>
        <v>3.5552400069212009E-3</v>
      </c>
      <c r="E320" s="18">
        <f>Stocks!E320/Stocks!E319-1</f>
        <v>-4.8622546114257537E-3</v>
      </c>
      <c r="F320" s="19">
        <f>Stocks!F320/Stocks!F319-1</f>
        <v>2.8554614267052525E-2</v>
      </c>
      <c r="G320" s="20">
        <f>Stocks!B320/Stocks!B310-1</f>
        <v>4.7023071623422563E-2</v>
      </c>
      <c r="H320" s="20">
        <f>Stocks!C320/Stocks!C310-1</f>
        <v>2.8266424097851628E-2</v>
      </c>
      <c r="I320" s="20">
        <f>Stocks!D320/Stocks!D310-1</f>
        <v>7.9079475660059906E-2</v>
      </c>
      <c r="J320" s="20">
        <f>Stocks!E320/Stocks!E310-1</f>
        <v>9.9550519812733551E-2</v>
      </c>
      <c r="K320" s="21">
        <f>Stocks!F320/Stocks!F310-1</f>
        <v>3.8235188794806474E-2</v>
      </c>
    </row>
    <row r="321" spans="1:11" x14ac:dyDescent="0.25">
      <c r="A321" s="37">
        <v>41401</v>
      </c>
      <c r="B321" s="18">
        <f>Stocks!B321/Stocks!B320-1</f>
        <v>2.7188700912716968E-2</v>
      </c>
      <c r="C321" s="18">
        <f>Stocks!C321/Stocks!C320-1</f>
        <v>-7.574491473017253E-3</v>
      </c>
      <c r="D321" s="18">
        <f>Stocks!D321/Stocks!D320-1</f>
        <v>1.945125508181933E-3</v>
      </c>
      <c r="E321" s="18">
        <f>Stocks!E321/Stocks!E320-1</f>
        <v>7.7335249224297353E-3</v>
      </c>
      <c r="F321" s="19">
        <f>Stocks!F321/Stocks!F320-1</f>
        <v>3.6828152217678323E-3</v>
      </c>
      <c r="G321" s="20">
        <f>Stocks!B321/Stocks!B311-1</f>
        <v>6.5232594324215354E-2</v>
      </c>
      <c r="H321" s="20">
        <f>Stocks!C321/Stocks!C311-1</f>
        <v>7.8651386199175555E-3</v>
      </c>
      <c r="I321" s="20">
        <f>Stocks!D321/Stocks!D311-1</f>
        <v>7.4573731263135823E-2</v>
      </c>
      <c r="J321" s="20">
        <f>Stocks!E321/Stocks!E311-1</f>
        <v>8.2919904922343468E-2</v>
      </c>
      <c r="K321" s="21">
        <f>Stocks!F321/Stocks!F311-1</f>
        <v>2.8446965770608568E-2</v>
      </c>
    </row>
    <row r="322" spans="1:11" x14ac:dyDescent="0.25">
      <c r="A322" s="37">
        <v>41402</v>
      </c>
      <c r="B322" s="18">
        <f>Stocks!B322/Stocks!B321-1</f>
        <v>6.404788494176028E-3</v>
      </c>
      <c r="C322" s="18">
        <f>Stocks!C322/Stocks!C321-1</f>
        <v>-1.715118137754823E-3</v>
      </c>
      <c r="D322" s="18">
        <f>Stocks!D322/Stocks!D321-1</f>
        <v>8.3180971765850487E-4</v>
      </c>
      <c r="E322" s="18">
        <f>Stocks!E322/Stocks!E321-1</f>
        <v>-2.2797870355960592E-3</v>
      </c>
      <c r="F322" s="19">
        <f>Stocks!F322/Stocks!F321-1</f>
        <v>-2.2578181469176117E-3</v>
      </c>
      <c r="G322" s="20">
        <f>Stocks!B322/Stocks!B312-1</f>
        <v>6.5453562146647659E-2</v>
      </c>
      <c r="H322" s="20">
        <f>Stocks!C322/Stocks!C312-1</f>
        <v>2.4111129204784643E-3</v>
      </c>
      <c r="I322" s="20">
        <f>Stocks!D322/Stocks!D312-1</f>
        <v>1.8771898510133056E-2</v>
      </c>
      <c r="J322" s="20">
        <f>Stocks!E322/Stocks!E312-1</f>
        <v>6.8634639256695662E-2</v>
      </c>
      <c r="K322" s="21">
        <f>Stocks!F322/Stocks!F312-1</f>
        <v>1.9907908846976019E-2</v>
      </c>
    </row>
    <row r="323" spans="1:11" x14ac:dyDescent="0.25">
      <c r="A323" s="37">
        <v>41403</v>
      </c>
      <c r="B323" s="18">
        <f>Stocks!B323/Stocks!B322-1</f>
        <v>-4.74071891289507E-3</v>
      </c>
      <c r="C323" s="18">
        <f>Stocks!C323/Stocks!C322-1</f>
        <v>2.0617196709238339E-3</v>
      </c>
      <c r="D323" s="18">
        <f>Stocks!D323/Stocks!D322-1</f>
        <v>1.1082746145247846E-3</v>
      </c>
      <c r="E323" s="18">
        <f>Stocks!E323/Stocks!E322-1</f>
        <v>-3.636626432756529E-3</v>
      </c>
      <c r="F323" s="19">
        <f>Stocks!F323/Stocks!F322-1</f>
        <v>7.4818381918917432E-3</v>
      </c>
      <c r="G323" s="20">
        <f>Stocks!B323/Stocks!B313-1</f>
        <v>6.6675724192689856E-2</v>
      </c>
      <c r="H323" s="20">
        <f>Stocks!C323/Stocks!C313-1</f>
        <v>4.1319670616428716E-3</v>
      </c>
      <c r="I323" s="20">
        <f>Stocks!D323/Stocks!D313-1</f>
        <v>2.6128890840701358E-2</v>
      </c>
      <c r="J323" s="20">
        <f>Stocks!E323/Stocks!E313-1</f>
        <v>6.5444633440277178E-2</v>
      </c>
      <c r="K323" s="21">
        <f>Stocks!F323/Stocks!F313-1</f>
        <v>2.7538694791599871E-2</v>
      </c>
    </row>
    <row r="324" spans="1:11" x14ac:dyDescent="0.25">
      <c r="A324" s="37">
        <v>41404</v>
      </c>
      <c r="B324" s="18">
        <f>Stocks!B324/Stocks!B323-1</f>
        <v>8.6482537073957477E-3</v>
      </c>
      <c r="C324" s="18">
        <f>Stocks!C324/Stocks!C323-1</f>
        <v>-1.028704032245864E-3</v>
      </c>
      <c r="D324" s="18">
        <f>Stocks!D324/Stocks!D323-1</f>
        <v>-2.1452515793207727E-3</v>
      </c>
      <c r="E324" s="18">
        <f>Stocks!E324/Stocks!E323-1</f>
        <v>1.9595027274212917E-3</v>
      </c>
      <c r="F324" s="19">
        <f>Stocks!F324/Stocks!F323-1</f>
        <v>5.712639294510824E-3</v>
      </c>
      <c r="G324" s="20">
        <f>Stocks!B324/Stocks!B314-1</f>
        <v>7.507776986528536E-2</v>
      </c>
      <c r="H324" s="20">
        <f>Stocks!C324/Stocks!C314-1</f>
        <v>-4.8675862548039905E-3</v>
      </c>
      <c r="I324" s="20">
        <f>Stocks!D324/Stocks!D314-1</f>
        <v>2.3709562159856423E-2</v>
      </c>
      <c r="J324" s="20">
        <f>Stocks!E324/Stocks!E314-1</f>
        <v>6.4455219902773697E-2</v>
      </c>
      <c r="K324" s="21">
        <f>Stocks!F324/Stocks!F314-1</f>
        <v>4.1219140357856343E-2</v>
      </c>
    </row>
    <row r="325" spans="1:11" x14ac:dyDescent="0.25">
      <c r="A325" s="37">
        <v>41405</v>
      </c>
      <c r="B325" s="18">
        <f>Stocks!B325/Stocks!B324-1</f>
        <v>1.3965673432213332E-2</v>
      </c>
      <c r="C325" s="18">
        <f>Stocks!C325/Stocks!C324-1</f>
        <v>5.1488429207506847E-3</v>
      </c>
      <c r="D325" s="18">
        <f>Stocks!D325/Stocks!D324-1</f>
        <v>7.9746705158938447E-3</v>
      </c>
      <c r="E325" s="18">
        <f>Stocks!E325/Stocks!E324-1</f>
        <v>1.7408070511275575E-3</v>
      </c>
      <c r="F325" s="19">
        <f>Stocks!F325/Stocks!F324-1</f>
        <v>5.1123121702476571E-3</v>
      </c>
      <c r="G325" s="20">
        <f>Stocks!B325/Stocks!B315-1</f>
        <v>9.115425577689229E-2</v>
      </c>
      <c r="H325" s="20">
        <f>Stocks!C325/Stocks!C315-1</f>
        <v>6.9634885666336466E-3</v>
      </c>
      <c r="I325" s="20">
        <f>Stocks!D325/Stocks!D315-1</f>
        <v>3.8805030161622067E-2</v>
      </c>
      <c r="J325" s="20">
        <f>Stocks!E325/Stocks!E315-1</f>
        <v>2.8985770191082505E-2</v>
      </c>
      <c r="K325" s="21">
        <f>Stocks!F325/Stocks!F315-1</f>
        <v>4.8981685003214759E-2</v>
      </c>
    </row>
    <row r="326" spans="1:11" x14ac:dyDescent="0.25">
      <c r="A326" s="37">
        <v>41408</v>
      </c>
      <c r="B326" s="18">
        <f>Stocks!B326/Stocks!B325-1</f>
        <v>-2.5623350157100155E-3</v>
      </c>
      <c r="C326" s="18">
        <f>Stocks!C326/Stocks!C325-1</f>
        <v>9.2205692625304536E-3</v>
      </c>
      <c r="D326" s="18">
        <f>Stocks!D326/Stocks!D325-1</f>
        <v>6.3289857950541428E-3</v>
      </c>
      <c r="E326" s="18">
        <f>Stocks!E326/Stocks!E325-1</f>
        <v>5.2134111595856236E-3</v>
      </c>
      <c r="F326" s="19">
        <f>Stocks!F326/Stocks!F325-1</f>
        <v>9.041972007988619E-3</v>
      </c>
      <c r="G326" s="20">
        <f>Stocks!B326/Stocks!B316-1</f>
        <v>6.6602981623007373E-2</v>
      </c>
      <c r="H326" s="20">
        <f>Stocks!C326/Stocks!C316-1</f>
        <v>1.5811600101783174E-2</v>
      </c>
      <c r="I326" s="20">
        <f>Stocks!D326/Stocks!D316-1</f>
        <v>3.6344228584816562E-2</v>
      </c>
      <c r="J326" s="20">
        <f>Stocks!E326/Stocks!E316-1</f>
        <v>2.6858224368533357E-2</v>
      </c>
      <c r="K326" s="21">
        <f>Stocks!F326/Stocks!F316-1</f>
        <v>5.8466548035906563E-2</v>
      </c>
    </row>
    <row r="327" spans="1:11" x14ac:dyDescent="0.25">
      <c r="A327" s="37">
        <v>41409</v>
      </c>
      <c r="B327" s="18">
        <f>Stocks!B327/Stocks!B326-1</f>
        <v>-1.4774374383080824E-3</v>
      </c>
      <c r="C327" s="18">
        <f>Stocks!C327/Stocks!C326-1</f>
        <v>2.3686872690471539E-3</v>
      </c>
      <c r="D327" s="18">
        <f>Stocks!D327/Stocks!D326-1</f>
        <v>6.9047931372563376E-3</v>
      </c>
      <c r="E327" s="18">
        <f>Stocks!E327/Stocks!E326-1</f>
        <v>6.3174786492112833E-3</v>
      </c>
      <c r="F327" s="19">
        <f>Stocks!F327/Stocks!F326-1</f>
        <v>1.4841866567876227E-2</v>
      </c>
      <c r="G327" s="20">
        <f>Stocks!B327/Stocks!B317-1</f>
        <v>5.8312724640804392E-2</v>
      </c>
      <c r="H327" s="20">
        <f>Stocks!C327/Stocks!C317-1</f>
        <v>3.1322911540023757E-3</v>
      </c>
      <c r="I327" s="20">
        <f>Stocks!D327/Stocks!D317-1</f>
        <v>4.290873471040535E-2</v>
      </c>
      <c r="J327" s="20">
        <f>Stocks!E327/Stocks!E317-1</f>
        <v>2.89817095958671E-2</v>
      </c>
      <c r="K327" s="21">
        <f>Stocks!F327/Stocks!F317-1</f>
        <v>6.0884346454777472E-2</v>
      </c>
    </row>
    <row r="328" spans="1:11" x14ac:dyDescent="0.25">
      <c r="A328" s="37">
        <v>41410</v>
      </c>
      <c r="B328" s="18">
        <f>Stocks!B328/Stocks!B327-1</f>
        <v>-3.3575409957968816E-2</v>
      </c>
      <c r="C328" s="18">
        <f>Stocks!C328/Stocks!C327-1</f>
        <v>-1.4262852489056232E-2</v>
      </c>
      <c r="D328" s="18">
        <f>Stocks!D328/Stocks!D327-1</f>
        <v>-5.9747471364312021E-3</v>
      </c>
      <c r="E328" s="18">
        <f>Stocks!E328/Stocks!E327-1</f>
        <v>-2.4793218451749754E-2</v>
      </c>
      <c r="F328" s="19">
        <f>Stocks!F328/Stocks!F327-1</f>
        <v>-1.931604725262881E-3</v>
      </c>
      <c r="G328" s="20">
        <f>Stocks!B328/Stocks!B318-1</f>
        <v>2.59087848251911E-2</v>
      </c>
      <c r="H328" s="20">
        <f>Stocks!C328/Stocks!C318-1</f>
        <v>-4.5172224022654861E-3</v>
      </c>
      <c r="I328" s="20">
        <f>Stocks!D328/Stocks!D318-1</f>
        <v>2.6573940136372931E-2</v>
      </c>
      <c r="J328" s="20">
        <f>Stocks!E328/Stocks!E318-1</f>
        <v>-8.0039514757582753E-3</v>
      </c>
      <c r="K328" s="21">
        <f>Stocks!F328/Stocks!F318-1</f>
        <v>6.0666543006254292E-2</v>
      </c>
    </row>
    <row r="329" spans="1:11" x14ac:dyDescent="0.25">
      <c r="A329" s="37">
        <v>41411</v>
      </c>
      <c r="B329" s="18">
        <f>Stocks!B329/Stocks!B328-1</f>
        <v>1.52410402117924E-2</v>
      </c>
      <c r="C329" s="18">
        <f>Stocks!C329/Stocks!C328-1</f>
        <v>-4.7946247312353751E-3</v>
      </c>
      <c r="D329" s="18">
        <f>Stocks!D329/Stocks!D328-1</f>
        <v>4.0981931674504146E-3</v>
      </c>
      <c r="E329" s="18">
        <f>Stocks!E329/Stocks!E328-1</f>
        <v>1.154824281522937E-2</v>
      </c>
      <c r="F329" s="19">
        <f>Stocks!F329/Stocks!F328-1</f>
        <v>9.3999858959419313E-3</v>
      </c>
      <c r="G329" s="20">
        <f>Stocks!B329/Stocks!B319-1</f>
        <v>4.5312296622584292E-2</v>
      </c>
      <c r="H329" s="20">
        <f>Stocks!C329/Stocks!C319-1</f>
        <v>-1.4246939538010372E-2</v>
      </c>
      <c r="I329" s="20">
        <f>Stocks!D329/Stocks!D319-1</f>
        <v>2.481697769594482E-2</v>
      </c>
      <c r="J329" s="20">
        <f>Stocks!E329/Stocks!E319-1</f>
        <v>-1.5241429718479971E-3</v>
      </c>
      <c r="K329" s="21">
        <f>Stocks!F329/Stocks!F319-1</f>
        <v>8.2179020492249677E-2</v>
      </c>
    </row>
    <row r="330" spans="1:11" x14ac:dyDescent="0.25">
      <c r="A330" s="37">
        <v>41412</v>
      </c>
      <c r="B330" s="18">
        <f>Stocks!B330/Stocks!B329-1</f>
        <v>3.4088886787988493E-3</v>
      </c>
      <c r="C330" s="18">
        <f>Stocks!C330/Stocks!C329-1</f>
        <v>1.1527986185603467E-2</v>
      </c>
      <c r="D330" s="18">
        <f>Stocks!D330/Stocks!D329-1</f>
        <v>7.7544365625779044E-3</v>
      </c>
      <c r="E330" s="18">
        <f>Stocks!E330/Stocks!E329-1</f>
        <v>4.0527391216538255E-3</v>
      </c>
      <c r="F330" s="19">
        <f>Stocks!F330/Stocks!F329-1</f>
        <v>1.1777621239405622E-2</v>
      </c>
      <c r="G330" s="20">
        <f>Stocks!B330/Stocks!B320-1</f>
        <v>3.1765223365719075E-2</v>
      </c>
      <c r="H330" s="20">
        <f>Stocks!C330/Stocks!C320-1</f>
        <v>6.8086462805294623E-4</v>
      </c>
      <c r="I330" s="20">
        <f>Stocks!D330/Stocks!D320-1</f>
        <v>2.9105140172072774E-2</v>
      </c>
      <c r="J330" s="20">
        <f>Stocks!E330/Stocks!E320-1</f>
        <v>7.4207554095933048E-3</v>
      </c>
      <c r="K330" s="21">
        <f>Stocks!F330/Stocks!F320-1</f>
        <v>6.4527347329126572E-2</v>
      </c>
    </row>
    <row r="331" spans="1:11" x14ac:dyDescent="0.25">
      <c r="A331" s="37">
        <v>41415</v>
      </c>
      <c r="B331" s="18">
        <f>Stocks!B331/Stocks!B330-1</f>
        <v>6.0761893530425493E-3</v>
      </c>
      <c r="C331" s="18">
        <f>Stocks!C331/Stocks!C330-1</f>
        <v>1.2076878045739425E-2</v>
      </c>
      <c r="D331" s="18">
        <f>Stocks!D331/Stocks!D330-1</f>
        <v>2.6994981221206693E-4</v>
      </c>
      <c r="E331" s="18">
        <f>Stocks!E331/Stocks!E330-1</f>
        <v>8.4045940792434326E-3</v>
      </c>
      <c r="F331" s="19">
        <f>Stocks!F331/Stocks!F330-1</f>
        <v>5.4137883049953928E-4</v>
      </c>
      <c r="G331" s="20">
        <f>Stocks!B331/Stocks!B321-1</f>
        <v>1.0558647411541333E-2</v>
      </c>
      <c r="H331" s="20">
        <f>Stocks!C331/Stocks!C321-1</f>
        <v>2.0495701381234133E-2</v>
      </c>
      <c r="I331" s="20">
        <f>Stocks!D331/Stocks!D321-1</f>
        <v>2.7384555006753075E-2</v>
      </c>
      <c r="J331" s="20">
        <f>Stocks!E331/Stocks!E321-1</f>
        <v>8.0916162871662589E-3</v>
      </c>
      <c r="K331" s="21">
        <f>Stocks!F331/Stocks!F321-1</f>
        <v>6.119547305800932E-2</v>
      </c>
    </row>
    <row r="332" spans="1:11" x14ac:dyDescent="0.25">
      <c r="A332" s="37">
        <v>41416</v>
      </c>
      <c r="B332" s="18">
        <f>Stocks!B332/Stocks!B331-1</f>
        <v>-1.2338124240379722E-3</v>
      </c>
      <c r="C332" s="18">
        <f>Stocks!C332/Stocks!C331-1</f>
        <v>5.0420403920465873E-3</v>
      </c>
      <c r="D332" s="18">
        <f>Stocks!D332/Stocks!D331-1</f>
        <v>-2.4964961918705342E-3</v>
      </c>
      <c r="E332" s="18">
        <f>Stocks!E332/Stocks!E331-1</f>
        <v>7.3896567545546077E-3</v>
      </c>
      <c r="F332" s="19">
        <f>Stocks!F332/Stocks!F331-1</f>
        <v>-8.1161287924313985E-4</v>
      </c>
      <c r="G332" s="20">
        <f>Stocks!B332/Stocks!B322-1</f>
        <v>2.888518751306357E-3</v>
      </c>
      <c r="H332" s="20">
        <f>Stocks!C332/Stocks!C322-1</f>
        <v>2.7403199790255739E-2</v>
      </c>
      <c r="I332" s="20">
        <f>Stocks!D332/Stocks!D322-1</f>
        <v>2.3967946888799219E-2</v>
      </c>
      <c r="J332" s="20">
        <f>Stocks!E332/Stocks!E322-1</f>
        <v>1.7861574931232305E-2</v>
      </c>
      <c r="K332" s="21">
        <f>Stocks!F332/Stocks!F322-1</f>
        <v>6.2733652470569057E-2</v>
      </c>
    </row>
    <row r="333" spans="1:11" x14ac:dyDescent="0.25">
      <c r="A333" s="37">
        <v>41417</v>
      </c>
      <c r="B333" s="18">
        <f>Stocks!B333/Stocks!B332-1</f>
        <v>-2.9908580044915034E-3</v>
      </c>
      <c r="C333" s="18">
        <f>Stocks!C333/Stocks!C332-1</f>
        <v>9.1972568097595797E-3</v>
      </c>
      <c r="D333" s="18">
        <f>Stocks!D333/Stocks!D332-1</f>
        <v>1.1364991044548356E-2</v>
      </c>
      <c r="E333" s="18">
        <f>Stocks!E333/Stocks!E332-1</f>
        <v>6.4712115624685485E-3</v>
      </c>
      <c r="F333" s="19">
        <f>Stocks!F333/Stocks!F332-1</f>
        <v>-8.123040913661228E-4</v>
      </c>
      <c r="G333" s="20">
        <f>Stocks!B333/Stocks!B323-1</f>
        <v>4.6517933550185298E-3</v>
      </c>
      <c r="H333" s="20">
        <f>Stocks!C333/Stocks!C323-1</f>
        <v>3.4719189958076324E-2</v>
      </c>
      <c r="I333" s="20">
        <f>Stocks!D333/Stocks!D323-1</f>
        <v>3.4458868930888675E-2</v>
      </c>
      <c r="J333" s="20">
        <f>Stocks!E333/Stocks!E323-1</f>
        <v>2.8187506387478578E-2</v>
      </c>
      <c r="K333" s="21">
        <f>Stocks!F333/Stocks!F323-1</f>
        <v>5.3984646991109164E-2</v>
      </c>
    </row>
    <row r="334" spans="1:11" x14ac:dyDescent="0.25">
      <c r="A334" s="37">
        <v>41418</v>
      </c>
      <c r="B334" s="18">
        <f>Stocks!B334/Stocks!B333-1</f>
        <v>3.45612223747227E-3</v>
      </c>
      <c r="C334" s="18">
        <f>Stocks!C334/Stocks!C333-1</f>
        <v>1.0107759507797409E-2</v>
      </c>
      <c r="D334" s="18">
        <f>Stocks!D334/Stocks!D333-1</f>
        <v>1.8729302896089983E-3</v>
      </c>
      <c r="E334" s="18">
        <f>Stocks!E334/Stocks!E333-1</f>
        <v>1.5267608762788543E-2</v>
      </c>
      <c r="F334" s="19">
        <f>Stocks!F334/Stocks!F333-1</f>
        <v>-1.3550164801635844E-2</v>
      </c>
      <c r="G334" s="20">
        <f>Stocks!B334/Stocks!B324-1</f>
        <v>-5.1976588123703316E-4</v>
      </c>
      <c r="H334" s="20">
        <f>Stocks!C334/Stocks!C324-1</f>
        <v>4.6254168570237786E-2</v>
      </c>
      <c r="I334" s="20">
        <f>Stocks!D334/Stocks!D324-1</f>
        <v>3.8624449019444285E-2</v>
      </c>
      <c r="J334" s="20">
        <f>Stocks!E334/Stocks!E324-1</f>
        <v>4.1843974859505195E-2</v>
      </c>
      <c r="K334" s="21">
        <f>Stocks!F334/Stocks!F324-1</f>
        <v>3.3797270416446423E-2</v>
      </c>
    </row>
    <row r="335" spans="1:11" x14ac:dyDescent="0.25">
      <c r="A335" s="37">
        <v>41419</v>
      </c>
      <c r="B335" s="18">
        <f>Stocks!B335/Stocks!B334-1</f>
        <v>-1.6892993596470118E-3</v>
      </c>
      <c r="C335" s="18">
        <f>Stocks!C335/Stocks!C334-1</f>
        <v>-2.3786666827522174E-3</v>
      </c>
      <c r="D335" s="18">
        <f>Stocks!D335/Stocks!D334-1</f>
        <v>5.3413898506726731E-4</v>
      </c>
      <c r="E335" s="18">
        <f>Stocks!E335/Stocks!E334-1</f>
        <v>1.9906275592485034E-3</v>
      </c>
      <c r="F335" s="19">
        <f>Stocks!F335/Stocks!F334-1</f>
        <v>2.7478619111520608E-4</v>
      </c>
      <c r="G335" s="20">
        <f>Stocks!B335/Stocks!B325-1</f>
        <v>-1.5951092878893625E-2</v>
      </c>
      <c r="H335" s="20">
        <f>Stocks!C335/Stocks!C325-1</f>
        <v>3.8418823231002097E-2</v>
      </c>
      <c r="I335" s="20">
        <f>Stocks!D335/Stocks!D325-1</f>
        <v>3.095767108576708E-2</v>
      </c>
      <c r="J335" s="20">
        <f>Stocks!E335/Stocks!E325-1</f>
        <v>4.2103796551254069E-2</v>
      </c>
      <c r="K335" s="21">
        <f>Stocks!F335/Stocks!F325-1</f>
        <v>2.8821686004394609E-2</v>
      </c>
    </row>
    <row r="336" spans="1:11" x14ac:dyDescent="0.25">
      <c r="A336" s="37">
        <v>41423</v>
      </c>
      <c r="B336" s="18">
        <f>Stocks!B336/Stocks!B335-1</f>
        <v>3.9048391353002643E-4</v>
      </c>
      <c r="C336" s="18">
        <f>Stocks!C336/Stocks!C335-1</f>
        <v>1.6451573829101562E-4</v>
      </c>
      <c r="D336" s="18">
        <f>Stocks!D336/Stocks!D335-1</f>
        <v>4.6691748233462782E-4</v>
      </c>
      <c r="E336" s="18">
        <f>Stocks!E336/Stocks!E335-1</f>
        <v>4.5395474195260022E-3</v>
      </c>
      <c r="F336" s="19">
        <f>Stocks!F336/Stocks!F335-1</f>
        <v>-3.8452366642119928E-3</v>
      </c>
      <c r="G336" s="20">
        <f>Stocks!B336/Stocks!B326-1</f>
        <v>-1.303791008837718E-2</v>
      </c>
      <c r="H336" s="20">
        <f>Stocks!C336/Stocks!C326-1</f>
        <v>2.9100764592314476E-2</v>
      </c>
      <c r="I336" s="20">
        <f>Stocks!D336/Stocks!D326-1</f>
        <v>2.4952135738246062E-2</v>
      </c>
      <c r="J336" s="20">
        <f>Stocks!E336/Stocks!E326-1</f>
        <v>4.1405202646638051E-2</v>
      </c>
      <c r="K336" s="21">
        <f>Stocks!F336/Stocks!F326-1</f>
        <v>1.5681856223439761E-2</v>
      </c>
    </row>
    <row r="337" spans="1:11" x14ac:dyDescent="0.25">
      <c r="A337" s="37">
        <v>41424</v>
      </c>
      <c r="B337" s="18">
        <f>Stocks!B337/Stocks!B336-1</f>
        <v>-5.9218896897790252E-3</v>
      </c>
      <c r="C337" s="18">
        <f>Stocks!C337/Stocks!C336-1</f>
        <v>1.0111006017643476E-2</v>
      </c>
      <c r="D337" s="18">
        <f>Stocks!D337/Stocks!D336-1</f>
        <v>6.4030480886569929E-3</v>
      </c>
      <c r="E337" s="18">
        <f>Stocks!E337/Stocks!E336-1</f>
        <v>-1.1292392449417932E-2</v>
      </c>
      <c r="F337" s="19">
        <f>Stocks!F337/Stocks!F336-1</f>
        <v>-3.3082770189462041E-3</v>
      </c>
      <c r="G337" s="20">
        <f>Stocks!B337/Stocks!B327-1</f>
        <v>-1.7430906348141928E-2</v>
      </c>
      <c r="H337" s="20">
        <f>Stocks!C337/Stocks!C327-1</f>
        <v>3.7049562519757773E-2</v>
      </c>
      <c r="I337" s="20">
        <f>Stocks!D337/Stocks!D327-1</f>
        <v>2.4441397620141192E-2</v>
      </c>
      <c r="J337" s="20">
        <f>Stocks!E337/Stocks!E327-1</f>
        <v>2.3181320254507032E-2</v>
      </c>
      <c r="K337" s="21">
        <f>Stocks!F337/Stocks!F327-1</f>
        <v>-2.4833103274148893E-3</v>
      </c>
    </row>
    <row r="338" spans="1:11" x14ac:dyDescent="0.25">
      <c r="A338" s="37">
        <v>41425</v>
      </c>
      <c r="B338" s="18">
        <f>Stocks!B338/Stocks!B337-1</f>
        <v>2.7494147116751133E-3</v>
      </c>
      <c r="C338" s="18">
        <f>Stocks!C338/Stocks!C337-1</f>
        <v>4.231706027798543E-3</v>
      </c>
      <c r="D338" s="18">
        <f>Stocks!D338/Stocks!D337-1</f>
        <v>1.6272331562112274E-2</v>
      </c>
      <c r="E338" s="18">
        <f>Stocks!E338/Stocks!E337-1</f>
        <v>2.1661453811869791E-3</v>
      </c>
      <c r="F338" s="19">
        <f>Stocks!F338/Stocks!F337-1</f>
        <v>2.4894925098746246E-3</v>
      </c>
      <c r="G338" s="20">
        <f>Stocks!B338/Stocks!B328-1</f>
        <v>1.9500738831915276E-2</v>
      </c>
      <c r="H338" s="20">
        <f>Stocks!C338/Stocks!C328-1</f>
        <v>5.6506852799758311E-2</v>
      </c>
      <c r="I338" s="20">
        <f>Stocks!D338/Stocks!D328-1</f>
        <v>4.7369213919823405E-2</v>
      </c>
      <c r="J338" s="20">
        <f>Stocks!E338/Stocks!E328-1</f>
        <v>5.146692901125971E-2</v>
      </c>
      <c r="K338" s="21">
        <f>Stocks!F338/Stocks!F328-1</f>
        <v>1.9353430430297802E-3</v>
      </c>
    </row>
    <row r="339" spans="1:11" x14ac:dyDescent="0.25">
      <c r="A339" s="37">
        <v>41426</v>
      </c>
      <c r="B339" s="18">
        <f>Stocks!B339/Stocks!B338-1</f>
        <v>1.4819231467850358E-2</v>
      </c>
      <c r="C339" s="18">
        <f>Stocks!C339/Stocks!C338-1</f>
        <v>1.4586638149472142E-2</v>
      </c>
      <c r="D339" s="18">
        <f>Stocks!D339/Stocks!D338-1</f>
        <v>8.8587594044742257E-3</v>
      </c>
      <c r="E339" s="18">
        <f>Stocks!E339/Stocks!E338-1</f>
        <v>8.9456165185919367E-3</v>
      </c>
      <c r="F339" s="19">
        <f>Stocks!F339/Stocks!F338-1</f>
        <v>-9.1061226033222198E-3</v>
      </c>
      <c r="G339" s="20">
        <f>Stocks!B339/Stocks!B329-1</f>
        <v>1.9077160283509809E-2</v>
      </c>
      <c r="H339" s="20">
        <f>Stocks!C339/Stocks!C329-1</f>
        <v>7.7081939669492172E-2</v>
      </c>
      <c r="I339" s="20">
        <f>Stocks!D339/Stocks!D329-1</f>
        <v>5.2334933957378649E-2</v>
      </c>
      <c r="J339" s="20">
        <f>Stocks!E339/Stocks!E329-1</f>
        <v>4.8761595381423994E-2</v>
      </c>
      <c r="K339" s="21">
        <f>Stocks!F339/Stocks!F329-1</f>
        <v>-1.6433910401276508E-2</v>
      </c>
    </row>
    <row r="340" spans="1:11" x14ac:dyDescent="0.25">
      <c r="A340" s="37">
        <v>41429</v>
      </c>
      <c r="B340" s="18">
        <f>Stocks!B340/Stocks!B339-1</f>
        <v>-9.7781485096569698E-3</v>
      </c>
      <c r="C340" s="18">
        <f>Stocks!C340/Stocks!C339-1</f>
        <v>5.5911051899597553E-3</v>
      </c>
      <c r="D340" s="18">
        <f>Stocks!D340/Stocks!D339-1</f>
        <v>-6.1792522290660123E-3</v>
      </c>
      <c r="E340" s="18">
        <f>Stocks!E340/Stocks!E339-1</f>
        <v>8.2821004497442008E-3</v>
      </c>
      <c r="F340" s="19">
        <f>Stocks!F340/Stocks!F339-1</f>
        <v>4.7342202300704184E-3</v>
      </c>
      <c r="G340" s="20">
        <f>Stocks!B340/Stocks!B330-1</f>
        <v>5.6842069599056799E-3</v>
      </c>
      <c r="H340" s="20">
        <f>Stocks!C340/Stocks!C330-1</f>
        <v>7.0760308053062104E-2</v>
      </c>
      <c r="I340" s="20">
        <f>Stocks!D340/Stocks!D330-1</f>
        <v>3.7784854153858349E-2</v>
      </c>
      <c r="J340" s="20">
        <f>Stocks!E340/Stocks!E330-1</f>
        <v>5.3179283378343989E-2</v>
      </c>
      <c r="K340" s="21">
        <f>Stocks!F340/Stocks!F330-1</f>
        <v>-2.3280919311931547E-2</v>
      </c>
    </row>
    <row r="341" spans="1:11" x14ac:dyDescent="0.25">
      <c r="A341" s="37">
        <v>41430</v>
      </c>
      <c r="B341" s="18">
        <f>Stocks!B341/Stocks!B340-1</f>
        <v>3.3782071755132925E-3</v>
      </c>
      <c r="C341" s="18">
        <f>Stocks!C341/Stocks!C340-1</f>
        <v>-5.2422674654816204E-3</v>
      </c>
      <c r="D341" s="18">
        <f>Stocks!D341/Stocks!D340-1</f>
        <v>-1.0210186374475239E-2</v>
      </c>
      <c r="E341" s="18">
        <f>Stocks!E341/Stocks!E340-1</f>
        <v>-7.2279461314610494E-3</v>
      </c>
      <c r="F341" s="19">
        <f>Stocks!F341/Stocks!F340-1</f>
        <v>4.434591541352173E-3</v>
      </c>
      <c r="G341" s="20">
        <f>Stocks!B341/Stocks!B331-1</f>
        <v>2.987275956752633E-3</v>
      </c>
      <c r="H341" s="20">
        <f>Stocks!C341/Stocks!C331-1</f>
        <v>5.2436943509234668E-2</v>
      </c>
      <c r="I341" s="20">
        <f>Stocks!D341/Stocks!D331-1</f>
        <v>2.6911662765817912E-2</v>
      </c>
      <c r="J341" s="20">
        <f>Stocks!E341/Stocks!E331-1</f>
        <v>3.6852634736361578E-2</v>
      </c>
      <c r="K341" s="21">
        <f>Stocks!F341/Stocks!F331-1</f>
        <v>-1.9480401691849059E-2</v>
      </c>
    </row>
    <row r="342" spans="1:11" x14ac:dyDescent="0.25">
      <c r="A342" s="37">
        <v>41431</v>
      </c>
      <c r="B342" s="18">
        <f>Stocks!B342/Stocks!B341-1</f>
        <v>5.956743961734734E-3</v>
      </c>
      <c r="C342" s="18">
        <f>Stocks!C342/Stocks!C341-1</f>
        <v>-3.991866866288607E-4</v>
      </c>
      <c r="D342" s="18">
        <f>Stocks!D342/Stocks!D341-1</f>
        <v>4.6949305162202748E-3</v>
      </c>
      <c r="E342" s="18">
        <f>Stocks!E342/Stocks!E341-1</f>
        <v>4.4748404811494336E-3</v>
      </c>
      <c r="F342" s="19">
        <f>Stocks!F342/Stocks!F341-1</f>
        <v>-2.2626997408621952E-2</v>
      </c>
      <c r="G342" s="20">
        <f>Stocks!B342/Stocks!B332-1</f>
        <v>1.0208221811440765E-2</v>
      </c>
      <c r="H342" s="20">
        <f>Stocks!C342/Stocks!C332-1</f>
        <v>4.6739123750981548E-2</v>
      </c>
      <c r="I342" s="20">
        <f>Stocks!D342/Stocks!D332-1</f>
        <v>3.4315105390601675E-2</v>
      </c>
      <c r="J342" s="20">
        <f>Stocks!E342/Stocks!E332-1</f>
        <v>3.385256925763791E-2</v>
      </c>
      <c r="K342" s="21">
        <f>Stocks!F342/Stocks!F332-1</f>
        <v>-4.0888188603106723E-2</v>
      </c>
    </row>
    <row r="343" spans="1:11" x14ac:dyDescent="0.25">
      <c r="A343" s="37">
        <v>41432</v>
      </c>
      <c r="B343" s="18">
        <f>Stocks!B343/Stocks!B342-1</f>
        <v>-2.4458207237029184E-3</v>
      </c>
      <c r="C343" s="18">
        <f>Stocks!C343/Stocks!C342-1</f>
        <v>-3.4347318550010941E-3</v>
      </c>
      <c r="D343" s="18">
        <f>Stocks!D343/Stocks!D342-1</f>
        <v>-3.3567208318824315E-3</v>
      </c>
      <c r="E343" s="18">
        <f>Stocks!E343/Stocks!E342-1</f>
        <v>2.5179633769283338E-3</v>
      </c>
      <c r="F343" s="19">
        <f>Stocks!F343/Stocks!F342-1</f>
        <v>-2.8222236062869221E-4</v>
      </c>
      <c r="G343" s="20">
        <f>Stocks!B343/Stocks!B333-1</f>
        <v>1.0760474663550568E-2</v>
      </c>
      <c r="H343" s="20">
        <f>Stocks!C343/Stocks!C333-1</f>
        <v>3.3637228500114524E-2</v>
      </c>
      <c r="I343" s="20">
        <f>Stocks!D343/Stocks!D333-1</f>
        <v>1.9259325226336665E-2</v>
      </c>
      <c r="J343" s="20">
        <f>Stocks!E343/Stocks!E333-1</f>
        <v>2.9791771743927553E-2</v>
      </c>
      <c r="K343" s="21">
        <f>Stocks!F343/Stocks!F333-1</f>
        <v>-4.0379367636797947E-2</v>
      </c>
    </row>
    <row r="344" spans="1:11" x14ac:dyDescent="0.25">
      <c r="A344" s="37">
        <v>41433</v>
      </c>
      <c r="B344" s="18">
        <f>Stocks!B344/Stocks!B343-1</f>
        <v>-3.8776832048925125E-2</v>
      </c>
      <c r="C344" s="18">
        <f>Stocks!C344/Stocks!C343-1</f>
        <v>-1.378649942640342E-2</v>
      </c>
      <c r="D344" s="18">
        <f>Stocks!D344/Stocks!D343-1</f>
        <v>3.3022884467759361E-4</v>
      </c>
      <c r="E344" s="18">
        <f>Stocks!E344/Stocks!E343-1</f>
        <v>-3.414644646887266E-2</v>
      </c>
      <c r="F344" s="19">
        <f>Stocks!F344/Stocks!F343-1</f>
        <v>1.1861152066961589E-2</v>
      </c>
      <c r="G344" s="20">
        <f>Stocks!B344/Stocks!B334-1</f>
        <v>-3.1779901517303588E-2</v>
      </c>
      <c r="H344" s="20">
        <f>Stocks!C344/Stocks!C334-1</f>
        <v>9.1863762525816739E-3</v>
      </c>
      <c r="I344" s="20">
        <f>Stocks!D344/Stocks!D334-1</f>
        <v>1.7689851906669274E-2</v>
      </c>
      <c r="J344" s="20">
        <f>Stocks!E344/Stocks!E334-1</f>
        <v>-2.0329188529861764E-2</v>
      </c>
      <c r="K344" s="21">
        <f>Stocks!F344/Stocks!F334-1</f>
        <v>-1.5659181072296469E-2</v>
      </c>
    </row>
    <row r="345" spans="1:11" x14ac:dyDescent="0.25">
      <c r="A345" s="37">
        <v>41436</v>
      </c>
      <c r="B345" s="18">
        <f>Stocks!B345/Stocks!B344-1</f>
        <v>-2.3895634952698086E-2</v>
      </c>
      <c r="C345" s="18">
        <f>Stocks!C345/Stocks!C344-1</f>
        <v>-1.8530638601361504E-2</v>
      </c>
      <c r="D345" s="18">
        <f>Stocks!D345/Stocks!D344-1</f>
        <v>-1.9870386038393306E-2</v>
      </c>
      <c r="E345" s="18">
        <f>Stocks!E345/Stocks!E344-1</f>
        <v>-7.2960349493776944E-3</v>
      </c>
      <c r="F345" s="19">
        <f>Stocks!F345/Stocks!F344-1</f>
        <v>-5.582163116043537E-4</v>
      </c>
      <c r="G345" s="20">
        <f>Stocks!B345/Stocks!B335-1</f>
        <v>-5.3316904397321174E-2</v>
      </c>
      <c r="H345" s="20">
        <f>Stocks!C345/Stocks!C335-1</f>
        <v>-7.152839304962022E-3</v>
      </c>
      <c r="I345" s="20">
        <f>Stocks!D345/Stocks!D335-1</f>
        <v>-3.0645404126330433E-3</v>
      </c>
      <c r="J345" s="20">
        <f>Stocks!E345/Stocks!E335-1</f>
        <v>-2.9408986230002543E-2</v>
      </c>
      <c r="K345" s="21">
        <f>Stocks!F345/Stocks!F335-1</f>
        <v>-1.6478914186652038E-2</v>
      </c>
    </row>
    <row r="346" spans="1:11" x14ac:dyDescent="0.25">
      <c r="A346" s="37">
        <v>41437</v>
      </c>
      <c r="B346" s="18">
        <f>Stocks!B346/Stocks!B345-1</f>
        <v>8.0456402294462048E-3</v>
      </c>
      <c r="C346" s="18">
        <f>Stocks!C346/Stocks!C345-1</f>
        <v>1.2918316512457118E-2</v>
      </c>
      <c r="D346" s="18">
        <f>Stocks!D346/Stocks!D345-1</f>
        <v>9.0926534907673773E-3</v>
      </c>
      <c r="E346" s="18">
        <f>Stocks!E346/Stocks!E345-1</f>
        <v>1.1135857177579256E-2</v>
      </c>
      <c r="F346" s="19">
        <f>Stocks!F346/Stocks!F345-1</f>
        <v>6.1431827386242421E-3</v>
      </c>
      <c r="G346" s="20">
        <f>Stocks!B346/Stocks!B336-1</f>
        <v>-4.6072726053956958E-2</v>
      </c>
      <c r="H346" s="20">
        <f>Stocks!C346/Stocks!C336-1</f>
        <v>5.5076527315445212E-3</v>
      </c>
      <c r="I346" s="20">
        <f>Stocks!D346/Stocks!D336-1</f>
        <v>5.5307483886062325E-3</v>
      </c>
      <c r="J346" s="20">
        <f>Stocks!E346/Stocks!E336-1</f>
        <v>-2.3035599545868313E-2</v>
      </c>
      <c r="K346" s="21">
        <f>Stocks!F346/Stocks!F336-1</f>
        <v>-6.6171723587659104E-3</v>
      </c>
    </row>
    <row r="347" spans="1:11" x14ac:dyDescent="0.25">
      <c r="A347" s="37">
        <v>41438</v>
      </c>
      <c r="B347" s="18">
        <f>Stocks!B347/Stocks!B346-1</f>
        <v>-9.7551572705459888E-3</v>
      </c>
      <c r="C347" s="18">
        <f>Stocks!C347/Stocks!C346-1</f>
        <v>1.4715418451074491E-3</v>
      </c>
      <c r="D347" s="18">
        <f>Stocks!D347/Stocks!D346-1</f>
        <v>5.7401265542567081E-3</v>
      </c>
      <c r="E347" s="18">
        <f>Stocks!E347/Stocks!E346-1</f>
        <v>-2.7690517448529794E-3</v>
      </c>
      <c r="F347" s="19">
        <f>Stocks!F347/Stocks!F346-1</f>
        <v>-1.8317940673441058E-2</v>
      </c>
      <c r="G347" s="20">
        <f>Stocks!B347/Stocks!B337-1</f>
        <v>-4.9751167874273916E-2</v>
      </c>
      <c r="H347" s="20">
        <f>Stocks!C347/Stocks!C337-1</f>
        <v>-3.0924390298885385E-3</v>
      </c>
      <c r="I347" s="20">
        <f>Stocks!D347/Stocks!D337-1</f>
        <v>4.8684014413524768E-3</v>
      </c>
      <c r="J347" s="20">
        <f>Stocks!E347/Stocks!E337-1</f>
        <v>-1.4613493376451014E-2</v>
      </c>
      <c r="K347" s="21">
        <f>Stocks!F347/Stocks!F337-1</f>
        <v>-2.1577005754843337E-2</v>
      </c>
    </row>
    <row r="348" spans="1:11" x14ac:dyDescent="0.25">
      <c r="A348" s="37">
        <v>41439</v>
      </c>
      <c r="B348" s="18">
        <f>Stocks!B348/Stocks!B347-1</f>
        <v>-5.9936628517303081E-3</v>
      </c>
      <c r="C348" s="18">
        <f>Stocks!C348/Stocks!C347-1</f>
        <v>-8.8163687631065413E-3</v>
      </c>
      <c r="D348" s="18">
        <f>Stocks!D348/Stocks!D347-1</f>
        <v>3.2520426164663885E-3</v>
      </c>
      <c r="E348" s="18">
        <f>Stocks!E348/Stocks!E347-1</f>
        <v>-8.887639268715164E-3</v>
      </c>
      <c r="F348" s="19">
        <f>Stocks!F348/Stocks!F347-1</f>
        <v>-3.6753120406131101E-3</v>
      </c>
      <c r="G348" s="20">
        <f>Stocks!B348/Stocks!B338-1</f>
        <v>-5.8036487338857579E-2</v>
      </c>
      <c r="H348" s="20">
        <f>Stocks!C348/Stocks!C338-1</f>
        <v>-1.6045350531366909E-2</v>
      </c>
      <c r="I348" s="20">
        <f>Stocks!D348/Stocks!D338-1</f>
        <v>-8.0057825079485889E-3</v>
      </c>
      <c r="J348" s="20">
        <f>Stocks!E348/Stocks!E338-1</f>
        <v>-2.548220041802951E-2</v>
      </c>
      <c r="K348" s="21">
        <f>Stocks!F348/Stocks!F338-1</f>
        <v>-2.7593813484292018E-2</v>
      </c>
    </row>
    <row r="349" spans="1:11" x14ac:dyDescent="0.25">
      <c r="A349" s="37">
        <v>41440</v>
      </c>
      <c r="B349" s="18">
        <f>Stocks!B349/Stocks!B348-1</f>
        <v>-1.3999259490736105E-2</v>
      </c>
      <c r="C349" s="18">
        <f>Stocks!C349/Stocks!C348-1</f>
        <v>4.4473900663299926E-3</v>
      </c>
      <c r="D349" s="18">
        <f>Stocks!D349/Stocks!D348-1</f>
        <v>5.4242234827948099E-3</v>
      </c>
      <c r="E349" s="18">
        <f>Stocks!E349/Stocks!E348-1</f>
        <v>-2.6848584917592566E-3</v>
      </c>
      <c r="F349" s="19">
        <f>Stocks!F349/Stocks!F348-1</f>
        <v>2.1566326387235657E-2</v>
      </c>
      <c r="G349" s="20">
        <f>Stocks!B349/Stocks!B339-1</f>
        <v>-8.4786046404346616E-2</v>
      </c>
      <c r="H349" s="20">
        <f>Stocks!C349/Stocks!C339-1</f>
        <v>-2.5878478544682948E-2</v>
      </c>
      <c r="I349" s="20">
        <f>Stocks!D349/Stocks!D339-1</f>
        <v>-1.1382905164925794E-2</v>
      </c>
      <c r="J349" s="20">
        <f>Stocks!E349/Stocks!E339-1</f>
        <v>-3.6715813736346359E-2</v>
      </c>
      <c r="K349" s="21">
        <f>Stocks!F349/Stocks!F339-1</f>
        <v>2.5063615539941964E-3</v>
      </c>
    </row>
    <row r="350" spans="1:11" x14ac:dyDescent="0.25">
      <c r="A350" s="37">
        <v>41443</v>
      </c>
      <c r="B350" s="18">
        <f>Stocks!B350/Stocks!B349-1</f>
        <v>2.8607409933001815E-2</v>
      </c>
      <c r="C350" s="18">
        <f>Stocks!C350/Stocks!C349-1</f>
        <v>9.2652691619463656E-3</v>
      </c>
      <c r="D350" s="18">
        <f>Stocks!D350/Stocks!D349-1</f>
        <v>7.5663428491896667E-3</v>
      </c>
      <c r="E350" s="18">
        <f>Stocks!E350/Stocks!E349-1</f>
        <v>1.8717109809959664E-2</v>
      </c>
      <c r="F350" s="19">
        <f>Stocks!F350/Stocks!F349-1</f>
        <v>1.111324738432895E-3</v>
      </c>
      <c r="G350" s="20">
        <f>Stocks!B350/Stocks!B340-1</f>
        <v>-4.9308139458131839E-2</v>
      </c>
      <c r="H350" s="20">
        <f>Stocks!C350/Stocks!C340-1</f>
        <v>-2.2319296109599818E-2</v>
      </c>
      <c r="I350" s="20">
        <f>Stocks!D350/Stocks!D340-1</f>
        <v>2.2907178737596734E-3</v>
      </c>
      <c r="J350" s="20">
        <f>Stocks!E350/Stocks!E340-1</f>
        <v>-2.6746501084931595E-2</v>
      </c>
      <c r="K350" s="21">
        <f>Stocks!F350/Stocks!F340-1</f>
        <v>-1.1085006697492128E-3</v>
      </c>
    </row>
    <row r="351" spans="1:11" x14ac:dyDescent="0.25">
      <c r="A351" s="37">
        <v>41444</v>
      </c>
      <c r="B351" s="18">
        <f>Stocks!B351/Stocks!B350-1</f>
        <v>-9.08833064698511E-3</v>
      </c>
      <c r="C351" s="18">
        <f>Stocks!C351/Stocks!C350-1</f>
        <v>-1.2998960451221508E-3</v>
      </c>
      <c r="D351" s="18">
        <f>Stocks!D351/Stocks!D350-1</f>
        <v>6.0727355434062602E-3</v>
      </c>
      <c r="E351" s="18">
        <f>Stocks!E351/Stocks!E350-1</f>
        <v>-7.0401099211386819E-3</v>
      </c>
      <c r="F351" s="19">
        <f>Stocks!F351/Stocks!F350-1</f>
        <v>-2.9412058500538296E-2</v>
      </c>
      <c r="G351" s="20">
        <f>Stocks!B351/Stocks!B341-1</f>
        <v>-6.1120072338704756E-2</v>
      </c>
      <c r="H351" s="20">
        <f>Stocks!C351/Stocks!C341-1</f>
        <v>-1.8444603469177756E-2</v>
      </c>
      <c r="I351" s="20">
        <f>Stocks!D351/Stocks!D341-1</f>
        <v>1.8779290774278978E-2</v>
      </c>
      <c r="J351" s="20">
        <f>Stocks!E351/Stocks!E341-1</f>
        <v>-2.6562357858692764E-2</v>
      </c>
      <c r="K351" s="21">
        <f>Stocks!F351/Stocks!F341-1</f>
        <v>-3.4768363932491275E-2</v>
      </c>
    </row>
    <row r="352" spans="1:11" x14ac:dyDescent="0.25">
      <c r="A352" s="37">
        <v>41445</v>
      </c>
      <c r="B352" s="18">
        <f>Stocks!B352/Stocks!B351-1</f>
        <v>5.9305565716589737E-3</v>
      </c>
      <c r="C352" s="18">
        <f>Stocks!C352/Stocks!C351-1</f>
        <v>1.3829139824346193E-3</v>
      </c>
      <c r="D352" s="18">
        <f>Stocks!D352/Stocks!D351-1</f>
        <v>-2.2068743762406751E-3</v>
      </c>
      <c r="E352" s="18">
        <f>Stocks!E352/Stocks!E351-1</f>
        <v>9.2780650238364348E-3</v>
      </c>
      <c r="F352" s="19">
        <f>Stocks!F352/Stocks!F351-1</f>
        <v>-9.4337945024471903E-3</v>
      </c>
      <c r="G352" s="20">
        <f>Stocks!B352/Stocks!B342-1</f>
        <v>-6.1144513563486602E-2</v>
      </c>
      <c r="H352" s="20">
        <f>Stocks!C352/Stocks!C342-1</f>
        <v>-1.6694674391907194E-2</v>
      </c>
      <c r="I352" s="20">
        <f>Stocks!D352/Stocks!D342-1</f>
        <v>1.1780732625099377E-2</v>
      </c>
      <c r="J352" s="20">
        <f>Stocks!E352/Stocks!E342-1</f>
        <v>-2.1907547817588191E-2</v>
      </c>
      <c r="K352" s="21">
        <f>Stocks!F352/Stocks!F342-1</f>
        <v>-2.1739052919875101E-2</v>
      </c>
    </row>
    <row r="353" spans="1:11" x14ac:dyDescent="0.25">
      <c r="A353" s="37">
        <v>41446</v>
      </c>
      <c r="B353" s="18">
        <f>Stocks!B353/Stocks!B352-1</f>
        <v>-1.6450278053439238E-3</v>
      </c>
      <c r="C353" s="18">
        <f>Stocks!C353/Stocks!C352-1</f>
        <v>1.6247607870039094E-3</v>
      </c>
      <c r="D353" s="18">
        <f>Stocks!D353/Stocks!D352-1</f>
        <v>6.9605545529907165E-3</v>
      </c>
      <c r="E353" s="18">
        <f>Stocks!E353/Stocks!E352-1</f>
        <v>-2.4597268961210617E-3</v>
      </c>
      <c r="F353" s="19">
        <f>Stocks!F353/Stocks!F352-1</f>
        <v>-1.4430147641179003E-3</v>
      </c>
      <c r="G353" s="20">
        <f>Stocks!B353/Stocks!B343-1</f>
        <v>-6.0390841391568806E-2</v>
      </c>
      <c r="H353" s="20">
        <f>Stocks!C353/Stocks!C343-1</f>
        <v>-1.1702501557087297E-2</v>
      </c>
      <c r="I353" s="20">
        <f>Stocks!D353/Stocks!D343-1</f>
        <v>2.2254711295095486E-2</v>
      </c>
      <c r="J353" s="20">
        <f>Stocks!E353/Stocks!E343-1</f>
        <v>-2.6763960832843936E-2</v>
      </c>
      <c r="K353" s="21">
        <f>Stocks!F353/Stocks!F343-1</f>
        <v>-2.2874931366172468E-2</v>
      </c>
    </row>
    <row r="354" spans="1:11" x14ac:dyDescent="0.25">
      <c r="A354" s="37">
        <v>41447</v>
      </c>
      <c r="B354" s="18">
        <f>Stocks!B354/Stocks!B353-1</f>
        <v>4.4630802596461461E-3</v>
      </c>
      <c r="C354" s="18">
        <f>Stocks!C354/Stocks!C353-1</f>
        <v>5.7582854400282102E-3</v>
      </c>
      <c r="D354" s="18">
        <f>Stocks!D354/Stocks!D353-1</f>
        <v>-1.0336261605784491E-3</v>
      </c>
      <c r="E354" s="18">
        <f>Stocks!E354/Stocks!E353-1</f>
        <v>8.8810872124989171E-3</v>
      </c>
      <c r="F354" s="19">
        <f>Stocks!F354/Stocks!F353-1</f>
        <v>6.9364189061975612E-3</v>
      </c>
      <c r="G354" s="20">
        <f>Stocks!B354/Stocks!B344-1</f>
        <v>-1.8123219285495207E-2</v>
      </c>
      <c r="H354" s="20">
        <f>Stocks!C354/Stocks!C344-1</f>
        <v>7.883583991188825E-3</v>
      </c>
      <c r="I354" s="20">
        <f>Stocks!D354/Stocks!D344-1</f>
        <v>2.0860964345893684E-2</v>
      </c>
      <c r="J354" s="20">
        <f>Stocks!E354/Stocks!E344-1</f>
        <v>1.6592453089424808E-2</v>
      </c>
      <c r="K354" s="21">
        <f>Stocks!F354/Stocks!F344-1</f>
        <v>-2.7630603839500445E-2</v>
      </c>
    </row>
    <row r="355" spans="1:11" x14ac:dyDescent="0.25">
      <c r="A355" s="37">
        <v>41450</v>
      </c>
      <c r="B355" s="18">
        <f>Stocks!B355/Stocks!B354-1</f>
        <v>-3.1446128415275609E-3</v>
      </c>
      <c r="C355" s="18">
        <f>Stocks!C355/Stocks!C354-1</f>
        <v>-3.9513012507281786E-3</v>
      </c>
      <c r="D355" s="18">
        <f>Stocks!D355/Stocks!D354-1</f>
        <v>-4.3973752640247277E-3</v>
      </c>
      <c r="E355" s="18">
        <f>Stocks!E355/Stocks!E354-1</f>
        <v>-1.379468162216213E-2</v>
      </c>
      <c r="F355" s="19">
        <f>Stocks!F355/Stocks!F354-1</f>
        <v>1.148089133564012E-3</v>
      </c>
      <c r="G355" s="20">
        <f>Stocks!B355/Stocks!B345-1</f>
        <v>2.7505187251573027E-3</v>
      </c>
      <c r="H355" s="20">
        <f>Stocks!C355/Stocks!C345-1</f>
        <v>2.2855294122040792E-2</v>
      </c>
      <c r="I355" s="20">
        <f>Stocks!D355/Stocks!D345-1</f>
        <v>3.6976988671095778E-2</v>
      </c>
      <c r="J355" s="20">
        <f>Stocks!E355/Stocks!E345-1</f>
        <v>9.9374225914750092E-3</v>
      </c>
      <c r="K355" s="21">
        <f>Stocks!F355/Stocks!F345-1</f>
        <v>-2.5970517957098371E-2</v>
      </c>
    </row>
    <row r="356" spans="1:11" x14ac:dyDescent="0.25">
      <c r="A356" s="37">
        <v>41451</v>
      </c>
      <c r="B356" s="18">
        <f>Stocks!B356/Stocks!B355-1</f>
        <v>-1.433285769610948E-2</v>
      </c>
      <c r="C356" s="18">
        <f>Stocks!C356/Stocks!C355-1</f>
        <v>-6.3148309378138201E-3</v>
      </c>
      <c r="D356" s="18">
        <f>Stocks!D356/Stocks!D355-1</f>
        <v>-1.5588464482112485E-3</v>
      </c>
      <c r="E356" s="18">
        <f>Stocks!E356/Stocks!E355-1</f>
        <v>-2.6190053741269814E-2</v>
      </c>
      <c r="F356" s="19">
        <f>Stocks!F356/Stocks!F355-1</f>
        <v>7.7408838216006526E-3</v>
      </c>
      <c r="G356" s="20">
        <f>Stocks!B356/Stocks!B346-1</f>
        <v>-1.9510428108592381E-2</v>
      </c>
      <c r="H356" s="20">
        <f>Stocks!C356/Stocks!C346-1</f>
        <v>3.4334647687384034E-3</v>
      </c>
      <c r="I356" s="20">
        <f>Stocks!D356/Stocks!D346-1</f>
        <v>2.6031155012171681E-2</v>
      </c>
      <c r="J356" s="20">
        <f>Stocks!E356/Stocks!E346-1</f>
        <v>-2.7344248315227637E-2</v>
      </c>
      <c r="K356" s="21">
        <f>Stocks!F356/Stocks!F346-1</f>
        <v>-2.4423811697980358E-2</v>
      </c>
    </row>
    <row r="357" spans="1:11" x14ac:dyDescent="0.25">
      <c r="A357" s="37">
        <v>41452</v>
      </c>
      <c r="B357" s="18">
        <f>Stocks!B357/Stocks!B356-1</f>
        <v>1.4610974834613488E-2</v>
      </c>
      <c r="C357" s="18">
        <f>Stocks!C357/Stocks!C356-1</f>
        <v>1.6865012640231214E-2</v>
      </c>
      <c r="D357" s="18">
        <f>Stocks!D357/Stocks!D356-1</f>
        <v>3.7730747954283217E-3</v>
      </c>
      <c r="E357" s="18">
        <f>Stocks!E357/Stocks!E356-1</f>
        <v>1.4191250966482993E-2</v>
      </c>
      <c r="F357" s="19">
        <f>Stocks!F357/Stocks!F356-1</f>
        <v>3.4138574950983713E-3</v>
      </c>
      <c r="G357" s="20">
        <f>Stocks!B357/Stocks!B347-1</f>
        <v>4.6156641521721831E-3</v>
      </c>
      <c r="H357" s="20">
        <f>Stocks!C357/Stocks!C347-1</f>
        <v>1.8857091990645447E-2</v>
      </c>
      <c r="I357" s="20">
        <f>Stocks!D357/Stocks!D347-1</f>
        <v>2.402441755107998E-2</v>
      </c>
      <c r="J357" s="20">
        <f>Stocks!E357/Stocks!E347-1</f>
        <v>-1.0801905730132622E-2</v>
      </c>
      <c r="K357" s="21">
        <f>Stocks!F357/Stocks!F347-1</f>
        <v>-2.8271810773121686E-3</v>
      </c>
    </row>
    <row r="358" spans="1:11" x14ac:dyDescent="0.25">
      <c r="A358" s="37">
        <v>41453</v>
      </c>
      <c r="B358" s="18">
        <f>Stocks!B358/Stocks!B357-1</f>
        <v>-1.4743289165100038E-2</v>
      </c>
      <c r="C358" s="18">
        <f>Stocks!C358/Stocks!C357-1</f>
        <v>-2.6440190008811038E-2</v>
      </c>
      <c r="D358" s="18">
        <f>Stocks!D358/Stocks!D357-1</f>
        <v>-7.5825975739635121E-3</v>
      </c>
      <c r="E358" s="18">
        <f>Stocks!E358/Stocks!E357-1</f>
        <v>-2.4136367469472009E-2</v>
      </c>
      <c r="F358" s="19">
        <f>Stocks!F358/Stocks!F357-1</f>
        <v>-1.16244101804307E-2</v>
      </c>
      <c r="G358" s="20">
        <f>Stocks!B358/Stocks!B348-1</f>
        <v>-4.2273495403835071E-3</v>
      </c>
      <c r="H358" s="20">
        <f>Stocks!C358/Stocks!C348-1</f>
        <v>7.4122052316138998E-4</v>
      </c>
      <c r="I358" s="20">
        <f>Stocks!D358/Stocks!D348-1</f>
        <v>1.2965445688490895E-2</v>
      </c>
      <c r="J358" s="20">
        <f>Stocks!E358/Stocks!E348-1</f>
        <v>-2.6021182044170477E-2</v>
      </c>
      <c r="K358" s="21">
        <f>Stocks!F358/Stocks!F348-1</f>
        <v>-1.0783045963296156E-2</v>
      </c>
    </row>
    <row r="359" spans="1:11" x14ac:dyDescent="0.25">
      <c r="A359" s="37">
        <v>41454</v>
      </c>
      <c r="B359" s="18">
        <f>Stocks!B359/Stocks!B358-1</f>
        <v>2.3663574043704116E-3</v>
      </c>
      <c r="C359" s="18">
        <f>Stocks!C359/Stocks!C358-1</f>
        <v>-4.9385067918328307E-4</v>
      </c>
      <c r="D359" s="18">
        <f>Stocks!D359/Stocks!D358-1</f>
        <v>1.960437633976575E-4</v>
      </c>
      <c r="E359" s="18">
        <f>Stocks!E359/Stocks!E358-1</f>
        <v>-9.8715372984821137E-3</v>
      </c>
      <c r="F359" s="19">
        <f>Stocks!F359/Stocks!F358-1</f>
        <v>-6.024245897610081E-3</v>
      </c>
      <c r="G359" s="20">
        <f>Stocks!B359/Stocks!B349-1</f>
        <v>1.2300461284210806E-2</v>
      </c>
      <c r="H359" s="20">
        <f>Stocks!C359/Stocks!C349-1</f>
        <v>-4.181788231171768E-3</v>
      </c>
      <c r="I359" s="20">
        <f>Stocks!D359/Stocks!D349-1</f>
        <v>7.6980518104585727E-3</v>
      </c>
      <c r="J359" s="20">
        <f>Stocks!E359/Stocks!E349-1</f>
        <v>-3.3039698697406639E-2</v>
      </c>
      <c r="K359" s="21">
        <f>Stocks!F359/Stocks!F349-1</f>
        <v>-3.7499922949900122E-2</v>
      </c>
    </row>
    <row r="360" spans="1:11" x14ac:dyDescent="0.25">
      <c r="A360" s="37">
        <v>41457</v>
      </c>
      <c r="B360" s="18">
        <f>Stocks!B360/Stocks!B359-1</f>
        <v>-3.6107766207330583E-3</v>
      </c>
      <c r="C360" s="18">
        <f>Stocks!C360/Stocks!C359-1</f>
        <v>-5.5165975125076594E-3</v>
      </c>
      <c r="D360" s="18">
        <f>Stocks!D360/Stocks!D359-1</f>
        <v>-4.3092621032230216E-3</v>
      </c>
      <c r="E360" s="18">
        <f>Stocks!E360/Stocks!E359-1</f>
        <v>-1.103734686952873E-2</v>
      </c>
      <c r="F360" s="19">
        <f>Stocks!F360/Stocks!F359-1</f>
        <v>1.0678023110991308E-2</v>
      </c>
      <c r="G360" s="20">
        <f>Stocks!B360/Stocks!B350-1</f>
        <v>-1.9406956721081392E-2</v>
      </c>
      <c r="H360" s="20">
        <f>Stocks!C360/Stocks!C350-1</f>
        <v>-1.8766707070777766E-2</v>
      </c>
      <c r="I360" s="20">
        <f>Stocks!D360/Stocks!D350-1</f>
        <v>-4.1791055197243354E-3</v>
      </c>
      <c r="J360" s="20">
        <f>Stocks!E360/Stocks!E350-1</f>
        <v>-6.1282454334700587E-2</v>
      </c>
      <c r="K360" s="21">
        <f>Stocks!F360/Stocks!F350-1</f>
        <v>-2.8302196689927617E-2</v>
      </c>
    </row>
    <row r="361" spans="1:11" x14ac:dyDescent="0.25">
      <c r="A361" s="37">
        <v>41459</v>
      </c>
      <c r="B361" s="18">
        <f>Stocks!B361/Stocks!B360-1</f>
        <v>4.111667203275049E-3</v>
      </c>
      <c r="C361" s="18">
        <f>Stocks!C361/Stocks!C360-1</f>
        <v>1.1778277849384899E-2</v>
      </c>
      <c r="D361" s="18">
        <f>Stocks!D361/Stocks!D360-1</f>
        <v>3.737673843260847E-3</v>
      </c>
      <c r="E361" s="18">
        <f>Stocks!E361/Stocks!E360-1</f>
        <v>1.447647694033849E-2</v>
      </c>
      <c r="F361" s="19">
        <f>Stocks!F361/Stocks!F360-1</f>
        <v>-1.713289111512839E-2</v>
      </c>
      <c r="G361" s="20">
        <f>Stocks!B361/Stocks!B351-1</f>
        <v>-6.344413950025829E-3</v>
      </c>
      <c r="H361" s="20">
        <f>Stocks!C361/Stocks!C351-1</f>
        <v>-5.917264495183483E-3</v>
      </c>
      <c r="I361" s="20">
        <f>Stocks!D361/Stocks!D351-1</f>
        <v>-6.4903730342441568E-3</v>
      </c>
      <c r="J361" s="20">
        <f>Stocks!E361/Stocks!E351-1</f>
        <v>-4.0941252427646679E-2</v>
      </c>
      <c r="K361" s="21">
        <f>Stocks!F361/Stocks!F351-1</f>
        <v>-1.6008988146200664E-2</v>
      </c>
    </row>
    <row r="362" spans="1:11" x14ac:dyDescent="0.25">
      <c r="A362" s="37">
        <v>41460</v>
      </c>
      <c r="B362" s="18">
        <f>Stocks!B362/Stocks!B361-1</f>
        <v>-9.4384963788713971E-3</v>
      </c>
      <c r="C362" s="18">
        <f>Stocks!C362/Stocks!C361-1</f>
        <v>-9.6736162692675487E-3</v>
      </c>
      <c r="D362" s="18">
        <f>Stocks!D362/Stocks!D361-1</f>
        <v>1.3045833689440123E-4</v>
      </c>
      <c r="E362" s="18">
        <f>Stocks!E362/Stocks!E361-1</f>
        <v>-5.506158623755808E-3</v>
      </c>
      <c r="F362" s="19">
        <f>Stocks!F362/Stocks!F361-1</f>
        <v>5.808091294952078E-4</v>
      </c>
      <c r="G362" s="20">
        <f>Stocks!B362/Stocks!B352-1</f>
        <v>-2.1525924459697254E-2</v>
      </c>
      <c r="H362" s="20">
        <f>Stocks!C362/Stocks!C352-1</f>
        <v>-1.6893191569965382E-2</v>
      </c>
      <c r="I362" s="20">
        <f>Stocks!D362/Stocks!D352-1</f>
        <v>-4.1630744266595299E-3</v>
      </c>
      <c r="J362" s="20">
        <f>Stocks!E362/Stocks!E352-1</f>
        <v>-5.4989847662850422E-2</v>
      </c>
      <c r="K362" s="21">
        <f>Stocks!F362/Stocks!F352-1</f>
        <v>-6.0608595845563773E-3</v>
      </c>
    </row>
    <row r="363" spans="1:11" x14ac:dyDescent="0.25">
      <c r="A363" s="37">
        <v>41461</v>
      </c>
      <c r="B363" s="18">
        <f>Stocks!B363/Stocks!B362-1</f>
        <v>1.0159023709051862E-2</v>
      </c>
      <c r="C363" s="18">
        <f>Stocks!C363/Stocks!C362-1</f>
        <v>1.1589272581241872E-2</v>
      </c>
      <c r="D363" s="18">
        <f>Stocks!D363/Stocks!D362-1</f>
        <v>2.0772242366537519E-2</v>
      </c>
      <c r="E363" s="18">
        <f>Stocks!E363/Stocks!E362-1</f>
        <v>1.3124689776826237E-2</v>
      </c>
      <c r="F363" s="19">
        <f>Stocks!F363/Stocks!F362-1</f>
        <v>-2.3225733926749426E-3</v>
      </c>
      <c r="G363" s="20">
        <f>Stocks!B363/Stocks!B353-1</f>
        <v>-9.9569347567777244E-3</v>
      </c>
      <c r="H363" s="20">
        <f>Stocks!C363/Stocks!C353-1</f>
        <v>-7.1129028120280324E-3</v>
      </c>
      <c r="I363" s="20">
        <f>Stocks!D363/Stocks!D353-1</f>
        <v>9.4960392963470142E-3</v>
      </c>
      <c r="J363" s="20">
        <f>Stocks!E363/Stocks!E353-1</f>
        <v>-4.0226100903671846E-2</v>
      </c>
      <c r="K363" s="21">
        <f>Stocks!F363/Stocks!F353-1</f>
        <v>-6.936350678343528E-3</v>
      </c>
    </row>
    <row r="364" spans="1:11" x14ac:dyDescent="0.25">
      <c r="A364" s="37">
        <v>41464</v>
      </c>
      <c r="B364" s="18">
        <f>Stocks!B364/Stocks!B363-1</f>
        <v>6.1032198125654524E-3</v>
      </c>
      <c r="C364" s="18">
        <f>Stocks!C364/Stocks!C363-1</f>
        <v>4.3373394247390173E-3</v>
      </c>
      <c r="D364" s="18">
        <f>Stocks!D364/Stocks!D363-1</f>
        <v>-4.7994120981554866E-3</v>
      </c>
      <c r="E364" s="18">
        <f>Stocks!E364/Stocks!E363-1</f>
        <v>1.1114818036229268E-2</v>
      </c>
      <c r="F364" s="19">
        <f>Stocks!F364/Stocks!F363-1</f>
        <v>-8.7306131607711723E-4</v>
      </c>
      <c r="G364" s="20">
        <f>Stocks!B364/Stocks!B354-1</f>
        <v>-8.3403409542667228E-3</v>
      </c>
      <c r="H364" s="20">
        <f>Stocks!C364/Stocks!C354-1</f>
        <v>-8.5156642754985468E-3</v>
      </c>
      <c r="I364" s="20">
        <f>Stocks!D364/Stocks!D354-1</f>
        <v>5.6905598644307887E-3</v>
      </c>
      <c r="J364" s="20">
        <f>Stocks!E364/Stocks!E354-1</f>
        <v>-3.8101096709028059E-2</v>
      </c>
      <c r="K364" s="21">
        <f>Stocks!F364/Stocks!F354-1</f>
        <v>-1.4638238089727196E-2</v>
      </c>
    </row>
    <row r="365" spans="1:11" x14ac:dyDescent="0.25">
      <c r="A365" s="37">
        <v>41465</v>
      </c>
      <c r="B365" s="18">
        <f>Stocks!B365/Stocks!B364-1</f>
        <v>3.2402353978435716E-3</v>
      </c>
      <c r="C365" s="18">
        <f>Stocks!C365/Stocks!C364-1</f>
        <v>1.2221885132736032E-2</v>
      </c>
      <c r="D365" s="18">
        <f>Stocks!D365/Stocks!D364-1</f>
        <v>-3.9223259892606777E-3</v>
      </c>
      <c r="E365" s="18">
        <f>Stocks!E365/Stocks!E364-1</f>
        <v>1.3889308964978309E-3</v>
      </c>
      <c r="F365" s="19">
        <f>Stocks!F365/Stocks!F364-1</f>
        <v>8.7382421819892642E-4</v>
      </c>
      <c r="G365" s="20">
        <f>Stocks!B365/Stocks!B355-1</f>
        <v>-1.9887712986501604E-3</v>
      </c>
      <c r="H365" s="20">
        <f>Stocks!C365/Stocks!C355-1</f>
        <v>7.583408970712302E-3</v>
      </c>
      <c r="I365" s="20">
        <f>Stocks!D365/Stocks!D355-1</f>
        <v>6.1704225719316774E-3</v>
      </c>
      <c r="J365" s="20">
        <f>Stocks!E365/Stocks!E355-1</f>
        <v>-2.3291705644581828E-2</v>
      </c>
      <c r="K365" s="21">
        <f>Stocks!F365/Stocks!F355-1</f>
        <v>-1.4908178334499644E-2</v>
      </c>
    </row>
    <row r="366" spans="1:11" x14ac:dyDescent="0.25">
      <c r="A366" s="37">
        <v>41466</v>
      </c>
      <c r="B366" s="18">
        <f>Stocks!B366/Stocks!B365-1</f>
        <v>1.4430034651300438E-3</v>
      </c>
      <c r="C366" s="18">
        <f>Stocks!C366/Stocks!C365-1</f>
        <v>8.4520934317859897E-3</v>
      </c>
      <c r="D366" s="18">
        <f>Stocks!D366/Stocks!D365-1</f>
        <v>1.0780435131328536E-2</v>
      </c>
      <c r="E366" s="18">
        <f>Stocks!E366/Stocks!E365-1</f>
        <v>1.477275274557921E-2</v>
      </c>
      <c r="F366" s="19">
        <f>Stocks!F366/Stocks!F365-1</f>
        <v>1.4842626360811018E-2</v>
      </c>
      <c r="G366" s="20">
        <f>Stocks!B366/Stocks!B356-1</f>
        <v>1.3984660203336885E-2</v>
      </c>
      <c r="H366" s="20">
        <f>Stocks!C366/Stocks!C356-1</f>
        <v>2.255687185370614E-2</v>
      </c>
      <c r="I366" s="20">
        <f>Stocks!D366/Stocks!D356-1</f>
        <v>1.8605226683274356E-2</v>
      </c>
      <c r="J366" s="20">
        <f>Stocks!E366/Stocks!E356-1</f>
        <v>1.7793018340308997E-2</v>
      </c>
      <c r="K366" s="21">
        <f>Stocks!F366/Stocks!F356-1</f>
        <v>-7.9660480634520248E-3</v>
      </c>
    </row>
    <row r="367" spans="1:11" x14ac:dyDescent="0.25">
      <c r="A367" s="37">
        <v>41467</v>
      </c>
      <c r="B367" s="18">
        <f>Stocks!B367/Stocks!B366-1</f>
        <v>1.3929148177252548E-2</v>
      </c>
      <c r="C367" s="18">
        <f>Stocks!C367/Stocks!C366-1</f>
        <v>1.5167091245833486E-3</v>
      </c>
      <c r="D367" s="18">
        <f>Stocks!D367/Stocks!D366-1</f>
        <v>-9.8353050738692049E-3</v>
      </c>
      <c r="E367" s="18">
        <f>Stocks!E367/Stocks!E366-1</f>
        <v>3.5281310617609751E-3</v>
      </c>
      <c r="F367" s="19">
        <f>Stocks!F367/Stocks!F366-1</f>
        <v>-4.3016646918699886E-3</v>
      </c>
      <c r="G367" s="20">
        <f>Stocks!B367/Stocks!B357-1</f>
        <v>1.3303254434397394E-2</v>
      </c>
      <c r="H367" s="20">
        <f>Stocks!C367/Stocks!C357-1</f>
        <v>7.1226568535538437E-3</v>
      </c>
      <c r="I367" s="20">
        <f>Stocks!D367/Stocks!D357-1</f>
        <v>4.7957639574658373E-3</v>
      </c>
      <c r="J367" s="20">
        <f>Stocks!E367/Stocks!E357-1</f>
        <v>7.09202976206047E-3</v>
      </c>
      <c r="K367" s="21">
        <f>Stocks!F367/Stocks!F357-1</f>
        <v>-1.55940670600202E-2</v>
      </c>
    </row>
    <row r="368" spans="1:11" x14ac:dyDescent="0.25">
      <c r="A368" s="37">
        <v>41468</v>
      </c>
      <c r="B368" s="18">
        <f>Stocks!B368/Stocks!B367-1</f>
        <v>8.5942511966845547E-3</v>
      </c>
      <c r="C368" s="18">
        <f>Stocks!C368/Stocks!C367-1</f>
        <v>1.2273736286531278E-2</v>
      </c>
      <c r="D368" s="18">
        <f>Stocks!D368/Stocks!D367-1</f>
        <v>1.5481946739197561E-3</v>
      </c>
      <c r="E368" s="18">
        <f>Stocks!E368/Stocks!E367-1</f>
        <v>9.3226247431383857E-3</v>
      </c>
      <c r="F368" s="19">
        <f>Stocks!F368/Stocks!F367-1</f>
        <v>6.6244995827497988E-3</v>
      </c>
      <c r="G368" s="20">
        <f>Stocks!B368/Stocks!B358-1</f>
        <v>3.730512657495999E-2</v>
      </c>
      <c r="H368" s="20">
        <f>Stocks!C368/Stocks!C358-1</f>
        <v>4.7171220801721203E-2</v>
      </c>
      <c r="I368" s="20">
        <f>Stocks!D368/Stocks!D358-1</f>
        <v>1.4040444018315945E-2</v>
      </c>
      <c r="J368" s="20">
        <f>Stocks!E368/Stocks!E358-1</f>
        <v>4.162173581721107E-2</v>
      </c>
      <c r="K368" s="21">
        <f>Stocks!F368/Stocks!F358-1</f>
        <v>2.5815487945159976E-3</v>
      </c>
    </row>
    <row r="369" spans="1:11" x14ac:dyDescent="0.25">
      <c r="A369" s="37">
        <v>41471</v>
      </c>
      <c r="B369" s="18">
        <f>Stocks!B369/Stocks!B368-1</f>
        <v>3.4888294242847451E-3</v>
      </c>
      <c r="C369" s="18">
        <f>Stocks!C369/Stocks!C368-1</f>
        <v>3.3068038661272503E-3</v>
      </c>
      <c r="D369" s="18">
        <f>Stocks!D369/Stocks!D368-1</f>
        <v>-1.2881506787731922E-4</v>
      </c>
      <c r="E369" s="18">
        <f>Stocks!E369/Stocks!E368-1</f>
        <v>-2.6883199896267085E-3</v>
      </c>
      <c r="F369" s="19">
        <f>Stocks!F369/Stocks!F368-1</f>
        <v>-8.5842435193661526E-4</v>
      </c>
      <c r="G369" s="20">
        <f>Stocks!B369/Stocks!B359-1</f>
        <v>3.8466723801456215E-2</v>
      </c>
      <c r="H369" s="20">
        <f>Stocks!C369/Stocks!C359-1</f>
        <v>5.1153123327046357E-2</v>
      </c>
      <c r="I369" s="20">
        <f>Stocks!D369/Stocks!D359-1</f>
        <v>1.3711088592883725E-2</v>
      </c>
      <c r="J369" s="20">
        <f>Stocks!E369/Stocks!E359-1</f>
        <v>4.9178528257646015E-2</v>
      </c>
      <c r="K369" s="21">
        <f>Stocks!F369/Stocks!F359-1</f>
        <v>7.7920957768560228E-3</v>
      </c>
    </row>
    <row r="370" spans="1:11" x14ac:dyDescent="0.25">
      <c r="A370" s="37">
        <v>41472</v>
      </c>
      <c r="B370" s="18">
        <f>Stocks!B370/Stocks!B369-1</f>
        <v>3.4770267914945308E-3</v>
      </c>
      <c r="C370" s="18">
        <f>Stocks!C370/Stocks!C369-1</f>
        <v>2.3541734939644954E-3</v>
      </c>
      <c r="D370" s="18">
        <f>Stocks!D370/Stocks!D369-1</f>
        <v>-8.3731352835696438E-3</v>
      </c>
      <c r="E370" s="18">
        <f>Stocks!E370/Stocks!E369-1</f>
        <v>1.2565334494357927E-2</v>
      </c>
      <c r="F370" s="19">
        <f>Stocks!F370/Stocks!F369-1</f>
        <v>-2.5770124138040362E-3</v>
      </c>
      <c r="G370" s="20">
        <f>Stocks!B370/Stocks!B360-1</f>
        <v>4.5853845034543816E-2</v>
      </c>
      <c r="H370" s="20">
        <f>Stocks!C370/Stocks!C360-1</f>
        <v>5.9472402970880411E-2</v>
      </c>
      <c r="I370" s="20">
        <f>Stocks!D370/Stocks!D360-1</f>
        <v>9.5736660491583248E-3</v>
      </c>
      <c r="J370" s="20">
        <f>Stocks!E370/Stocks!E360-1</f>
        <v>7.4218327705997567E-2</v>
      </c>
      <c r="K370" s="21">
        <f>Stocks!F370/Stocks!F360-1</f>
        <v>-5.4250908302215795E-3</v>
      </c>
    </row>
    <row r="371" spans="1:11" x14ac:dyDescent="0.25">
      <c r="A371" s="37">
        <v>41473</v>
      </c>
      <c r="B371" s="18">
        <f>Stocks!B371/Stocks!B370-1</f>
        <v>6.2632753119828966E-3</v>
      </c>
      <c r="C371" s="18">
        <f>Stocks!C371/Stocks!C370-1</f>
        <v>2.427009788198653E-3</v>
      </c>
      <c r="D371" s="18">
        <f>Stocks!D371/Stocks!D370-1</f>
        <v>-4.5461753698883278E-4</v>
      </c>
      <c r="E371" s="18">
        <f>Stocks!E371/Stocks!E370-1</f>
        <v>5.6867525000185992E-3</v>
      </c>
      <c r="F371" s="19">
        <f>Stocks!F371/Stocks!F370-1</f>
        <v>5.7416859453540692E-3</v>
      </c>
      <c r="G371" s="20">
        <f>Stocks!B371/Stocks!B361-1</f>
        <v>4.8094898183310919E-2</v>
      </c>
      <c r="H371" s="20">
        <f>Stocks!C371/Stocks!C361-1</f>
        <v>4.9680326326708046E-2</v>
      </c>
      <c r="I371" s="20">
        <f>Stocks!D371/Stocks!D361-1</f>
        <v>5.3569995951643357E-3</v>
      </c>
      <c r="J371" s="20">
        <f>Stocks!E371/Stocks!E361-1</f>
        <v>6.4910982189466448E-2</v>
      </c>
      <c r="K371" s="21">
        <f>Stocks!F371/Stocks!F361-1</f>
        <v>1.7721965568927134E-2</v>
      </c>
    </row>
    <row r="372" spans="1:11" x14ac:dyDescent="0.25">
      <c r="A372" s="37">
        <v>41474</v>
      </c>
      <c r="B372" s="18">
        <f>Stocks!B372/Stocks!B371-1</f>
        <v>-4.5028019271482478E-3</v>
      </c>
      <c r="C372" s="18">
        <f>Stocks!C372/Stocks!C371-1</f>
        <v>3.3583152875436006E-3</v>
      </c>
      <c r="D372" s="18">
        <f>Stocks!D372/Stocks!D371-1</f>
        <v>2.0793725253294149E-3</v>
      </c>
      <c r="E372" s="18">
        <f>Stocks!E372/Stocks!E371-1</f>
        <v>-2.8221435566003761E-3</v>
      </c>
      <c r="F372" s="19">
        <f>Stocks!F372/Stocks!F371-1</f>
        <v>1.9985959891817284E-3</v>
      </c>
      <c r="G372" s="20">
        <f>Stocks!B372/Stocks!B362-1</f>
        <v>5.331726565361139E-2</v>
      </c>
      <c r="H372" s="20">
        <f>Stocks!C372/Stocks!C362-1</f>
        <v>6.3493309999513192E-2</v>
      </c>
      <c r="I372" s="20">
        <f>Stocks!D372/Stocks!D362-1</f>
        <v>7.3160985353282193E-3</v>
      </c>
      <c r="J372" s="20">
        <f>Stocks!E372/Stocks!E362-1</f>
        <v>6.7785044353009249E-2</v>
      </c>
      <c r="K372" s="21">
        <f>Stocks!F372/Stocks!F362-1</f>
        <v>1.9164040828049123E-2</v>
      </c>
    </row>
    <row r="373" spans="1:11" x14ac:dyDescent="0.25">
      <c r="A373" s="37">
        <v>41475</v>
      </c>
      <c r="B373" s="18">
        <f>Stocks!B373/Stocks!B372-1</f>
        <v>-4.6561197806804788E-4</v>
      </c>
      <c r="C373" s="18">
        <f>Stocks!C373/Stocks!C372-1</f>
        <v>6.2273757230575377E-3</v>
      </c>
      <c r="D373" s="18">
        <f>Stocks!D373/Stocks!D372-1</f>
        <v>-1.880705873932853E-3</v>
      </c>
      <c r="E373" s="18">
        <f>Stocks!E373/Stocks!E372-1</f>
        <v>4.9268800100756849E-3</v>
      </c>
      <c r="F373" s="19">
        <f>Stocks!F373/Stocks!F372-1</f>
        <v>-1.1965942396358953E-2</v>
      </c>
      <c r="G373" s="20">
        <f>Stocks!B373/Stocks!B363-1</f>
        <v>4.2238700845634858E-2</v>
      </c>
      <c r="H373" s="20">
        <f>Stocks!C373/Stocks!C363-1</f>
        <v>5.7856297437057114E-2</v>
      </c>
      <c r="I373" s="20">
        <f>Stocks!D373/Stocks!D363-1</f>
        <v>-1.5038231348300735E-2</v>
      </c>
      <c r="J373" s="20">
        <f>Stocks!E373/Stocks!E363-1</f>
        <v>5.914494432019346E-2</v>
      </c>
      <c r="K373" s="21">
        <f>Stocks!F373/Stocks!F363-1</f>
        <v>9.3129861094793931E-3</v>
      </c>
    </row>
    <row r="374" spans="1:11" x14ac:dyDescent="0.25">
      <c r="A374" s="37">
        <v>41478</v>
      </c>
      <c r="B374" s="18">
        <f>Stocks!B374/Stocks!B373-1</f>
        <v>1.2111765361395355E-2</v>
      </c>
      <c r="C374" s="18">
        <f>Stocks!C374/Stocks!C373-1</f>
        <v>1.9336071553215373E-3</v>
      </c>
      <c r="D374" s="18">
        <f>Stocks!D374/Stocks!D373-1</f>
        <v>-1.3448556118836996E-2</v>
      </c>
      <c r="E374" s="18">
        <f>Stocks!E374/Stocks!E373-1</f>
        <v>7.6265716910450809E-3</v>
      </c>
      <c r="F374" s="19">
        <f>Stocks!F374/Stocks!F373-1</f>
        <v>-6.3436234899629795E-3</v>
      </c>
      <c r="G374" s="20">
        <f>Stocks!B374/Stocks!B364-1</f>
        <v>4.8463050975386945E-2</v>
      </c>
      <c r="H374" s="20">
        <f>Stocks!C374/Stocks!C364-1</f>
        <v>5.5324475489650027E-2</v>
      </c>
      <c r="I374" s="20">
        <f>Stocks!D374/Stocks!D364-1</f>
        <v>-2.3598391275350572E-2</v>
      </c>
      <c r="J374" s="20">
        <f>Stocks!E374/Stocks!E364-1</f>
        <v>5.549099877895336E-2</v>
      </c>
      <c r="K374" s="21">
        <f>Stocks!F374/Stocks!F364-1</f>
        <v>3.7866518373843583E-3</v>
      </c>
    </row>
    <row r="375" spans="1:11" x14ac:dyDescent="0.25">
      <c r="A375" s="37">
        <v>41479</v>
      </c>
      <c r="B375" s="18">
        <f>Stocks!B375/Stocks!B374-1</f>
        <v>4.2736147573549932E-3</v>
      </c>
      <c r="C375" s="18">
        <f>Stocks!C375/Stocks!C374-1</f>
        <v>3.5517488169618527E-3</v>
      </c>
      <c r="D375" s="18">
        <f>Stocks!D375/Stocks!D374-1</f>
        <v>4.7547113298870958E-2</v>
      </c>
      <c r="E375" s="18">
        <f>Stocks!E375/Stocks!E374-1</f>
        <v>-3.0234422938644312E-2</v>
      </c>
      <c r="F375" s="19">
        <f>Stocks!F375/Stocks!F374-1</f>
        <v>1.2768517932102652E-2</v>
      </c>
      <c r="G375" s="20">
        <f>Stocks!B375/Stocks!B365-1</f>
        <v>4.9543011724427988E-2</v>
      </c>
      <c r="H375" s="20">
        <f>Stocks!C375/Stocks!C365-1</f>
        <v>4.6285146075557781E-2</v>
      </c>
      <c r="I375" s="20">
        <f>Stocks!D375/Stocks!D365-1</f>
        <v>2.6854344121011398E-2</v>
      </c>
      <c r="J375" s="20">
        <f>Stocks!E375/Stocks!E365-1</f>
        <v>2.2159129118368703E-2</v>
      </c>
      <c r="K375" s="21">
        <f>Stocks!F375/Stocks!F365-1</f>
        <v>1.5715962494536218E-2</v>
      </c>
    </row>
    <row r="376" spans="1:11" x14ac:dyDescent="0.25">
      <c r="A376" s="37">
        <v>41480</v>
      </c>
      <c r="B376" s="18">
        <f>Stocks!B376/Stocks!B375-1</f>
        <v>4.7140310431166288E-3</v>
      </c>
      <c r="C376" s="18">
        <f>Stocks!C376/Stocks!C375-1</f>
        <v>7.7703838236937717E-3</v>
      </c>
      <c r="D376" s="18">
        <f>Stocks!D376/Stocks!D375-1</f>
        <v>-1.6093664189090306E-2</v>
      </c>
      <c r="E376" s="18">
        <f>Stocks!E376/Stocks!E375-1</f>
        <v>-3.0504091336858163E-3</v>
      </c>
      <c r="F376" s="19">
        <f>Stocks!F376/Stocks!F375-1</f>
        <v>-1.7192743421057255E-3</v>
      </c>
      <c r="G376" s="20">
        <f>Stocks!B376/Stocks!B366-1</f>
        <v>5.2971149046027843E-2</v>
      </c>
      <c r="H376" s="20">
        <f>Stocks!C376/Stocks!C366-1</f>
        <v>4.5577861474207504E-2</v>
      </c>
      <c r="I376" s="20">
        <f>Stocks!D376/Stocks!D366-1</f>
        <v>-4.4711984917944481E-4</v>
      </c>
      <c r="J376" s="20">
        <f>Stocks!E376/Stocks!E366-1</f>
        <v>4.2062351572782486E-3</v>
      </c>
      <c r="K376" s="21">
        <f>Stocks!F376/Stocks!F366-1</f>
        <v>-8.6019076927157379E-4</v>
      </c>
    </row>
    <row r="377" spans="1:11" x14ac:dyDescent="0.25">
      <c r="A377" s="37">
        <v>41481</v>
      </c>
      <c r="B377" s="18">
        <f>Stocks!B377/Stocks!B376-1</f>
        <v>-1.8897500706871018E-2</v>
      </c>
      <c r="C377" s="18">
        <f>Stocks!C377/Stocks!C376-1</f>
        <v>-1.5726554957219196E-2</v>
      </c>
      <c r="D377" s="18">
        <f>Stocks!D377/Stocks!D376-1</f>
        <v>2.8112846373653522E-3</v>
      </c>
      <c r="E377" s="18">
        <f>Stocks!E377/Stocks!E376-1</f>
        <v>-1.4465036055687386E-2</v>
      </c>
      <c r="F377" s="19">
        <f>Stocks!F377/Stocks!F376-1</f>
        <v>4.3052664930078866E-3</v>
      </c>
      <c r="G377" s="20">
        <f>Stocks!B377/Stocks!B367-1</f>
        <v>1.8880488710456111E-2</v>
      </c>
      <c r="H377" s="20">
        <f>Stocks!C377/Stocks!C367-1</f>
        <v>2.7575989893607211E-2</v>
      </c>
      <c r="I377" s="20">
        <f>Stocks!D377/Stocks!D367-1</f>
        <v>1.2319377719079316E-2</v>
      </c>
      <c r="J377" s="20">
        <f>Stocks!E377/Stocks!E367-1</f>
        <v>-1.3799090304252193E-2</v>
      </c>
      <c r="K377" s="21">
        <f>Stocks!F377/Stocks!F367-1</f>
        <v>7.7764889128930648E-3</v>
      </c>
    </row>
    <row r="378" spans="1:11" x14ac:dyDescent="0.25">
      <c r="A378" s="37">
        <v>41482</v>
      </c>
      <c r="B378" s="18">
        <f>Stocks!B378/Stocks!B377-1</f>
        <v>-7.0404070211962377E-3</v>
      </c>
      <c r="C378" s="18">
        <f>Stocks!C378/Stocks!C377-1</f>
        <v>-7.9111301342486007E-3</v>
      </c>
      <c r="D378" s="18">
        <f>Stocks!D378/Stocks!D377-1</f>
        <v>-7.0083008944472613E-3</v>
      </c>
      <c r="E378" s="18">
        <f>Stocks!E378/Stocks!E377-1</f>
        <v>7.964973166339151E-3</v>
      </c>
      <c r="F378" s="19">
        <f>Stocks!F378/Stocks!F377-1</f>
        <v>4.8586979805322894E-3</v>
      </c>
      <c r="G378" s="20">
        <f>Stocks!B378/Stocks!B368-1</f>
        <v>3.0863790504471744E-3</v>
      </c>
      <c r="H378" s="20">
        <f>Stocks!C378/Stocks!C368-1</f>
        <v>7.0859945991601503E-3</v>
      </c>
      <c r="I378" s="20">
        <f>Stocks!D378/Stocks!D368-1</f>
        <v>3.6708610373179518E-3</v>
      </c>
      <c r="J378" s="20">
        <f>Stocks!E378/Stocks!E368-1</f>
        <v>-1.5125640593789069E-2</v>
      </c>
      <c r="K378" s="21">
        <f>Stocks!F378/Stocks!F368-1</f>
        <v>6.008666512844929E-3</v>
      </c>
    </row>
    <row r="379" spans="1:11" x14ac:dyDescent="0.25">
      <c r="A379" s="37">
        <v>41485</v>
      </c>
      <c r="B379" s="18">
        <f>Stocks!B379/Stocks!B378-1</f>
        <v>-5.1505088517838082E-3</v>
      </c>
      <c r="C379" s="18">
        <f>Stocks!C379/Stocks!C378-1</f>
        <v>-8.5999787842339082E-4</v>
      </c>
      <c r="D379" s="18">
        <f>Stocks!D379/Stocks!D378-1</f>
        <v>-4.5557534575232372E-3</v>
      </c>
      <c r="E379" s="18">
        <f>Stocks!E379/Stocks!E378-1</f>
        <v>-1.1715005002777223E-2</v>
      </c>
      <c r="F379" s="19">
        <f>Stocks!F379/Stocks!F378-1</f>
        <v>-5.6892073349978922E-4</v>
      </c>
      <c r="G379" s="20">
        <f>Stocks!B379/Stocks!B369-1</f>
        <v>-5.549494408857214E-3</v>
      </c>
      <c r="H379" s="20">
        <f>Stocks!C379/Stocks!C369-1</f>
        <v>2.9034976171420368E-3</v>
      </c>
      <c r="I379" s="20">
        <f>Stocks!D379/Stocks!D369-1</f>
        <v>-7.7290045141487074E-4</v>
      </c>
      <c r="J379" s="20">
        <f>Stocks!E379/Stocks!E369-1</f>
        <v>-2.4039755206179736E-2</v>
      </c>
      <c r="K379" s="21">
        <f>Stocks!F379/Stocks!F369-1</f>
        <v>6.3001598869900644E-3</v>
      </c>
    </row>
    <row r="380" spans="1:11" x14ac:dyDescent="0.25">
      <c r="A380" s="37">
        <v>41486</v>
      </c>
      <c r="B380" s="18">
        <f>Stocks!B380/Stocks!B379-1</f>
        <v>8.8752452584324182E-3</v>
      </c>
      <c r="C380" s="18">
        <f>Stocks!C380/Stocks!C379-1</f>
        <v>1.3223893525085018E-2</v>
      </c>
      <c r="D380" s="18">
        <f>Stocks!D380/Stocks!D379-1</f>
        <v>-7.0902711767324433E-3</v>
      </c>
      <c r="E380" s="18">
        <f>Stocks!E380/Stocks!E379-1</f>
        <v>3.5466630843639102E-4</v>
      </c>
      <c r="F380" s="19">
        <f>Stocks!F380/Stocks!F379-1</f>
        <v>3.2157028875785754E-2</v>
      </c>
      <c r="G380" s="20">
        <f>Stocks!B380/Stocks!B370-1</f>
        <v>-1.9983423686276147E-4</v>
      </c>
      <c r="H380" s="20">
        <f>Stocks!C380/Stocks!C370-1</f>
        <v>1.3779174623933743E-2</v>
      </c>
      <c r="I380" s="20">
        <f>Stocks!D380/Stocks!D370-1</f>
        <v>5.1979605187790767E-4</v>
      </c>
      <c r="J380" s="20">
        <f>Stocks!E380/Stocks!E370-1</f>
        <v>-3.5808997452438485E-2</v>
      </c>
      <c r="K380" s="21">
        <f>Stocks!F380/Stocks!F370-1</f>
        <v>4.1343337894971244E-2</v>
      </c>
    </row>
    <row r="381" spans="1:11" x14ac:dyDescent="0.25">
      <c r="A381" s="37">
        <v>41487</v>
      </c>
      <c r="B381" s="18">
        <f>Stocks!B381/Stocks!B380-1</f>
        <v>4.7250799462042803E-2</v>
      </c>
      <c r="C381" s="18">
        <f>Stocks!C381/Stocks!C380-1</f>
        <v>8.6491664697554427E-3</v>
      </c>
      <c r="D381" s="18">
        <f>Stocks!D381/Stocks!D380-1</f>
        <v>1.6553828978147944E-2</v>
      </c>
      <c r="E381" s="18">
        <f>Stocks!E381/Stocks!E380-1</f>
        <v>-4.7269855071729872E-4</v>
      </c>
      <c r="F381" s="19">
        <f>Stocks!F381/Stocks!F380-1</f>
        <v>3.5843084741657982E-3</v>
      </c>
      <c r="G381" s="20">
        <f>Stocks!B381/Stocks!B371-1</f>
        <v>4.0524431911820091E-2</v>
      </c>
      <c r="H381" s="20">
        <f>Stocks!C381/Stocks!C371-1</f>
        <v>2.0071795237121437E-2</v>
      </c>
      <c r="I381" s="20">
        <f>Stocks!D381/Stocks!D371-1</f>
        <v>1.7544823366346662E-2</v>
      </c>
      <c r="J381" s="20">
        <f>Stocks!E381/Stocks!E371-1</f>
        <v>-4.1714302726658437E-2</v>
      </c>
      <c r="K381" s="21">
        <f>Stocks!F381/Stocks!F371-1</f>
        <v>3.9109592701408014E-2</v>
      </c>
    </row>
    <row r="382" spans="1:11" x14ac:dyDescent="0.25">
      <c r="A382" s="37">
        <v>41488</v>
      </c>
      <c r="B382" s="18">
        <f>Stocks!B382/Stocks!B381-1</f>
        <v>-9.9910480925265999E-3</v>
      </c>
      <c r="C382" s="18">
        <f>Stocks!C382/Stocks!C381-1</f>
        <v>-5.5124527822389968E-3</v>
      </c>
      <c r="D382" s="18">
        <f>Stocks!D382/Stocks!D381-1</f>
        <v>-1.1941755325283632E-2</v>
      </c>
      <c r="E382" s="18">
        <f>Stocks!E382/Stocks!E381-1</f>
        <v>-7.244264116484489E-3</v>
      </c>
      <c r="F382" s="19">
        <f>Stocks!F382/Stocks!F381-1</f>
        <v>-7.1429493281163214E-3</v>
      </c>
      <c r="G382" s="20">
        <f>Stocks!B382/Stocks!B372-1</f>
        <v>3.4787947435040323E-2</v>
      </c>
      <c r="H382" s="20">
        <f>Stocks!C382/Stocks!C372-1</f>
        <v>1.105326200507073E-2</v>
      </c>
      <c r="I382" s="20">
        <f>Stocks!D382/Stocks!D372-1</f>
        <v>3.3073024140946039E-3</v>
      </c>
      <c r="J382" s="20">
        <f>Stocks!E382/Stocks!E372-1</f>
        <v>-4.5963950727537228E-2</v>
      </c>
      <c r="K382" s="21">
        <f>Stocks!F382/Stocks!F372-1</f>
        <v>2.9629472200898288E-2</v>
      </c>
    </row>
    <row r="383" spans="1:11" x14ac:dyDescent="0.25">
      <c r="A383" s="37">
        <v>41489</v>
      </c>
      <c r="B383" s="18">
        <f>Stocks!B383/Stocks!B382-1</f>
        <v>5.2709176749765607E-3</v>
      </c>
      <c r="C383" s="18">
        <f>Stocks!C383/Stocks!C382-1</f>
        <v>-5.3898284399800378E-4</v>
      </c>
      <c r="D383" s="18">
        <f>Stocks!D383/Stocks!D382-1</f>
        <v>-5.8170020578994786E-3</v>
      </c>
      <c r="E383" s="18">
        <f>Stocks!E383/Stocks!E382-1</f>
        <v>4.6662674043300711E-3</v>
      </c>
      <c r="F383" s="19">
        <f>Stocks!F383/Stocks!F382-1</f>
        <v>5.2575516740933637E-3</v>
      </c>
      <c r="G383" s="20">
        <f>Stocks!B383/Stocks!B373-1</f>
        <v>4.0726804383045767E-2</v>
      </c>
      <c r="H383" s="20">
        <f>Stocks!C383/Stocks!C373-1</f>
        <v>4.2544518492630967E-3</v>
      </c>
      <c r="I383" s="20">
        <f>Stocks!D383/Stocks!D373-1</f>
        <v>-6.4945378637182305E-4</v>
      </c>
      <c r="J383" s="20">
        <f>Stocks!E383/Stocks!E373-1</f>
        <v>-4.6211365565096085E-2</v>
      </c>
      <c r="K383" s="21">
        <f>Stocks!F383/Stocks!F373-1</f>
        <v>4.7578061090866708E-2</v>
      </c>
    </row>
    <row r="384" spans="1:11" x14ac:dyDescent="0.25">
      <c r="A384" s="37">
        <v>41492</v>
      </c>
      <c r="B384" s="18">
        <f>Stocks!B384/Stocks!B383-1</f>
        <v>1.5474213704485429E-2</v>
      </c>
      <c r="C384" s="18">
        <f>Stocks!C384/Stocks!C383-1</f>
        <v>4.3137115938969295E-3</v>
      </c>
      <c r="D384" s="18">
        <f>Stocks!D384/Stocks!D383-1</f>
        <v>7.4762207235585798E-3</v>
      </c>
      <c r="E384" s="18">
        <f>Stocks!E384/Stocks!E383-1</f>
        <v>1.508645811036935E-3</v>
      </c>
      <c r="F384" s="19">
        <f>Stocks!F384/Stocks!F383-1</f>
        <v>1.1560623967708628E-2</v>
      </c>
      <c r="G384" s="20">
        <f>Stocks!B384/Stocks!B374-1</f>
        <v>4.4184317909486737E-2</v>
      </c>
      <c r="H384" s="20">
        <f>Stocks!C384/Stocks!C374-1</f>
        <v>6.6400694802475346E-3</v>
      </c>
      <c r="I384" s="20">
        <f>Stocks!D384/Stocks!D374-1</f>
        <v>2.0546792285277782E-2</v>
      </c>
      <c r="J384" s="20">
        <f>Stocks!E384/Stocks!E374-1</f>
        <v>-5.2002407935955786E-2</v>
      </c>
      <c r="K384" s="21">
        <f>Stocks!F384/Stocks!F374-1</f>
        <v>6.6453899137490779E-2</v>
      </c>
    </row>
    <row r="385" spans="1:11" x14ac:dyDescent="0.25">
      <c r="A385" s="37">
        <v>41493</v>
      </c>
      <c r="B385" s="18">
        <f>Stocks!B385/Stocks!B384-1</f>
        <v>7.9969037767730899E-3</v>
      </c>
      <c r="C385" s="18">
        <f>Stocks!C385/Stocks!C384-1</f>
        <v>-4.141863716109806E-3</v>
      </c>
      <c r="D385" s="18">
        <f>Stocks!D385/Stocks!D384-1</f>
        <v>-3.2279573340543433E-4</v>
      </c>
      <c r="E385" s="18">
        <f>Stocks!E385/Stocks!E384-1</f>
        <v>-2.7653514692694836E-3</v>
      </c>
      <c r="F385" s="19">
        <f>Stocks!F385/Stocks!F384-1</f>
        <v>-5.7143319644151758E-3</v>
      </c>
      <c r="G385" s="20">
        <f>Stocks!B385/Stocks!B375-1</f>
        <v>4.8055573658907447E-2</v>
      </c>
      <c r="H385" s="20">
        <f>Stocks!C385/Stocks!C375-1</f>
        <v>-1.077219303290633E-3</v>
      </c>
      <c r="I385" s="20">
        <f>Stocks!D385/Stocks!D375-1</f>
        <v>-2.6089279247611508E-2</v>
      </c>
      <c r="J385" s="20">
        <f>Stocks!E385/Stocks!E375-1</f>
        <v>-2.5149925000737205E-2</v>
      </c>
      <c r="K385" s="21">
        <f>Stocks!F385/Stocks!F375-1</f>
        <v>4.6991300339928488E-2</v>
      </c>
    </row>
    <row r="386" spans="1:11" x14ac:dyDescent="0.25">
      <c r="A386" s="37">
        <v>41494</v>
      </c>
      <c r="B386" s="18">
        <f>Stocks!B386/Stocks!B385-1</f>
        <v>6.121843514622638E-3</v>
      </c>
      <c r="C386" s="18">
        <f>Stocks!C386/Stocks!C385-1</f>
        <v>-9.2413465183838195E-4</v>
      </c>
      <c r="D386" s="18">
        <f>Stocks!D386/Stocks!D385-1</f>
        <v>0</v>
      </c>
      <c r="E386" s="18">
        <f>Stocks!E386/Stocks!E385-1</f>
        <v>-4.1972335613668088E-3</v>
      </c>
      <c r="F386" s="19">
        <f>Stocks!F386/Stocks!F385-1</f>
        <v>6.1212065768883051E-3</v>
      </c>
      <c r="G386" s="20">
        <f>Stocks!B386/Stocks!B376-1</f>
        <v>4.9524116609279689E-2</v>
      </c>
      <c r="H386" s="20">
        <f>Stocks!C386/Stocks!C376-1</f>
        <v>-9.6954052629178999E-3</v>
      </c>
      <c r="I386" s="20">
        <f>Stocks!D386/Stocks!D376-1</f>
        <v>-1.0159112401977866E-2</v>
      </c>
      <c r="J386" s="20">
        <f>Stocks!E386/Stocks!E376-1</f>
        <v>-2.62713276168558E-2</v>
      </c>
      <c r="K386" s="21">
        <f>Stocks!F386/Stocks!F376-1</f>
        <v>5.5214353336627164E-2</v>
      </c>
    </row>
    <row r="387" spans="1:11" x14ac:dyDescent="0.25">
      <c r="A387" s="37">
        <v>41495</v>
      </c>
      <c r="B387" s="18">
        <f>Stocks!B387/Stocks!B386-1</f>
        <v>-3.1851752564644231E-2</v>
      </c>
      <c r="C387" s="18">
        <f>Stocks!C387/Stocks!C386-1</f>
        <v>-1.5803180062823663E-2</v>
      </c>
      <c r="D387" s="18">
        <f>Stocks!D387/Stocks!D386-1</f>
        <v>1.0973201470183325E-2</v>
      </c>
      <c r="E387" s="18">
        <f>Stocks!E387/Stocks!E386-1</f>
        <v>-1.6968288647481899E-2</v>
      </c>
      <c r="F387" s="19">
        <f>Stocks!F387/Stocks!F386-1</f>
        <v>-1.9081552554631287E-2</v>
      </c>
      <c r="G387" s="20">
        <f>Stocks!B387/Stocks!B377-1</f>
        <v>3.5666441445717068E-2</v>
      </c>
      <c r="H387" s="20">
        <f>Stocks!C387/Stocks!C377-1</f>
        <v>-9.7724998899592075E-3</v>
      </c>
      <c r="I387" s="20">
        <f>Stocks!D387/Stocks!D377-1</f>
        <v>-2.1027620935354374E-3</v>
      </c>
      <c r="J387" s="20">
        <f>Stocks!E387/Stocks!E377-1</f>
        <v>-2.8744592302557548E-2</v>
      </c>
      <c r="K387" s="21">
        <f>Stocks!F387/Stocks!F377-1</f>
        <v>3.064203657069986E-2</v>
      </c>
    </row>
    <row r="388" spans="1:11" x14ac:dyDescent="0.25">
      <c r="A388" s="37">
        <v>41496</v>
      </c>
      <c r="B388" s="18">
        <f>Stocks!B388/Stocks!B387-1</f>
        <v>1.3906849877559413E-2</v>
      </c>
      <c r="C388" s="18">
        <f>Stocks!C388/Stocks!C387-1</f>
        <v>6.8927329400954029E-3</v>
      </c>
      <c r="D388" s="18">
        <f>Stocks!D388/Stocks!D387-1</f>
        <v>4.3419966453128733E-3</v>
      </c>
      <c r="E388" s="18">
        <f>Stocks!E388/Stocks!E387-1</f>
        <v>7.881073452240539E-3</v>
      </c>
      <c r="F388" s="19">
        <f>Stocks!F388/Stocks!F387-1</f>
        <v>-1.4942475200149463E-2</v>
      </c>
      <c r="G388" s="20">
        <f>Stocks!B388/Stocks!B378-1</f>
        <v>5.751463261460632E-2</v>
      </c>
      <c r="H388" s="20">
        <f>Stocks!C388/Stocks!C378-1</f>
        <v>5.0035879881991097E-3</v>
      </c>
      <c r="I388" s="20">
        <f>Stocks!D388/Stocks!D378-1</f>
        <v>9.3036077427337549E-3</v>
      </c>
      <c r="J388" s="20">
        <f>Stocks!E388/Stocks!E378-1</f>
        <v>-2.8825436432256435E-2</v>
      </c>
      <c r="K388" s="21">
        <f>Stocks!F388/Stocks!F378-1</f>
        <v>1.0332791604775071E-2</v>
      </c>
    </row>
    <row r="389" spans="1:11" x14ac:dyDescent="0.25">
      <c r="A389" s="37">
        <v>41499</v>
      </c>
      <c r="B389" s="18">
        <f>Stocks!B389/Stocks!B388-1</f>
        <v>1.5049411850680539E-2</v>
      </c>
      <c r="C389" s="18">
        <f>Stocks!C389/Stocks!C388-1</f>
        <v>1.9758739292820016E-2</v>
      </c>
      <c r="D389" s="18">
        <f>Stocks!D389/Stocks!D388-1</f>
        <v>-2.5443052039486602E-4</v>
      </c>
      <c r="E389" s="18">
        <f>Stocks!E389/Stocks!E388-1</f>
        <v>9.0551819947422008E-3</v>
      </c>
      <c r="F389" s="19">
        <f>Stocks!F389/Stocks!F388-1</f>
        <v>-7.441310530840517E-3</v>
      </c>
      <c r="G389" s="20">
        <f>Stocks!B389/Stocks!B379-1</f>
        <v>7.8986937632178345E-2</v>
      </c>
      <c r="H389" s="20">
        <f>Stocks!C389/Stocks!C379-1</f>
        <v>2.5743328958317768E-2</v>
      </c>
      <c r="I389" s="20">
        <f>Stocks!D389/Stocks!D379-1</f>
        <v>1.3664817095833337E-2</v>
      </c>
      <c r="J389" s="20">
        <f>Stocks!E389/Stocks!E379-1</f>
        <v>-8.4148490059108294E-3</v>
      </c>
      <c r="K389" s="21">
        <f>Stocks!F389/Stocks!F379-1</f>
        <v>3.3854383425178103E-3</v>
      </c>
    </row>
    <row r="390" spans="1:11" x14ac:dyDescent="0.25">
      <c r="A390" s="37">
        <v>41500</v>
      </c>
      <c r="B390" s="18">
        <f>Stocks!B390/Stocks!B389-1</f>
        <v>1.0947695991837536E-2</v>
      </c>
      <c r="C390" s="18">
        <f>Stocks!C390/Stocks!C389-1</f>
        <v>3.7379952857097276E-3</v>
      </c>
      <c r="D390" s="18">
        <f>Stocks!D390/Stocks!D389-1</f>
        <v>2.2893083755448629E-3</v>
      </c>
      <c r="E390" s="18">
        <f>Stocks!E390/Stocks!E389-1</f>
        <v>-4.8772801574925584E-4</v>
      </c>
      <c r="F390" s="19">
        <f>Stocks!F390/Stocks!F389-1</f>
        <v>-3.1718520550906293E-3</v>
      </c>
      <c r="G390" s="20">
        <f>Stocks!B390/Stocks!B380-1</f>
        <v>8.1203413138678959E-2</v>
      </c>
      <c r="H390" s="20">
        <f>Stocks!C390/Stocks!C380-1</f>
        <v>1.6140222576405572E-2</v>
      </c>
      <c r="I390" s="20">
        <f>Stocks!D390/Stocks!D380-1</f>
        <v>2.3240460797665952E-2</v>
      </c>
      <c r="J390" s="20">
        <f>Stocks!E390/Stocks!E380-1</f>
        <v>-9.2498585592991622E-3</v>
      </c>
      <c r="K390" s="21">
        <f>Stocks!F390/Stocks!F380-1</f>
        <v>-3.0958642729708274E-2</v>
      </c>
    </row>
    <row r="391" spans="1:11" x14ac:dyDescent="0.25">
      <c r="A391" s="37">
        <v>41501</v>
      </c>
      <c r="B391" s="18">
        <f>Stocks!B391/Stocks!B390-1</f>
        <v>-4.0221361406655998E-3</v>
      </c>
      <c r="C391" s="18">
        <f>Stocks!C391/Stocks!C390-1</f>
        <v>6.0038748094364269E-3</v>
      </c>
      <c r="D391" s="18">
        <f>Stocks!D391/Stocks!D390-1</f>
        <v>8.1207499043920439E-3</v>
      </c>
      <c r="E391" s="18">
        <f>Stocks!E391/Stocks!E390-1</f>
        <v>5.139826884100307E-3</v>
      </c>
      <c r="F391" s="19">
        <f>Stocks!F391/Stocks!F390-1</f>
        <v>-8.0994864740400185E-3</v>
      </c>
      <c r="G391" s="20">
        <f>Stocks!B391/Stocks!B381-1</f>
        <v>2.826817259862402E-2</v>
      </c>
      <c r="H391" s="20">
        <f>Stocks!C391/Stocks!C381-1</f>
        <v>1.3475284810280375E-2</v>
      </c>
      <c r="I391" s="20">
        <f>Stocks!D391/Stocks!D381-1</f>
        <v>1.4751911080582047E-2</v>
      </c>
      <c r="J391" s="20">
        <f>Stocks!E391/Stocks!E381-1</f>
        <v>-3.6866184553796533E-3</v>
      </c>
      <c r="K391" s="21">
        <f>Stocks!F391/Stocks!F381-1</f>
        <v>-4.2240286353541934E-2</v>
      </c>
    </row>
    <row r="392" spans="1:11" x14ac:dyDescent="0.25">
      <c r="A392" s="37">
        <v>41502</v>
      </c>
      <c r="B392" s="18">
        <f>Stocks!B392/Stocks!B391-1</f>
        <v>-1.9198617929782058E-2</v>
      </c>
      <c r="C392" s="18">
        <f>Stocks!C392/Stocks!C391-1</f>
        <v>-1.1256194898763616E-2</v>
      </c>
      <c r="D392" s="18">
        <f>Stocks!D392/Stocks!D391-1</f>
        <v>-6.356025469267168E-3</v>
      </c>
      <c r="E392" s="18">
        <f>Stocks!E392/Stocks!E391-1</f>
        <v>-1.7239192220524946E-2</v>
      </c>
      <c r="F392" s="19">
        <f>Stocks!F392/Stocks!F391-1</f>
        <v>-5.5409868412988894E-3</v>
      </c>
      <c r="G392" s="20">
        <f>Stocks!B392/Stocks!B382-1</f>
        <v>1.8704773204722747E-2</v>
      </c>
      <c r="H392" s="20">
        <f>Stocks!C392/Stocks!C382-1</f>
        <v>7.6218775014536E-3</v>
      </c>
      <c r="I392" s="20">
        <f>Stocks!D392/Stocks!D382-1</f>
        <v>2.0488546624814141E-2</v>
      </c>
      <c r="J392" s="20">
        <f>Stocks!E392/Stocks!E382-1</f>
        <v>-1.3717364446254932E-2</v>
      </c>
      <c r="K392" s="21">
        <f>Stocks!F392/Stocks!F382-1</f>
        <v>-4.0694952982933907E-2</v>
      </c>
    </row>
    <row r="393" spans="1:11" x14ac:dyDescent="0.25">
      <c r="A393" s="37">
        <v>41503</v>
      </c>
      <c r="B393" s="18">
        <f>Stocks!B393/Stocks!B392-1</f>
        <v>-2.2803175110422957E-3</v>
      </c>
      <c r="C393" s="18">
        <f>Stocks!C393/Stocks!C392-1</f>
        <v>1.9864246431096078E-3</v>
      </c>
      <c r="D393" s="18">
        <f>Stocks!D393/Stocks!D392-1</f>
        <v>-8.2336560180829022E-4</v>
      </c>
      <c r="E393" s="18">
        <f>Stocks!E393/Stocks!E392-1</f>
        <v>-3.402895857271826E-4</v>
      </c>
      <c r="F393" s="19">
        <f>Stocks!F393/Stocks!F392-1</f>
        <v>1.7595527967295688E-3</v>
      </c>
      <c r="G393" s="20">
        <f>Stocks!B393/Stocks!B383-1</f>
        <v>1.1052627706094054E-2</v>
      </c>
      <c r="H393" s="20">
        <f>Stocks!C393/Stocks!C383-1</f>
        <v>1.0167905600534821E-2</v>
      </c>
      <c r="I393" s="20">
        <f>Stocks!D393/Stocks!D383-1</f>
        <v>2.5614312022127717E-2</v>
      </c>
      <c r="J393" s="20">
        <f>Stocks!E393/Stocks!E383-1</f>
        <v>-1.8632310218208881E-2</v>
      </c>
      <c r="K393" s="21">
        <f>Stocks!F393/Stocks!F383-1</f>
        <v>-4.4033050739003432E-2</v>
      </c>
    </row>
    <row r="394" spans="1:11" x14ac:dyDescent="0.25">
      <c r="A394" s="37">
        <v>41506</v>
      </c>
      <c r="B394" s="18">
        <f>Stocks!B394/Stocks!B393-1</f>
        <v>-1.8413092362437045E-3</v>
      </c>
      <c r="C394" s="18">
        <f>Stocks!C394/Stocks!C393-1</f>
        <v>6.100347087660607E-3</v>
      </c>
      <c r="D394" s="18">
        <f>Stocks!D394/Stocks!D393-1</f>
        <v>3.8031333981405346E-3</v>
      </c>
      <c r="E394" s="18">
        <f>Stocks!E394/Stocks!E393-1</f>
        <v>-4.403362441781411E-3</v>
      </c>
      <c r="F394" s="19">
        <f>Stocks!F394/Stocks!F393-1</f>
        <v>-4.6837406221700295E-3</v>
      </c>
      <c r="G394" s="20">
        <f>Stocks!B394/Stocks!B384-1</f>
        <v>-6.1874998452136065E-3</v>
      </c>
      <c r="H394" s="20">
        <f>Stocks!C394/Stocks!C384-1</f>
        <v>1.1964955480439965E-2</v>
      </c>
      <c r="I394" s="20">
        <f>Stocks!D394/Stocks!D384-1</f>
        <v>2.1875096293988427E-2</v>
      </c>
      <c r="J394" s="20">
        <f>Stocks!E394/Stocks!E384-1</f>
        <v>-2.4425424341892654E-2</v>
      </c>
      <c r="K394" s="21">
        <f>Stocks!F394/Stocks!F384-1</f>
        <v>-5.9384652305658814E-2</v>
      </c>
    </row>
    <row r="395" spans="1:11" x14ac:dyDescent="0.25">
      <c r="A395" s="37">
        <v>41507</v>
      </c>
      <c r="B395" s="18">
        <f>Stocks!B395/Stocks!B394-1</f>
        <v>1.6347582505042757E-2</v>
      </c>
      <c r="C395" s="18">
        <f>Stocks!C395/Stocks!C394-1</f>
        <v>1.4097306006356947E-2</v>
      </c>
      <c r="D395" s="18">
        <f>Stocks!D395/Stocks!D394-1</f>
        <v>8.0830184683080564E-3</v>
      </c>
      <c r="E395" s="18">
        <f>Stocks!E395/Stocks!E394-1</f>
        <v>1.9886208211377543E-2</v>
      </c>
      <c r="F395" s="19">
        <f>Stocks!F395/Stocks!F394-1</f>
        <v>4.4118534851886881E-3</v>
      </c>
      <c r="G395" s="20">
        <f>Stocks!B395/Stocks!B385-1</f>
        <v>2.0456691990922149E-3</v>
      </c>
      <c r="H395" s="20">
        <f>Stocks!C395/Stocks!C385-1</f>
        <v>3.0499122048653238E-2</v>
      </c>
      <c r="I395" s="20">
        <f>Stocks!D395/Stocks!D385-1</f>
        <v>3.0467562102096002E-2</v>
      </c>
      <c r="J395" s="20">
        <f>Stocks!E395/Stocks!E385-1</f>
        <v>-2.2658596336266879E-3</v>
      </c>
      <c r="K395" s="21">
        <f>Stocks!F395/Stocks!F385-1</f>
        <v>-4.9805065921481373E-2</v>
      </c>
    </row>
    <row r="396" spans="1:11" x14ac:dyDescent="0.25">
      <c r="A396" s="37">
        <v>41508</v>
      </c>
      <c r="B396" s="18">
        <f>Stocks!B396/Stocks!B395-1</f>
        <v>1.2515671914492543E-3</v>
      </c>
      <c r="C396" s="18">
        <f>Stocks!C396/Stocks!C395-1</f>
        <v>-5.4559586185245479E-3</v>
      </c>
      <c r="D396" s="18">
        <f>Stocks!D396/Stocks!D395-1</f>
        <v>-5.199391022173816E-3</v>
      </c>
      <c r="E396" s="18">
        <f>Stocks!E396/Stocks!E395-1</f>
        <v>2.498132341653525E-3</v>
      </c>
      <c r="F396" s="19">
        <f>Stocks!F396/Stocks!F395-1</f>
        <v>2.6353623334243181E-3</v>
      </c>
      <c r="G396" s="20">
        <f>Stocks!B396/Stocks!B386-1</f>
        <v>-2.8048758207744884E-3</v>
      </c>
      <c r="H396" s="20">
        <f>Stocks!C396/Stocks!C386-1</f>
        <v>2.5824761691322751E-2</v>
      </c>
      <c r="I396" s="20">
        <f>Stocks!D396/Stocks!D386-1</f>
        <v>2.5109758311060881E-2</v>
      </c>
      <c r="J396" s="20">
        <f>Stocks!E396/Stocks!E386-1</f>
        <v>4.4424920288006486E-3</v>
      </c>
      <c r="K396" s="21">
        <f>Stocks!F396/Stocks!F386-1</f>
        <v>-5.3097145960620318E-2</v>
      </c>
    </row>
    <row r="397" spans="1:11" x14ac:dyDescent="0.25">
      <c r="A397" s="37">
        <v>41509</v>
      </c>
      <c r="B397" s="18">
        <f>Stocks!B397/Stocks!B396-1</f>
        <v>-4.4380188937714893E-3</v>
      </c>
      <c r="C397" s="18">
        <f>Stocks!C397/Stocks!C396-1</f>
        <v>-8.2641395122728945E-4</v>
      </c>
      <c r="D397" s="18">
        <f>Stocks!D397/Stocks!D396-1</f>
        <v>-2.5186659584136573E-3</v>
      </c>
      <c r="E397" s="18">
        <f>Stocks!E397/Stocks!E396-1</f>
        <v>-6.1704110032362314E-3</v>
      </c>
      <c r="F397" s="19">
        <f>Stocks!F397/Stocks!F396-1</f>
        <v>-1.7523242089688695E-3</v>
      </c>
      <c r="G397" s="20">
        <f>Stocks!B397/Stocks!B387-1</f>
        <v>2.5431338647988966E-2</v>
      </c>
      <c r="H397" s="20">
        <f>Stocks!C397/Stocks!C387-1</f>
        <v>4.1434990474947142E-2</v>
      </c>
      <c r="I397" s="20">
        <f>Stocks!D397/Stocks!D387-1</f>
        <v>1.1429232517913501E-2</v>
      </c>
      <c r="J397" s="20">
        <f>Stocks!E397/Stocks!E387-1</f>
        <v>1.5475551292662981E-2</v>
      </c>
      <c r="K397" s="21">
        <f>Stocks!F397/Stocks!F387-1</f>
        <v>-3.6368848290673772E-2</v>
      </c>
    </row>
    <row r="398" spans="1:11" x14ac:dyDescent="0.25">
      <c r="A398" s="37">
        <v>41510</v>
      </c>
      <c r="B398" s="18">
        <f>Stocks!B398/Stocks!B397-1</f>
        <v>3.7044564081869513E-3</v>
      </c>
      <c r="C398" s="18">
        <f>Stocks!C398/Stocks!C397-1</f>
        <v>-1.5793848743250738E-3</v>
      </c>
      <c r="D398" s="18">
        <f>Stocks!D398/Stocks!D397-1</f>
        <v>2.5881639519471644E-3</v>
      </c>
      <c r="E398" s="18">
        <f>Stocks!E398/Stocks!E397-1</f>
        <v>-5.8505707606085755E-3</v>
      </c>
      <c r="F398" s="19">
        <f>Stocks!F398/Stocks!F397-1</f>
        <v>1.0532367469761494E-2</v>
      </c>
      <c r="G398" s="20">
        <f>Stocks!B398/Stocks!B388-1</f>
        <v>1.5112980512845153E-2</v>
      </c>
      <c r="H398" s="20">
        <f>Stocks!C398/Stocks!C388-1</f>
        <v>3.2672229907989569E-2</v>
      </c>
      <c r="I398" s="20">
        <f>Stocks!D398/Stocks!D388-1</f>
        <v>9.6630237355059823E-3</v>
      </c>
      <c r="J398" s="20">
        <f>Stocks!E398/Stocks!E388-1</f>
        <v>1.6404378606431624E-3</v>
      </c>
      <c r="K398" s="21">
        <f>Stocks!F398/Stocks!F388-1</f>
        <v>-1.14481189285911E-2</v>
      </c>
    </row>
    <row r="399" spans="1:11" x14ac:dyDescent="0.25">
      <c r="A399" s="37">
        <v>41513</v>
      </c>
      <c r="B399" s="18">
        <f>Stocks!B399/Stocks!B398-1</f>
        <v>1.0071303789089159E-2</v>
      </c>
      <c r="C399" s="18">
        <f>Stocks!C399/Stocks!C398-1</f>
        <v>8.2858457612478009E-3</v>
      </c>
      <c r="D399" s="18">
        <f>Stocks!D399/Stocks!D398-1</f>
        <v>5.3518710267328462E-3</v>
      </c>
      <c r="E399" s="18">
        <f>Stocks!E399/Stocks!E398-1</f>
        <v>-2.2710336022169209E-3</v>
      </c>
      <c r="F399" s="19">
        <f>Stocks!F399/Stocks!F398-1</f>
        <v>-2.0265714020467618E-3</v>
      </c>
      <c r="G399" s="20">
        <f>Stocks!B399/Stocks!B389-1</f>
        <v>1.013456069138674E-2</v>
      </c>
      <c r="H399" s="20">
        <f>Stocks!C399/Stocks!C389-1</f>
        <v>2.1054051911337357E-2</v>
      </c>
      <c r="I399" s="20">
        <f>Stocks!D399/Stocks!D389-1</f>
        <v>1.5324939671770066E-2</v>
      </c>
      <c r="J399" s="20">
        <f>Stocks!E399/Stocks!E389-1</f>
        <v>-9.6025503844748838E-3</v>
      </c>
      <c r="K399" s="21">
        <f>Stocks!F399/Stocks!F389-1</f>
        <v>-6.0552382777322444E-3</v>
      </c>
    </row>
    <row r="400" spans="1:11" x14ac:dyDescent="0.25">
      <c r="A400" s="37">
        <v>41514</v>
      </c>
      <c r="B400" s="18">
        <f>Stocks!B400/Stocks!B399-1</f>
        <v>8.9180180597392411E-3</v>
      </c>
      <c r="C400" s="18">
        <f>Stocks!C400/Stocks!C399-1</f>
        <v>-7.4555081642002641E-5</v>
      </c>
      <c r="D400" s="18">
        <f>Stocks!D400/Stocks!D399-1</f>
        <v>-1.8161868866686248E-3</v>
      </c>
      <c r="E400" s="18">
        <f>Stocks!E400/Stocks!E399-1</f>
        <v>8.1854871541906515E-3</v>
      </c>
      <c r="F400" s="19">
        <f>Stocks!F400/Stocks!F399-1</f>
        <v>-2.9010869005465789E-3</v>
      </c>
      <c r="G400" s="20">
        <f>Stocks!B400/Stocks!B390-1</f>
        <v>8.1065152896180326E-3</v>
      </c>
      <c r="H400" s="20">
        <f>Stocks!C400/Stocks!C390-1</f>
        <v>1.7175729063160006E-2</v>
      </c>
      <c r="I400" s="20">
        <f>Stocks!D400/Stocks!D390-1</f>
        <v>1.1166048925758121E-2</v>
      </c>
      <c r="J400" s="20">
        <f>Stocks!E400/Stocks!E390-1</f>
        <v>-1.0084286062375103E-3</v>
      </c>
      <c r="K400" s="21">
        <f>Stocks!F400/Stocks!F390-1</f>
        <v>-5.7852563279138236E-3</v>
      </c>
    </row>
    <row r="401" spans="1:11" x14ac:dyDescent="0.25">
      <c r="A401" s="37">
        <v>41515</v>
      </c>
      <c r="B401" s="18">
        <f>Stocks!B401/Stocks!B400-1</f>
        <v>2.7010256646202713E-3</v>
      </c>
      <c r="C401" s="18">
        <f>Stocks!C401/Stocks!C400-1</f>
        <v>-2.9881831990852259E-4</v>
      </c>
      <c r="D401" s="18">
        <f>Stocks!D401/Stocks!D400-1</f>
        <v>6.8796445971928133E-3</v>
      </c>
      <c r="E401" s="18">
        <f>Stocks!E401/Stocks!E400-1</f>
        <v>8.9874297970491401E-3</v>
      </c>
      <c r="F401" s="19">
        <f>Stocks!F401/Stocks!F400-1</f>
        <v>0</v>
      </c>
      <c r="G401" s="20">
        <f>Stocks!B401/Stocks!B391-1</f>
        <v>1.4911549282032421E-2</v>
      </c>
      <c r="H401" s="20">
        <f>Stocks!C401/Stocks!C391-1</f>
        <v>1.0803043391231393E-2</v>
      </c>
      <c r="I401" s="20">
        <f>Stocks!D401/Stocks!D391-1</f>
        <v>9.9211945272146274E-3</v>
      </c>
      <c r="J401" s="20">
        <f>Stocks!E401/Stocks!E391-1</f>
        <v>2.8156392272116193E-3</v>
      </c>
      <c r="K401" s="21">
        <f>Stocks!F401/Stocks!F391-1</f>
        <v>2.3331272789643975E-3</v>
      </c>
    </row>
    <row r="402" spans="1:11" x14ac:dyDescent="0.25">
      <c r="A402" s="37">
        <v>41516</v>
      </c>
      <c r="B402" s="18">
        <f>Stocks!B402/Stocks!B401-1</f>
        <v>3.9789501487741408E-3</v>
      </c>
      <c r="C402" s="18">
        <f>Stocks!C402/Stocks!C401-1</f>
        <v>-3.7368607930730047E-3</v>
      </c>
      <c r="D402" s="18">
        <f>Stocks!D402/Stocks!D401-1</f>
        <v>2.7582693360577171E-3</v>
      </c>
      <c r="E402" s="18">
        <f>Stocks!E402/Stocks!E401-1</f>
        <v>1.0499488931983159E-2</v>
      </c>
      <c r="F402" s="19">
        <f>Stocks!F402/Stocks!F401-1</f>
        <v>1.0474144315424594E-2</v>
      </c>
      <c r="G402" s="20">
        <f>Stocks!B402/Stocks!B392-1</f>
        <v>3.8895183437956948E-2</v>
      </c>
      <c r="H402" s="20">
        <f>Stocks!C402/Stocks!C392-1</f>
        <v>1.8490136609003116E-2</v>
      </c>
      <c r="I402" s="20">
        <f>Stocks!D402/Stocks!D392-1</f>
        <v>1.9184793696539026E-2</v>
      </c>
      <c r="J402" s="20">
        <f>Stocks!E402/Stocks!E392-1</f>
        <v>3.1120373249036826E-2</v>
      </c>
      <c r="K402" s="21">
        <f>Stocks!F402/Stocks!F392-1</f>
        <v>1.847506604536342E-2</v>
      </c>
    </row>
    <row r="403" spans="1:11" x14ac:dyDescent="0.25">
      <c r="A403" s="37">
        <v>41517</v>
      </c>
      <c r="B403" s="18">
        <f>Stocks!B403/Stocks!B402-1</f>
        <v>3.051060453163057E-4</v>
      </c>
      <c r="C403" s="18">
        <f>Stocks!C403/Stocks!C402-1</f>
        <v>-4.5021815564183498E-4</v>
      </c>
      <c r="D403" s="18">
        <f>Stocks!D403/Stocks!D402-1</f>
        <v>-1.0003018387525486E-3</v>
      </c>
      <c r="E403" s="18">
        <f>Stocks!E403/Stocks!E402-1</f>
        <v>-2.1185206093546904E-3</v>
      </c>
      <c r="F403" s="19">
        <f>Stocks!F403/Stocks!F402-1</f>
        <v>1.151834420918707E-3</v>
      </c>
      <c r="G403" s="20">
        <f>Stocks!B403/Stocks!B393-1</f>
        <v>4.1587306412966596E-2</v>
      </c>
      <c r="H403" s="20">
        <f>Stocks!C403/Stocks!C393-1</f>
        <v>1.6013359882360856E-2</v>
      </c>
      <c r="I403" s="20">
        <f>Stocks!D403/Stocks!D393-1</f>
        <v>1.9004314373925357E-2</v>
      </c>
      <c r="J403" s="20">
        <f>Stocks!E403/Stocks!E393-1</f>
        <v>2.9286178854980305E-2</v>
      </c>
      <c r="K403" s="21">
        <f>Stocks!F403/Stocks!F393-1</f>
        <v>1.785720718770345E-2</v>
      </c>
    </row>
    <row r="404" spans="1:11" x14ac:dyDescent="0.25">
      <c r="A404" s="37">
        <v>41521</v>
      </c>
      <c r="B404" s="18">
        <f>Stocks!B404/Stocks!B403-1</f>
        <v>-1.2008637706911962E-2</v>
      </c>
      <c r="C404" s="18">
        <f>Stocks!C404/Stocks!C403-1</f>
        <v>-4.3526663650518271E-3</v>
      </c>
      <c r="D404" s="18">
        <f>Stocks!D404/Stocks!D403-1</f>
        <v>-4.4427481910166433E-3</v>
      </c>
      <c r="E404" s="18">
        <f>Stocks!E404/Stocks!E403-1</f>
        <v>-9.4843010475641476E-3</v>
      </c>
      <c r="F404" s="19">
        <f>Stocks!F404/Stocks!F403-1</f>
        <v>5.1767405813556433E-3</v>
      </c>
      <c r="G404" s="20">
        <f>Stocks!B404/Stocks!B394-1</f>
        <v>3.0977610406536904E-2</v>
      </c>
      <c r="H404" s="20">
        <f>Stocks!C404/Stocks!C394-1</f>
        <v>5.4573538639466346E-3</v>
      </c>
      <c r="I404" s="20">
        <f>Stocks!D404/Stocks!D394-1</f>
        <v>1.0633560552184784E-2</v>
      </c>
      <c r="J404" s="20">
        <f>Stocks!E404/Stocks!E394-1</f>
        <v>2.4033308681202792E-2</v>
      </c>
      <c r="K404" s="21">
        <f>Stocks!F404/Stocks!F394-1</f>
        <v>2.7940998911975434E-2</v>
      </c>
    </row>
    <row r="405" spans="1:11" x14ac:dyDescent="0.25">
      <c r="A405" s="37">
        <v>41522</v>
      </c>
      <c r="B405" s="18">
        <f>Stocks!B405/Stocks!B404-1</f>
        <v>-1.0490952360895367E-3</v>
      </c>
      <c r="C405" s="18">
        <f>Stocks!C405/Stocks!C404-1</f>
        <v>1.7336331932324978E-3</v>
      </c>
      <c r="D405" s="18">
        <f>Stocks!D405/Stocks!D404-1</f>
        <v>-5.5310402535420078E-3</v>
      </c>
      <c r="E405" s="18">
        <f>Stocks!E405/Stocks!E404-1</f>
        <v>-6.8933598118159356E-4</v>
      </c>
      <c r="F405" s="19">
        <f>Stocks!F405/Stocks!F404-1</f>
        <v>1.0586795871312837E-2</v>
      </c>
      <c r="G405" s="20">
        <f>Stocks!B405/Stocks!B395-1</f>
        <v>1.3330512548185736E-2</v>
      </c>
      <c r="H405" s="20">
        <f>Stocks!C405/Stocks!C395-1</f>
        <v>-6.8009823697616767E-3</v>
      </c>
      <c r="I405" s="20">
        <f>Stocks!D405/Stocks!D395-1</f>
        <v>-3.0149429813188799E-3</v>
      </c>
      <c r="J405" s="20">
        <f>Stocks!E405/Stocks!E395-1</f>
        <v>3.3740994206183927E-3</v>
      </c>
      <c r="K405" s="21">
        <f>Stocks!F405/Stocks!F395-1</f>
        <v>3.4260594227971675E-2</v>
      </c>
    </row>
    <row r="406" spans="1:11" x14ac:dyDescent="0.25">
      <c r="A406" s="37">
        <v>41523</v>
      </c>
      <c r="B406" s="18">
        <f>Stocks!B406/Stocks!B405-1</f>
        <v>-4.0143396294775036E-3</v>
      </c>
      <c r="C406" s="18">
        <f>Stocks!C406/Stocks!C405-1</f>
        <v>2.7391026214149905E-2</v>
      </c>
      <c r="D406" s="18">
        <f>Stocks!D406/Stocks!D405-1</f>
        <v>1.0617818616653896E-2</v>
      </c>
      <c r="E406" s="18">
        <f>Stocks!E406/Stocks!E405-1</f>
        <v>8.7733630997153256E-3</v>
      </c>
      <c r="F406" s="19">
        <f>Stocks!F406/Stocks!F405-1</f>
        <v>5.0961282835908506E-3</v>
      </c>
      <c r="G406" s="20">
        <f>Stocks!B406/Stocks!B396-1</f>
        <v>8.0010786349400398E-3</v>
      </c>
      <c r="H406" s="20">
        <f>Stocks!C406/Stocks!C396-1</f>
        <v>2.600158012170084E-2</v>
      </c>
      <c r="I406" s="20">
        <f>Stocks!D406/Stocks!D396-1</f>
        <v>1.2836999117758152E-2</v>
      </c>
      <c r="J406" s="20">
        <f>Stocks!E406/Stocks!E396-1</f>
        <v>9.6548133764833288E-3</v>
      </c>
      <c r="K406" s="21">
        <f>Stocks!F406/Stocks!F396-1</f>
        <v>3.6798977921074449E-2</v>
      </c>
    </row>
    <row r="407" spans="1:11" x14ac:dyDescent="0.25">
      <c r="A407" s="37">
        <v>41524</v>
      </c>
      <c r="B407" s="18">
        <f>Stocks!B407/Stocks!B406-1</f>
        <v>-1.6308995050898556E-2</v>
      </c>
      <c r="C407" s="18">
        <f>Stocks!C407/Stocks!C406-1</f>
        <v>5.0538129548334254E-3</v>
      </c>
      <c r="D407" s="18">
        <f>Stocks!D407/Stocks!D406-1</f>
        <v>-1.1879878672622635E-3</v>
      </c>
      <c r="E407" s="18">
        <f>Stocks!E407/Stocks!E406-1</f>
        <v>-1.0096705891168956E-2</v>
      </c>
      <c r="F407" s="19">
        <f>Stocks!F407/Stocks!F406-1</f>
        <v>-5.0702894381789987E-3</v>
      </c>
      <c r="G407" s="20">
        <f>Stocks!B407/Stocks!B397-1</f>
        <v>-4.0182200103714427E-3</v>
      </c>
      <c r="H407" s="20">
        <f>Stocks!C407/Stocks!C397-1</f>
        <v>3.2039692198853054E-2</v>
      </c>
      <c r="I407" s="20">
        <f>Stocks!D407/Stocks!D397-1</f>
        <v>1.418816225097963E-2</v>
      </c>
      <c r="J407" s="20">
        <f>Stocks!E407/Stocks!E397-1</f>
        <v>5.6659982151854305E-3</v>
      </c>
      <c r="K407" s="21">
        <f>Stocks!F407/Stocks!F397-1</f>
        <v>3.335287627531125E-2</v>
      </c>
    </row>
    <row r="408" spans="1:11" x14ac:dyDescent="0.25">
      <c r="A408" s="37">
        <v>41527</v>
      </c>
      <c r="B408" s="18">
        <f>Stocks!B408/Stocks!B407-1</f>
        <v>1.8092348929026114E-2</v>
      </c>
      <c r="C408" s="18">
        <f>Stocks!C408/Stocks!C407-1</f>
        <v>3.4761586296418567E-2</v>
      </c>
      <c r="D408" s="18">
        <f>Stocks!D408/Stocks!D407-1</f>
        <v>1.1395575834246552E-2</v>
      </c>
      <c r="E408" s="18">
        <f>Stocks!E408/Stocks!E407-1</f>
        <v>2.7846918510523455E-3</v>
      </c>
      <c r="F408" s="19">
        <f>Stocks!F408/Stocks!F407-1</f>
        <v>6.7950349300414103E-3</v>
      </c>
      <c r="G408" s="20">
        <f>Stocks!B408/Stocks!B398-1</f>
        <v>1.0258969566414811E-2</v>
      </c>
      <c r="H408" s="20">
        <f>Stocks!C408/Stocks!C398-1</f>
        <v>6.9604345946052026E-2</v>
      </c>
      <c r="I408" s="20">
        <f>Stocks!D408/Stocks!D398-1</f>
        <v>2.3097476356471747E-2</v>
      </c>
      <c r="J408" s="20">
        <f>Stocks!E408/Stocks!E398-1</f>
        <v>1.4401294679470933E-2</v>
      </c>
      <c r="K408" s="21">
        <f>Stocks!F408/Stocks!F398-1</f>
        <v>2.9531144825791111E-2</v>
      </c>
    </row>
    <row r="409" spans="1:11" x14ac:dyDescent="0.25">
      <c r="A409" s="37">
        <v>41528</v>
      </c>
      <c r="B409" s="18">
        <f>Stocks!B409/Stocks!B408-1</f>
        <v>-3.9627360395797506E-3</v>
      </c>
      <c r="C409" s="18">
        <f>Stocks!C409/Stocks!C408-1</f>
        <v>3.0284872232055893E-3</v>
      </c>
      <c r="D409" s="18">
        <f>Stocks!D409/Stocks!D408-1</f>
        <v>-3.21921708130255E-2</v>
      </c>
      <c r="E409" s="18">
        <f>Stocks!E409/Stocks!E408-1</f>
        <v>3.2182265739120197E-3</v>
      </c>
      <c r="F409" s="19">
        <f>Stocks!F409/Stocks!F408-1</f>
        <v>5.3429628157812825E-3</v>
      </c>
      <c r="G409" s="20">
        <f>Stocks!B409/Stocks!B399-1</f>
        <v>-3.7776777108408099E-3</v>
      </c>
      <c r="H409" s="20">
        <f>Stocks!C409/Stocks!C399-1</f>
        <v>6.4027263252561584E-2</v>
      </c>
      <c r="I409" s="20">
        <f>Stocks!D409/Stocks!D399-1</f>
        <v>-1.5109260573604733E-2</v>
      </c>
      <c r="J409" s="20">
        <f>Stocks!E409/Stocks!E399-1</f>
        <v>1.9982281918522027E-2</v>
      </c>
      <c r="K409" s="21">
        <f>Stocks!F409/Stocks!F399-1</f>
        <v>3.713371698121648E-2</v>
      </c>
    </row>
    <row r="410" spans="1:11" x14ac:dyDescent="0.25">
      <c r="A410" s="37">
        <v>41529</v>
      </c>
      <c r="B410" s="18">
        <f>Stocks!B410/Stocks!B409-1</f>
        <v>-7.5221783086578675E-3</v>
      </c>
      <c r="C410" s="18">
        <f>Stocks!C410/Stocks!C409-1</f>
        <v>-1.62899353722743E-2</v>
      </c>
      <c r="D410" s="18">
        <f>Stocks!D410/Stocks!D409-1</f>
        <v>4.2858962166361092E-3</v>
      </c>
      <c r="E410" s="18">
        <f>Stocks!E410/Stocks!E409-1</f>
        <v>3.2401214257717914E-3</v>
      </c>
      <c r="F410" s="19">
        <f>Stocks!F410/Stocks!F409-1</f>
        <v>6.7131102705002554E-3</v>
      </c>
      <c r="G410" s="20">
        <f>Stocks!B410/Stocks!B400-1</f>
        <v>-2.0010999261100504E-2</v>
      </c>
      <c r="H410" s="20">
        <f>Stocks!C410/Stocks!C400-1</f>
        <v>4.6772370099352756E-2</v>
      </c>
      <c r="I410" s="20">
        <f>Stocks!D410/Stocks!D400-1</f>
        <v>-9.0884404994839851E-3</v>
      </c>
      <c r="J410" s="20">
        <f>Stocks!E410/Stocks!E400-1</f>
        <v>1.4979050385371728E-2</v>
      </c>
      <c r="K410" s="21">
        <f>Stocks!F410/Stocks!F400-1</f>
        <v>4.713393653496456E-2</v>
      </c>
    </row>
    <row r="411" spans="1:11" x14ac:dyDescent="0.25">
      <c r="A411" s="37">
        <v>41530</v>
      </c>
      <c r="B411" s="18">
        <f>Stocks!B411/Stocks!B410-1</f>
        <v>-8.5813542333343928E-3</v>
      </c>
      <c r="C411" s="18">
        <f>Stocks!C411/Stocks!C410-1</f>
        <v>9.7788446846132082E-3</v>
      </c>
      <c r="D411" s="18">
        <f>Stocks!D411/Stocks!D410-1</f>
        <v>0</v>
      </c>
      <c r="E411" s="18">
        <f>Stocks!E411/Stocks!E410-1</f>
        <v>-1.0672814073334091E-2</v>
      </c>
      <c r="F411" s="19">
        <f>Stocks!F411/Stocks!F410-1</f>
        <v>9.4472951074244804E-3</v>
      </c>
      <c r="G411" s="20">
        <f>Stocks!B411/Stocks!B401-1</f>
        <v>-3.1037823727371072E-2</v>
      </c>
      <c r="H411" s="20">
        <f>Stocks!C411/Stocks!C401-1</f>
        <v>5.7324542470077899E-2</v>
      </c>
      <c r="I411" s="20">
        <f>Stocks!D411/Stocks!D401-1</f>
        <v>-1.5858980944107648E-2</v>
      </c>
      <c r="J411" s="20">
        <f>Stocks!E411/Stocks!E401-1</f>
        <v>-4.7979409473352108E-3</v>
      </c>
      <c r="K411" s="21">
        <f>Stocks!F411/Stocks!F401-1</f>
        <v>5.7026519850409407E-2</v>
      </c>
    </row>
    <row r="412" spans="1:11" x14ac:dyDescent="0.25">
      <c r="A412" s="37">
        <v>41531</v>
      </c>
      <c r="B412" s="18">
        <f>Stocks!B412/Stocks!B411-1</f>
        <v>1.0108795173613183E-2</v>
      </c>
      <c r="C412" s="18">
        <f>Stocks!C412/Stocks!C411-1</f>
        <v>7.7735133908207743E-4</v>
      </c>
      <c r="D412" s="18">
        <f>Stocks!D412/Stocks!D411-1</f>
        <v>-5.0971734373406186E-4</v>
      </c>
      <c r="E412" s="18">
        <f>Stocks!E412/Stocks!E411-1</f>
        <v>-5.2101988716509728E-3</v>
      </c>
      <c r="F412" s="19">
        <f>Stocks!F412/Stocks!F411-1</f>
        <v>6.8815249283356028E-3</v>
      </c>
      <c r="G412" s="20">
        <f>Stocks!B412/Stocks!B402-1</f>
        <v>-2.5121775413208924E-2</v>
      </c>
      <c r="H412" s="20">
        <f>Stocks!C412/Stocks!C402-1</f>
        <v>6.2115432636949963E-2</v>
      </c>
      <c r="I412" s="20">
        <f>Stocks!D412/Stocks!D402-1</f>
        <v>-1.9066294052022315E-2</v>
      </c>
      <c r="J412" s="20">
        <f>Stocks!E412/Stocks!E402-1</f>
        <v>-2.0269807900751835E-2</v>
      </c>
      <c r="K412" s="21">
        <f>Stocks!F412/Stocks!F402-1</f>
        <v>5.3268389086505108E-2</v>
      </c>
    </row>
    <row r="413" spans="1:11" x14ac:dyDescent="0.25">
      <c r="A413" s="37">
        <v>41534</v>
      </c>
      <c r="B413" s="18">
        <f>Stocks!B413/Stocks!B412-1</f>
        <v>-7.568189508630474E-3</v>
      </c>
      <c r="C413" s="18">
        <f>Stocks!C413/Stocks!C412-1</f>
        <v>-1.2713350439540472E-3</v>
      </c>
      <c r="D413" s="18">
        <f>Stocks!D413/Stocks!D412-1</f>
        <v>-1.5294102832411616E-3</v>
      </c>
      <c r="E413" s="18">
        <f>Stocks!E413/Stocks!E412-1</f>
        <v>-5.7481643030562468E-3</v>
      </c>
      <c r="F413" s="19">
        <f>Stocks!F413/Stocks!F412-1</f>
        <v>1.913362299993171E-3</v>
      </c>
      <c r="G413" s="20">
        <f>Stocks!B413/Stocks!B403-1</f>
        <v>-3.2794938675989371E-2</v>
      </c>
      <c r="H413" s="20">
        <f>Stocks!C413/Stocks!C403-1</f>
        <v>6.1242918896347698E-2</v>
      </c>
      <c r="I413" s="20">
        <f>Stocks!D413/Stocks!D403-1</f>
        <v>-1.9585834056144447E-2</v>
      </c>
      <c r="J413" s="20">
        <f>Stocks!E413/Stocks!E403-1</f>
        <v>-2.3833429018816465E-2</v>
      </c>
      <c r="K413" s="21">
        <f>Stocks!F413/Stocks!F403-1</f>
        <v>5.406955951326764E-2</v>
      </c>
    </row>
    <row r="414" spans="1:11" x14ac:dyDescent="0.25">
      <c r="A414" s="37">
        <v>41535</v>
      </c>
      <c r="B414" s="18">
        <f>Stocks!B414/Stocks!B413-1</f>
        <v>3.7795051509359467E-4</v>
      </c>
      <c r="C414" s="18">
        <f>Stocks!C414/Stocks!C413-1</f>
        <v>7.7088323960281535E-3</v>
      </c>
      <c r="D414" s="18">
        <f>Stocks!D414/Stocks!D413-1</f>
        <v>4.7868772575072605E-3</v>
      </c>
      <c r="E414" s="18">
        <f>Stocks!E414/Stocks!E413-1</f>
        <v>7.4426207650273302E-3</v>
      </c>
      <c r="F414" s="19">
        <f>Stocks!F414/Stocks!F413-1</f>
        <v>8.1854508081502519E-3</v>
      </c>
      <c r="G414" s="20">
        <f>Stocks!B414/Stocks!B404-1</f>
        <v>-2.0668951265477853E-2</v>
      </c>
      <c r="H414" s="20">
        <f>Stocks!C414/Stocks!C404-1</f>
        <v>7.4099057530036205E-2</v>
      </c>
      <c r="I414" s="20">
        <f>Stocks!D414/Stocks!D404-1</f>
        <v>-1.0496597330033053E-2</v>
      </c>
      <c r="J414" s="20">
        <f>Stocks!E414/Stocks!E404-1</f>
        <v>-7.1517194401200523E-3</v>
      </c>
      <c r="K414" s="21">
        <f>Stocks!F414/Stocks!F404-1</f>
        <v>5.7224616465367806E-2</v>
      </c>
    </row>
    <row r="415" spans="1:11" x14ac:dyDescent="0.25">
      <c r="A415" s="37">
        <v>41536</v>
      </c>
      <c r="B415" s="18">
        <f>Stocks!B415/Stocks!B414-1</f>
        <v>-1.6757850819269393E-2</v>
      </c>
      <c r="C415" s="18">
        <f>Stocks!C415/Stocks!C414-1</f>
        <v>-1.7546442333612466E-3</v>
      </c>
      <c r="D415" s="18">
        <f>Stocks!D415/Stocks!D414-1</f>
        <v>1.556251306310652E-2</v>
      </c>
      <c r="E415" s="18">
        <f>Stocks!E415/Stocks!E414-1</f>
        <v>1.0598734035427659E-2</v>
      </c>
      <c r="F415" s="19">
        <f>Stocks!F415/Stocks!F414-1</f>
        <v>7.5778191408522044E-3</v>
      </c>
      <c r="G415" s="20">
        <f>Stocks!B415/Stocks!B405-1</f>
        <v>-3.6069179651301853E-2</v>
      </c>
      <c r="H415" s="20">
        <f>Stocks!C415/Stocks!C405-1</f>
        <v>7.0358786292098241E-2</v>
      </c>
      <c r="I415" s="20">
        <f>Stocks!D415/Stocks!D405-1</f>
        <v>1.049163219353666E-2</v>
      </c>
      <c r="J415" s="20">
        <f>Stocks!E415/Stocks!E405-1</f>
        <v>4.0633524192741355E-3</v>
      </c>
      <c r="K415" s="21">
        <f>Stocks!F415/Stocks!F405-1</f>
        <v>5.4076777721767666E-2</v>
      </c>
    </row>
    <row r="416" spans="1:11" x14ac:dyDescent="0.25">
      <c r="A416" s="37">
        <v>41537</v>
      </c>
      <c r="B416" s="18">
        <f>Stocks!B416/Stocks!B415-1</f>
        <v>-1.7171848175534521E-2</v>
      </c>
      <c r="C416" s="18">
        <f>Stocks!C416/Stocks!C415-1</f>
        <v>-3.6557717329650519E-3</v>
      </c>
      <c r="D416" s="18">
        <f>Stocks!D416/Stocks!D415-1</f>
        <v>-5.3164859117657004E-3</v>
      </c>
      <c r="E416" s="18">
        <f>Stocks!E416/Stocks!E415-1</f>
        <v>9.3389186556591675E-4</v>
      </c>
      <c r="F416" s="19">
        <f>Stocks!F416/Stocks!F415-1</f>
        <v>1.2624157348762211E-2</v>
      </c>
      <c r="G416" s="20">
        <f>Stocks!B416/Stocks!B406-1</f>
        <v>-4.8803226446541448E-2</v>
      </c>
      <c r="H416" s="20">
        <f>Stocks!C416/Stocks!C406-1</f>
        <v>3.8013542737281414E-2</v>
      </c>
      <c r="I416" s="20">
        <f>Stocks!D416/Stocks!D406-1</f>
        <v>-5.4406827668621593E-3</v>
      </c>
      <c r="J416" s="20">
        <f>Stocks!E416/Stocks!E406-1</f>
        <v>-3.739515951841188E-3</v>
      </c>
      <c r="K416" s="21">
        <f>Stocks!F416/Stocks!F406-1</f>
        <v>6.1971664983110797E-2</v>
      </c>
    </row>
    <row r="417" spans="1:11" x14ac:dyDescent="0.25">
      <c r="A417" s="37">
        <v>41538</v>
      </c>
      <c r="B417" s="18">
        <f>Stocks!B417/Stocks!B416-1</f>
        <v>-9.7790502192339757E-3</v>
      </c>
      <c r="C417" s="18">
        <f>Stocks!C417/Stocks!C416-1</f>
        <v>1.1997714385827418E-3</v>
      </c>
      <c r="D417" s="18">
        <f>Stocks!D417/Stocks!D416-1</f>
        <v>-7.5461246004882021E-4</v>
      </c>
      <c r="E417" s="18">
        <f>Stocks!E417/Stocks!E416-1</f>
        <v>-4.2039604799747332E-3</v>
      </c>
      <c r="F417" s="19">
        <f>Stocks!F417/Stocks!F416-1</f>
        <v>3.1832795585911011E-3</v>
      </c>
      <c r="G417" s="20">
        <f>Stocks!B417/Stocks!B407-1</f>
        <v>-4.248898505965093E-2</v>
      </c>
      <c r="H417" s="20">
        <f>Stocks!C417/Stocks!C407-1</f>
        <v>3.4033111802565186E-2</v>
      </c>
      <c r="I417" s="20">
        <f>Stocks!D417/Stocks!D407-1</f>
        <v>-5.0091525651142499E-3</v>
      </c>
      <c r="J417" s="20">
        <f>Stocks!E417/Stocks!E407-1</f>
        <v>2.1910728548300007E-3</v>
      </c>
      <c r="K417" s="21">
        <f>Stocks!F417/Stocks!F407-1</f>
        <v>7.0781389244539694E-2</v>
      </c>
    </row>
    <row r="418" spans="1:11" x14ac:dyDescent="0.25">
      <c r="A418" s="37">
        <v>41541</v>
      </c>
      <c r="B418" s="18">
        <f>Stocks!B418/Stocks!B417-1</f>
        <v>-8.822055555805508E-3</v>
      </c>
      <c r="C418" s="18">
        <f>Stocks!C418/Stocks!C417-1</f>
        <v>-2.3398706622233201E-2</v>
      </c>
      <c r="D418" s="18">
        <f>Stocks!D418/Stocks!D417-1</f>
        <v>-1.6676238552532752E-2</v>
      </c>
      <c r="E418" s="18">
        <f>Stocks!E418/Stocks!E417-1</f>
        <v>-8.1419639256492538E-3</v>
      </c>
      <c r="F418" s="19">
        <f>Stocks!F418/Stocks!F417-1</f>
        <v>1.1105126903654616E-2</v>
      </c>
      <c r="G418" s="20">
        <f>Stocks!B418/Stocks!B408-1</f>
        <v>-6.7801854547272167E-2</v>
      </c>
      <c r="H418" s="20">
        <f>Stocks!C418/Stocks!C408-1</f>
        <v>-2.4086236138511685E-2</v>
      </c>
      <c r="I418" s="20">
        <f>Stocks!D418/Stocks!D408-1</f>
        <v>-3.2625645115714308E-2</v>
      </c>
      <c r="J418" s="20">
        <f>Stocks!E418/Stocks!E408-1</f>
        <v>-8.7291146635435357E-3</v>
      </c>
      <c r="K418" s="21">
        <f>Stocks!F418/Stocks!F408-1</f>
        <v>7.536540695535221E-2</v>
      </c>
    </row>
    <row r="419" spans="1:11" x14ac:dyDescent="0.25">
      <c r="A419" s="37">
        <v>41542</v>
      </c>
      <c r="B419" s="18">
        <f>Stocks!B419/Stocks!B418-1</f>
        <v>1.7203444099268994E-2</v>
      </c>
      <c r="C419" s="18">
        <f>Stocks!C419/Stocks!C418-1</f>
        <v>-1.4433111608299631E-3</v>
      </c>
      <c r="D419" s="18">
        <f>Stocks!D419/Stocks!D418-1</f>
        <v>-1.8622691156720661E-2</v>
      </c>
      <c r="E419" s="18">
        <f>Stocks!E419/Stocks!E418-1</f>
        <v>4.2238228416680013E-3</v>
      </c>
      <c r="F419" s="19">
        <f>Stocks!F419/Stocks!F418-1</f>
        <v>-9.675741435087204E-3</v>
      </c>
      <c r="G419" s="20">
        <f>Stocks!B419/Stocks!B409-1</f>
        <v>-4.7992280562761946E-2</v>
      </c>
      <c r="H419" s="20">
        <f>Stocks!C419/Stocks!C409-1</f>
        <v>-2.8437149046554255E-2</v>
      </c>
      <c r="I419" s="20">
        <f>Stocks!D419/Stocks!D409-1</f>
        <v>-1.9062243133669221E-2</v>
      </c>
      <c r="J419" s="20">
        <f>Stocks!E419/Stocks!E409-1</f>
        <v>-7.7354940571540132E-3</v>
      </c>
      <c r="K419" s="21">
        <f>Stocks!F419/Stocks!F409-1</f>
        <v>5.930064537046742E-2</v>
      </c>
    </row>
    <row r="420" spans="1:11" x14ac:dyDescent="0.25">
      <c r="A420" s="37">
        <v>41543</v>
      </c>
      <c r="B420" s="18">
        <f>Stocks!B420/Stocks!B419-1</f>
        <v>7.1176788344582409E-3</v>
      </c>
      <c r="C420" s="18">
        <f>Stocks!C420/Stocks!C419-1</f>
        <v>9.3949286903249885E-3</v>
      </c>
      <c r="D420" s="18">
        <f>Stocks!D420/Stocks!D419-1</f>
        <v>4.5648510977858159E-3</v>
      </c>
      <c r="E420" s="18">
        <f>Stocks!E420/Stocks!E419-1</f>
        <v>2.1224839779396376E-2</v>
      </c>
      <c r="F420" s="19">
        <f>Stocks!F420/Stocks!F419-1</f>
        <v>3.9609376573539468E-3</v>
      </c>
      <c r="G420" s="20">
        <f>Stocks!B420/Stocks!B410-1</f>
        <v>-3.3949390427490567E-2</v>
      </c>
      <c r="H420" s="20">
        <f>Stocks!C420/Stocks!C410-1</f>
        <v>-3.0694511319717677E-3</v>
      </c>
      <c r="I420" s="20">
        <f>Stocks!D420/Stocks!D410-1</f>
        <v>-1.8789773534710785E-2</v>
      </c>
      <c r="J420" s="20">
        <f>Stocks!E420/Stocks!E410-1</f>
        <v>1.0052468456066777E-2</v>
      </c>
      <c r="K420" s="21">
        <f>Stocks!F420/Stocks!F410-1</f>
        <v>5.6404707892814709E-2</v>
      </c>
    </row>
    <row r="421" spans="1:11" x14ac:dyDescent="0.25">
      <c r="A421" s="37">
        <v>41544</v>
      </c>
      <c r="B421" s="18">
        <f>Stocks!B421/Stocks!B420-1</f>
        <v>-6.1595004425774036E-3</v>
      </c>
      <c r="C421" s="18">
        <f>Stocks!C421/Stocks!C420-1</f>
        <v>3.7947068529065042E-3</v>
      </c>
      <c r="D421" s="18">
        <f>Stocks!D421/Stocks!D420-1</f>
        <v>2.2330359969628066E-2</v>
      </c>
      <c r="E421" s="18">
        <f>Stocks!E421/Stocks!E420-1</f>
        <v>5.3044606645327175E-3</v>
      </c>
      <c r="F421" s="19">
        <f>Stocks!F421/Stocks!F420-1</f>
        <v>1.0520553255875198E-2</v>
      </c>
      <c r="G421" s="20">
        <f>Stocks!B421/Stocks!B411-1</f>
        <v>-3.1589506093212205E-2</v>
      </c>
      <c r="H421" s="20">
        <f>Stocks!C421/Stocks!C411-1</f>
        <v>-8.9774475655163277E-3</v>
      </c>
      <c r="I421" s="20">
        <f>Stocks!D421/Stocks!D411-1</f>
        <v>3.121004028139307E-3</v>
      </c>
      <c r="J421" s="20">
        <f>Stocks!E421/Stocks!E411-1</f>
        <v>2.6364448979544708E-2</v>
      </c>
      <c r="K421" s="21">
        <f>Stocks!F421/Stocks!F411-1</f>
        <v>5.7527891803755615E-2</v>
      </c>
    </row>
    <row r="422" spans="1:11" x14ac:dyDescent="0.25">
      <c r="A422" s="37">
        <v>41545</v>
      </c>
      <c r="B422" s="18">
        <f>Stocks!B422/Stocks!B421-1</f>
        <v>5.4799897796742325E-3</v>
      </c>
      <c r="C422" s="18">
        <f>Stocks!C422/Stocks!C421-1</f>
        <v>7.132785363648253E-3</v>
      </c>
      <c r="D422" s="18">
        <f>Stocks!D422/Stocks!D421-1</f>
        <v>-5.1432998286842224E-3</v>
      </c>
      <c r="E422" s="18">
        <f>Stocks!E422/Stocks!E421-1</f>
        <v>1.0121100579252307E-2</v>
      </c>
      <c r="F422" s="19">
        <f>Stocks!F422/Stocks!F421-1</f>
        <v>2.6041534464638083E-4</v>
      </c>
      <c r="G422" s="20">
        <f>Stocks!B422/Stocks!B412-1</f>
        <v>-3.6027229771256608E-2</v>
      </c>
      <c r="H422" s="20">
        <f>Stocks!C422/Stocks!C412-1</f>
        <v>-2.6839613665858852E-3</v>
      </c>
      <c r="I422" s="20">
        <f>Stocks!D422/Stocks!D412-1</f>
        <v>-1.5294102832411616E-3</v>
      </c>
      <c r="J422" s="20">
        <f>Stocks!E422/Stocks!E412-1</f>
        <v>4.2182364176522658E-2</v>
      </c>
      <c r="K422" s="21">
        <f>Stocks!F422/Stocks!F412-1</f>
        <v>5.0573738920735023E-2</v>
      </c>
    </row>
    <row r="423" spans="1:11" x14ac:dyDescent="0.25">
      <c r="A423" s="37">
        <v>41548</v>
      </c>
      <c r="B423" s="18">
        <f>Stocks!B423/Stocks!B422-1</f>
        <v>-2.0112911706283709E-3</v>
      </c>
      <c r="C423" s="18">
        <f>Stocks!C423/Stocks!C422-1</f>
        <v>4.3911851892921572E-3</v>
      </c>
      <c r="D423" s="18">
        <f>Stocks!D423/Stocks!D422-1</f>
        <v>1.7871355776606368E-3</v>
      </c>
      <c r="E423" s="18">
        <f>Stocks!E423/Stocks!E422-1</f>
        <v>-6.0889419267176059E-3</v>
      </c>
      <c r="F423" s="19">
        <f>Stocks!F423/Stocks!F422-1</f>
        <v>-1.0407557800446998E-3</v>
      </c>
      <c r="G423" s="20">
        <f>Stocks!B423/Stocks!B413-1</f>
        <v>-3.0629681417671306E-2</v>
      </c>
      <c r="H423" s="20">
        <f>Stocks!C423/Stocks!C413-1</f>
        <v>2.9705496591403424E-3</v>
      </c>
      <c r="I423" s="20">
        <f>Stocks!D423/Stocks!D413-1</f>
        <v>1.7871355776606368E-3</v>
      </c>
      <c r="J423" s="20">
        <f>Stocks!E423/Stocks!E413-1</f>
        <v>4.1825158469945389E-2</v>
      </c>
      <c r="K423" s="21">
        <f>Stocks!F423/Stocks!F413-1</f>
        <v>4.7476146860045976E-2</v>
      </c>
    </row>
    <row r="424" spans="1:11" x14ac:dyDescent="0.25">
      <c r="A424" s="37">
        <v>41549</v>
      </c>
      <c r="B424" s="18">
        <f>Stocks!B424/Stocks!B423-1</f>
        <v>4.3561165086123399E-3</v>
      </c>
      <c r="C424" s="18">
        <f>Stocks!C424/Stocks!C423-1</f>
        <v>8.4613191924201026E-3</v>
      </c>
      <c r="D424" s="18">
        <f>Stocks!D424/Stocks!D423-1</f>
        <v>-6.3715503713801525E-4</v>
      </c>
      <c r="E424" s="18">
        <f>Stocks!E424/Stocks!E423-1</f>
        <v>4.7415295825625758E-3</v>
      </c>
      <c r="F424" s="19">
        <f>Stocks!F424/Stocks!F423-1</f>
        <v>8.0749486163964601E-3</v>
      </c>
      <c r="G424" s="20">
        <f>Stocks!B424/Stocks!B414-1</f>
        <v>-2.677482232713968E-2</v>
      </c>
      <c r="H424" s="20">
        <f>Stocks!C424/Stocks!C414-1</f>
        <v>3.719498235877472E-3</v>
      </c>
      <c r="I424" s="20">
        <f>Stocks!D424/Stocks!D414-1</f>
        <v>-3.620703536007297E-3</v>
      </c>
      <c r="J424" s="20">
        <f>Stocks!E424/Stocks!E414-1</f>
        <v>3.9031883010667956E-2</v>
      </c>
      <c r="K424" s="21">
        <f>Stocks!F424/Stocks!F414-1</f>
        <v>4.7361338210560877E-2</v>
      </c>
    </row>
    <row r="425" spans="1:11" x14ac:dyDescent="0.25">
      <c r="A425" s="37">
        <v>41550</v>
      </c>
      <c r="B425" s="18">
        <f>Stocks!B425/Stocks!B424-1</f>
        <v>-6.4733323703096701E-3</v>
      </c>
      <c r="C425" s="18">
        <f>Stocks!C425/Stocks!C424-1</f>
        <v>-6.5026343112575269E-3</v>
      </c>
      <c r="D425" s="18">
        <f>Stocks!D425/Stocks!D424-1</f>
        <v>2.2315592879151858E-3</v>
      </c>
      <c r="E425" s="18">
        <f>Stocks!E425/Stocks!E424-1</f>
        <v>-6.3792534275192159E-3</v>
      </c>
      <c r="F425" s="19">
        <f>Stocks!F425/Stocks!F424-1</f>
        <v>-1.2919958266628395E-3</v>
      </c>
      <c r="G425" s="20">
        <f>Stocks!B425/Stocks!B415-1</f>
        <v>-1.6595079419343683E-2</v>
      </c>
      <c r="H425" s="20">
        <f>Stocks!C425/Stocks!C415-1</f>
        <v>-1.0545287015732985E-3</v>
      </c>
      <c r="I425" s="20">
        <f>Stocks!D425/Stocks!D415-1</f>
        <v>-1.6699845561106486E-2</v>
      </c>
      <c r="J425" s="20">
        <f>Stocks!E425/Stocks!E415-1</f>
        <v>2.1576220650082911E-2</v>
      </c>
      <c r="K425" s="21">
        <f>Stocks!F425/Stocks!F415-1</f>
        <v>3.8141304683048327E-2</v>
      </c>
    </row>
    <row r="426" spans="1:11" x14ac:dyDescent="0.25">
      <c r="A426" s="37">
        <v>41551</v>
      </c>
      <c r="B426" s="18">
        <f>Stocks!B426/Stocks!B425-1</f>
        <v>1.2444517056659388E-2</v>
      </c>
      <c r="C426" s="18">
        <f>Stocks!C426/Stocks!C425-1</f>
        <v>1.3251433587597727E-2</v>
      </c>
      <c r="D426" s="18">
        <f>Stocks!D426/Stocks!D425-1</f>
        <v>1.0113757433552806E-2</v>
      </c>
      <c r="E426" s="18">
        <f>Stocks!E426/Stocks!E425-1</f>
        <v>1.9208167802682752E-2</v>
      </c>
      <c r="F426" s="19">
        <f>Stocks!F426/Stocks!F425-1</f>
        <v>-1.0349518141392622E-3</v>
      </c>
      <c r="G426" s="20">
        <f>Stocks!B426/Stocks!B416-1</f>
        <v>1.3038666057917592E-2</v>
      </c>
      <c r="H426" s="20">
        <f>Stocks!C426/Stocks!C416-1</f>
        <v>1.5896817738868307E-2</v>
      </c>
      <c r="I426" s="20">
        <f>Stocks!D426/Stocks!D416-1</f>
        <v>-1.446189046663271E-3</v>
      </c>
      <c r="J426" s="20">
        <f>Stocks!E426/Stocks!E416-1</f>
        <v>4.0227368242020001E-2</v>
      </c>
      <c r="K426" s="21">
        <f>Stocks!F426/Stocks!F416-1</f>
        <v>2.4137999207590743E-2</v>
      </c>
    </row>
    <row r="427" spans="1:11" x14ac:dyDescent="0.25">
      <c r="A427" s="37">
        <v>41552</v>
      </c>
      <c r="B427" s="18">
        <f>Stocks!B427/Stocks!B426-1</f>
        <v>-5.7929278124690953E-4</v>
      </c>
      <c r="C427" s="18">
        <f>Stocks!C427/Stocks!C426-1</f>
        <v>-1.5998825749448109E-3</v>
      </c>
      <c r="D427" s="18">
        <f>Stocks!D427/Stocks!D426-1</f>
        <v>5.0377500928717733E-3</v>
      </c>
      <c r="E427" s="18">
        <f>Stocks!E427/Stocks!E426-1</f>
        <v>9.20655779357471E-3</v>
      </c>
      <c r="F427" s="19">
        <f>Stocks!F427/Stocks!F426-1</f>
        <v>-9.0648120167363677E-3</v>
      </c>
      <c r="G427" s="20">
        <f>Stocks!B427/Stocks!B417-1</f>
        <v>2.245041401689396E-2</v>
      </c>
      <c r="H427" s="20">
        <f>Stocks!C427/Stocks!C417-1</f>
        <v>1.3056066388090759E-2</v>
      </c>
      <c r="I427" s="20">
        <f>Stocks!D427/Stocks!D417-1</f>
        <v>4.3421646187782326E-3</v>
      </c>
      <c r="J427" s="20">
        <f>Stocks!E427/Stocks!E417-1</f>
        <v>5.4236249154199445E-2</v>
      </c>
      <c r="K427" s="21">
        <f>Stocks!F427/Stocks!F417-1</f>
        <v>1.163406672021261E-2</v>
      </c>
    </row>
    <row r="428" spans="1:11" x14ac:dyDescent="0.25">
      <c r="A428" s="37">
        <v>41555</v>
      </c>
      <c r="B428" s="18">
        <f>Stocks!B428/Stocks!B427-1</f>
        <v>3.4771640310307106E-3</v>
      </c>
      <c r="C428" s="18">
        <f>Stocks!C428/Stocks!C427-1</f>
        <v>7.1765608336471498E-3</v>
      </c>
      <c r="D428" s="18">
        <f>Stocks!D428/Stocks!D427-1</f>
        <v>3.2580666698969196E-3</v>
      </c>
      <c r="E428" s="18">
        <f>Stocks!E428/Stocks!E427-1</f>
        <v>-1.9307736017717403E-3</v>
      </c>
      <c r="F428" s="19">
        <f>Stocks!F428/Stocks!F427-1</f>
        <v>5.2270817947677184E-3</v>
      </c>
      <c r="G428" s="20">
        <f>Stocks!B428/Stocks!B418-1</f>
        <v>3.5137683975969614E-2</v>
      </c>
      <c r="H428" s="20">
        <f>Stocks!C428/Stocks!C418-1</f>
        <v>4.4772653686973696E-2</v>
      </c>
      <c r="I428" s="20">
        <f>Stocks!D428/Stocks!D418-1</f>
        <v>2.4702562732005218E-2</v>
      </c>
      <c r="J428" s="20">
        <f>Stocks!E428/Stocks!E418-1</f>
        <v>6.0838062873170395E-2</v>
      </c>
      <c r="K428" s="21">
        <f>Stocks!F428/Stocks!F418-1</f>
        <v>5.7529466273118501E-3</v>
      </c>
    </row>
    <row r="429" spans="1:11" x14ac:dyDescent="0.25">
      <c r="A429" s="37">
        <v>41556</v>
      </c>
      <c r="B429" s="18">
        <f>Stocks!B429/Stocks!B428-1</f>
        <v>3.8500689472331651E-4</v>
      </c>
      <c r="C429" s="18">
        <f>Stocks!C429/Stocks!C428-1</f>
        <v>7.6097445474334613E-3</v>
      </c>
      <c r="D429" s="18">
        <f>Stocks!D429/Stocks!D428-1</f>
        <v>2.8730006329318325E-3</v>
      </c>
      <c r="E429" s="18">
        <f>Stocks!E429/Stocks!E428-1</f>
        <v>-4.5036069600818962E-3</v>
      </c>
      <c r="F429" s="19">
        <f>Stocks!F429/Stocks!F428-1</f>
        <v>9.1004992401686469E-3</v>
      </c>
      <c r="G429" s="20">
        <f>Stocks!B429/Stocks!B419-1</f>
        <v>1.8022722129350299E-2</v>
      </c>
      <c r="H429" s="20">
        <f>Stocks!C429/Stocks!C419-1</f>
        <v>5.4244709847644623E-2</v>
      </c>
      <c r="I429" s="20">
        <f>Stocks!D429/Stocks!D419-1</f>
        <v>4.7147233365888441E-2</v>
      </c>
      <c r="J429" s="20">
        <f>Stocks!E429/Stocks!E419-1</f>
        <v>5.1618614465193779E-2</v>
      </c>
      <c r="K429" s="21">
        <f>Stocks!F429/Stocks!F419-1</f>
        <v>2.4821710441183642E-2</v>
      </c>
    </row>
    <row r="430" spans="1:11" x14ac:dyDescent="0.25">
      <c r="A430" s="37">
        <v>41557</v>
      </c>
      <c r="B430" s="18">
        <f>Stocks!B430/Stocks!B429-1</f>
        <v>4.1695055794974678E-3</v>
      </c>
      <c r="C430" s="18">
        <f>Stocks!C430/Stocks!C429-1</f>
        <v>8.2390032423367288E-3</v>
      </c>
      <c r="D430" s="18">
        <f>Stocks!D430/Stocks!D429-1</f>
        <v>1.600425419872642E-2</v>
      </c>
      <c r="E430" s="18">
        <f>Stocks!E430/Stocks!E429-1</f>
        <v>1.7119087405776501E-2</v>
      </c>
      <c r="F430" s="19">
        <f>Stocks!F430/Stocks!F429-1</f>
        <v>1.0307748113309589E-3</v>
      </c>
      <c r="G430" s="20">
        <f>Stocks!B430/Stocks!B420-1</f>
        <v>1.5042626133222603E-2</v>
      </c>
      <c r="H430" s="20">
        <f>Stocks!C430/Stocks!C420-1</f>
        <v>5.3037423924283678E-2</v>
      </c>
      <c r="I430" s="20">
        <f>Stocks!D430/Stocks!D420-1</f>
        <v>5.907153999021153E-2</v>
      </c>
      <c r="J430" s="20">
        <f>Stocks!E430/Stocks!E420-1</f>
        <v>4.7390666363758882E-2</v>
      </c>
      <c r="K430" s="21">
        <f>Stocks!F430/Stocks!F420-1</f>
        <v>2.183066329273653E-2</v>
      </c>
    </row>
    <row r="431" spans="1:11" x14ac:dyDescent="0.25">
      <c r="A431" s="37">
        <v>41558</v>
      </c>
      <c r="B431" s="18">
        <f>Stocks!B431/Stocks!B430-1</f>
        <v>-3.5131404548133238E-3</v>
      </c>
      <c r="C431" s="18">
        <f>Stocks!C431/Stocks!C430-1</f>
        <v>-7.4886424290199205E-4</v>
      </c>
      <c r="D431" s="18">
        <f>Stocks!D431/Stocks!D430-1</f>
        <v>4.6584762946548786E-3</v>
      </c>
      <c r="E431" s="18">
        <f>Stocks!E431/Stocks!E430-1</f>
        <v>-1.4354136972454246E-3</v>
      </c>
      <c r="F431" s="19">
        <f>Stocks!F431/Stocks!F430-1</f>
        <v>4.1184352707175353E-3</v>
      </c>
      <c r="G431" s="20">
        <f>Stocks!B431/Stocks!B421-1</f>
        <v>1.7745442322410154E-2</v>
      </c>
      <c r="H431" s="20">
        <f>Stocks!C431/Stocks!C421-1</f>
        <v>4.8270960852220268E-2</v>
      </c>
      <c r="I431" s="20">
        <f>Stocks!D431/Stocks!D421-1</f>
        <v>4.0764552551495692E-2</v>
      </c>
      <c r="J431" s="20">
        <f>Stocks!E431/Stocks!E421-1</f>
        <v>4.0368632964718376E-2</v>
      </c>
      <c r="K431" s="21">
        <f>Stocks!F431/Stocks!F421-1</f>
        <v>1.5356890496948994E-2</v>
      </c>
    </row>
    <row r="432" spans="1:11" x14ac:dyDescent="0.25">
      <c r="A432" s="37">
        <v>41559</v>
      </c>
      <c r="B432" s="18">
        <f>Stocks!B432/Stocks!B431-1</f>
        <v>6.3460865401046007E-3</v>
      </c>
      <c r="C432" s="18">
        <f>Stocks!C432/Stocks!C431-1</f>
        <v>4.0887417381290092E-3</v>
      </c>
      <c r="D432" s="18">
        <f>Stocks!D432/Stocks!D431-1</f>
        <v>8.9072501617968314E-3</v>
      </c>
      <c r="E432" s="18">
        <f>Stocks!E432/Stocks!E431-1</f>
        <v>1.8727675492371532E-3</v>
      </c>
      <c r="F432" s="19">
        <f>Stocks!F432/Stocks!F431-1</f>
        <v>2.3069804804534133E-3</v>
      </c>
      <c r="G432" s="20">
        <f>Stocks!B432/Stocks!B422-1</f>
        <v>1.8622104254520266E-2</v>
      </c>
      <c r="H432" s="20">
        <f>Stocks!C432/Stocks!C422-1</f>
        <v>4.5102577712903713E-2</v>
      </c>
      <c r="I432" s="20">
        <f>Stocks!D432/Stocks!D422-1</f>
        <v>5.546346785399825E-2</v>
      </c>
      <c r="J432" s="20">
        <f>Stocks!E432/Stocks!E422-1</f>
        <v>3.1873308044019444E-2</v>
      </c>
      <c r="K432" s="21">
        <f>Stocks!F432/Stocks!F422-1</f>
        <v>1.7434343508799799E-2</v>
      </c>
    </row>
    <row r="433" spans="1:11" x14ac:dyDescent="0.25">
      <c r="A433" s="37">
        <v>41562</v>
      </c>
      <c r="B433" s="18">
        <f>Stocks!B433/Stocks!B432-1</f>
        <v>1.8408786084610496E-2</v>
      </c>
      <c r="C433" s="18">
        <f>Stocks!C433/Stocks!C432-1</f>
        <v>-7.6014179719831043E-3</v>
      </c>
      <c r="D433" s="18">
        <f>Stocks!D433/Stocks!D432-1</f>
        <v>-2.1769493405566775E-3</v>
      </c>
      <c r="E433" s="18">
        <f>Stocks!E433/Stocks!E432-1</f>
        <v>2.3441991516544025E-3</v>
      </c>
      <c r="F433" s="19">
        <f>Stocks!F433/Stocks!F432-1</f>
        <v>2.3017893396886091E-3</v>
      </c>
      <c r="G433" s="20">
        <f>Stocks!B433/Stocks!B423-1</f>
        <v>3.9464366174667642E-2</v>
      </c>
      <c r="H433" s="20">
        <f>Stocks!C433/Stocks!C423-1</f>
        <v>3.2623873536527848E-2</v>
      </c>
      <c r="I433" s="20">
        <f>Stocks!D433/Stocks!D423-1</f>
        <v>5.1286984980481787E-2</v>
      </c>
      <c r="J433" s="20">
        <f>Stocks!E433/Stocks!E423-1</f>
        <v>4.0628551394074064E-2</v>
      </c>
      <c r="K433" s="21">
        <f>Stocks!F433/Stocks!F423-1</f>
        <v>2.0838706819136688E-2</v>
      </c>
    </row>
    <row r="434" spans="1:11" x14ac:dyDescent="0.25">
      <c r="A434" s="37">
        <v>41563</v>
      </c>
      <c r="B434" s="18">
        <f>Stocks!B434/Stocks!B433-1</f>
        <v>3.6902185059060066E-3</v>
      </c>
      <c r="C434" s="18">
        <f>Stocks!C434/Stocks!C433-1</f>
        <v>-1.983288073712508E-3</v>
      </c>
      <c r="D434" s="18">
        <f>Stocks!D434/Stocks!D433-1</f>
        <v>2.363341147514797E-3</v>
      </c>
      <c r="E434" s="18">
        <f>Stocks!E434/Stocks!E433-1</f>
        <v>1.814445564516376E-4</v>
      </c>
      <c r="F434" s="19">
        <f>Stocks!F434/Stocks!F433-1</f>
        <v>-1.2758506218854659E-2</v>
      </c>
      <c r="G434" s="20">
        <f>Stocks!B434/Stocks!B424-1</f>
        <v>3.8775191056457325E-2</v>
      </c>
      <c r="H434" s="20">
        <f>Stocks!C434/Stocks!C424-1</f>
        <v>2.1929015332785573E-2</v>
      </c>
      <c r="I434" s="20">
        <f>Stocks!D434/Stocks!D424-1</f>
        <v>5.444337868003557E-2</v>
      </c>
      <c r="J434" s="20">
        <f>Stocks!E434/Stocks!E424-1</f>
        <v>3.5905590776603269E-2</v>
      </c>
      <c r="K434" s="21">
        <f>Stocks!F434/Stocks!F424-1</f>
        <v>-2.5853116081975269E-4</v>
      </c>
    </row>
    <row r="435" spans="1:11" x14ac:dyDescent="0.25">
      <c r="A435" s="37">
        <v>41564</v>
      </c>
      <c r="B435" s="18">
        <f>Stocks!B435/Stocks!B434-1</f>
        <v>-4.4244604576751945E-3</v>
      </c>
      <c r="C435" s="18">
        <f>Stocks!C435/Stocks!C434-1</f>
        <v>1.7816612906358387E-3</v>
      </c>
      <c r="D435" s="18">
        <f>Stocks!D435/Stocks!D434-1</f>
        <v>2.2371501952915818E-3</v>
      </c>
      <c r="E435" s="18">
        <f>Stocks!E435/Stocks!E434-1</f>
        <v>6.3497047354799108E-4</v>
      </c>
      <c r="F435" s="19">
        <f>Stocks!F435/Stocks!F434-1</f>
        <v>7.7552398880698092E-4</v>
      </c>
      <c r="G435" s="20">
        <f>Stocks!B435/Stocks!B425-1</f>
        <v>4.0917375440470583E-2</v>
      </c>
      <c r="H435" s="20">
        <f>Stocks!C435/Stocks!C425-1</f>
        <v>3.0450388755149493E-2</v>
      </c>
      <c r="I435" s="20">
        <f>Stocks!D435/Stocks!D425-1</f>
        <v>5.4449260848890901E-2</v>
      </c>
      <c r="J435" s="20">
        <f>Stocks!E435/Stocks!E425-1</f>
        <v>4.3218314246940448E-2</v>
      </c>
      <c r="K435" s="21">
        <f>Stocks!F435/Stocks!F425-1</f>
        <v>1.8111281275152713E-3</v>
      </c>
    </row>
    <row r="436" spans="1:11" x14ac:dyDescent="0.25">
      <c r="A436" s="37">
        <v>41565</v>
      </c>
      <c r="B436" s="18">
        <f>Stocks!B436/Stocks!B435-1</f>
        <v>-2.3660623204861286E-2</v>
      </c>
      <c r="C436" s="18">
        <f>Stocks!C436/Stocks!C435-1</f>
        <v>-8.2770497064938997E-3</v>
      </c>
      <c r="D436" s="18">
        <f>Stocks!D436/Stocks!D435-1</f>
        <v>4.4038465493028145E-3</v>
      </c>
      <c r="E436" s="18">
        <f>Stocks!E436/Stocks!E435-1</f>
        <v>-8.4205296248436312E-3</v>
      </c>
      <c r="F436" s="19">
        <f>Stocks!F436/Stocks!F435-1</f>
        <v>7.7480308350108551E-4</v>
      </c>
      <c r="G436" s="20">
        <f>Stocks!B436/Stocks!B426-1</f>
        <v>3.7968545548516808E-3</v>
      </c>
      <c r="H436" s="20">
        <f>Stocks!C436/Stocks!C426-1</f>
        <v>8.5564804473576839E-3</v>
      </c>
      <c r="I436" s="20">
        <f>Stocks!D436/Stocks!D426-1</f>
        <v>4.8488732871618589E-2</v>
      </c>
      <c r="J436" s="20">
        <f>Stocks!E436/Stocks!E426-1</f>
        <v>1.4938749712717581E-2</v>
      </c>
      <c r="K436" s="21">
        <f>Stocks!F436/Stocks!F426-1</f>
        <v>3.6260390685254329E-3</v>
      </c>
    </row>
    <row r="437" spans="1:11" x14ac:dyDescent="0.25">
      <c r="A437" s="37">
        <v>41566</v>
      </c>
      <c r="B437" s="18">
        <f>Stocks!B437/Stocks!B436-1</f>
        <v>1.7309991804776992E-3</v>
      </c>
      <c r="C437" s="18">
        <f>Stocks!C437/Stocks!C436-1</f>
        <v>2.7592075166540386E-3</v>
      </c>
      <c r="D437" s="18">
        <f>Stocks!D437/Stocks!D436-1</f>
        <v>-1.2011931876165782E-3</v>
      </c>
      <c r="E437" s="18">
        <f>Stocks!E437/Stocks!E436-1</f>
        <v>3.809233535770451E-3</v>
      </c>
      <c r="F437" s="19">
        <f>Stocks!F437/Stocks!F436-1</f>
        <v>0</v>
      </c>
      <c r="G437" s="20">
        <f>Stocks!B437/Stocks!B427-1</f>
        <v>6.117262554738101E-3</v>
      </c>
      <c r="H437" s="20">
        <f>Stocks!C437/Stocks!C427-1</f>
        <v>1.2959913984679661E-2</v>
      </c>
      <c r="I437" s="20">
        <f>Stocks!D437/Stocks!D427-1</f>
        <v>4.1980060203340663E-2</v>
      </c>
      <c r="J437" s="20">
        <f>Stocks!E437/Stocks!E427-1</f>
        <v>9.5107691950460094E-3</v>
      </c>
      <c r="K437" s="21">
        <f>Stocks!F437/Stocks!F427-1</f>
        <v>1.2806943621701539E-2</v>
      </c>
    </row>
    <row r="438" spans="1:11" x14ac:dyDescent="0.25">
      <c r="A438" s="37">
        <v>41569</v>
      </c>
      <c r="B438" s="18">
        <f>Stocks!B438/Stocks!B437-1</f>
        <v>-5.1183629728857039E-4</v>
      </c>
      <c r="C438" s="18">
        <f>Stocks!C438/Stocks!C437-1</f>
        <v>1.2380952453905358E-3</v>
      </c>
      <c r="D438" s="18">
        <f>Stocks!D438/Stocks!D437-1</f>
        <v>-1.7799264249472202E-2</v>
      </c>
      <c r="E438" s="18">
        <f>Stocks!E438/Stocks!E437-1</f>
        <v>-1.9985832584669128E-2</v>
      </c>
      <c r="F438" s="19">
        <f>Stocks!F438/Stocks!F437-1</f>
        <v>1.0324906798855338E-3</v>
      </c>
      <c r="G438" s="20">
        <f>Stocks!B438/Stocks!B428-1</f>
        <v>2.1177673648959949E-3</v>
      </c>
      <c r="H438" s="20">
        <f>Stocks!C438/Stocks!C428-1</f>
        <v>6.9873488700760156E-3</v>
      </c>
      <c r="I438" s="20">
        <f>Stocks!D438/Stocks!D428-1</f>
        <v>2.010999539348024E-2</v>
      </c>
      <c r="J438" s="20">
        <f>Stocks!E438/Stocks!E428-1</f>
        <v>-8.7512671443192858E-3</v>
      </c>
      <c r="K438" s="21">
        <f>Stocks!F438/Stocks!F428-1</f>
        <v>8.5807234136052735E-3</v>
      </c>
    </row>
    <row r="439" spans="1:11" x14ac:dyDescent="0.25">
      <c r="A439" s="37">
        <v>41570</v>
      </c>
      <c r="B439" s="18">
        <f>Stocks!B439/Stocks!B438-1</f>
        <v>5.9548794342862976E-3</v>
      </c>
      <c r="C439" s="18">
        <f>Stocks!C439/Stocks!C438-1</f>
        <v>1.6487593030776182E-3</v>
      </c>
      <c r="D439" s="18">
        <f>Stocks!D439/Stocks!D438-1</f>
        <v>3.305997022217122E-3</v>
      </c>
      <c r="E439" s="18">
        <f>Stocks!E439/Stocks!E438-1</f>
        <v>2.1580525314712773E-3</v>
      </c>
      <c r="F439" s="19">
        <f>Stocks!F439/Stocks!F438-1</f>
        <v>5.4136532910045165E-3</v>
      </c>
      <c r="G439" s="20">
        <f>Stocks!B439/Stocks!B429-1</f>
        <v>7.6972874450498274E-3</v>
      </c>
      <c r="H439" s="20">
        <f>Stocks!C439/Stocks!C429-1</f>
        <v>1.0300456975431693E-3</v>
      </c>
      <c r="I439" s="20">
        <f>Stocks!D439/Stocks!D429-1</f>
        <v>2.055043395788525E-2</v>
      </c>
      <c r="J439" s="20">
        <f>Stocks!E439/Stocks!E429-1</f>
        <v>-2.1180321312284089E-3</v>
      </c>
      <c r="K439" s="21">
        <f>Stocks!F439/Stocks!F429-1</f>
        <v>4.8957765155286381E-3</v>
      </c>
    </row>
    <row r="440" spans="1:11" x14ac:dyDescent="0.25">
      <c r="A440" s="37">
        <v>41571</v>
      </c>
      <c r="B440" s="18">
        <f>Stocks!B440/Stocks!B439-1</f>
        <v>-4.3920320001015201E-3</v>
      </c>
      <c r="C440" s="18">
        <f>Stocks!C440/Stocks!C439-1</f>
        <v>3.0177787773097986E-3</v>
      </c>
      <c r="D440" s="18">
        <f>Stocks!D440/Stocks!D439-1</f>
        <v>-1.8304530209073411E-3</v>
      </c>
      <c r="E440" s="18">
        <f>Stocks!E440/Stocks!E439-1</f>
        <v>2.874728566822693E-3</v>
      </c>
      <c r="F440" s="19">
        <f>Stocks!F440/Stocks!F439-1</f>
        <v>-5.3845034561486038E-3</v>
      </c>
      <c r="G440" s="20">
        <f>Stocks!B440/Stocks!B430-1</f>
        <v>-8.9432796189492514E-4</v>
      </c>
      <c r="H440" s="20">
        <f>Stocks!C440/Stocks!C430-1</f>
        <v>-4.1538467605098939E-3</v>
      </c>
      <c r="I440" s="20">
        <f>Stocks!D440/Stocks!D430-1</f>
        <v>2.6359241344360296E-3</v>
      </c>
      <c r="J440" s="20">
        <f>Stocks!E440/Stocks!E430-1</f>
        <v>-1.6092982562547431E-2</v>
      </c>
      <c r="K440" s="21">
        <f>Stocks!F440/Stocks!F430-1</f>
        <v>-1.5442712815804116E-3</v>
      </c>
    </row>
    <row r="441" spans="1:11" x14ac:dyDescent="0.25">
      <c r="A441" s="37">
        <v>41572</v>
      </c>
      <c r="B441" s="18">
        <f>Stocks!B441/Stocks!B440-1</f>
        <v>6.3932572035554358E-3</v>
      </c>
      <c r="C441" s="18">
        <f>Stocks!C441/Stocks!C440-1</f>
        <v>2.3933992428339934E-3</v>
      </c>
      <c r="D441" s="18">
        <f>Stocks!D441/Stocks!D440-1</f>
        <v>2.6285069559219831E-3</v>
      </c>
      <c r="E441" s="18">
        <f>Stocks!E441/Stocks!E440-1</f>
        <v>-7.9111810645005054E-4</v>
      </c>
      <c r="F441" s="19">
        <f>Stocks!F441/Stocks!F440-1</f>
        <v>-3.6094214405524294E-3</v>
      </c>
      <c r="G441" s="20">
        <f>Stocks!B441/Stocks!B431-1</f>
        <v>9.0381041571385712E-3</v>
      </c>
      <c r="H441" s="20">
        <f>Stocks!C441/Stocks!C431-1</f>
        <v>-1.0222906453755121E-3</v>
      </c>
      <c r="I441" s="20">
        <f>Stocks!D441/Stocks!D431-1</f>
        <v>6.100414768672735E-4</v>
      </c>
      <c r="J441" s="20">
        <f>Stocks!E441/Stocks!E431-1</f>
        <v>-1.5458144353999725E-2</v>
      </c>
      <c r="K441" s="21">
        <f>Stocks!F441/Stocks!F431-1</f>
        <v>-9.2285468939510285E-3</v>
      </c>
    </row>
    <row r="442" spans="1:11" x14ac:dyDescent="0.25">
      <c r="A442" s="37">
        <v>41573</v>
      </c>
      <c r="B442" s="18">
        <f>Stocks!B442/Stocks!B441-1</f>
        <v>3.5830009670173135E-2</v>
      </c>
      <c r="C442" s="18">
        <f>Stocks!C442/Stocks!C441-1</f>
        <v>1.3166077503414586E-2</v>
      </c>
      <c r="D442" s="18">
        <f>Stocks!D442/Stocks!D441-1</f>
        <v>8.4140827438585752E-3</v>
      </c>
      <c r="E442" s="18">
        <f>Stocks!E442/Stocks!E441-1</f>
        <v>4.8027907888516852E-2</v>
      </c>
      <c r="F442" s="19">
        <f>Stocks!F442/Stocks!F441-1</f>
        <v>1.1642975116249898E-2</v>
      </c>
      <c r="G442" s="20">
        <f>Stocks!B442/Stocks!B432-1</f>
        <v>3.8600898007277173E-2</v>
      </c>
      <c r="H442" s="20">
        <f>Stocks!C442/Stocks!C432-1</f>
        <v>8.0088394857626977E-3</v>
      </c>
      <c r="I442" s="20">
        <f>Stocks!D442/Stocks!D432-1</f>
        <v>1.2092984600209356E-4</v>
      </c>
      <c r="J442" s="20">
        <f>Stocks!E442/Stocks!E432-1</f>
        <v>2.9898580560676402E-2</v>
      </c>
      <c r="K442" s="21">
        <f>Stocks!F442/Stocks!F432-1</f>
        <v>0</v>
      </c>
    </row>
    <row r="443" spans="1:11" x14ac:dyDescent="0.25">
      <c r="A443" s="37">
        <v>41576</v>
      </c>
      <c r="B443" s="18">
        <f>Stocks!B443/Stocks!B442-1</f>
        <v>2.250872996823805E-2</v>
      </c>
      <c r="C443" s="18">
        <f>Stocks!C443/Stocks!C442-1</f>
        <v>2.8953215948066546E-3</v>
      </c>
      <c r="D443" s="18">
        <f>Stocks!D443/Stocks!D442-1</f>
        <v>5.0788507171868336E-3</v>
      </c>
      <c r="E443" s="18">
        <f>Stocks!E443/Stocks!E442-1</f>
        <v>-2.1191980119261711E-3</v>
      </c>
      <c r="F443" s="19">
        <f>Stocks!F443/Stocks!F442-1</f>
        <v>1.32993790554925E-2</v>
      </c>
      <c r="G443" s="20">
        <f>Stocks!B443/Stocks!B433-1</f>
        <v>4.2782131965092951E-2</v>
      </c>
      <c r="H443" s="20">
        <f>Stocks!C443/Stocks!C433-1</f>
        <v>1.8670690944157187E-2</v>
      </c>
      <c r="I443" s="20">
        <f>Stocks!D443/Stocks!D433-1</f>
        <v>7.3934392310390784E-3</v>
      </c>
      <c r="J443" s="20">
        <f>Stocks!E443/Stocks!E433-1</f>
        <v>2.531248487903226E-2</v>
      </c>
      <c r="K443" s="21">
        <f>Stocks!F443/Stocks!F433-1</f>
        <v>1.0972333715027149E-2</v>
      </c>
    </row>
    <row r="444" spans="1:11" x14ac:dyDescent="0.25">
      <c r="A444" s="37">
        <v>41577</v>
      </c>
      <c r="B444" s="18">
        <f>Stocks!B444/Stocks!B443-1</f>
        <v>1.3915303908796917E-2</v>
      </c>
      <c r="C444" s="18">
        <f>Stocks!C444/Stocks!C443-1</f>
        <v>-1.2087401505760376E-3</v>
      </c>
      <c r="D444" s="18">
        <f>Stocks!D444/Stocks!D443-1</f>
        <v>4.0906566894607366E-3</v>
      </c>
      <c r="E444" s="18">
        <f>Stocks!E444/Stocks!E443-1</f>
        <v>-4.6206409034521556E-4</v>
      </c>
      <c r="F444" s="19">
        <f>Stocks!F444/Stocks!F443-1</f>
        <v>2.6501742348549184E-2</v>
      </c>
      <c r="G444" s="20">
        <f>Stocks!B444/Stocks!B434-1</f>
        <v>5.3405465897572668E-2</v>
      </c>
      <c r="H444" s="20">
        <f>Stocks!C444/Stocks!C434-1</f>
        <v>1.9461268154540745E-2</v>
      </c>
      <c r="I444" s="20">
        <f>Stocks!D444/Stocks!D434-1</f>
        <v>9.12942285395002E-3</v>
      </c>
      <c r="J444" s="20">
        <f>Stocks!E444/Stocks!E434-1</f>
        <v>2.4652807124281528E-2</v>
      </c>
      <c r="K444" s="21">
        <f>Stocks!F444/Stocks!F434-1</f>
        <v>5.1176301403219826E-2</v>
      </c>
    </row>
    <row r="445" spans="1:11" x14ac:dyDescent="0.25">
      <c r="A445" s="37">
        <v>41578</v>
      </c>
      <c r="B445" s="18">
        <f>Stocks!B445/Stocks!B444-1</f>
        <v>-1.2718707524055795E-2</v>
      </c>
      <c r="C445" s="18">
        <f>Stocks!C445/Stocks!C444-1</f>
        <v>8.0669763868601585E-4</v>
      </c>
      <c r="D445" s="18">
        <f>Stocks!D445/Stocks!D444-1</f>
        <v>-3.2351908080591185E-3</v>
      </c>
      <c r="E445" s="18">
        <f>Stocks!E445/Stocks!E444-1</f>
        <v>8.714967805000251E-3</v>
      </c>
      <c r="F445" s="19">
        <f>Stocks!F445/Stocks!F444-1</f>
        <v>2.2128465563802102E-3</v>
      </c>
      <c r="G445" s="20">
        <f>Stocks!B445/Stocks!B435-1</f>
        <v>4.462943148510945E-2</v>
      </c>
      <c r="H445" s="20">
        <f>Stocks!C445/Stocks!C435-1</f>
        <v>1.8469098184348942E-2</v>
      </c>
      <c r="I445" s="20">
        <f>Stocks!D445/Stocks!D435-1</f>
        <v>3.6194491742722601E-3</v>
      </c>
      <c r="J445" s="20">
        <f>Stocks!E445/Stocks!E435-1</f>
        <v>3.2926745365028154E-2</v>
      </c>
      <c r="K445" s="21">
        <f>Stocks!F445/Stocks!F435-1</f>
        <v>5.2686010008485384E-2</v>
      </c>
    </row>
    <row r="446" spans="1:11" x14ac:dyDescent="0.25">
      <c r="A446" s="37">
        <v>41579</v>
      </c>
      <c r="B446" s="18">
        <f>Stocks!B446/Stocks!B445-1</f>
        <v>7.3101825835977241E-3</v>
      </c>
      <c r="C446" s="18">
        <f>Stocks!C446/Stocks!C445-1</f>
        <v>-4.2984208519225575E-3</v>
      </c>
      <c r="D446" s="18">
        <f>Stocks!D446/Stocks!D445-1</f>
        <v>1.0398432876197905E-2</v>
      </c>
      <c r="E446" s="18">
        <f>Stocks!E446/Stocks!E445-1</f>
        <v>7.7967820575342017E-5</v>
      </c>
      <c r="F446" s="19">
        <f>Stocks!F446/Stocks!F445-1</f>
        <v>-2.2079606781968408E-3</v>
      </c>
      <c r="G446" s="20">
        <f>Stocks!B446/Stocks!B436-1</f>
        <v>7.7766490188644788E-2</v>
      </c>
      <c r="H446" s="20">
        <f>Stocks!C446/Stocks!C436-1</f>
        <v>2.2555028171475033E-2</v>
      </c>
      <c r="I446" s="20">
        <f>Stocks!D446/Stocks!D436-1</f>
        <v>9.6093539800887751E-3</v>
      </c>
      <c r="J446" s="20">
        <f>Stocks!E446/Stocks!E436-1</f>
        <v>4.1779616535775999E-2</v>
      </c>
      <c r="K446" s="21">
        <f>Stocks!F446/Stocks!F436-1</f>
        <v>4.9548527256696229E-2</v>
      </c>
    </row>
    <row r="447" spans="1:11" x14ac:dyDescent="0.25">
      <c r="A447" s="37">
        <v>41580</v>
      </c>
      <c r="B447" s="18">
        <f>Stocks!B447/Stocks!B446-1</f>
        <v>2.6113785003286205E-2</v>
      </c>
      <c r="C447" s="18">
        <f>Stocks!C447/Stocks!C446-1</f>
        <v>7.0151115843561929E-3</v>
      </c>
      <c r="D447" s="18">
        <f>Stocks!D447/Stocks!D446-1</f>
        <v>3.271916866914637E-3</v>
      </c>
      <c r="E447" s="18">
        <f>Stocks!E447/Stocks!E446-1</f>
        <v>6.7279240001059115E-3</v>
      </c>
      <c r="F447" s="19">
        <f>Stocks!F447/Stocks!F446-1</f>
        <v>-2.7046917319684116E-3</v>
      </c>
      <c r="G447" s="20">
        <f>Stocks!B447/Stocks!B437-1</f>
        <v>0.10400002945095066</v>
      </c>
      <c r="H447" s="20">
        <f>Stocks!C447/Stocks!C437-1</f>
        <v>2.6894949531680812E-2</v>
      </c>
      <c r="I447" s="20">
        <f>Stocks!D447/Stocks!D437-1</f>
        <v>1.4130878957526294E-2</v>
      </c>
      <c r="J447" s="20">
        <f>Stocks!E447/Stocks!E437-1</f>
        <v>4.4808710243164906E-2</v>
      </c>
      <c r="K447" s="21">
        <f>Stocks!F447/Stocks!F437-1</f>
        <v>4.6709822032725556E-2</v>
      </c>
    </row>
    <row r="448" spans="1:11" x14ac:dyDescent="0.25">
      <c r="A448" s="37">
        <v>41583</v>
      </c>
      <c r="B448" s="18">
        <f>Stocks!B448/Stocks!B447-1</f>
        <v>1.014495509576685E-2</v>
      </c>
      <c r="C448" s="18">
        <f>Stocks!C448/Stocks!C447-1</f>
        <v>5.3584739399963333E-3</v>
      </c>
      <c r="D448" s="18">
        <f>Stocks!D448/Stocks!D447-1</f>
        <v>8.4198405867246251E-3</v>
      </c>
      <c r="E448" s="18">
        <f>Stocks!E448/Stocks!E447-1</f>
        <v>-6.3729623115792444E-3</v>
      </c>
      <c r="F448" s="19">
        <f>Stocks!F448/Stocks!F447-1</f>
        <v>2.0956446820812769E-2</v>
      </c>
      <c r="G448" s="20">
        <f>Stocks!B448/Stocks!B438-1</f>
        <v>0.11577115235069657</v>
      </c>
      <c r="H448" s="20">
        <f>Stocks!C448/Stocks!C438-1</f>
        <v>3.1120913457485688E-2</v>
      </c>
      <c r="I448" s="20">
        <f>Stocks!D448/Stocks!D438-1</f>
        <v>4.1202334786454964E-2</v>
      </c>
      <c r="J448" s="20">
        <f>Stocks!E448/Stocks!E438-1</f>
        <v>5.9321608021209782E-2</v>
      </c>
      <c r="K448" s="21">
        <f>Stocks!F448/Stocks!F438-1</f>
        <v>6.7542912647290398E-2</v>
      </c>
    </row>
    <row r="449" spans="1:11" x14ac:dyDescent="0.25">
      <c r="A449" s="37">
        <v>41584</v>
      </c>
      <c r="B449" s="18">
        <f>Stocks!B449/Stocks!B448-1</f>
        <v>3.2136437278378338E-3</v>
      </c>
      <c r="C449" s="18">
        <f>Stocks!C449/Stocks!C448-1</f>
        <v>-7.9939397822115232E-4</v>
      </c>
      <c r="D449" s="18">
        <f>Stocks!D449/Stocks!D448-1</f>
        <v>4.1160754656377474E-3</v>
      </c>
      <c r="E449" s="18">
        <f>Stocks!E449/Stocks!E448-1</f>
        <v>7.2423548359328294E-3</v>
      </c>
      <c r="F449" s="19">
        <f>Stocks!F449/Stocks!F448-1</f>
        <v>1.690527564649047E-3</v>
      </c>
      <c r="G449" s="20">
        <f>Stocks!B449/Stocks!B439-1</f>
        <v>0.11273066635517281</v>
      </c>
      <c r="H449" s="20">
        <f>Stocks!C449/Stocks!C439-1</f>
        <v>2.860072659132995E-2</v>
      </c>
      <c r="I449" s="20">
        <f>Stocks!D449/Stocks!D439-1</f>
        <v>4.2043011079782477E-2</v>
      </c>
      <c r="J449" s="20">
        <f>Stocks!E449/Stocks!E439-1</f>
        <v>6.469592126374013E-2</v>
      </c>
      <c r="K449" s="21">
        <f>Stocks!F449/Stocks!F439-1</f>
        <v>6.3589717393719436E-2</v>
      </c>
    </row>
    <row r="450" spans="1:11" x14ac:dyDescent="0.25">
      <c r="A450" s="37">
        <v>41585</v>
      </c>
      <c r="B450" s="18">
        <f>Stocks!B450/Stocks!B449-1</f>
        <v>8.1805676858912602E-3</v>
      </c>
      <c r="C450" s="18">
        <f>Stocks!C450/Stocks!C449-1</f>
        <v>0</v>
      </c>
      <c r="D450" s="18">
        <f>Stocks!D450/Stocks!D449-1</f>
        <v>-3.9235876274023029E-3</v>
      </c>
      <c r="E450" s="18">
        <f>Stocks!E450/Stocks!E449-1</f>
        <v>6.3097173967923137E-3</v>
      </c>
      <c r="F450" s="19">
        <f>Stocks!F450/Stocks!F449-1</f>
        <v>-1.9285429563384859E-3</v>
      </c>
      <c r="G450" s="20">
        <f>Stocks!B450/Stocks!B440-1</f>
        <v>0.12678229880093972</v>
      </c>
      <c r="H450" s="20">
        <f>Stocks!C450/Stocks!C440-1</f>
        <v>2.5505976419686327E-2</v>
      </c>
      <c r="I450" s="20">
        <f>Stocks!D450/Stocks!D440-1</f>
        <v>3.9857875002902166E-2</v>
      </c>
      <c r="J450" s="20">
        <f>Stocks!E450/Stocks!E440-1</f>
        <v>6.834265648667448E-2</v>
      </c>
      <c r="K450" s="21">
        <f>Stocks!F450/Stocks!F440-1</f>
        <v>6.7285340540643501E-2</v>
      </c>
    </row>
    <row r="451" spans="1:11" x14ac:dyDescent="0.25">
      <c r="A451" s="37">
        <v>41586</v>
      </c>
      <c r="B451" s="18">
        <f>Stocks!B451/Stocks!B450-1</f>
        <v>-2.0425919252814451E-3</v>
      </c>
      <c r="C451" s="18">
        <f>Stocks!C451/Stocks!C450-1</f>
        <v>-4.5341443255879632E-3</v>
      </c>
      <c r="D451" s="18">
        <f>Stocks!D451/Stocks!D450-1</f>
        <v>-1.8224518741160711E-2</v>
      </c>
      <c r="E451" s="18">
        <f>Stocks!E451/Stocks!E450-1</f>
        <v>-8.2607743407785428E-3</v>
      </c>
      <c r="F451" s="19">
        <f>Stocks!F451/Stocks!F450-1</f>
        <v>-1.9609288701354366E-3</v>
      </c>
      <c r="G451" s="20">
        <f>Stocks!B451/Stocks!B441-1</f>
        <v>0.11733731752181131</v>
      </c>
      <c r="H451" s="20">
        <f>Stocks!C451/Stocks!C441-1</f>
        <v>1.8418701766151457E-2</v>
      </c>
      <c r="I451" s="20">
        <f>Stocks!D451/Stocks!D441-1</f>
        <v>1.8230539615656127E-2</v>
      </c>
      <c r="J451" s="20">
        <f>Stocks!E451/Stocks!E441-1</f>
        <v>6.0356185860730882E-2</v>
      </c>
      <c r="K451" s="21">
        <f>Stocks!F451/Stocks!F441-1</f>
        <v>6.9051125958787374E-2</v>
      </c>
    </row>
    <row r="452" spans="1:11" x14ac:dyDescent="0.25">
      <c r="A452" s="37">
        <v>41587</v>
      </c>
      <c r="B452" s="18">
        <f>Stocks!B452/Stocks!B451-1</f>
        <v>-3.309829885270732E-3</v>
      </c>
      <c r="C452" s="18">
        <f>Stocks!C452/Stocks!C451-1</f>
        <v>1.6745095437882274E-3</v>
      </c>
      <c r="D452" s="18">
        <f>Stocks!D452/Stocks!D451-1</f>
        <v>-8.4429137304091739E-3</v>
      </c>
      <c r="E452" s="18">
        <f>Stocks!E452/Stocks!E451-1</f>
        <v>-3.0933653676727957E-3</v>
      </c>
      <c r="F452" s="19">
        <f>Stocks!F452/Stocks!F451-1</f>
        <v>-1.0314211653799088E-2</v>
      </c>
      <c r="G452" s="20">
        <f>Stocks!B452/Stocks!B442-1</f>
        <v>7.5117645443533831E-2</v>
      </c>
      <c r="H452" s="20">
        <f>Stocks!C452/Stocks!C442-1</f>
        <v>6.8675573066581119E-3</v>
      </c>
      <c r="I452" s="20">
        <f>Stocks!D452/Stocks!D442-1</f>
        <v>1.2094478736712766E-3</v>
      </c>
      <c r="J452" s="20">
        <f>Stocks!E452/Stocks!E442-1</f>
        <v>8.6335571804614375E-3</v>
      </c>
      <c r="K452" s="21">
        <f>Stocks!F452/Stocks!F442-1</f>
        <v>4.5847925010635837E-2</v>
      </c>
    </row>
    <row r="453" spans="1:11" x14ac:dyDescent="0.25">
      <c r="A453" s="37">
        <v>41590</v>
      </c>
      <c r="B453" s="18">
        <f>Stocks!B453/Stocks!B452-1</f>
        <v>-4.007451207796997E-3</v>
      </c>
      <c r="C453" s="18">
        <f>Stocks!C453/Stocks!C452-1</f>
        <v>1.0032509098958364E-3</v>
      </c>
      <c r="D453" s="18">
        <f>Stocks!D453/Stocks!D452-1</f>
        <v>1.0749193414595126E-2</v>
      </c>
      <c r="E453" s="18">
        <f>Stocks!E453/Stocks!E452-1</f>
        <v>-2.2566032681204939E-3</v>
      </c>
      <c r="F453" s="19">
        <f>Stocks!F453/Stocks!F452-1</f>
        <v>-1.0421902040559705E-2</v>
      </c>
      <c r="G453" s="20">
        <f>Stocks!B453/Stocks!B443-1</f>
        <v>4.7237184928523357E-2</v>
      </c>
      <c r="H453" s="20">
        <f>Stocks!C453/Stocks!C443-1</f>
        <v>4.967992568696955E-3</v>
      </c>
      <c r="I453" s="20">
        <f>Stocks!D453/Stocks!D443-1</f>
        <v>6.8579606020762185E-3</v>
      </c>
      <c r="J453" s="20">
        <f>Stocks!E453/Stocks!E443-1</f>
        <v>8.4946713014522057E-3</v>
      </c>
      <c r="K453" s="21">
        <f>Stocks!F453/Stocks!F443-1</f>
        <v>2.1364684296499625E-2</v>
      </c>
    </row>
    <row r="454" spans="1:11" x14ac:dyDescent="0.25">
      <c r="A454" s="37">
        <v>41591</v>
      </c>
      <c r="B454" s="18">
        <f>Stocks!B454/Stocks!B453-1</f>
        <v>-1.5117766712735681E-2</v>
      </c>
      <c r="C454" s="18">
        <f>Stocks!C454/Stocks!C453-1</f>
        <v>1.736806959877546E-3</v>
      </c>
      <c r="D454" s="18">
        <f>Stocks!D454/Stocks!D453-1</f>
        <v>4.4211533279006066E-3</v>
      </c>
      <c r="E454" s="18">
        <f>Stocks!E454/Stocks!E453-1</f>
        <v>2.4372410431383607E-4</v>
      </c>
      <c r="F454" s="19">
        <f>Stocks!F454/Stocks!F453-1</f>
        <v>-6.770477091242566E-3</v>
      </c>
      <c r="G454" s="20">
        <f>Stocks!B454/Stocks!B444-1</f>
        <v>1.7249955196107836E-2</v>
      </c>
      <c r="H454" s="20">
        <f>Stocks!C454/Stocks!C444-1</f>
        <v>7.9317555546236651E-3</v>
      </c>
      <c r="I454" s="20">
        <f>Stocks!D454/Stocks!D444-1</f>
        <v>7.1893680991466091E-3</v>
      </c>
      <c r="J454" s="20">
        <f>Stocks!E454/Stocks!E444-1</f>
        <v>9.2067839765288539E-3</v>
      </c>
      <c r="K454" s="21">
        <f>Stocks!F454/Stocks!F444-1</f>
        <v>-1.1741026587357539E-2</v>
      </c>
    </row>
    <row r="455" spans="1:11" x14ac:dyDescent="0.25">
      <c r="A455" s="37">
        <v>41592</v>
      </c>
      <c r="B455" s="18">
        <f>Stocks!B455/Stocks!B454-1</f>
        <v>-1.3190131327277865E-2</v>
      </c>
      <c r="C455" s="18">
        <f>Stocks!C455/Stocks!C454-1</f>
        <v>-1.0803698283443297E-2</v>
      </c>
      <c r="D455" s="18">
        <f>Stocks!D455/Stocks!D454-1</f>
        <v>-4.6991405004283004E-3</v>
      </c>
      <c r="E455" s="18">
        <f>Stocks!E455/Stocks!E454-1</f>
        <v>-4.9610399610136025E-3</v>
      </c>
      <c r="F455" s="19">
        <f>Stocks!F455/Stocks!F454-1</f>
        <v>-1.3127972537297361E-2</v>
      </c>
      <c r="G455" s="20">
        <f>Stocks!B455/Stocks!B445-1</f>
        <v>1.6764221447924221E-2</v>
      </c>
      <c r="H455" s="20">
        <f>Stocks!C455/Stocks!C445-1</f>
        <v>-3.7612984308131869E-3</v>
      </c>
      <c r="I455" s="20">
        <f>Stocks!D455/Stocks!D445-1</f>
        <v>5.710107844381529E-3</v>
      </c>
      <c r="J455" s="20">
        <f>Stocks!E455/Stocks!E445-1</f>
        <v>-4.475891760116979E-3</v>
      </c>
      <c r="K455" s="21">
        <f>Stocks!F455/Stocks!F445-1</f>
        <v>-2.6868254482030007E-2</v>
      </c>
    </row>
    <row r="456" spans="1:11" x14ac:dyDescent="0.25">
      <c r="A456" s="37">
        <v>41593</v>
      </c>
      <c r="B456" s="18">
        <f>Stocks!B456/Stocks!B455-1</f>
        <v>1.1947218769339685E-2</v>
      </c>
      <c r="C456" s="18">
        <f>Stocks!C456/Stocks!C455-1</f>
        <v>1.3483508442925451E-2</v>
      </c>
      <c r="D456" s="18">
        <f>Stocks!D456/Stocks!D455-1</f>
        <v>4.6019967572679121E-3</v>
      </c>
      <c r="E456" s="18">
        <f>Stocks!E456/Stocks!E455-1</f>
        <v>1.1352643530302631E-2</v>
      </c>
      <c r="F456" s="19">
        <f>Stocks!F456/Stocks!F455-1</f>
        <v>-8.1860812208695011E-3</v>
      </c>
      <c r="G456" s="20">
        <f>Stocks!B456/Stocks!B446-1</f>
        <v>2.1444778210617521E-2</v>
      </c>
      <c r="H456" s="20">
        <f>Stocks!C456/Stocks!C446-1</f>
        <v>1.4030223168712164E-2</v>
      </c>
      <c r="I456" s="20">
        <f>Stocks!D456/Stocks!D446-1</f>
        <v>-5.9432373221590673E-5</v>
      </c>
      <c r="J456" s="20">
        <f>Stocks!E456/Stocks!E446-1</f>
        <v>6.7474446624227191E-3</v>
      </c>
      <c r="K456" s="21">
        <f>Stocks!F456/Stocks!F446-1</f>
        <v>-3.2698626592998159E-2</v>
      </c>
    </row>
    <row r="457" spans="1:11" x14ac:dyDescent="0.25">
      <c r="A457" s="37">
        <v>41594</v>
      </c>
      <c r="B457" s="18">
        <f>Stocks!B457/Stocks!B456-1</f>
        <v>-5.5523763828935202E-3</v>
      </c>
      <c r="C457" s="18">
        <f>Stocks!C457/Stocks!C456-1</f>
        <v>-8.7140451173272071E-3</v>
      </c>
      <c r="D457" s="18">
        <f>Stocks!D457/Stocks!D456-1</f>
        <v>-8.1504086204283732E-3</v>
      </c>
      <c r="E457" s="18">
        <f>Stocks!E457/Stocks!E456-1</f>
        <v>-1.2987867312348689E-2</v>
      </c>
      <c r="F457" s="19">
        <f>Stocks!F457/Stocks!F456-1</f>
        <v>8.2536462393532073E-3</v>
      </c>
      <c r="G457" s="20">
        <f>Stocks!B457/Stocks!B447-1</f>
        <v>-1.0077296306473582E-2</v>
      </c>
      <c r="H457" s="20">
        <f>Stocks!C457/Stocks!C447-1</f>
        <v>-1.8085066546857931E-3</v>
      </c>
      <c r="I457" s="20">
        <f>Stocks!D457/Stocks!D447-1</f>
        <v>-1.1443830201379401E-2</v>
      </c>
      <c r="J457" s="20">
        <f>Stocks!E457/Stocks!E447-1</f>
        <v>-1.296872894329637E-2</v>
      </c>
      <c r="K457" s="21">
        <f>Stocks!F457/Stocks!F447-1</f>
        <v>-2.2069863695952097E-2</v>
      </c>
    </row>
    <row r="458" spans="1:11" x14ac:dyDescent="0.25">
      <c r="A458" s="37">
        <v>41597</v>
      </c>
      <c r="B458" s="18">
        <f>Stocks!B458/Stocks!B457-1</f>
        <v>-9.990055343791493E-4</v>
      </c>
      <c r="C458" s="18">
        <f>Stocks!C458/Stocks!C457-1</f>
        <v>3.6235665535975237E-3</v>
      </c>
      <c r="D458" s="18">
        <f>Stocks!D458/Stocks!D457-1</f>
        <v>1.2596283194308278E-3</v>
      </c>
      <c r="E458" s="18">
        <f>Stocks!E458/Stocks!E457-1</f>
        <v>-6.9672156648425965E-4</v>
      </c>
      <c r="F458" s="19">
        <f>Stocks!F458/Stocks!F457-1</f>
        <v>-2.3024066871563109E-3</v>
      </c>
      <c r="G458" s="20">
        <f>Stocks!B458/Stocks!B448-1</f>
        <v>-2.0998164228644756E-2</v>
      </c>
      <c r="H458" s="20">
        <f>Stocks!C458/Stocks!C448-1</f>
        <v>-3.5310462659137176E-3</v>
      </c>
      <c r="I458" s="20">
        <f>Stocks!D458/Stocks!D448-1</f>
        <v>-1.8463001908455956E-2</v>
      </c>
      <c r="J458" s="20">
        <f>Stocks!E458/Stocks!E448-1</f>
        <v>-7.3301674861838695E-3</v>
      </c>
      <c r="K458" s="21">
        <f>Stocks!F458/Stocks!F448-1</f>
        <v>-4.4348516083281608E-2</v>
      </c>
    </row>
    <row r="459" spans="1:11" x14ac:dyDescent="0.25">
      <c r="A459" s="37">
        <v>41598</v>
      </c>
      <c r="B459" s="18">
        <f>Stocks!B459/Stocks!B458-1</f>
        <v>1.8590374706709767E-2</v>
      </c>
      <c r="C459" s="18">
        <f>Stocks!C459/Stocks!C458-1</f>
        <v>1.9724534792631587E-2</v>
      </c>
      <c r="D459" s="18">
        <f>Stocks!D459/Stocks!D458-1</f>
        <v>8.207052195248643E-3</v>
      </c>
      <c r="E459" s="18">
        <f>Stocks!E459/Stocks!E458-1</f>
        <v>1.5819227519102697E-2</v>
      </c>
      <c r="F459" s="19">
        <f>Stocks!F459/Stocks!F458-1</f>
        <v>3.3335982445565904E-3</v>
      </c>
      <c r="G459" s="20">
        <f>Stocks!B459/Stocks!B449-1</f>
        <v>-5.9925391052272348E-3</v>
      </c>
      <c r="H459" s="20">
        <f>Stocks!C459/Stocks!C449-1</f>
        <v>1.6936773414690798E-2</v>
      </c>
      <c r="I459" s="20">
        <f>Stocks!D459/Stocks!D449-1</f>
        <v>-1.4464017013624431E-2</v>
      </c>
      <c r="J459" s="20">
        <f>Stocks!E459/Stocks!E449-1</f>
        <v>1.1226172175347049E-3</v>
      </c>
      <c r="K459" s="21">
        <f>Stocks!F459/Stocks!F449-1</f>
        <v>-4.2780963141305306E-2</v>
      </c>
    </row>
    <row r="460" spans="1:11" x14ac:dyDescent="0.25">
      <c r="A460" s="37">
        <v>41599</v>
      </c>
      <c r="B460" s="18">
        <f>Stocks!B460/Stocks!B459-1</f>
        <v>1.051166280453586E-2</v>
      </c>
      <c r="C460" s="18">
        <f>Stocks!C460/Stocks!C459-1</f>
        <v>-8.2618174074586825E-3</v>
      </c>
      <c r="D460" s="18">
        <f>Stocks!D460/Stocks!D459-1</f>
        <v>4.4562737051834223E-3</v>
      </c>
      <c r="E460" s="18">
        <f>Stocks!E460/Stocks!E459-1</f>
        <v>1.4209620336684825E-3</v>
      </c>
      <c r="F460" s="19">
        <f>Stocks!F460/Stocks!F459-1</f>
        <v>1.6610974048554938E-2</v>
      </c>
      <c r="G460" s="20">
        <f>Stocks!B460/Stocks!B450-1</f>
        <v>-3.6942147630841804E-3</v>
      </c>
      <c r="H460" s="20">
        <f>Stocks!C460/Stocks!C450-1</f>
        <v>8.5350274778084323E-3</v>
      </c>
      <c r="I460" s="20">
        <f>Stocks!D460/Stocks!D450-1</f>
        <v>-6.1728309428411565E-3</v>
      </c>
      <c r="J460" s="20">
        <f>Stocks!E460/Stocks!E450-1</f>
        <v>-3.7409386832547575E-3</v>
      </c>
      <c r="K460" s="21">
        <f>Stocks!F460/Stocks!F450-1</f>
        <v>-2.5000293745333191E-2</v>
      </c>
    </row>
    <row r="461" spans="1:11" x14ac:dyDescent="0.25">
      <c r="A461" s="37">
        <v>41601</v>
      </c>
      <c r="B461" s="18">
        <f>Stocks!B461/Stocks!B460-1</f>
        <v>5.7189739187002431E-5</v>
      </c>
      <c r="C461" s="18">
        <f>Stocks!C461/Stocks!C460-1</f>
        <v>9.8512936592418665E-3</v>
      </c>
      <c r="D461" s="18">
        <f>Stocks!D461/Stocks!D460-1</f>
        <v>3.5489839322444539E-4</v>
      </c>
      <c r="E461" s="18">
        <f>Stocks!E461/Stocks!E460-1</f>
        <v>4.4886136289585821E-3</v>
      </c>
      <c r="F461" s="19">
        <f>Stocks!F461/Stocks!F460-1</f>
        <v>6.7875271577448881E-3</v>
      </c>
      <c r="G461" s="20">
        <f>Stocks!B461/Stocks!B451-1</f>
        <v>-1.5979082442717507E-3</v>
      </c>
      <c r="H461" s="20">
        <f>Stocks!C461/Stocks!C451-1</f>
        <v>2.3109327551095848E-2</v>
      </c>
      <c r="I461" s="20">
        <f>Stocks!D461/Stocks!D451-1</f>
        <v>1.2634655988613241E-2</v>
      </c>
      <c r="J461" s="20">
        <f>Stocks!E461/Stocks!E451-1</f>
        <v>9.0665544182209068E-3</v>
      </c>
      <c r="K461" s="21">
        <f>Stocks!F461/Stocks!F451-1</f>
        <v>-1.6453792607147633E-2</v>
      </c>
    </row>
    <row r="462" spans="1:11" x14ac:dyDescent="0.25">
      <c r="A462" s="37">
        <v>41604</v>
      </c>
      <c r="B462" s="18">
        <f>Stocks!B462/Stocks!B461-1</f>
        <v>-5.0294286325146542E-3</v>
      </c>
      <c r="C462" s="18">
        <f>Stocks!C462/Stocks!C461-1</f>
        <v>1.5059151825815853E-3</v>
      </c>
      <c r="D462" s="18">
        <f>Stocks!D462/Stocks!D461-1</f>
        <v>-8.8687150034738593E-4</v>
      </c>
      <c r="E462" s="18">
        <f>Stocks!E462/Stocks!E461-1</f>
        <v>1.3069234579754729E-2</v>
      </c>
      <c r="F462" s="19">
        <f>Stocks!F462/Stocks!F461-1</f>
        <v>-1.3483191647274073E-2</v>
      </c>
      <c r="G462" s="20">
        <f>Stocks!B462/Stocks!B452-1</f>
        <v>-3.3204605857192204E-3</v>
      </c>
      <c r="H462" s="20">
        <f>Stocks!C462/Stocks!C452-1</f>
        <v>2.2937125441648609E-2</v>
      </c>
      <c r="I462" s="20">
        <f>Stocks!D462/Stocks!D452-1</f>
        <v>2.035131731878459E-2</v>
      </c>
      <c r="J462" s="20">
        <f>Stocks!E462/Stocks!E452-1</f>
        <v>2.5426300128415624E-2</v>
      </c>
      <c r="K462" s="21">
        <f>Stocks!F462/Stocks!F452-1</f>
        <v>-1.9603113624573232E-2</v>
      </c>
    </row>
    <row r="463" spans="1:11" x14ac:dyDescent="0.25">
      <c r="A463" s="37">
        <v>41605</v>
      </c>
      <c r="B463" s="18">
        <f>Stocks!B463/Stocks!B462-1</f>
        <v>-5.8589930901519205E-3</v>
      </c>
      <c r="C463" s="18">
        <f>Stocks!C463/Stocks!C462-1</f>
        <v>7.9753194861715837E-3</v>
      </c>
      <c r="D463" s="18">
        <f>Stocks!D463/Stocks!D462-1</f>
        <v>1.4086003876148112E-2</v>
      </c>
      <c r="E463" s="18">
        <f>Stocks!E463/Stocks!E462-1</f>
        <v>-6.4502587260224509E-3</v>
      </c>
      <c r="F463" s="19">
        <f>Stocks!F463/Stocks!F462-1</f>
        <v>9.8708335295245586E-3</v>
      </c>
      <c r="G463" s="20">
        <f>Stocks!B463/Stocks!B453-1</f>
        <v>-5.1732795779391161E-3</v>
      </c>
      <c r="H463" s="20">
        <f>Stocks!C463/Stocks!C453-1</f>
        <v>3.0061965227448084E-2</v>
      </c>
      <c r="I463" s="20">
        <f>Stocks!D463/Stocks!D453-1</f>
        <v>2.3719827501401225E-2</v>
      </c>
      <c r="J463" s="20">
        <f>Stocks!E463/Stocks!E453-1</f>
        <v>2.1116289544235833E-2</v>
      </c>
      <c r="K463" s="21">
        <f>Stocks!F463/Stocks!F453-1</f>
        <v>5.0134787267985814E-4</v>
      </c>
    </row>
    <row r="464" spans="1:11" x14ac:dyDescent="0.25">
      <c r="A464" s="37">
        <v>41606</v>
      </c>
      <c r="B464" s="18">
        <f>Stocks!B464/Stocks!B463-1</f>
        <v>-2.0742828474998309E-2</v>
      </c>
      <c r="C464" s="18">
        <f>Stocks!C464/Stocks!C463-1</f>
        <v>-3.7875268249473404E-2</v>
      </c>
      <c r="D464" s="18">
        <f>Stocks!D464/Stocks!D463-1</f>
        <v>-5.3111377559779127E-3</v>
      </c>
      <c r="E464" s="18">
        <f>Stocks!E464/Stocks!E463-1</f>
        <v>-2.4584508610884681E-2</v>
      </c>
      <c r="F464" s="19">
        <f>Stocks!F464/Stocks!F463-1</f>
        <v>-4.7618089052803292E-3</v>
      </c>
      <c r="G464" s="20">
        <f>Stocks!B464/Stocks!B454-1</f>
        <v>-1.0855138338296211E-2</v>
      </c>
      <c r="H464" s="20">
        <f>Stocks!C464/Stocks!C454-1</f>
        <v>-1.0670182931020844E-2</v>
      </c>
      <c r="I464" s="20">
        <f>Stocks!D464/Stocks!D454-1</f>
        <v>1.3800542830254114E-2</v>
      </c>
      <c r="J464" s="20">
        <f>Stocks!E464/Stocks!E454-1</f>
        <v>-4.230045808966798E-3</v>
      </c>
      <c r="K464" s="21">
        <f>Stocks!F464/Stocks!F454-1</f>
        <v>2.5247223104418737E-3</v>
      </c>
    </row>
    <row r="465" spans="1:11" x14ac:dyDescent="0.25">
      <c r="A465" s="37">
        <v>41607</v>
      </c>
      <c r="B465" s="18">
        <f>Stocks!B465/Stocks!B464-1</f>
        <v>1.3983677573799147E-2</v>
      </c>
      <c r="C465" s="18">
        <f>Stocks!C465/Stocks!C464-1</f>
        <v>1.4290451839330975E-2</v>
      </c>
      <c r="D465" s="18">
        <f>Stocks!D465/Stocks!D464-1</f>
        <v>1.5051595643332583E-2</v>
      </c>
      <c r="E465" s="18">
        <f>Stocks!E465/Stocks!E464-1</f>
        <v>-2.4469980874941566E-4</v>
      </c>
      <c r="F465" s="19">
        <f>Stocks!F465/Stocks!F464-1</f>
        <v>9.0657190584233494E-3</v>
      </c>
      <c r="G465" s="20">
        <f>Stocks!B465/Stocks!B455-1</f>
        <v>1.6382969325168917E-2</v>
      </c>
      <c r="H465" s="20">
        <f>Stocks!C465/Stocks!C455-1</f>
        <v>1.4427354238683909E-2</v>
      </c>
      <c r="I465" s="20">
        <f>Stocks!D465/Stocks!D455-1</f>
        <v>3.3918386427725933E-2</v>
      </c>
      <c r="J465" s="20">
        <f>Stocks!E465/Stocks!E455-1</f>
        <v>4.8975914940929677E-4</v>
      </c>
      <c r="K465" s="21">
        <f>Stocks!F465/Stocks!F455-1</f>
        <v>2.5070426195928031E-2</v>
      </c>
    </row>
    <row r="466" spans="1:11" x14ac:dyDescent="0.25">
      <c r="A466" s="37">
        <v>41608</v>
      </c>
      <c r="B466" s="18">
        <f>Stocks!B466/Stocks!B465-1</f>
        <v>-4.6552965889724574E-3</v>
      </c>
      <c r="C466" s="18">
        <f>Stocks!C466/Stocks!C465-1</f>
        <v>-5.1836072178510495E-3</v>
      </c>
      <c r="D466" s="18">
        <f>Stocks!D466/Stocks!D465-1</f>
        <v>5.2334142921390825E-3</v>
      </c>
      <c r="E466" s="18">
        <f>Stocks!E466/Stocks!E465-1</f>
        <v>-1.1004386384623643E-2</v>
      </c>
      <c r="F466" s="19">
        <f>Stocks!F466/Stocks!F465-1</f>
        <v>-2.9947376940484549E-3</v>
      </c>
      <c r="G466" s="20">
        <f>Stocks!B466/Stocks!B456-1</f>
        <v>-2.9232118916200367E-4</v>
      </c>
      <c r="H466" s="20">
        <f>Stocks!C466/Stocks!C456-1</f>
        <v>-4.2571458970136478E-3</v>
      </c>
      <c r="I466" s="20">
        <f>Stocks!D466/Stocks!D456-1</f>
        <v>3.4568230048307447E-2</v>
      </c>
      <c r="J466" s="20">
        <f>Stocks!E466/Stocks!E456-1</f>
        <v>-2.1627135108958861E-2</v>
      </c>
      <c r="K466" s="21">
        <f>Stocks!F466/Stocks!F456-1</f>
        <v>3.0435840635885114E-2</v>
      </c>
    </row>
    <row r="467" spans="1:11" x14ac:dyDescent="0.25">
      <c r="A467" s="37">
        <v>41611</v>
      </c>
      <c r="B467" s="18">
        <f>Stocks!B467/Stocks!B466-1</f>
        <v>-7.3078603327578762E-3</v>
      </c>
      <c r="C467" s="18">
        <f>Stocks!C467/Stocks!C466-1</f>
        <v>-4.1820110337147054E-2</v>
      </c>
      <c r="D467" s="18">
        <f>Stocks!D467/Stocks!D466-1</f>
        <v>-1.2842215026779291E-2</v>
      </c>
      <c r="E467" s="18">
        <f>Stocks!E467/Stocks!E466-1</f>
        <v>-1.1374313425822735E-2</v>
      </c>
      <c r="F467" s="19">
        <f>Stocks!F467/Stocks!F466-1</f>
        <v>-1.0013684653046306E-3</v>
      </c>
      <c r="G467" s="20">
        <f>Stocks!B467/Stocks!B457-1</f>
        <v>-2.0570906380800169E-3</v>
      </c>
      <c r="H467" s="20">
        <f>Stocks!C467/Stocks!C457-1</f>
        <v>-3.7512058576579133E-2</v>
      </c>
      <c r="I467" s="20">
        <f>Stocks!D467/Stocks!D457-1</f>
        <v>2.9674349069038986E-2</v>
      </c>
      <c r="J467" s="20">
        <f>Stocks!E467/Stocks!E457-1</f>
        <v>-2.0027704578841843E-2</v>
      </c>
      <c r="K467" s="21">
        <f>Stocks!F467/Stocks!F457-1</f>
        <v>2.0977209970018285E-2</v>
      </c>
    </row>
    <row r="468" spans="1:11" x14ac:dyDescent="0.25">
      <c r="A468" s="37">
        <v>41612</v>
      </c>
      <c r="B468" s="18">
        <f>Stocks!B468/Stocks!B467-1</f>
        <v>-9.4231960712820584E-4</v>
      </c>
      <c r="C468" s="18">
        <f>Stocks!C468/Stocks!C467-1</f>
        <v>1.1852812489983933E-2</v>
      </c>
      <c r="D468" s="18">
        <f>Stocks!D468/Stocks!D467-1</f>
        <v>1.371259228503563E-2</v>
      </c>
      <c r="E468" s="18">
        <f>Stocks!E468/Stocks!E467-1</f>
        <v>6.4785827746125513E-3</v>
      </c>
      <c r="F468" s="19">
        <f>Stocks!F468/Stocks!F467-1</f>
        <v>-4.5099725786054146E-3</v>
      </c>
      <c r="G468" s="20">
        <f>Stocks!B468/Stocks!B458-1</f>
        <v>-2.0004647493430117E-3</v>
      </c>
      <c r="H468" s="20">
        <f>Stocks!C468/Stocks!C458-1</f>
        <v>-2.962010561260231E-2</v>
      </c>
      <c r="I468" s="20">
        <f>Stocks!D468/Stocks!D458-1</f>
        <v>4.2480715372638311E-2</v>
      </c>
      <c r="J468" s="20">
        <f>Stocks!E468/Stocks!E458-1</f>
        <v>-1.2991202630691867E-2</v>
      </c>
      <c r="K468" s="21">
        <f>Stocks!F468/Stocks!F458-1</f>
        <v>1.8718134194168456E-2</v>
      </c>
    </row>
    <row r="469" spans="1:11" x14ac:dyDescent="0.25">
      <c r="A469" s="37">
        <v>41613</v>
      </c>
      <c r="B469" s="18">
        <f>Stocks!B469/Stocks!B468-1</f>
        <v>-3.7135642772473387E-3</v>
      </c>
      <c r="C469" s="18">
        <f>Stocks!C469/Stocks!C468-1</f>
        <v>1.5778878288253084E-2</v>
      </c>
      <c r="D469" s="18">
        <f>Stocks!D469/Stocks!D468-1</f>
        <v>2.8322317778610717E-3</v>
      </c>
      <c r="E469" s="18">
        <f>Stocks!E469/Stocks!E468-1</f>
        <v>1.3162195377911079E-2</v>
      </c>
      <c r="F469" s="19">
        <f>Stocks!F469/Stocks!F468-1</f>
        <v>-3.7755003364441375E-3</v>
      </c>
      <c r="G469" s="20">
        <f>Stocks!B469/Stocks!B459-1</f>
        <v>-2.3853528839662408E-2</v>
      </c>
      <c r="H469" s="20">
        <f>Stocks!C469/Stocks!C459-1</f>
        <v>-3.3374831140302041E-2</v>
      </c>
      <c r="I469" s="20">
        <f>Stocks!D469/Stocks!D459-1</f>
        <v>3.6923179724065447E-2</v>
      </c>
      <c r="J469" s="20">
        <f>Stocks!E469/Stocks!E459-1</f>
        <v>-1.5572876640401412E-2</v>
      </c>
      <c r="K469" s="21">
        <f>Stocks!F469/Stocks!F459-1</f>
        <v>1.1500028815348839E-2</v>
      </c>
    </row>
    <row r="470" spans="1:11" x14ac:dyDescent="0.25">
      <c r="A470" s="37">
        <v>41614</v>
      </c>
      <c r="B470" s="18">
        <f>Stocks!B470/Stocks!B469-1</f>
        <v>1.8343368174480457E-3</v>
      </c>
      <c r="C470" s="18">
        <f>Stocks!C470/Stocks!C469-1</f>
        <v>1.377023569766056E-2</v>
      </c>
      <c r="D470" s="18">
        <f>Stocks!D470/Stocks!D469-1</f>
        <v>-3.2855787615375665E-3</v>
      </c>
      <c r="E470" s="18">
        <f>Stocks!E470/Stocks!E469-1</f>
        <v>1.232354223215526E-2</v>
      </c>
      <c r="F470" s="19">
        <f>Stocks!F470/Stocks!F469-1</f>
        <v>-6.8217078016512556E-3</v>
      </c>
      <c r="G470" s="20">
        <f>Stocks!B470/Stocks!B460-1</f>
        <v>-3.2235758806108628E-2</v>
      </c>
      <c r="H470" s="20">
        <f>Stocks!C470/Stocks!C460-1</f>
        <v>-1.1900678559638944E-2</v>
      </c>
      <c r="I470" s="20">
        <f>Stocks!D470/Stocks!D460-1</f>
        <v>2.8931088393763238E-2</v>
      </c>
      <c r="J470" s="20">
        <f>Stocks!E470/Stocks!E460-1</f>
        <v>-4.8553102333653841E-3</v>
      </c>
      <c r="K470" s="21">
        <f>Stocks!F470/Stocks!F460-1</f>
        <v>-1.1814846758257169E-2</v>
      </c>
    </row>
    <row r="471" spans="1:11" x14ac:dyDescent="0.25">
      <c r="A471" s="37">
        <v>41615</v>
      </c>
      <c r="B471" s="18">
        <f>Stocks!B471/Stocks!B470-1</f>
        <v>2.9501607215487446E-4</v>
      </c>
      <c r="C471" s="18">
        <f>Stocks!C471/Stocks!C470-1</f>
        <v>2.9439674060403043E-3</v>
      </c>
      <c r="D471" s="18">
        <f>Stocks!D471/Stocks!D470-1</f>
        <v>1.3880499678677882E-3</v>
      </c>
      <c r="E471" s="18">
        <f>Stocks!E471/Stocks!E470-1</f>
        <v>5.9363823726492626E-3</v>
      </c>
      <c r="F471" s="19">
        <f>Stocks!F471/Stocks!F470-1</f>
        <v>8.394764967915247E-3</v>
      </c>
      <c r="G471" s="20">
        <f>Stocks!B471/Stocks!B461-1</f>
        <v>-3.2005612147475437E-2</v>
      </c>
      <c r="H471" s="20">
        <f>Stocks!C471/Stocks!C461-1</f>
        <v>-1.8659222541916431E-2</v>
      </c>
      <c r="I471" s="20">
        <f>Stocks!D471/Stocks!D461-1</f>
        <v>2.9993753029964543E-2</v>
      </c>
      <c r="J471" s="20">
        <f>Stocks!E471/Stocks!E461-1</f>
        <v>-3.4210088806712058E-3</v>
      </c>
      <c r="K471" s="21">
        <f>Stocks!F471/Stocks!F461-1</f>
        <v>-1.023730581848914E-2</v>
      </c>
    </row>
    <row r="472" spans="1:11" x14ac:dyDescent="0.25">
      <c r="A472" s="37">
        <v>41618</v>
      </c>
      <c r="B472" s="18">
        <f>Stocks!B472/Stocks!B471-1</f>
        <v>1.9484073644610245E-2</v>
      </c>
      <c r="C472" s="18">
        <f>Stocks!C472/Stocks!C471-1</f>
        <v>6.6048615089129292E-3</v>
      </c>
      <c r="D472" s="18">
        <f>Stocks!D472/Stocks!D471-1</f>
        <v>5.7741517612708293E-4</v>
      </c>
      <c r="E472" s="18">
        <f>Stocks!E472/Stocks!E471-1</f>
        <v>3.90523775000573E-3</v>
      </c>
      <c r="F472" s="19">
        <f>Stocks!F472/Stocks!F471-1</f>
        <v>7.315968557305208E-3</v>
      </c>
      <c r="G472" s="20">
        <f>Stocks!B472/Stocks!B462-1</f>
        <v>-8.1567332823909711E-3</v>
      </c>
      <c r="H472" s="20">
        <f>Stocks!C472/Stocks!C462-1</f>
        <v>-1.3662942563693159E-2</v>
      </c>
      <c r="I472" s="20">
        <f>Stocks!D472/Stocks!D462-1</f>
        <v>3.1503297931730234E-2</v>
      </c>
      <c r="J472" s="20">
        <f>Stocks!E472/Stocks!E462-1</f>
        <v>-1.2435838670661226E-2</v>
      </c>
      <c r="K472" s="21">
        <f>Stocks!F472/Stocks!F462-1</f>
        <v>1.0630288799763576E-2</v>
      </c>
    </row>
    <row r="473" spans="1:11" x14ac:dyDescent="0.25">
      <c r="A473" s="37">
        <v>41619</v>
      </c>
      <c r="B473" s="18">
        <f>Stocks!B473/Stocks!B472-1</f>
        <v>-5.6177044597839343E-3</v>
      </c>
      <c r="C473" s="18">
        <f>Stocks!C473/Stocks!C472-1</f>
        <v>1.0737100151685608E-2</v>
      </c>
      <c r="D473" s="18">
        <f>Stocks!D473/Stocks!D472-1</f>
        <v>-5.8873216063064504E-3</v>
      </c>
      <c r="E473" s="18">
        <f>Stocks!E473/Stocks!E472-1</f>
        <v>-5.9552013667507619E-4</v>
      </c>
      <c r="F473" s="19">
        <f>Stocks!F473/Stocks!F472-1</f>
        <v>1.8281942403120643E-2</v>
      </c>
      <c r="G473" s="20">
        <f>Stocks!B473/Stocks!B463-1</f>
        <v>-7.9160023380857591E-3</v>
      </c>
      <c r="H473" s="20">
        <f>Stocks!C473/Stocks!C463-1</f>
        <v>-1.0960449196795841E-2</v>
      </c>
      <c r="I473" s="20">
        <f>Stocks!D473/Stocks!D463-1</f>
        <v>1.1186923356924394E-2</v>
      </c>
      <c r="J473" s="20">
        <f>Stocks!E473/Stocks!E463-1</f>
        <v>-6.6163715976009785E-3</v>
      </c>
      <c r="K473" s="21">
        <f>Stocks!F473/Stocks!F463-1</f>
        <v>1.9047723097117553E-2</v>
      </c>
    </row>
    <row r="474" spans="1:11" x14ac:dyDescent="0.25">
      <c r="A474" s="37">
        <v>41620</v>
      </c>
      <c r="B474" s="18">
        <f>Stocks!B474/Stocks!B473-1</f>
        <v>3.3198014776085749E-3</v>
      </c>
      <c r="C474" s="18">
        <f>Stocks!C474/Stocks!C473-1</f>
        <v>-5.3114168596509748E-3</v>
      </c>
      <c r="D474" s="18">
        <f>Stocks!D474/Stocks!D473-1</f>
        <v>7.6641462012712047E-3</v>
      </c>
      <c r="E474" s="18">
        <f>Stocks!E474/Stocks!E473-1</f>
        <v>1.2494714218336256E-4</v>
      </c>
      <c r="F474" s="19">
        <f>Stocks!F474/Stocks!F473-1</f>
        <v>-2.4590736172458438E-4</v>
      </c>
      <c r="G474" s="20">
        <f>Stocks!B474/Stocks!B464-1</f>
        <v>1.6461812613695948E-2</v>
      </c>
      <c r="H474" s="20">
        <f>Stocks!C474/Stocks!C464-1</f>
        <v>2.2514354940515791E-2</v>
      </c>
      <c r="I474" s="20">
        <f>Stocks!D474/Stocks!D464-1</f>
        <v>2.4377417352015041E-2</v>
      </c>
      <c r="J474" s="20">
        <f>Stocks!E474/Stocks!E464-1</f>
        <v>1.8548257248794053E-2</v>
      </c>
      <c r="K474" s="21">
        <f>Stocks!F474/Stocks!F464-1</f>
        <v>2.3671660589537513E-2</v>
      </c>
    </row>
    <row r="475" spans="1:11" x14ac:dyDescent="0.25">
      <c r="A475" s="37">
        <v>41621</v>
      </c>
      <c r="B475" s="18">
        <f>Stocks!B475/Stocks!B474-1</f>
        <v>-2.902399416163659E-4</v>
      </c>
      <c r="C475" s="18">
        <f>Stocks!C475/Stocks!C474-1</f>
        <v>1.5821240088900179E-3</v>
      </c>
      <c r="D475" s="18">
        <f>Stocks!D475/Stocks!D474-1</f>
        <v>-2.3623903007413682E-3</v>
      </c>
      <c r="E475" s="18">
        <f>Stocks!E475/Stocks!E474-1</f>
        <v>8.2067624980552978E-3</v>
      </c>
      <c r="F475" s="19">
        <f>Stocks!F475/Stocks!F474-1</f>
        <v>-4.920764240312625E-4</v>
      </c>
      <c r="G475" s="20">
        <f>Stocks!B475/Stocks!B465-1</f>
        <v>2.1530102219911029E-3</v>
      </c>
      <c r="H475" s="20">
        <f>Stocks!C475/Stocks!C465-1</f>
        <v>9.7029875354972539E-3</v>
      </c>
      <c r="I475" s="20">
        <f>Stocks!D475/Stocks!D465-1</f>
        <v>6.8034398086480596E-3</v>
      </c>
      <c r="J475" s="20">
        <f>Stocks!E475/Stocks!E465-1</f>
        <v>2.7158586398490225E-2</v>
      </c>
      <c r="K475" s="21">
        <f>Stocks!F475/Stocks!F465-1</f>
        <v>1.3975518714626434E-2</v>
      </c>
    </row>
    <row r="476" spans="1:11" x14ac:dyDescent="0.25">
      <c r="A476" s="37">
        <v>41622</v>
      </c>
      <c r="B476" s="18">
        <f>Stocks!B476/Stocks!B475-1</f>
        <v>1.0161467114418565E-2</v>
      </c>
      <c r="C476" s="18">
        <f>Stocks!C476/Stocks!C475-1</f>
        <v>9.6755320229258146E-3</v>
      </c>
      <c r="D476" s="18">
        <f>Stocks!D476/Stocks!D475-1</f>
        <v>5.3136065074088634E-3</v>
      </c>
      <c r="E476" s="18">
        <f>Stocks!E476/Stocks!E475-1</f>
        <v>1.4335334943480049E-2</v>
      </c>
      <c r="F476" s="19">
        <f>Stocks!F476/Stocks!F475-1</f>
        <v>-8.6143238294490443E-3</v>
      </c>
      <c r="G476" s="20">
        <f>Stocks!B476/Stocks!B466-1</f>
        <v>1.7071122807726491E-2</v>
      </c>
      <c r="H476" s="20">
        <f>Stocks!C476/Stocks!C466-1</f>
        <v>2.4784481359356736E-2</v>
      </c>
      <c r="I476" s="20">
        <f>Stocks!D476/Stocks!D466-1</f>
        <v>6.8837572722657558E-3</v>
      </c>
      <c r="J476" s="20">
        <f>Stocks!E476/Stocks!E466-1</f>
        <v>5.3476106901901632E-2</v>
      </c>
      <c r="K476" s="21">
        <f>Stocks!F476/Stocks!F466-1</f>
        <v>8.2602803081357479E-3</v>
      </c>
    </row>
    <row r="477" spans="1:11" x14ac:dyDescent="0.25">
      <c r="A477" s="37">
        <v>41625</v>
      </c>
      <c r="B477" s="18">
        <f>Stocks!B477/Stocks!B476-1</f>
        <v>1.4082914904795629E-2</v>
      </c>
      <c r="C477" s="18">
        <f>Stocks!C477/Stocks!C476-1</f>
        <v>-1.8253081244001823E-3</v>
      </c>
      <c r="D477" s="18">
        <f>Stocks!D477/Stocks!D476-1</f>
        <v>8.0448883437633789E-4</v>
      </c>
      <c r="E477" s="18">
        <f>Stocks!E477/Stocks!E476-1</f>
        <v>1.2168949828477826E-2</v>
      </c>
      <c r="F477" s="19">
        <f>Stocks!F477/Stocks!F476-1</f>
        <v>1.3902543975691461E-2</v>
      </c>
      <c r="G477" s="20">
        <f>Stocks!B477/Stocks!B467-1</f>
        <v>3.8987222391106968E-2</v>
      </c>
      <c r="H477" s="20">
        <f>Stocks!C477/Stocks!C467-1</f>
        <v>6.7559385200306021E-2</v>
      </c>
      <c r="I477" s="20">
        <f>Stocks!D477/Stocks!D467-1</f>
        <v>2.0803157663232597E-2</v>
      </c>
      <c r="J477" s="20">
        <f>Stocks!E477/Stocks!E467-1</f>
        <v>7.8563726669149236E-2</v>
      </c>
      <c r="K477" s="21">
        <f>Stocks!F477/Stocks!F467-1</f>
        <v>2.3302365913760337E-2</v>
      </c>
    </row>
    <row r="478" spans="1:11" x14ac:dyDescent="0.25">
      <c r="A478" s="37">
        <v>41626</v>
      </c>
      <c r="B478" s="18">
        <f>Stocks!B478/Stocks!B477-1</f>
        <v>-1.0656622116634762E-2</v>
      </c>
      <c r="C478" s="18">
        <f>Stocks!C478/Stocks!C477-1</f>
        <v>-9.4045140866286792E-3</v>
      </c>
      <c r="D478" s="18">
        <f>Stocks!D478/Stocks!D477-1</f>
        <v>-4.6498656096967128E-3</v>
      </c>
      <c r="E478" s="18">
        <f>Stocks!E478/Stocks!E477-1</f>
        <v>-5.9973270977218274E-3</v>
      </c>
      <c r="F478" s="19">
        <f>Stocks!F478/Stocks!F477-1</f>
        <v>-4.8969478744289585E-3</v>
      </c>
      <c r="G478" s="20">
        <f>Stocks!B478/Stocks!B468-1</f>
        <v>2.8884666372669621E-2</v>
      </c>
      <c r="H478" s="20">
        <f>Stocks!C478/Stocks!C468-1</f>
        <v>4.513175717871043E-2</v>
      </c>
      <c r="I478" s="20">
        <f>Stocks!D478/Stocks!D468-1</f>
        <v>2.3122607916168381E-3</v>
      </c>
      <c r="J478" s="20">
        <f>Stocks!E478/Stocks!E468-1</f>
        <v>6.5194277904131015E-2</v>
      </c>
      <c r="K478" s="21">
        <f>Stocks!F478/Stocks!F468-1</f>
        <v>2.2904579170690553E-2</v>
      </c>
    </row>
    <row r="479" spans="1:11" x14ac:dyDescent="0.25">
      <c r="A479" s="37">
        <v>41627</v>
      </c>
      <c r="B479" s="18">
        <f>Stocks!B479/Stocks!B478-1</f>
        <v>-1.0884448409452796E-3</v>
      </c>
      <c r="C479" s="18">
        <f>Stocks!C479/Stocks!C478-1</f>
        <v>-1.5161388683568866E-3</v>
      </c>
      <c r="D479" s="18">
        <f>Stocks!D479/Stocks!D478-1</f>
        <v>-7.0361638389302428E-3</v>
      </c>
      <c r="E479" s="18">
        <f>Stocks!E479/Stocks!E478-1</f>
        <v>-5.3518350123293867E-3</v>
      </c>
      <c r="F479" s="19">
        <f>Stocks!F479/Stocks!F478-1</f>
        <v>7.6280618623258967E-3</v>
      </c>
      <c r="G479" s="20">
        <f>Stocks!B479/Stocks!B469-1</f>
        <v>3.1595679027828893E-2</v>
      </c>
      <c r="H479" s="20">
        <f>Stocks!C479/Stocks!C469-1</f>
        <v>2.7336967330565454E-2</v>
      </c>
      <c r="I479" s="20">
        <f>Stocks!D479/Stocks!D469-1</f>
        <v>-7.551018037701196E-3</v>
      </c>
      <c r="J479" s="20">
        <f>Stocks!E479/Stocks!E469-1</f>
        <v>4.5729438688262514E-2</v>
      </c>
      <c r="K479" s="21">
        <f>Stocks!F479/Stocks!F469-1</f>
        <v>3.4613542357119886E-2</v>
      </c>
    </row>
    <row r="480" spans="1:11" x14ac:dyDescent="0.25">
      <c r="A480" s="37">
        <v>41628</v>
      </c>
      <c r="B480" s="18">
        <f>Stocks!B480/Stocks!B479-1</f>
        <v>3.7855076254611486E-3</v>
      </c>
      <c r="C480" s="18">
        <f>Stocks!C480/Stocks!C479-1</f>
        <v>-6.0747735050722396E-3</v>
      </c>
      <c r="D480" s="18">
        <f>Stocks!D480/Stocks!D479-1</f>
        <v>-1.8587857388505657E-3</v>
      </c>
      <c r="E480" s="18">
        <f>Stocks!E480/Stocks!E479-1</f>
        <v>-1.239444162385861E-3</v>
      </c>
      <c r="F480" s="19">
        <f>Stocks!F480/Stocks!F479-1</f>
        <v>1.7826342727110811E-2</v>
      </c>
      <c r="G480" s="20">
        <f>Stocks!B480/Stocks!B470-1</f>
        <v>3.3604812974051823E-2</v>
      </c>
      <c r="H480" s="20">
        <f>Stocks!C480/Stocks!C470-1</f>
        <v>7.2263832424932506E-3</v>
      </c>
      <c r="I480" s="20">
        <f>Stocks!D480/Stocks!D470-1</f>
        <v>-6.1303309756267632E-3</v>
      </c>
      <c r="J480" s="20">
        <f>Stocks!E480/Stocks!E470-1</f>
        <v>3.1718884198908004E-2</v>
      </c>
      <c r="K480" s="21">
        <f>Stocks!F480/Stocks!F470-1</f>
        <v>6.0289905876216077E-2</v>
      </c>
    </row>
    <row r="481" spans="1:11" x14ac:dyDescent="0.25">
      <c r="A481" s="37">
        <v>41629</v>
      </c>
      <c r="B481" s="18">
        <f>Stocks!B481/Stocks!B480-1</f>
        <v>0</v>
      </c>
      <c r="C481" s="18">
        <f>Stocks!C481/Stocks!C480-1</f>
        <v>2.1257953019038212E-3</v>
      </c>
      <c r="D481" s="18">
        <f>Stocks!D481/Stocks!D480-1</f>
        <v>-2.5021964590065116E-3</v>
      </c>
      <c r="E481" s="18">
        <f>Stocks!E481/Stocks!E480-1</f>
        <v>-3.3000291299604134E-3</v>
      </c>
      <c r="F481" s="19">
        <f>Stocks!F481/Stocks!F480-1</f>
        <v>-9.3569259358242673E-3</v>
      </c>
      <c r="G481" s="20">
        <f>Stocks!B481/Stocks!B471-1</f>
        <v>3.3299972874696548E-2</v>
      </c>
      <c r="H481" s="20">
        <f>Stocks!C481/Stocks!C471-1</f>
        <v>6.4047176698385222E-3</v>
      </c>
      <c r="I481" s="20">
        <f>Stocks!D481/Stocks!D471-1</f>
        <v>-9.9913695898030674E-3</v>
      </c>
      <c r="J481" s="20">
        <f>Stocks!E481/Stocks!E471-1</f>
        <v>2.2245740234278832E-2</v>
      </c>
      <c r="K481" s="21">
        <f>Stocks!F481/Stocks!F471-1</f>
        <v>4.1624657571333712E-2</v>
      </c>
    </row>
    <row r="482" spans="1:11" x14ac:dyDescent="0.25">
      <c r="A482" s="37">
        <v>41633</v>
      </c>
      <c r="B482" s="18">
        <f>Stocks!B482/Stocks!B481-1</f>
        <v>-2.5369830438706331E-2</v>
      </c>
      <c r="C482" s="18">
        <f>Stocks!C482/Stocks!C481-1</f>
        <v>2.8506016403682111E-3</v>
      </c>
      <c r="D482" s="18">
        <f>Stocks!D482/Stocks!D481-1</f>
        <v>-7.5837560398539505E-4</v>
      </c>
      <c r="E482" s="18">
        <f>Stocks!E482/Stocks!E481-1</f>
        <v>-3.188323035072993E-3</v>
      </c>
      <c r="F482" s="19">
        <f>Stocks!F482/Stocks!F481-1</f>
        <v>9.6874602884926553E-3</v>
      </c>
      <c r="G482" s="20">
        <f>Stocks!B482/Stocks!B472-1</f>
        <v>-1.2161784764071482E-2</v>
      </c>
      <c r="H482" s="20">
        <f>Stocks!C482/Stocks!C472-1</f>
        <v>2.6512042630006949E-3</v>
      </c>
      <c r="I482" s="20">
        <f>Stocks!D482/Stocks!D472-1</f>
        <v>-1.131305083172951E-2</v>
      </c>
      <c r="J482" s="20">
        <f>Stocks!E482/Stocks!E472-1</f>
        <v>1.5022586072944044E-2</v>
      </c>
      <c r="K482" s="21">
        <f>Stocks!F482/Stocks!F472-1</f>
        <v>4.4076921150525639E-2</v>
      </c>
    </row>
    <row r="483" spans="1:11" x14ac:dyDescent="0.25">
      <c r="A483" s="37">
        <v>41634</v>
      </c>
      <c r="B483" s="18">
        <f>Stocks!B483/Stocks!B482-1</f>
        <v>1.7590014582280489E-4</v>
      </c>
      <c r="C483" s="18">
        <f>Stocks!C483/Stocks!C482-1</f>
        <v>7.931056111851742E-4</v>
      </c>
      <c r="D483" s="18">
        <f>Stocks!D483/Stocks!D482-1</f>
        <v>8.0564537483285292E-3</v>
      </c>
      <c r="E483" s="18">
        <f>Stocks!E483/Stocks!E482-1</f>
        <v>-6.9742747220156165E-3</v>
      </c>
      <c r="F483" s="19">
        <f>Stocks!F483/Stocks!F482-1</f>
        <v>7.1974290803078489E-4</v>
      </c>
      <c r="G483" s="20">
        <f>Stocks!B483/Stocks!B473-1</f>
        <v>-6.4063081641225761E-3</v>
      </c>
      <c r="H483" s="20">
        <f>Stocks!C483/Stocks!C473-1</f>
        <v>-7.2132383301534153E-3</v>
      </c>
      <c r="I483" s="20">
        <f>Stocks!D483/Stocks!D473-1</f>
        <v>2.5546213294760367E-3</v>
      </c>
      <c r="J483" s="20">
        <f>Stocks!E483/Stocks!E473-1</f>
        <v>8.5441480575147999E-3</v>
      </c>
      <c r="K483" s="21">
        <f>Stocks!F483/Stocks!F473-1</f>
        <v>2.606983842234567E-2</v>
      </c>
    </row>
    <row r="484" spans="1:11" x14ac:dyDescent="0.25">
      <c r="A484" s="37">
        <v>41635</v>
      </c>
      <c r="B484" s="18">
        <f>Stocks!B484/Stocks!B483-1</f>
        <v>2.8135078425481908E-3</v>
      </c>
      <c r="C484" s="18">
        <f>Stocks!C484/Stocks!C483-1</f>
        <v>2.443957496400806E-3</v>
      </c>
      <c r="D484" s="18">
        <f>Stocks!D484/Stocks!D483-1</f>
        <v>2.4905953555738325E-3</v>
      </c>
      <c r="E484" s="18">
        <f>Stocks!E484/Stocks!E483-1</f>
        <v>-1.1721127970693024E-3</v>
      </c>
      <c r="F484" s="19">
        <f>Stocks!F484/Stocks!F483-1</f>
        <v>3.5956051953041079E-3</v>
      </c>
      <c r="G484" s="20">
        <f>Stocks!B484/Stocks!B474-1</f>
        <v>-6.9076938252765618E-3</v>
      </c>
      <c r="H484" s="20">
        <f>Stocks!C484/Stocks!C474-1</f>
        <v>5.2730793023880729E-4</v>
      </c>
      <c r="I484" s="20">
        <f>Stocks!D484/Stocks!D474-1</f>
        <v>-2.5926961855811115E-3</v>
      </c>
      <c r="J484" s="20">
        <f>Stocks!E484/Stocks!E474-1</f>
        <v>7.2361692743125872E-3</v>
      </c>
      <c r="K484" s="21">
        <f>Stocks!F484/Stocks!F474-1</f>
        <v>3.0012468112698976E-2</v>
      </c>
    </row>
    <row r="485" spans="1:11" x14ac:dyDescent="0.25">
      <c r="A485" s="37">
        <v>41636</v>
      </c>
      <c r="B485" s="18">
        <f>Stocks!B485/Stocks!B484-1</f>
        <v>-1.0813695431187598E-2</v>
      </c>
      <c r="C485" s="18">
        <f>Stocks!C485/Stocks!C484-1</f>
        <v>-2.7013073586398262E-3</v>
      </c>
      <c r="D485" s="18">
        <f>Stocks!D485/Stocks!D484-1</f>
        <v>-5.6616084080778339E-3</v>
      </c>
      <c r="E485" s="18">
        <f>Stocks!E485/Stocks!E484-1</f>
        <v>-1.6600749662247782E-3</v>
      </c>
      <c r="F485" s="19">
        <f>Stocks!F485/Stocks!F484-1</f>
        <v>3.8211414193956017E-3</v>
      </c>
      <c r="G485" s="20">
        <f>Stocks!B485/Stocks!B475-1</f>
        <v>-1.7361490615712016E-2</v>
      </c>
      <c r="H485" s="20">
        <f>Stocks!C485/Stocks!C475-1</f>
        <v>-3.7516123421248437E-3</v>
      </c>
      <c r="I485" s="20">
        <f>Stocks!D485/Stocks!D475-1</f>
        <v>-5.8911526643081746E-3</v>
      </c>
      <c r="J485" s="20">
        <f>Stocks!E485/Stocks!E475-1</f>
        <v>-2.6211694582204403E-3</v>
      </c>
      <c r="K485" s="21">
        <f>Stocks!F485/Stocks!F475-1</f>
        <v>3.4457323477648183E-2</v>
      </c>
    </row>
    <row r="486" spans="1:11" x14ac:dyDescent="0.25">
      <c r="A486" s="37">
        <v>41640</v>
      </c>
      <c r="B486" s="18">
        <f>Stocks!B486/Stocks!B485-1</f>
        <v>1.7904565140189233E-2</v>
      </c>
      <c r="C486" s="18">
        <f>Stocks!C486/Stocks!C485-1</f>
        <v>3.633782730708246E-3</v>
      </c>
      <c r="D486" s="18">
        <f>Stocks!D486/Stocks!D485-1</f>
        <v>6.3908709207260994E-3</v>
      </c>
      <c r="E486" s="18">
        <f>Stocks!E486/Stocks!E485-1</f>
        <v>1.7775206014330136E-2</v>
      </c>
      <c r="F486" s="19">
        <f>Stocks!F486/Stocks!F485-1</f>
        <v>8.3273844497417926E-3</v>
      </c>
      <c r="G486" s="20">
        <f>Stocks!B486/Stocks!B476-1</f>
        <v>-9.8293617929858801E-3</v>
      </c>
      <c r="H486" s="20">
        <f>Stocks!C486/Stocks!C476-1</f>
        <v>-9.7130155851502531E-3</v>
      </c>
      <c r="I486" s="20">
        <f>Stocks!D486/Stocks!D476-1</f>
        <v>-4.8258949404831331E-3</v>
      </c>
      <c r="J486" s="20">
        <f>Stocks!E486/Stocks!E476-1</f>
        <v>7.6119776065408651E-4</v>
      </c>
      <c r="K486" s="21">
        <f>Stocks!F486/Stocks!F476-1</f>
        <v>5.2135079595052369E-2</v>
      </c>
    </row>
    <row r="487" spans="1:11" x14ac:dyDescent="0.25">
      <c r="A487" s="37">
        <v>41641</v>
      </c>
      <c r="B487" s="18">
        <f>Stocks!B487/Stocks!B486-1</f>
        <v>-1.7417446352119281E-4</v>
      </c>
      <c r="C487" s="18">
        <f>Stocks!C487/Stocks!C486-1</f>
        <v>1.2572997196560243E-2</v>
      </c>
      <c r="D487" s="18">
        <f>Stocks!D487/Stocks!D486-1</f>
        <v>-4.2143178434111972E-3</v>
      </c>
      <c r="E487" s="18">
        <f>Stocks!E487/Stocks!E486-1</f>
        <v>1.641312676056339E-2</v>
      </c>
      <c r="F487" s="19">
        <f>Stocks!F487/Stocks!F486-1</f>
        <v>1.1561970149260192E-2</v>
      </c>
      <c r="G487" s="20">
        <f>Stocks!B487/Stocks!B477-1</f>
        <v>-2.3750266160185496E-2</v>
      </c>
      <c r="H487" s="20">
        <f>Stocks!C487/Stocks!C477-1</f>
        <v>4.5715124368799209E-3</v>
      </c>
      <c r="I487" s="20">
        <f>Stocks!D487/Stocks!D477-1</f>
        <v>-9.8164665253996919E-3</v>
      </c>
      <c r="J487" s="20">
        <f>Stocks!E487/Stocks!E477-1</f>
        <v>4.9575402692658699E-3</v>
      </c>
      <c r="K487" s="21">
        <f>Stocks!F487/Stocks!F477-1</f>
        <v>4.9706246721713088E-2</v>
      </c>
    </row>
    <row r="488" spans="1:11" x14ac:dyDescent="0.25">
      <c r="A488" s="37">
        <v>41642</v>
      </c>
      <c r="B488" s="18">
        <f>Stocks!B488/Stocks!B487-1</f>
        <v>4.6449358228908277E-3</v>
      </c>
      <c r="C488" s="18">
        <f>Stocks!C488/Stocks!C487-1</f>
        <v>1.293718871780003E-2</v>
      </c>
      <c r="D488" s="18">
        <f>Stocks!D488/Stocks!D487-1</f>
        <v>7.0147371835518335E-3</v>
      </c>
      <c r="E488" s="18">
        <f>Stocks!E488/Stocks!E487-1</f>
        <v>3.6213547339691843E-3</v>
      </c>
      <c r="F488" s="19">
        <f>Stocks!F488/Stocks!F487-1</f>
        <v>3.965640192413078E-3</v>
      </c>
      <c r="G488" s="20">
        <f>Stocks!B488/Stocks!B478-1</f>
        <v>-8.6512194593773017E-3</v>
      </c>
      <c r="H488" s="20">
        <f>Stocks!C488/Stocks!C478-1</f>
        <v>2.722842789411728E-2</v>
      </c>
      <c r="I488" s="20">
        <f>Stocks!D488/Stocks!D478-1</f>
        <v>1.7875883808382564E-3</v>
      </c>
      <c r="J488" s="20">
        <f>Stocks!E488/Stocks!E478-1</f>
        <v>1.4682229244181055E-2</v>
      </c>
      <c r="K488" s="21">
        <f>Stocks!F488/Stocks!F478-1</f>
        <v>5.9055141829625679E-2</v>
      </c>
    </row>
    <row r="489" spans="1:11" x14ac:dyDescent="0.25">
      <c r="A489" s="37">
        <v>41643</v>
      </c>
      <c r="B489" s="18">
        <f>Stocks!B489/Stocks!B488-1</f>
        <v>1.1385236070541538E-2</v>
      </c>
      <c r="C489" s="18">
        <f>Stocks!C489/Stocks!C488-1</f>
        <v>2.0730394409285147E-2</v>
      </c>
      <c r="D489" s="18">
        <f>Stocks!D489/Stocks!D488-1</f>
        <v>2.0152417029006831E-3</v>
      </c>
      <c r="E489" s="18">
        <f>Stocks!E489/Stocks!E488-1</f>
        <v>1.4571019560286835E-2</v>
      </c>
      <c r="F489" s="19">
        <f>Stocks!F489/Stocks!F488-1</f>
        <v>1.3939356078680465E-3</v>
      </c>
      <c r="G489" s="20">
        <f>Stocks!B489/Stocks!B479-1</f>
        <v>3.7280230236935719E-3</v>
      </c>
      <c r="H489" s="20">
        <f>Stocks!C489/Stocks!C479-1</f>
        <v>5.0115399125666649E-2</v>
      </c>
      <c r="I489" s="20">
        <f>Stocks!D489/Stocks!D479-1</f>
        <v>1.0919427224299394E-2</v>
      </c>
      <c r="J489" s="20">
        <f>Stocks!E489/Stocks!E479-1</f>
        <v>3.5006367167765617E-2</v>
      </c>
      <c r="K489" s="21">
        <f>Stocks!F489/Stocks!F479-1</f>
        <v>5.2502839730777628E-2</v>
      </c>
    </row>
    <row r="490" spans="1:11" x14ac:dyDescent="0.25">
      <c r="A490" s="37">
        <v>41646</v>
      </c>
      <c r="B490" s="18">
        <f>Stocks!B490/Stocks!B489-1</f>
        <v>-3.7141764882313577E-3</v>
      </c>
      <c r="C490" s="18">
        <f>Stocks!C490/Stocks!C489-1</f>
        <v>3.0229783593516135E-3</v>
      </c>
      <c r="D490" s="18">
        <f>Stocks!D490/Stocks!D489-1</f>
        <v>-6.8966123913505317E-4</v>
      </c>
      <c r="E490" s="18">
        <f>Stocks!E490/Stocks!E489-1</f>
        <v>4.2731200252781321E-3</v>
      </c>
      <c r="F490" s="19">
        <f>Stocks!F490/Stocks!F489-1</f>
        <v>-4.6399841870492509E-4</v>
      </c>
      <c r="G490" s="20">
        <f>Stocks!B490/Stocks!B480-1</f>
        <v>-3.771231599484004E-3</v>
      </c>
      <c r="H490" s="20">
        <f>Stocks!C490/Stocks!C480-1</f>
        <v>5.9727479668130412E-2</v>
      </c>
      <c r="I490" s="20">
        <f>Stocks!D490/Stocks!D480-1</f>
        <v>1.2103518866563912E-2</v>
      </c>
      <c r="J490" s="20">
        <f>Stocks!E490/Stocks!E480-1</f>
        <v>4.071898667431828E-2</v>
      </c>
      <c r="K490" s="21">
        <f>Stocks!F490/Stocks!F480-1</f>
        <v>3.3589361873605394E-2</v>
      </c>
    </row>
    <row r="491" spans="1:11" x14ac:dyDescent="0.25">
      <c r="A491" s="37">
        <v>41647</v>
      </c>
      <c r="B491" s="18">
        <f>Stocks!B491/Stocks!B490-1</f>
        <v>-1.146967365923679E-4</v>
      </c>
      <c r="C491" s="18">
        <f>Stocks!C491/Stocks!C490-1</f>
        <v>1.444035371215957E-3</v>
      </c>
      <c r="D491" s="18">
        <f>Stocks!D491/Stocks!D490-1</f>
        <v>-2.242288270687065E-3</v>
      </c>
      <c r="E491" s="18">
        <f>Stocks!E491/Stocks!E490-1</f>
        <v>-6.1424380385610711E-4</v>
      </c>
      <c r="F491" s="19">
        <f>Stocks!F491/Stocks!F490-1</f>
        <v>-4.8747363683037115E-3</v>
      </c>
      <c r="G491" s="20">
        <f>Stocks!B491/Stocks!B481-1</f>
        <v>-3.88549578811892E-3</v>
      </c>
      <c r="H491" s="20">
        <f>Stocks!C491/Stocks!C481-1</f>
        <v>5.9006532521101773E-2</v>
      </c>
      <c r="I491" s="20">
        <f>Stocks!D491/Stocks!D481-1</f>
        <v>1.2367232722420463E-2</v>
      </c>
      <c r="J491" s="20">
        <f>Stocks!E491/Stocks!E481-1</f>
        <v>4.3523389066913998E-2</v>
      </c>
      <c r="K491" s="21">
        <f>Stocks!F491/Stocks!F481-1</f>
        <v>3.8265863003204004E-2</v>
      </c>
    </row>
    <row r="492" spans="1:11" x14ac:dyDescent="0.25">
      <c r="A492" s="37">
        <v>41648</v>
      </c>
      <c r="B492" s="18">
        <f>Stocks!B492/Stocks!B491-1</f>
        <v>-2.2950272111965653E-4</v>
      </c>
      <c r="C492" s="18">
        <f>Stocks!C492/Stocks!C491-1</f>
        <v>2.2571095497059268E-3</v>
      </c>
      <c r="D492" s="18">
        <f>Stocks!D492/Stocks!D491-1</f>
        <v>-1.7281092136767207E-4</v>
      </c>
      <c r="E492" s="18">
        <f>Stocks!E492/Stocks!E491-1</f>
        <v>-3.2994277719574638E-3</v>
      </c>
      <c r="F492" s="19">
        <f>Stocks!F492/Stocks!F491-1</f>
        <v>6.9993189101702491E-4</v>
      </c>
      <c r="G492" s="20">
        <f>Stocks!B492/Stocks!B482-1</f>
        <v>2.1809014665421067E-2</v>
      </c>
      <c r="H492" s="20">
        <f>Stocks!C492/Stocks!C482-1</f>
        <v>5.8379807064705025E-2</v>
      </c>
      <c r="I492" s="20">
        <f>Stocks!D492/Stocks!D482-1</f>
        <v>1.2960489130929398E-2</v>
      </c>
      <c r="J492" s="20">
        <f>Stocks!E492/Stocks!E482-1</f>
        <v>4.3407077837567254E-2</v>
      </c>
      <c r="K492" s="21">
        <f>Stocks!F492/Stocks!F482-1</f>
        <v>2.9023949743030686E-2</v>
      </c>
    </row>
    <row r="493" spans="1:11" x14ac:dyDescent="0.25">
      <c r="A493" s="37">
        <v>41649</v>
      </c>
      <c r="B493" s="18">
        <f>Stocks!B493/Stocks!B492-1</f>
        <v>5.6803082572030039E-3</v>
      </c>
      <c r="C493" s="18">
        <f>Stocks!C493/Stocks!C492-1</f>
        <v>6.6306710844163952E-3</v>
      </c>
      <c r="D493" s="18">
        <f>Stocks!D493/Stocks!D492-1</f>
        <v>-6.9143623821221745E-4</v>
      </c>
      <c r="E493" s="18">
        <f>Stocks!E493/Stocks!E492-1</f>
        <v>2.6392242402919486E-3</v>
      </c>
      <c r="F493" s="19">
        <f>Stocks!F493/Stocks!F492-1</f>
        <v>8.6246951841209007E-3</v>
      </c>
      <c r="G493" s="20">
        <f>Stocks!B493/Stocks!B483-1</f>
        <v>2.7432479325772974E-2</v>
      </c>
      <c r="H493" s="20">
        <f>Stocks!C493/Stocks!C483-1</f>
        <v>6.455327227409291E-2</v>
      </c>
      <c r="I493" s="20">
        <f>Stocks!D493/Stocks!D483-1</f>
        <v>4.1700420417010164E-3</v>
      </c>
      <c r="J493" s="20">
        <f>Stocks!E493/Stocks!E483-1</f>
        <v>5.3508319532235005E-2</v>
      </c>
      <c r="K493" s="21">
        <f>Stocks!F493/Stocks!F483-1</f>
        <v>3.7152484501458138E-2</v>
      </c>
    </row>
    <row r="494" spans="1:11" x14ac:dyDescent="0.25">
      <c r="A494" s="37">
        <v>41650</v>
      </c>
      <c r="B494" s="18">
        <f>Stocks!B494/Stocks!B493-1</f>
        <v>1.032641695309211E-2</v>
      </c>
      <c r="C494" s="18">
        <f>Stocks!C494/Stocks!C493-1</f>
        <v>8.7622730105854085E-3</v>
      </c>
      <c r="D494" s="18">
        <f>Stocks!D494/Stocks!D493-1</f>
        <v>1.0381096462659389E-3</v>
      </c>
      <c r="E494" s="18">
        <f>Stocks!E494/Stocks!E493-1</f>
        <v>1.5142186208441544E-2</v>
      </c>
      <c r="F494" s="19">
        <f>Stocks!F494/Stocks!F493-1</f>
        <v>1.4790750272601461E-2</v>
      </c>
      <c r="G494" s="20">
        <f>Stocks!B494/Stocks!B484-1</f>
        <v>3.5129829604791496E-2</v>
      </c>
      <c r="H494" s="20">
        <f>Stocks!C494/Stocks!C484-1</f>
        <v>7.1263057300563704E-2</v>
      </c>
      <c r="I494" s="20">
        <f>Stocks!D494/Stocks!D484-1</f>
        <v>2.7151230204773835E-3</v>
      </c>
      <c r="J494" s="20">
        <f>Stocks!E494/Stocks!E484-1</f>
        <v>7.0715738297616682E-2</v>
      </c>
      <c r="K494" s="21">
        <f>Stocks!F494/Stocks!F484-1</f>
        <v>4.8721957774523705E-2</v>
      </c>
    </row>
    <row r="495" spans="1:11" x14ac:dyDescent="0.25">
      <c r="A495" s="37">
        <v>41654</v>
      </c>
      <c r="B495" s="18">
        <f>Stocks!B495/Stocks!B494-1</f>
        <v>-5.082228787663734E-3</v>
      </c>
      <c r="C495" s="18">
        <f>Stocks!C495/Stocks!C494-1</f>
        <v>-2.4665159961556604E-4</v>
      </c>
      <c r="D495" s="18">
        <f>Stocks!D495/Stocks!D494-1</f>
        <v>6.3360750128937937E-4</v>
      </c>
      <c r="E495" s="18">
        <f>Stocks!E495/Stocks!E494-1</f>
        <v>-4.4552955246079939E-4</v>
      </c>
      <c r="F495" s="19">
        <f>Stocks!F495/Stocks!F494-1</f>
        <v>-3.3022085762166142E-2</v>
      </c>
      <c r="G495" s="20">
        <f>Stocks!B495/Stocks!B485-1</f>
        <v>4.112749866136256E-2</v>
      </c>
      <c r="H495" s="20">
        <f>Stocks!C495/Stocks!C485-1</f>
        <v>7.3899761883087889E-2</v>
      </c>
      <c r="I495" s="20">
        <f>Stocks!D495/Stocks!D485-1</f>
        <v>9.0633725182118763E-3</v>
      </c>
      <c r="J495" s="20">
        <f>Stocks!E495/Stocks!E485-1</f>
        <v>7.2018333592851702E-2</v>
      </c>
      <c r="K495" s="21">
        <f>Stocks!F495/Stocks!F485-1</f>
        <v>1.0230736832569143E-2</v>
      </c>
    </row>
    <row r="496" spans="1:11" x14ac:dyDescent="0.25">
      <c r="A496" s="37">
        <v>41655</v>
      </c>
      <c r="B496" s="18">
        <f>Stocks!B496/Stocks!B495-1</f>
        <v>1.6516313816369088E-2</v>
      </c>
      <c r="C496" s="18">
        <f>Stocks!C496/Stocks!C495-1</f>
        <v>1.2508623989701873E-2</v>
      </c>
      <c r="D496" s="18">
        <f>Stocks!D496/Stocks!D495-1</f>
        <v>7.4851396678607962E-3</v>
      </c>
      <c r="E496" s="18">
        <f>Stocks!E496/Stocks!E495-1</f>
        <v>9.1106563871894419E-3</v>
      </c>
      <c r="F496" s="19">
        <f>Stocks!F496/Stocks!F495-1</f>
        <v>9.8918078547682864E-3</v>
      </c>
      <c r="G496" s="20">
        <f>Stocks!B496/Stocks!B486-1</f>
        <v>3.9707575146152418E-2</v>
      </c>
      <c r="H496" s="20">
        <f>Stocks!C496/Stocks!C486-1</f>
        <v>8.3395944732625127E-2</v>
      </c>
      <c r="I496" s="20">
        <f>Stocks!D496/Stocks!D486-1</f>
        <v>1.0160547129319797E-2</v>
      </c>
      <c r="J496" s="20">
        <f>Stocks!E496/Stocks!E486-1</f>
        <v>6.289200000000017E-2</v>
      </c>
      <c r="K496" s="21">
        <f>Stocks!F496/Stocks!F486-1</f>
        <v>1.1798113295363954E-2</v>
      </c>
    </row>
    <row r="497" spans="1:11" x14ac:dyDescent="0.25">
      <c r="A497" s="37">
        <v>41656</v>
      </c>
      <c r="B497" s="18">
        <f>Stocks!B497/Stocks!B496-1</f>
        <v>8.9329598952248013E-4</v>
      </c>
      <c r="C497" s="18">
        <f>Stocks!C497/Stocks!C496-1</f>
        <v>7.0594807467487808E-3</v>
      </c>
      <c r="D497" s="18">
        <f>Stocks!D497/Stocks!D496-1</f>
        <v>-2.3430837254772019E-3</v>
      </c>
      <c r="E497" s="18">
        <f>Stocks!E497/Stocks!E496-1</f>
        <v>-1.9346110697117114E-3</v>
      </c>
      <c r="F497" s="19">
        <f>Stocks!F497/Stocks!F496-1</f>
        <v>4.6637894491308174E-4</v>
      </c>
      <c r="G497" s="20">
        <f>Stocks!B497/Stocks!B487-1</f>
        <v>4.0817625604869567E-2</v>
      </c>
      <c r="H497" s="20">
        <f>Stocks!C497/Stocks!C487-1</f>
        <v>7.749679338306259E-2</v>
      </c>
      <c r="I497" s="20">
        <f>Stocks!D497/Stocks!D487-1</f>
        <v>1.2058793824618164E-2</v>
      </c>
      <c r="J497" s="20">
        <f>Stocks!E497/Stocks!E487-1</f>
        <v>4.3705250789026096E-2</v>
      </c>
      <c r="K497" s="21">
        <f>Stocks!F497/Stocks!F487-1</f>
        <v>6.9993189101702491E-4</v>
      </c>
    </row>
    <row r="498" spans="1:11" x14ac:dyDescent="0.25">
      <c r="A498" s="37">
        <v>41657</v>
      </c>
      <c r="B498" s="18">
        <f>Stocks!B498/Stocks!B497-1</f>
        <v>-4.4627701458146429E-3</v>
      </c>
      <c r="C498" s="18">
        <f>Stocks!C498/Stocks!C497-1</f>
        <v>8.1579798524522573E-3</v>
      </c>
      <c r="D498" s="18">
        <f>Stocks!D498/Stocks!D497-1</f>
        <v>8.8789062749679015E-3</v>
      </c>
      <c r="E498" s="18">
        <f>Stocks!E498/Stocks!E497-1</f>
        <v>6.8331023761132315E-3</v>
      </c>
      <c r="F498" s="19">
        <f>Stocks!F498/Stocks!F497-1</f>
        <v>-1.1654998537694694E-2</v>
      </c>
      <c r="G498" s="20">
        <f>Stocks!B498/Stocks!B488-1</f>
        <v>3.1381992613507714E-2</v>
      </c>
      <c r="H498" s="20">
        <f>Stocks!C498/Stocks!C488-1</f>
        <v>7.241298139089114E-2</v>
      </c>
      <c r="I498" s="20">
        <f>Stocks!D498/Stocks!D488-1</f>
        <v>1.3932300390590013E-2</v>
      </c>
      <c r="J498" s="20">
        <f>Stocks!E498/Stocks!E488-1</f>
        <v>4.7045273261149934E-2</v>
      </c>
      <c r="K498" s="21">
        <f>Stocks!F498/Stocks!F488-1</f>
        <v>-1.4869895887468676E-2</v>
      </c>
    </row>
    <row r="499" spans="1:11" x14ac:dyDescent="0.25">
      <c r="A499" s="37">
        <v>41660</v>
      </c>
      <c r="B499" s="18">
        <f>Stocks!B499/Stocks!B498-1</f>
        <v>-8.181014519014651E-3</v>
      </c>
      <c r="C499" s="18">
        <f>Stocks!C499/Stocks!C498-1</f>
        <v>8.6914956192780668E-3</v>
      </c>
      <c r="D499" s="18">
        <f>Stocks!D499/Stocks!D498-1</f>
        <v>5.1101209005710579E-4</v>
      </c>
      <c r="E499" s="18">
        <f>Stocks!E499/Stocks!E498-1</f>
        <v>1.6087813592075451E-2</v>
      </c>
      <c r="F499" s="19">
        <f>Stocks!F499/Stocks!F498-1</f>
        <v>2.3348981983252415E-2</v>
      </c>
      <c r="G499" s="20">
        <f>Stocks!B499/Stocks!B489-1</f>
        <v>1.1428884933750938E-2</v>
      </c>
      <c r="H499" s="20">
        <f>Stocks!C499/Stocks!C489-1</f>
        <v>5.9764517688067675E-2</v>
      </c>
      <c r="I499" s="20">
        <f>Stocks!D499/Stocks!D489-1</f>
        <v>1.2410180837723495E-2</v>
      </c>
      <c r="J499" s="20">
        <f>Stocks!E499/Stocks!E489-1</f>
        <v>4.8610616633744552E-2</v>
      </c>
      <c r="K499" s="21">
        <f>Stocks!F499/Stocks!F489-1</f>
        <v>6.728574357359296E-3</v>
      </c>
    </row>
    <row r="500" spans="1:11" x14ac:dyDescent="0.25">
      <c r="A500" s="37">
        <v>41661</v>
      </c>
      <c r="B500" s="18">
        <f>Stocks!B500/Stocks!B499-1</f>
        <v>2.2585981914735598E-4</v>
      </c>
      <c r="C500" s="18">
        <f>Stocks!C500/Stocks!C499-1</f>
        <v>-6.4772534142381044E-3</v>
      </c>
      <c r="D500" s="18">
        <f>Stocks!D500/Stocks!D499-1</f>
        <v>3.4051431876214178E-3</v>
      </c>
      <c r="E500" s="18">
        <f>Stocks!E500/Stocks!E499-1</f>
        <v>1.2251071782721112E-2</v>
      </c>
      <c r="F500" s="19">
        <f>Stocks!F500/Stocks!F499-1</f>
        <v>-3.4569270449958944E-3</v>
      </c>
      <c r="G500" s="20">
        <f>Stocks!B500/Stocks!B490-1</f>
        <v>1.5428807882492457E-2</v>
      </c>
      <c r="H500" s="20">
        <f>Stocks!C500/Stocks!C490-1</f>
        <v>4.9726852788374742E-2</v>
      </c>
      <c r="I500" s="20">
        <f>Stocks!D500/Stocks!D490-1</f>
        <v>1.655866357565694E-2</v>
      </c>
      <c r="J500" s="20">
        <f>Stocks!E500/Stocks!E490-1</f>
        <v>5.6940785733198052E-2</v>
      </c>
      <c r="K500" s="21">
        <f>Stocks!F500/Stocks!F490-1</f>
        <v>3.7141088810459522E-3</v>
      </c>
    </row>
    <row r="501" spans="1:11" x14ac:dyDescent="0.25">
      <c r="A501" s="37">
        <v>41662</v>
      </c>
      <c r="B501" s="18">
        <f>Stocks!B501/Stocks!B500-1</f>
        <v>-1.5928601037870083E-2</v>
      </c>
      <c r="C501" s="18">
        <f>Stocks!C501/Stocks!C500-1</f>
        <v>-1.0768336360952313E-3</v>
      </c>
      <c r="D501" s="18">
        <f>Stocks!D501/Stocks!D500-1</f>
        <v>-3.9026053476828304E-3</v>
      </c>
      <c r="E501" s="18">
        <f>Stocks!E501/Stocks!E500-1</f>
        <v>-4.8975453575978989E-3</v>
      </c>
      <c r="F501" s="19">
        <f>Stocks!F501/Stocks!F500-1</f>
        <v>1.6188526081255539E-2</v>
      </c>
      <c r="G501" s="20">
        <f>Stocks!B501/Stocks!B491-1</f>
        <v>-6.309281094306618E-4</v>
      </c>
      <c r="H501" s="20">
        <f>Stocks!C501/Stocks!C491-1</f>
        <v>4.7084444629884148E-2</v>
      </c>
      <c r="I501" s="20">
        <f>Stocks!D501/Stocks!D491-1</f>
        <v>1.4867060805704435E-2</v>
      </c>
      <c r="J501" s="20">
        <f>Stocks!E501/Stocks!E491-1</f>
        <v>5.2410807112154512E-2</v>
      </c>
      <c r="K501" s="21">
        <f>Stocks!F501/Stocks!F491-1</f>
        <v>2.4959166636419727E-2</v>
      </c>
    </row>
    <row r="502" spans="1:11" x14ac:dyDescent="0.25">
      <c r="A502" s="37">
        <v>41663</v>
      </c>
      <c r="B502" s="18">
        <f>Stocks!B502/Stocks!B501-1</f>
        <v>-1.7851038473473468E-2</v>
      </c>
      <c r="C502" s="18">
        <f>Stocks!C502/Stocks!C501-1</f>
        <v>9.4606305610303032E-3</v>
      </c>
      <c r="D502" s="18">
        <f>Stocks!D502/Stocks!D501-1</f>
        <v>-2.6118942340144224E-3</v>
      </c>
      <c r="E502" s="18">
        <f>Stocks!E502/Stocks!E501-1</f>
        <v>5.2652417479663871E-3</v>
      </c>
      <c r="F502" s="19">
        <f>Stocks!F502/Stocks!F501-1</f>
        <v>-4.5515684021305569E-3</v>
      </c>
      <c r="G502" s="20">
        <f>Stocks!B502/Stocks!B492-1</f>
        <v>-1.8245388506139104E-2</v>
      </c>
      <c r="H502" s="20">
        <f>Stocks!C502/Stocks!C492-1</f>
        <v>5.4610153078997747E-2</v>
      </c>
      <c r="I502" s="20">
        <f>Stocks!D502/Stocks!D492-1</f>
        <v>1.239128765249875E-2</v>
      </c>
      <c r="J502" s="20">
        <f>Stocks!E502/Stocks!E492-1</f>
        <v>6.1454195882327367E-2</v>
      </c>
      <c r="K502" s="21">
        <f>Stocks!F502/Stocks!F492-1</f>
        <v>1.958035807201397E-2</v>
      </c>
    </row>
    <row r="503" spans="1:11" x14ac:dyDescent="0.25">
      <c r="A503" s="37">
        <v>41664</v>
      </c>
      <c r="B503" s="18">
        <f>Stocks!B503/Stocks!B502-1</f>
        <v>2.3375759537611618E-3</v>
      </c>
      <c r="C503" s="18">
        <f>Stocks!C503/Stocks!C502-1</f>
        <v>1.0380304246922822E-2</v>
      </c>
      <c r="D503" s="18">
        <f>Stocks!D503/Stocks!D502-1</f>
        <v>1.5370611104663645E-2</v>
      </c>
      <c r="E503" s="18">
        <f>Stocks!E503/Stocks!E502-1</f>
        <v>4.6737108977235042E-3</v>
      </c>
      <c r="F503" s="19">
        <f>Stocks!F503/Stocks!F502-1</f>
        <v>1.600428441055346E-3</v>
      </c>
      <c r="G503" s="20">
        <f>Stocks!B503/Stocks!B493-1</f>
        <v>-2.1508595339313263E-2</v>
      </c>
      <c r="H503" s="20">
        <f>Stocks!C503/Stocks!C493-1</f>
        <v>5.8538506661986567E-2</v>
      </c>
      <c r="I503" s="20">
        <f>Stocks!D503/Stocks!D493-1</f>
        <v>2.8663615721595148E-2</v>
      </c>
      <c r="J503" s="20">
        <f>Stocks!E503/Stocks!E493-1</f>
        <v>6.3608025841088045E-2</v>
      </c>
      <c r="K503" s="21">
        <f>Stocks!F503/Stocks!F493-1</f>
        <v>1.2479793872779421E-2</v>
      </c>
    </row>
    <row r="504" spans="1:11" x14ac:dyDescent="0.25">
      <c r="A504" s="37">
        <v>41667</v>
      </c>
      <c r="B504" s="18">
        <f>Stocks!B504/Stocks!B503-1</f>
        <v>-2.0698412723644699E-2</v>
      </c>
      <c r="C504" s="18">
        <f>Stocks!C504/Stocks!C503-1</f>
        <v>-1.0508440732995283E-2</v>
      </c>
      <c r="D504" s="18">
        <f>Stocks!D504/Stocks!D503-1</f>
        <v>-3.3079589653846053E-3</v>
      </c>
      <c r="E504" s="18">
        <f>Stocks!E504/Stocks!E503-1</f>
        <v>-2.2112703047882931E-4</v>
      </c>
      <c r="F504" s="19">
        <f>Stocks!F504/Stocks!F503-1</f>
        <v>-1.0499870896376717E-2</v>
      </c>
      <c r="G504" s="20">
        <f>Stocks!B504/Stocks!B494-1</f>
        <v>-5.1555844090167335E-2</v>
      </c>
      <c r="H504" s="20">
        <f>Stocks!C504/Stocks!C494-1</f>
        <v>3.8316901340088805E-2</v>
      </c>
      <c r="I504" s="20">
        <f>Stocks!D504/Stocks!D494-1</f>
        <v>2.4197609273734377E-2</v>
      </c>
      <c r="J504" s="20">
        <f>Stocks!E504/Stocks!E494-1</f>
        <v>4.7511223357232568E-2</v>
      </c>
      <c r="K504" s="21">
        <f>Stocks!F504/Stocks!F494-1</f>
        <v>-1.2753233626932148E-2</v>
      </c>
    </row>
    <row r="505" spans="1:11" x14ac:dyDescent="0.25">
      <c r="A505" s="37">
        <v>41668</v>
      </c>
      <c r="B505" s="18">
        <f>Stocks!B505/Stocks!B504-1</f>
        <v>-5.8941941990692248E-3</v>
      </c>
      <c r="C505" s="18">
        <f>Stocks!C505/Stocks!C504-1</f>
        <v>-8.0687710789373313E-3</v>
      </c>
      <c r="D505" s="18">
        <f>Stocks!D505/Stocks!D504-1</f>
        <v>-2.9757441977282806E-2</v>
      </c>
      <c r="E505" s="18">
        <f>Stocks!E505/Stocks!E504-1</f>
        <v>-1.0114169554622743E-2</v>
      </c>
      <c r="F505" s="19">
        <f>Stocks!F505/Stocks!F504-1</f>
        <v>-1.2456868301022439E-2</v>
      </c>
      <c r="G505" s="20">
        <f>Stocks!B505/Stocks!B495-1</f>
        <v>-5.2329881776025711E-2</v>
      </c>
      <c r="H505" s="20">
        <f>Stocks!C505/Stocks!C495-1</f>
        <v>3.0193058721630583E-2</v>
      </c>
      <c r="I505" s="20">
        <f>Stocks!D505/Stocks!D495-1</f>
        <v>-6.9091214875879325E-3</v>
      </c>
      <c r="J505" s="20">
        <f>Stocks!E505/Stocks!E495-1</f>
        <v>3.7378700101815987E-2</v>
      </c>
      <c r="K505" s="21">
        <f>Stocks!F505/Stocks!F495-1</f>
        <v>8.2430519544978154E-3</v>
      </c>
    </row>
    <row r="506" spans="1:11" x14ac:dyDescent="0.25">
      <c r="A506" s="37">
        <v>41669</v>
      </c>
      <c r="B506" s="18">
        <f>Stocks!B506/Stocks!B505-1</f>
        <v>2.7550077133091655E-3</v>
      </c>
      <c r="C506" s="18">
        <f>Stocks!C506/Stocks!C505-1</f>
        <v>1.0825981989196265E-2</v>
      </c>
      <c r="D506" s="18">
        <f>Stocks!D506/Stocks!D505-1</f>
        <v>-7.7690416774953697E-3</v>
      </c>
      <c r="E506" s="18">
        <f>Stocks!E506/Stocks!E505-1</f>
        <v>5.3708464598647421E-3</v>
      </c>
      <c r="F506" s="19">
        <f>Stocks!F506/Stocks!F505-1</f>
        <v>-4.6724850682522412E-4</v>
      </c>
      <c r="G506" s="20">
        <f>Stocks!B506/Stocks!B496-1</f>
        <v>-6.5159167842908206E-2</v>
      </c>
      <c r="H506" s="20">
        <f>Stocks!C506/Stocks!C496-1</f>
        <v>2.8481027763905153E-2</v>
      </c>
      <c r="I506" s="20">
        <f>Stocks!D506/Stocks!D496-1</f>
        <v>-2.1945361484379866E-2</v>
      </c>
      <c r="J506" s="20">
        <f>Stocks!E506/Stocks!E496-1</f>
        <v>3.3534127520523871E-2</v>
      </c>
      <c r="K506" s="21">
        <f>Stocks!F506/Stocks!F496-1</f>
        <v>-2.099092144648651E-3</v>
      </c>
    </row>
    <row r="507" spans="1:11" s="16" customFormat="1" x14ac:dyDescent="0.25">
      <c r="A507" s="38" t="s">
        <v>11</v>
      </c>
      <c r="B507" s="22">
        <f>AVERAGE(B3:B506)</f>
        <v>1.2430440588615419E-3</v>
      </c>
      <c r="C507" s="22">
        <f t="shared" ref="C507:F507" si="0">AVERAGE(C3:C506)</f>
        <v>1.3655553849554922E-3</v>
      </c>
      <c r="D507" s="22">
        <f t="shared" si="0"/>
        <v>7.7889980990589452E-4</v>
      </c>
      <c r="E507" s="22">
        <f t="shared" si="0"/>
        <v>9.3430094275319994E-4</v>
      </c>
      <c r="F507" s="32">
        <f t="shared" si="0"/>
        <v>9.6845853103600212E-4</v>
      </c>
      <c r="G507" s="23">
        <f>AVERAGE(G3:G506)</f>
        <v>1.3750374795193329E-2</v>
      </c>
      <c r="H507" s="23">
        <f t="shared" ref="H507:K507" si="1">AVERAGE(H3:H506)</f>
        <v>1.4669407613343366E-2</v>
      </c>
      <c r="I507" s="23">
        <f t="shared" si="1"/>
        <v>9.3307839177380839E-3</v>
      </c>
      <c r="J507" s="23">
        <f t="shared" si="1"/>
        <v>1.0695033598490439E-2</v>
      </c>
      <c r="K507" s="40">
        <f t="shared" si="1"/>
        <v>1.1169036468858008E-2</v>
      </c>
    </row>
    <row r="508" spans="1:11" x14ac:dyDescent="0.25">
      <c r="A508" s="39" t="s">
        <v>12</v>
      </c>
      <c r="B508" s="26">
        <f>_xlfn.STDEV.S(B3:B506)</f>
        <v>1.2054330174196498E-2</v>
      </c>
      <c r="C508" s="26">
        <f t="shared" ref="C508:K508" si="2">_xlfn.STDEV.S(C3:C506)</f>
        <v>1.0409858221193035E-2</v>
      </c>
      <c r="D508" s="26">
        <f t="shared" si="2"/>
        <v>8.7699325516655633E-3</v>
      </c>
      <c r="E508" s="26">
        <f t="shared" si="2"/>
        <v>1.0668976152221531E-2</v>
      </c>
      <c r="F508" s="33">
        <f t="shared" si="2"/>
        <v>1.3624273150476649E-2</v>
      </c>
      <c r="G508" s="29">
        <f t="shared" si="2"/>
        <v>4.1432129277116703E-2</v>
      </c>
      <c r="H508" s="29">
        <f t="shared" si="2"/>
        <v>2.6454547917820804E-2</v>
      </c>
      <c r="I508" s="29">
        <f t="shared" si="2"/>
        <v>2.575571597963535E-2</v>
      </c>
      <c r="J508" s="29">
        <f t="shared" si="2"/>
        <v>3.2768665480838448E-2</v>
      </c>
      <c r="K508" s="41">
        <f t="shared" si="2"/>
        <v>3.6440424476928225E-2</v>
      </c>
    </row>
    <row r="509" spans="1:11" x14ac:dyDescent="0.25">
      <c r="A509" s="39" t="s">
        <v>13</v>
      </c>
      <c r="B509" s="27">
        <f>_xlfn.T.INV(97.5%,504)</f>
        <v>1.9646820033895771</v>
      </c>
      <c r="C509" s="27">
        <f t="shared" ref="C509:F509" si="3">_xlfn.T.INV(97.5%,504)</f>
        <v>1.9646820033895771</v>
      </c>
      <c r="D509" s="27">
        <f t="shared" si="3"/>
        <v>1.9646820033895771</v>
      </c>
      <c r="E509" s="27">
        <f t="shared" si="3"/>
        <v>1.9646820033895771</v>
      </c>
      <c r="F509" s="34">
        <f t="shared" si="3"/>
        <v>1.9646820033895771</v>
      </c>
      <c r="G509" s="30">
        <f>_xlfn.T.INV(97.5%,495)</f>
        <v>1.9647679919982419</v>
      </c>
      <c r="H509" s="30">
        <f t="shared" ref="H509:K509" si="4">_xlfn.T.INV(97.5%,495)</f>
        <v>1.9647679919982419</v>
      </c>
      <c r="I509" s="30">
        <f t="shared" si="4"/>
        <v>1.9647679919982419</v>
      </c>
      <c r="J509" s="30">
        <f t="shared" si="4"/>
        <v>1.9647679919982419</v>
      </c>
      <c r="K509" s="42">
        <f t="shared" si="4"/>
        <v>1.9647679919982419</v>
      </c>
    </row>
    <row r="510" spans="1:11" x14ac:dyDescent="0.25">
      <c r="A510" s="39" t="s">
        <v>14</v>
      </c>
      <c r="B510" s="26">
        <f>CORREL(B4:B506,B3:B505)</f>
        <v>9.3851964940308369E-2</v>
      </c>
      <c r="C510" s="26">
        <f>CORREL(C4:C506,C3:C505)</f>
        <v>-8.0750161092176642E-2</v>
      </c>
      <c r="D510" s="26">
        <f t="shared" ref="D510:F510" si="5">CORREL(D4:D506,D3:D505)</f>
        <v>-9.4949561570593175E-3</v>
      </c>
      <c r="E510" s="26">
        <f t="shared" si="5"/>
        <v>4.7588813556057867E-2</v>
      </c>
      <c r="F510" s="33">
        <f t="shared" si="5"/>
        <v>2.7897659275889931E-2</v>
      </c>
      <c r="G510" s="24" t="s">
        <v>21</v>
      </c>
      <c r="H510" s="24" t="s">
        <v>21</v>
      </c>
      <c r="I510" s="24" t="s">
        <v>21</v>
      </c>
      <c r="J510" s="24" t="s">
        <v>21</v>
      </c>
      <c r="K510" s="25" t="s">
        <v>21</v>
      </c>
    </row>
    <row r="511" spans="1:11" x14ac:dyDescent="0.25">
      <c r="A511" s="39" t="s">
        <v>15</v>
      </c>
      <c r="B511" s="28">
        <f>MIN(B3:B506)</f>
        <v>-6.2577766205132779E-2</v>
      </c>
      <c r="C511" s="28">
        <f t="shared" ref="C511:K511" si="6">MIN(C3:C506)</f>
        <v>-4.4300520806741295E-2</v>
      </c>
      <c r="D511" s="28">
        <f t="shared" si="6"/>
        <v>-4.4662538658762241E-2</v>
      </c>
      <c r="E511" s="28">
        <f t="shared" si="6"/>
        <v>-5.3178589196091752E-2</v>
      </c>
      <c r="F511" s="35">
        <f t="shared" si="6"/>
        <v>-8.4542607072256026E-2</v>
      </c>
      <c r="G511" s="31">
        <f t="shared" si="6"/>
        <v>-0.15405873855240826</v>
      </c>
      <c r="H511" s="31">
        <f t="shared" si="6"/>
        <v>-8.5086999044542422E-2</v>
      </c>
      <c r="I511" s="31">
        <f t="shared" si="6"/>
        <v>-7.1507020690859457E-2</v>
      </c>
      <c r="J511" s="31">
        <f t="shared" si="6"/>
        <v>-8.9223939602091185E-2</v>
      </c>
      <c r="K511" s="43">
        <f t="shared" si="6"/>
        <v>-8.2665109413894822E-2</v>
      </c>
    </row>
    <row r="512" spans="1:11" x14ac:dyDescent="0.25">
      <c r="A512" s="39" t="s">
        <v>16</v>
      </c>
      <c r="B512" s="28">
        <f>MAX(B3:B506)</f>
        <v>6.4962972071669345E-2</v>
      </c>
      <c r="C512" s="28">
        <f t="shared" ref="C512:K512" si="7">MAX(C3:C506)</f>
        <v>3.6585233263939365E-2</v>
      </c>
      <c r="D512" s="28">
        <f t="shared" si="7"/>
        <v>5.5650998724955381E-2</v>
      </c>
      <c r="E512" s="28">
        <f t="shared" si="7"/>
        <v>4.8027907888516852E-2</v>
      </c>
      <c r="F512" s="35">
        <f t="shared" si="7"/>
        <v>5.3475747232226034E-2</v>
      </c>
      <c r="G512" s="31">
        <f t="shared" si="7"/>
        <v>0.13167926818847309</v>
      </c>
      <c r="H512" s="31">
        <f t="shared" si="7"/>
        <v>8.3395944732625127E-2</v>
      </c>
      <c r="I512" s="31">
        <f t="shared" si="7"/>
        <v>9.0167906961505118E-2</v>
      </c>
      <c r="J512" s="31">
        <f t="shared" si="7"/>
        <v>0.10694462832926854</v>
      </c>
      <c r="K512" s="43">
        <f t="shared" si="7"/>
        <v>0.1537980889210373</v>
      </c>
    </row>
    <row r="513" spans="1:12" x14ac:dyDescent="0.25">
      <c r="A513" s="39" t="s">
        <v>17</v>
      </c>
      <c r="B513" s="26">
        <f>_xlfn.PERCENTILE.INC(B3:B506,5%)</f>
        <v>-1.8947642466713755E-2</v>
      </c>
      <c r="C513" s="26">
        <f t="shared" ref="C513:K513" si="8">_xlfn.PERCENTILE.INC(C3:C506,5%)</f>
        <v>-1.5531754871535184E-2</v>
      </c>
      <c r="D513" s="26">
        <f t="shared" si="8"/>
        <v>-1.3651057518182597E-2</v>
      </c>
      <c r="E513" s="26">
        <f t="shared" si="8"/>
        <v>-1.6478277641572336E-2</v>
      </c>
      <c r="F513" s="33">
        <f t="shared" si="8"/>
        <v>-2.0126334904480091E-2</v>
      </c>
      <c r="G513" s="29">
        <f>_xlfn.PERCENTILE.INC(G3:G506,5%)</f>
        <v>-5.3857175102431883E-2</v>
      </c>
      <c r="H513" s="29">
        <f t="shared" si="8"/>
        <v>-2.8643430439649762E-2</v>
      </c>
      <c r="I513" s="29">
        <f t="shared" si="8"/>
        <v>-3.2937650208857805E-2</v>
      </c>
      <c r="J513" s="29">
        <f t="shared" si="8"/>
        <v>-4.1895680788522502E-2</v>
      </c>
      <c r="K513" s="41">
        <f t="shared" si="8"/>
        <v>-5.3160974423505994E-2</v>
      </c>
    </row>
    <row r="514" spans="1:12" x14ac:dyDescent="0.25">
      <c r="A514" s="39" t="s">
        <v>18</v>
      </c>
      <c r="B514" s="26">
        <f>_xlfn.PERCENTILE.INC(B3:B506,95%)</f>
        <v>1.8361320511272827E-2</v>
      </c>
      <c r="C514" s="26">
        <f t="shared" ref="C514:K514" si="9">_xlfn.PERCENTILE.INC(C3:C506,95%)</f>
        <v>1.5500240454279744E-2</v>
      </c>
      <c r="D514" s="26">
        <f t="shared" si="9"/>
        <v>1.1390988115791822E-2</v>
      </c>
      <c r="E514" s="26">
        <f t="shared" si="9"/>
        <v>1.6387146219530552E-2</v>
      </c>
      <c r="F514" s="33">
        <f t="shared" si="9"/>
        <v>2.2022729363305942E-2</v>
      </c>
      <c r="G514" s="29">
        <f t="shared" si="9"/>
        <v>7.6772043792196265E-2</v>
      </c>
      <c r="H514" s="29">
        <f t="shared" si="9"/>
        <v>5.9146293656035347E-2</v>
      </c>
      <c r="I514" s="29">
        <f t="shared" si="9"/>
        <v>5.274660619913081E-2</v>
      </c>
      <c r="J514" s="29">
        <f t="shared" si="9"/>
        <v>6.3106807752326494E-2</v>
      </c>
      <c r="K514" s="41">
        <f t="shared" si="9"/>
        <v>6.7995376640739416E-2</v>
      </c>
    </row>
    <row r="515" spans="1:12" x14ac:dyDescent="0.25">
      <c r="A515" s="39" t="s">
        <v>19</v>
      </c>
      <c r="B515" s="26">
        <f>SKEW(B3:B506)</f>
        <v>0.25779653191767782</v>
      </c>
      <c r="C515" s="26">
        <f t="shared" ref="C515:K515" si="10">SKEW(C3:C506)</f>
        <v>-0.65388278677860212</v>
      </c>
      <c r="D515" s="26">
        <f t="shared" si="10"/>
        <v>1.3741684855288056E-2</v>
      </c>
      <c r="E515" s="26">
        <f t="shared" si="10"/>
        <v>-0.55235699544442951</v>
      </c>
      <c r="F515" s="33">
        <f t="shared" si="10"/>
        <v>-0.43991645747901897</v>
      </c>
      <c r="G515" s="29">
        <f>SKEW(G3:G506)</f>
        <v>-0.48933611202779698</v>
      </c>
      <c r="H515" s="29">
        <f t="shared" si="10"/>
        <v>-0.14358571913060875</v>
      </c>
      <c r="I515" s="29">
        <f t="shared" si="10"/>
        <v>-0.14284714400088402</v>
      </c>
      <c r="J515" s="29">
        <f t="shared" si="10"/>
        <v>-0.10258070009022166</v>
      </c>
      <c r="K515" s="41">
        <f t="shared" si="10"/>
        <v>0.10239119655171475</v>
      </c>
    </row>
    <row r="516" spans="1:12" s="17" customFormat="1" x14ac:dyDescent="0.25">
      <c r="A516" s="44" t="s">
        <v>20</v>
      </c>
      <c r="B516" s="45">
        <f>KURT(B3:B506)</f>
        <v>4.6932863701861649</v>
      </c>
      <c r="C516" s="45">
        <f t="shared" ref="C516:K516" si="11">KURT(C3:C506)</f>
        <v>3.1819259193057814</v>
      </c>
      <c r="D516" s="45">
        <f t="shared" si="11"/>
        <v>7.5140374502937943</v>
      </c>
      <c r="E516" s="45">
        <f t="shared" si="11"/>
        <v>3.5336388001704648</v>
      </c>
      <c r="F516" s="46">
        <f t="shared" si="11"/>
        <v>4.5976500153770621</v>
      </c>
      <c r="G516" s="47">
        <f t="shared" si="11"/>
        <v>1.6438352617670628</v>
      </c>
      <c r="H516" s="47">
        <f t="shared" si="11"/>
        <v>0.44758550740140546</v>
      </c>
      <c r="I516" s="47">
        <f t="shared" si="11"/>
        <v>0.97187920328512911</v>
      </c>
      <c r="J516" s="47">
        <f t="shared" si="11"/>
        <v>0.33831637781542856</v>
      </c>
      <c r="K516" s="48">
        <f t="shared" si="11"/>
        <v>0.2148491556248131</v>
      </c>
    </row>
    <row r="518" spans="1:12" x14ac:dyDescent="0.25">
      <c r="A518" s="134" t="s">
        <v>43</v>
      </c>
      <c r="B518" s="161">
        <f>B508*_xlfn.NORM.S.INV(1%)</f>
        <v>-2.804256537372838E-2</v>
      </c>
      <c r="C518" s="156">
        <f t="shared" ref="C518:F518" si="12">C508*_xlfn.NORM.S.INV(1%)</f>
        <v>-2.4216951541938987E-2</v>
      </c>
      <c r="D518" s="156">
        <f t="shared" si="12"/>
        <v>-2.0401913947048749E-2</v>
      </c>
      <c r="E518" s="156">
        <f t="shared" si="12"/>
        <v>-2.4819749989912987E-2</v>
      </c>
      <c r="F518" s="162">
        <f t="shared" si="12"/>
        <v>-3.1694798878963058E-2</v>
      </c>
      <c r="G518" s="16"/>
      <c r="H518" s="16"/>
      <c r="I518" s="16"/>
      <c r="J518" s="16"/>
      <c r="K518" s="157"/>
    </row>
    <row r="519" spans="1:12" x14ac:dyDescent="0.25">
      <c r="A519" s="135" t="s">
        <v>44</v>
      </c>
      <c r="B519" s="163">
        <f>B518*SQRT(10)</f>
        <v>-8.8678378015152604E-2</v>
      </c>
      <c r="C519" s="158">
        <f t="shared" ref="C519:F519" si="13">C518*SQRT(10)</f>
        <v>-7.6580724858453852E-2</v>
      </c>
      <c r="D519" s="158">
        <f t="shared" si="13"/>
        <v>-6.451651669942994E-2</v>
      </c>
      <c r="E519" s="158">
        <f t="shared" si="13"/>
        <v>-7.8486940924066204E-2</v>
      </c>
      <c r="F519" s="155">
        <f t="shared" si="13"/>
        <v>-0.10022775443847468</v>
      </c>
      <c r="G519" s="49"/>
      <c r="H519" s="49"/>
      <c r="I519" s="49"/>
      <c r="J519" s="49"/>
    </row>
    <row r="520" spans="1:12" x14ac:dyDescent="0.25">
      <c r="A520" s="136" t="s">
        <v>45</v>
      </c>
      <c r="B520" s="164"/>
      <c r="C520" s="17"/>
      <c r="D520" s="17"/>
      <c r="E520" s="17"/>
      <c r="F520" s="63"/>
      <c r="G520" s="159">
        <f>G508*_xlfn.NORM.S.INV(1%)</f>
        <v>-9.6385545860805721E-2</v>
      </c>
      <c r="H520" s="159">
        <f t="shared" ref="H520:K520" si="14">H508*_xlfn.NORM.S.INV(1%)</f>
        <v>-6.1542481307333981E-2</v>
      </c>
      <c r="I520" s="159">
        <f t="shared" si="14"/>
        <v>-5.9916755113624411E-2</v>
      </c>
      <c r="J520" s="159">
        <f t="shared" si="14"/>
        <v>-7.6231315276504008E-2</v>
      </c>
      <c r="K520" s="160">
        <f t="shared" si="14"/>
        <v>-8.477310401104779E-2</v>
      </c>
    </row>
    <row r="522" spans="1:12" x14ac:dyDescent="0.25">
      <c r="A522" s="54" t="s">
        <v>22</v>
      </c>
      <c r="B522" s="55" t="s">
        <v>1</v>
      </c>
      <c r="C522" s="55" t="s">
        <v>2</v>
      </c>
      <c r="D522" s="55" t="s">
        <v>3</v>
      </c>
      <c r="E522" s="55" t="s">
        <v>4</v>
      </c>
      <c r="F522" s="56" t="s">
        <v>5</v>
      </c>
      <c r="G522" s="55" t="s">
        <v>1</v>
      </c>
      <c r="H522" s="55" t="s">
        <v>2</v>
      </c>
      <c r="I522" s="55" t="s">
        <v>3</v>
      </c>
      <c r="J522" s="55" t="s">
        <v>4</v>
      </c>
      <c r="K522" s="56" t="s">
        <v>5</v>
      </c>
    </row>
    <row r="523" spans="1:12" x14ac:dyDescent="0.25">
      <c r="A523" s="57" t="s">
        <v>1</v>
      </c>
      <c r="B523" s="52" cm="1">
        <f t="array" ref="B523:F527">MMULT(TRANSPOSE(B3:F506),B3:F506)/(COUNT(B3:B506))</f>
        <v>1.4656372718726643E-4</v>
      </c>
      <c r="C523" s="52">
        <v>5.1361335737699203E-5</v>
      </c>
      <c r="D523" s="52">
        <v>2.0621108794556156E-5</v>
      </c>
      <c r="E523" s="52">
        <v>5.8629163867026486E-5</v>
      </c>
      <c r="F523" s="53">
        <v>3.1957616091378996E-5</v>
      </c>
      <c r="G523" s="50" cm="1">
        <f t="array" ref="G523:K527">MMULT(TRANSPOSE(G12:K506),G12:K506)/(COUNT(G12:G506))</f>
        <v>1.9022262215522099E-3</v>
      </c>
      <c r="H523" s="50">
        <v>4.2857790636892292E-4</v>
      </c>
      <c r="I523" s="50">
        <v>2.2341628650072214E-4</v>
      </c>
      <c r="J523" s="50">
        <v>8.3899826281582984E-4</v>
      </c>
      <c r="K523" s="51">
        <v>2.9938998880242684E-5</v>
      </c>
    </row>
    <row r="524" spans="1:12" x14ac:dyDescent="0.25">
      <c r="A524" s="57" t="s">
        <v>2</v>
      </c>
      <c r="B524" s="52">
        <v>5.1361335737699203E-5</v>
      </c>
      <c r="C524" s="52">
        <v>1.1001487948006773E-4</v>
      </c>
      <c r="D524" s="52">
        <v>3.0168341370587458E-5</v>
      </c>
      <c r="E524" s="52">
        <v>5.7555153083956773E-5</v>
      </c>
      <c r="F524" s="53">
        <v>4.4503624120483184E-5</v>
      </c>
      <c r="G524" s="50">
        <v>4.2857790636892292E-4</v>
      </c>
      <c r="H524" s="50">
        <v>9.1362080080706462E-4</v>
      </c>
      <c r="I524" s="50">
        <v>2.6435592333404049E-4</v>
      </c>
      <c r="J524" s="50">
        <v>6.3588084408999193E-4</v>
      </c>
      <c r="K524" s="51">
        <v>9.4967103123379343E-5</v>
      </c>
    </row>
    <row r="525" spans="1:12" x14ac:dyDescent="0.25">
      <c r="A525" s="57" t="s">
        <v>3</v>
      </c>
      <c r="B525" s="52">
        <v>2.0621108794556156E-5</v>
      </c>
      <c r="C525" s="52">
        <v>3.0168341370587458E-5</v>
      </c>
      <c r="D525" s="52">
        <v>7.7365799261617314E-5</v>
      </c>
      <c r="E525" s="52">
        <v>2.4563204605922467E-5</v>
      </c>
      <c r="F525" s="53">
        <v>1.2463719472274086E-5</v>
      </c>
      <c r="G525" s="50">
        <v>2.2341628650072214E-4</v>
      </c>
      <c r="H525" s="50">
        <v>2.6435592333404049E-4</v>
      </c>
      <c r="I525" s="50">
        <v>7.490803191823076E-4</v>
      </c>
      <c r="J525" s="50">
        <v>3.4454277988656389E-4</v>
      </c>
      <c r="K525" s="51">
        <v>6.4607369331168865E-5</v>
      </c>
    </row>
    <row r="526" spans="1:12" x14ac:dyDescent="0.25">
      <c r="A526" s="57" t="s">
        <v>4</v>
      </c>
      <c r="B526" s="52">
        <v>5.8629163867026486E-5</v>
      </c>
      <c r="C526" s="52">
        <v>5.7555153083956773E-5</v>
      </c>
      <c r="D526" s="52">
        <v>2.4563204605922467E-5</v>
      </c>
      <c r="E526" s="52">
        <v>1.1447412306263325E-4</v>
      </c>
      <c r="F526" s="53">
        <v>1.4015751500175591E-5</v>
      </c>
      <c r="G526" s="50">
        <v>8.3899826281582984E-4</v>
      </c>
      <c r="H526" s="50">
        <v>6.3588084408999193E-4</v>
      </c>
      <c r="I526" s="50">
        <v>3.4454277988656389E-4</v>
      </c>
      <c r="J526" s="50">
        <v>1.1859999175580435E-3</v>
      </c>
      <c r="K526" s="51">
        <v>1.3625418737676803E-4</v>
      </c>
    </row>
    <row r="527" spans="1:12" x14ac:dyDescent="0.25">
      <c r="A527" s="58" t="s">
        <v>5</v>
      </c>
      <c r="B527" s="59">
        <v>3.1957616091378996E-5</v>
      </c>
      <c r="C527" s="59">
        <v>4.4503624120483184E-5</v>
      </c>
      <c r="D527" s="59">
        <v>1.2463719472274086E-5</v>
      </c>
      <c r="E527" s="59">
        <v>1.4015751500175591E-5</v>
      </c>
      <c r="F527" s="60">
        <v>1.8619043552958216E-4</v>
      </c>
      <c r="G527" s="61">
        <v>2.9938998880242684E-5</v>
      </c>
      <c r="H527" s="61">
        <v>9.4967103123379343E-5</v>
      </c>
      <c r="I527" s="61">
        <v>6.4607369331168865E-5</v>
      </c>
      <c r="J527" s="61">
        <v>1.3625418737676803E-4</v>
      </c>
      <c r="K527" s="62">
        <v>1.4499692762750087E-3</v>
      </c>
      <c r="L527" s="49"/>
    </row>
    <row r="528" spans="1:12" x14ac:dyDescent="0.25">
      <c r="L528" s="49"/>
    </row>
    <row r="529" spans="1:13" x14ac:dyDescent="0.25">
      <c r="A529" s="54" t="s">
        <v>23</v>
      </c>
      <c r="B529" s="55" t="s">
        <v>1</v>
      </c>
      <c r="C529" s="55" t="s">
        <v>2</v>
      </c>
      <c r="D529" s="55" t="s">
        <v>3</v>
      </c>
      <c r="E529" s="55" t="s">
        <v>4</v>
      </c>
      <c r="F529" s="56" t="s">
        <v>5</v>
      </c>
      <c r="G529" s="55" t="s">
        <v>1</v>
      </c>
      <c r="H529" s="55" t="s">
        <v>2</v>
      </c>
      <c r="I529" s="55" t="s">
        <v>3</v>
      </c>
      <c r="J529" s="55" t="s">
        <v>4</v>
      </c>
      <c r="K529" s="56" t="s">
        <v>5</v>
      </c>
      <c r="L529" s="49"/>
    </row>
    <row r="530" spans="1:13" x14ac:dyDescent="0.25">
      <c r="A530" s="57" t="s">
        <v>1</v>
      </c>
      <c r="B530" s="73">
        <v>1</v>
      </c>
      <c r="C530" s="73"/>
      <c r="D530" s="73"/>
      <c r="E530" s="73"/>
      <c r="F530" s="74"/>
      <c r="G530" s="73">
        <v>1</v>
      </c>
      <c r="H530" s="73"/>
      <c r="I530" s="73"/>
      <c r="J530" s="73"/>
      <c r="K530" s="74"/>
      <c r="L530" s="71"/>
    </row>
    <row r="531" spans="1:13" x14ac:dyDescent="0.25">
      <c r="A531" s="57" t="s">
        <v>2</v>
      </c>
      <c r="B531" s="73">
        <v>0.39656592010633546</v>
      </c>
      <c r="C531" s="73">
        <v>1</v>
      </c>
      <c r="D531" s="73"/>
      <c r="E531" s="73"/>
      <c r="F531" s="74"/>
      <c r="G531" s="73">
        <v>0.20740250516298048</v>
      </c>
      <c r="H531" s="73">
        <v>1</v>
      </c>
      <c r="I531" s="73"/>
      <c r="J531" s="73"/>
      <c r="K531" s="74"/>
      <c r="L531" s="69"/>
    </row>
    <row r="532" spans="1:13" x14ac:dyDescent="0.25">
      <c r="A532" s="57" t="s">
        <v>3</v>
      </c>
      <c r="B532" s="73">
        <v>0.18627299785097221</v>
      </c>
      <c r="C532" s="73">
        <v>0.31943666855420616</v>
      </c>
      <c r="D532" s="73">
        <v>1</v>
      </c>
      <c r="E532" s="73"/>
      <c r="F532" s="74"/>
      <c r="G532" s="73">
        <v>8.9312890873244191E-2</v>
      </c>
      <c r="H532" s="73">
        <v>0.18747459230620336</v>
      </c>
      <c r="I532" s="73">
        <v>1</v>
      </c>
      <c r="J532" s="73"/>
      <c r="K532" s="74"/>
      <c r="L532" s="69"/>
    </row>
    <row r="533" spans="1:13" x14ac:dyDescent="0.25">
      <c r="A533" s="57" t="s">
        <v>4</v>
      </c>
      <c r="B533" s="73">
        <v>0.44773515438479861</v>
      </c>
      <c r="C533" s="73">
        <v>0.50774281078711159</v>
      </c>
      <c r="D533" s="73">
        <v>0.25525097840692362</v>
      </c>
      <c r="E533" s="73">
        <v>1</v>
      </c>
      <c r="F533" s="74"/>
      <c r="G533" s="73">
        <v>0.5106803374969866</v>
      </c>
      <c r="H533" s="73">
        <v>0.5536643206561741</v>
      </c>
      <c r="I533" s="73">
        <v>0.29058158842229082</v>
      </c>
      <c r="J533" s="73">
        <v>1</v>
      </c>
      <c r="K533" s="74"/>
      <c r="L533" s="69"/>
    </row>
    <row r="534" spans="1:13" x14ac:dyDescent="0.25">
      <c r="A534" s="58" t="s">
        <v>5</v>
      </c>
      <c r="B534" s="75">
        <v>0.18763101252417641</v>
      </c>
      <c r="C534" s="75">
        <v>0.30506929748743644</v>
      </c>
      <c r="D534" s="75">
        <v>9.8194491887439103E-2</v>
      </c>
      <c r="E534" s="75">
        <v>9.0377354591422696E-2</v>
      </c>
      <c r="F534" s="76">
        <v>1</v>
      </c>
      <c r="G534" s="75">
        <v>-8.2056803351835295E-2</v>
      </c>
      <c r="H534" s="75">
        <v>-7.1591701236829411E-2</v>
      </c>
      <c r="I534" s="75">
        <v>-4.2287260698778147E-2</v>
      </c>
      <c r="J534" s="75">
        <v>1.4098416897727676E-2</v>
      </c>
      <c r="K534" s="76">
        <v>1</v>
      </c>
      <c r="L534" s="69"/>
      <c r="M534" s="49"/>
    </row>
    <row r="535" spans="1:13" x14ac:dyDescent="0.25">
      <c r="B535" s="69"/>
      <c r="C535" s="49"/>
      <c r="D535" s="49"/>
      <c r="E535" s="49"/>
      <c r="G535" s="69"/>
      <c r="H535" s="69"/>
      <c r="I535" s="69"/>
      <c r="J535" s="69"/>
      <c r="K535" s="70"/>
      <c r="L535" s="69"/>
      <c r="M535" s="49"/>
    </row>
    <row r="536" spans="1:13" x14ac:dyDescent="0.25">
      <c r="B536" s="71"/>
      <c r="C536" s="71"/>
      <c r="D536" s="71"/>
      <c r="E536" s="71"/>
      <c r="F536" s="72"/>
      <c r="G536" s="71"/>
      <c r="H536" s="49"/>
      <c r="I536" s="49"/>
      <c r="J536" s="49"/>
      <c r="L536" s="49"/>
      <c r="M536" s="49"/>
    </row>
    <row r="537" spans="1:13" x14ac:dyDescent="0.25">
      <c r="B537" s="69"/>
      <c r="C537" s="69"/>
      <c r="D537" s="69"/>
      <c r="E537" s="69"/>
      <c r="F537" s="70"/>
      <c r="G537" s="69"/>
      <c r="H537" s="49"/>
      <c r="I537" s="49"/>
      <c r="J537" s="49"/>
      <c r="L537" s="49"/>
      <c r="M537" s="49"/>
    </row>
    <row r="538" spans="1:13" x14ac:dyDescent="0.25">
      <c r="B538" s="69"/>
      <c r="C538" s="69"/>
      <c r="D538" s="69"/>
      <c r="E538" s="69"/>
      <c r="F538" s="70"/>
      <c r="G538" s="69"/>
      <c r="H538" s="49"/>
      <c r="I538" s="49"/>
      <c r="J538" s="49"/>
      <c r="L538" s="49"/>
      <c r="M538" s="49"/>
    </row>
    <row r="539" spans="1:13" x14ac:dyDescent="0.25">
      <c r="B539" s="69"/>
      <c r="C539" s="69"/>
      <c r="D539" s="69"/>
      <c r="E539" s="69"/>
      <c r="F539" s="70"/>
      <c r="G539" s="69"/>
      <c r="H539" s="49"/>
      <c r="I539" s="49"/>
      <c r="J539" s="49"/>
      <c r="L539" s="49"/>
      <c r="M539" s="49"/>
    </row>
    <row r="540" spans="1:13" x14ac:dyDescent="0.25">
      <c r="B540" s="69"/>
      <c r="C540" s="69"/>
      <c r="D540" s="69"/>
      <c r="E540" s="69"/>
      <c r="F540" s="70"/>
      <c r="G540" s="69"/>
      <c r="H540" s="49"/>
      <c r="I540" s="49"/>
      <c r="J540" s="49"/>
      <c r="L540" s="49"/>
      <c r="M540" s="49"/>
    </row>
    <row r="541" spans="1:13" x14ac:dyDescent="0.25">
      <c r="B541" s="69"/>
      <c r="C541" s="69"/>
      <c r="D541" s="69"/>
      <c r="E541" s="69"/>
      <c r="F541" s="70"/>
      <c r="G541" s="69"/>
      <c r="H541" s="49"/>
      <c r="I541" s="49"/>
      <c r="J541" s="49"/>
      <c r="L541" s="49"/>
      <c r="M541" s="49"/>
    </row>
    <row r="542" spans="1:13" x14ac:dyDescent="0.25">
      <c r="B542" s="49"/>
      <c r="C542" s="49"/>
      <c r="D542" s="49"/>
      <c r="E542" s="49"/>
      <c r="G542" s="49"/>
      <c r="H542" s="49"/>
      <c r="I542" s="49"/>
      <c r="J542" s="49"/>
      <c r="L542" s="49"/>
      <c r="M542" s="49"/>
    </row>
  </sheetData>
  <mergeCells count="2">
    <mergeCell ref="B1:F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0CE5-481F-494C-B1FD-6B5BABD68838}">
  <sheetPr>
    <tabColor theme="7" tint="0.79998168889431442"/>
  </sheetPr>
  <dimension ref="A1:L536"/>
  <sheetViews>
    <sheetView zoomScale="85" zoomScaleNormal="85" workbookViewId="0">
      <pane ySplit="2" topLeftCell="A248" activePane="bottomLeft" state="frozen"/>
      <selection activeCell="P9" sqref="P9"/>
      <selection pane="bottomLeft" activeCell="B519" sqref="B519"/>
    </sheetView>
  </sheetViews>
  <sheetFormatPr defaultRowHeight="15" x14ac:dyDescent="0.25"/>
  <cols>
    <col min="1" max="1" width="23.42578125" style="15" customWidth="1"/>
    <col min="2" max="5" width="13.7109375" style="12" customWidth="1"/>
    <col min="6" max="6" width="13.7109375" style="15" customWidth="1"/>
    <col min="7" max="10" width="11.7109375" style="12" customWidth="1"/>
    <col min="11" max="11" width="11.7109375" style="15" customWidth="1"/>
    <col min="12" max="16384" width="9.140625" style="12"/>
  </cols>
  <sheetData>
    <row r="1" spans="1:11" x14ac:dyDescent="0.25">
      <c r="A1" s="36"/>
      <c r="B1" s="65" t="s">
        <v>9</v>
      </c>
      <c r="C1" s="65"/>
      <c r="D1" s="65"/>
      <c r="E1" s="65"/>
      <c r="F1" s="66"/>
      <c r="G1" s="65" t="s">
        <v>10</v>
      </c>
      <c r="H1" s="65"/>
      <c r="I1" s="65"/>
      <c r="J1" s="65"/>
      <c r="K1" s="66"/>
    </row>
    <row r="2" spans="1:11" s="17" customFormat="1" x14ac:dyDescent="0.25">
      <c r="A2" s="14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4" t="s">
        <v>5</v>
      </c>
      <c r="G2" s="13" t="s">
        <v>1</v>
      </c>
      <c r="H2" s="13" t="s">
        <v>2</v>
      </c>
      <c r="I2" s="13" t="s">
        <v>3</v>
      </c>
      <c r="J2" s="13" t="s">
        <v>4</v>
      </c>
      <c r="K2" s="14" t="s">
        <v>5</v>
      </c>
    </row>
    <row r="3" spans="1:11" x14ac:dyDescent="0.25">
      <c r="A3" s="37">
        <v>40940</v>
      </c>
      <c r="B3" s="18">
        <f>LN(Stocks!B3/Stocks!B2)</f>
        <v>-2.0429117615248772E-2</v>
      </c>
      <c r="C3" s="18">
        <f>LN(Stocks!C3/Stocks!C2)</f>
        <v>-3.0937443597998594E-2</v>
      </c>
      <c r="D3" s="18">
        <f>LN(Stocks!D3/Stocks!D2)</f>
        <v>-5.3106728624952694E-3</v>
      </c>
      <c r="E3" s="18">
        <f>LN(Stocks!E3/Stocks!E2)</f>
        <v>1.6681920231201193E-2</v>
      </c>
      <c r="F3" s="19">
        <f>LN(Stocks!F3/Stocks!F2)</f>
        <v>-8.8331455625350386E-2</v>
      </c>
    </row>
    <row r="4" spans="1:11" x14ac:dyDescent="0.25">
      <c r="A4" s="37">
        <v>40941</v>
      </c>
      <c r="B4" s="18">
        <f>LN(Stocks!B4/Stocks!B3)</f>
        <v>1.959910915049945E-2</v>
      </c>
      <c r="C4" s="18">
        <f>LN(Stocks!C4/Stocks!C3)</f>
        <v>6.2644781670603677E-3</v>
      </c>
      <c r="D4" s="18">
        <f>LN(Stocks!D4/Stocks!D3)</f>
        <v>-2.0210884103988802E-2</v>
      </c>
      <c r="E4" s="18">
        <f>LN(Stocks!E4/Stocks!E3)</f>
        <v>-5.0560528296281257E-2</v>
      </c>
      <c r="F4" s="19">
        <f>LN(Stocks!F4/Stocks!F3)</f>
        <v>2.1814033262894831E-2</v>
      </c>
    </row>
    <row r="5" spans="1:11" x14ac:dyDescent="0.25">
      <c r="A5" s="37">
        <v>40942</v>
      </c>
      <c r="B5" s="18">
        <f>LN(Stocks!B5/Stocks!B4)</f>
        <v>8.0031038759627113E-3</v>
      </c>
      <c r="C5" s="18">
        <f>LN(Stocks!C5/Stocks!C4)</f>
        <v>-1.6202305234671913E-3</v>
      </c>
      <c r="D5" s="18">
        <f>LN(Stocks!D5/Stocks!D4)</f>
        <v>-6.6907118166191519E-3</v>
      </c>
      <c r="E5" s="18">
        <f>LN(Stocks!E5/Stocks!E4)</f>
        <v>-2.6399483872907321E-2</v>
      </c>
      <c r="F5" s="19">
        <f>LN(Stocks!F5/Stocks!F4)</f>
        <v>3.1527413446846828E-2</v>
      </c>
    </row>
    <row r="6" spans="1:11" x14ac:dyDescent="0.25">
      <c r="A6" s="37">
        <v>40943</v>
      </c>
      <c r="B6" s="18">
        <f>LN(Stocks!B6/Stocks!B5)</f>
        <v>-2.7071381652496843E-2</v>
      </c>
      <c r="C6" s="18">
        <f>LN(Stocks!C6/Stocks!C5)</f>
        <v>-4.2232398851206297E-2</v>
      </c>
      <c r="D6" s="18">
        <f>LN(Stocks!D6/Stocks!D5)</f>
        <v>-4.4572196780839554E-2</v>
      </c>
      <c r="E6" s="18">
        <f>LN(Stocks!E6/Stocks!E5)</f>
        <v>-3.5129156806097857E-2</v>
      </c>
      <c r="F6" s="19">
        <f>LN(Stocks!F6/Stocks!F5)</f>
        <v>-4.9122206671419755E-3</v>
      </c>
    </row>
    <row r="7" spans="1:11" x14ac:dyDescent="0.25">
      <c r="A7" s="37">
        <v>40946</v>
      </c>
      <c r="B7" s="18">
        <f>LN(Stocks!B7/Stocks!B6)</f>
        <v>1.0474821188205224E-2</v>
      </c>
      <c r="C7" s="18">
        <f>LN(Stocks!C7/Stocks!C6)</f>
        <v>-2.5826050676642683E-2</v>
      </c>
      <c r="D7" s="18">
        <f>LN(Stocks!D7/Stocks!D6)</f>
        <v>5.6166363103643743E-3</v>
      </c>
      <c r="E7" s="18">
        <f>LN(Stocks!E7/Stocks!E6)</f>
        <v>-1.2149762556464317E-3</v>
      </c>
      <c r="F7" s="19">
        <f>LN(Stocks!F7/Stocks!F6)</f>
        <v>-1.7887218184349102E-2</v>
      </c>
    </row>
    <row r="8" spans="1:11" x14ac:dyDescent="0.25">
      <c r="A8" s="37">
        <v>40947</v>
      </c>
      <c r="B8" s="18">
        <f>LN(Stocks!B8/Stocks!B7)</f>
        <v>-2.1060071869069484E-4</v>
      </c>
      <c r="C8" s="18">
        <f>LN(Stocks!C8/Stocks!C7)</f>
        <v>1.6234473875652636E-2</v>
      </c>
      <c r="D8" s="18">
        <f>LN(Stocks!D8/Stocks!D7)</f>
        <v>8.2382630256469646E-3</v>
      </c>
      <c r="E8" s="18">
        <f>LN(Stocks!E8/Stocks!E7)</f>
        <v>-6.8046044019037417E-3</v>
      </c>
      <c r="F8" s="19">
        <f>LN(Stocks!F8/Stocks!F7)</f>
        <v>-3.2956823877844217E-2</v>
      </c>
    </row>
    <row r="9" spans="1:11" x14ac:dyDescent="0.25">
      <c r="A9" s="37">
        <v>40948</v>
      </c>
      <c r="B9" s="18">
        <f>LN(Stocks!B9/Stocks!B8)</f>
        <v>-7.6087479903932083E-3</v>
      </c>
      <c r="C9" s="18">
        <f>LN(Stocks!C9/Stocks!C8)</f>
        <v>1.6215136065586024E-2</v>
      </c>
      <c r="D9" s="18">
        <f>LN(Stocks!D9/Stocks!D8)</f>
        <v>4.5192155729622801E-3</v>
      </c>
      <c r="E9" s="18">
        <f>LN(Stocks!E9/Stocks!E8)</f>
        <v>8.823838974627303E-3</v>
      </c>
      <c r="F9" s="19">
        <f>LN(Stocks!F9/Stocks!F8)</f>
        <v>-1.099502463341333E-2</v>
      </c>
    </row>
    <row r="10" spans="1:11" x14ac:dyDescent="0.25">
      <c r="A10" s="37">
        <v>40949</v>
      </c>
      <c r="B10" s="18">
        <f>LN(Stocks!B10/Stocks!B9)</f>
        <v>-6.064900495600295E-3</v>
      </c>
      <c r="C10" s="18">
        <f>LN(Stocks!C10/Stocks!C9)</f>
        <v>-1.4508810913575918E-2</v>
      </c>
      <c r="D10" s="18">
        <f>LN(Stocks!D10/Stocks!D9)</f>
        <v>-6.9149079410301814E-3</v>
      </c>
      <c r="E10" s="18">
        <f>LN(Stocks!E10/Stocks!E9)</f>
        <v>-1.4774547055015658E-3</v>
      </c>
      <c r="F10" s="19">
        <f>LN(Stocks!F10/Stocks!F9)</f>
        <v>-1.4368198438792836E-2</v>
      </c>
    </row>
    <row r="11" spans="1:11" x14ac:dyDescent="0.25">
      <c r="A11" s="37">
        <v>40950</v>
      </c>
      <c r="B11" s="18">
        <f>LN(Stocks!B11/Stocks!B10)</f>
        <v>3.0902683309578373E-3</v>
      </c>
      <c r="C11" s="18">
        <f>LN(Stocks!C11/Stocks!C10)</f>
        <v>3.3296538072979727E-2</v>
      </c>
      <c r="D11" s="18">
        <f>LN(Stocks!D11/Stocks!D10)</f>
        <v>1.0227554331486729E-2</v>
      </c>
      <c r="E11" s="18">
        <f>LN(Stocks!E11/Stocks!E10)</f>
        <v>-1.0398474698729129E-3</v>
      </c>
      <c r="F11" s="19">
        <f>LN(Stocks!F11/Stocks!F10)</f>
        <v>4.8721165656413629E-2</v>
      </c>
    </row>
    <row r="12" spans="1:11" x14ac:dyDescent="0.25">
      <c r="A12" s="37">
        <v>40954</v>
      </c>
      <c r="B12" s="18">
        <f>LN(Stocks!B12/Stocks!B11)</f>
        <v>2.7804338353174262E-2</v>
      </c>
      <c r="C12" s="18">
        <f>LN(Stocks!C12/Stocks!C11)</f>
        <v>1.5082077456268833E-2</v>
      </c>
      <c r="D12" s="18">
        <f>LN(Stocks!D12/Stocks!D11)</f>
        <v>1.0543728683616629E-2</v>
      </c>
      <c r="E12" s="18">
        <f>LN(Stocks!E12/Stocks!E11)</f>
        <v>1.2523792420212888E-2</v>
      </c>
      <c r="F12" s="19">
        <f>LN(Stocks!F12/Stocks!F11)</f>
        <v>1.3773350495165754E-3</v>
      </c>
      <c r="G12" s="20">
        <f>LN(Stocks!B12/Stocks!B2)</f>
        <v>7.5868924263698704E-3</v>
      </c>
      <c r="H12" s="20">
        <f>LN(Stocks!C12/Stocks!C2)</f>
        <v>-2.8032230925343064E-2</v>
      </c>
      <c r="I12" s="20">
        <f>LN(Stocks!D12/Stocks!D2)</f>
        <v>-4.455397558089589E-2</v>
      </c>
      <c r="J12" s="20">
        <f>LN(Stocks!E12/Stocks!E2)</f>
        <v>-8.4596500182169881E-2</v>
      </c>
      <c r="K12" s="21">
        <f>LN(Stocks!F12/Stocks!F2)</f>
        <v>-6.6010994011220001E-2</v>
      </c>
    </row>
    <row r="13" spans="1:11" x14ac:dyDescent="0.25">
      <c r="A13" s="37">
        <v>40955</v>
      </c>
      <c r="B13" s="18">
        <f>LN(Stocks!B13/Stocks!B12)</f>
        <v>1.5198632270281126E-2</v>
      </c>
      <c r="C13" s="18">
        <f>LN(Stocks!C13/Stocks!C12)</f>
        <v>1.1880876196814934E-2</v>
      </c>
      <c r="D13" s="18">
        <f>LN(Stocks!D13/Stocks!D12)</f>
        <v>-4.5413025690243022E-3</v>
      </c>
      <c r="E13" s="18">
        <f>LN(Stocks!E13/Stocks!E12)</f>
        <v>2.4869116020172388E-2</v>
      </c>
      <c r="F13" s="19">
        <f>LN(Stocks!F13/Stocks!F12)</f>
        <v>3.0166823475468063E-2</v>
      </c>
      <c r="G13" s="20">
        <f>LN(Stocks!B13/Stocks!B3)</f>
        <v>4.3214642311899677E-2</v>
      </c>
      <c r="H13" s="20">
        <f>LN(Stocks!C13/Stocks!C3)</f>
        <v>1.4786088869470337E-2</v>
      </c>
      <c r="I13" s="20">
        <f>LN(Stocks!D13/Stocks!D3)</f>
        <v>-4.3784605287424942E-2</v>
      </c>
      <c r="J13" s="20">
        <f>LN(Stocks!E13/Stocks!E3)</f>
        <v>-7.6409304393198735E-2</v>
      </c>
      <c r="K13" s="21">
        <f>LN(Stocks!F13/Stocks!F3)</f>
        <v>5.2487285089598434E-2</v>
      </c>
    </row>
    <row r="14" spans="1:11" x14ac:dyDescent="0.25">
      <c r="A14" s="37">
        <v>40956</v>
      </c>
      <c r="B14" s="18">
        <f>LN(Stocks!B14/Stocks!B13)</f>
        <v>-1.9138468731134759E-2</v>
      </c>
      <c r="C14" s="18">
        <f>LN(Stocks!C14/Stocks!C13)</f>
        <v>-1.3506837381618512E-2</v>
      </c>
      <c r="D14" s="18">
        <f>LN(Stocks!D14/Stocks!D13)</f>
        <v>-1.2467828069740092E-2</v>
      </c>
      <c r="E14" s="18">
        <f>LN(Stocks!E14/Stocks!E13)</f>
        <v>-1.5721537399142935E-2</v>
      </c>
      <c r="F14" s="19">
        <f>LN(Stocks!F14/Stocks!F13)</f>
        <v>-5.6923514054966727E-3</v>
      </c>
      <c r="G14" s="20">
        <f>LN(Stocks!B14/Stocks!B4)</f>
        <v>4.4770644302654806E-3</v>
      </c>
      <c r="H14" s="20">
        <f>LN(Stocks!C14/Stocks!C4)</f>
        <v>-4.9852266792085034E-3</v>
      </c>
      <c r="I14" s="20">
        <f>LN(Stocks!D14/Stocks!D4)</f>
        <v>-3.6041549253176187E-2</v>
      </c>
      <c r="J14" s="20">
        <f>LN(Stocks!E14/Stocks!E4)</f>
        <v>-4.1570313496060253E-2</v>
      </c>
      <c r="K14" s="21">
        <f>LN(Stocks!F14/Stocks!F4)</f>
        <v>2.4980900421206757E-2</v>
      </c>
    </row>
    <row r="15" spans="1:11" x14ac:dyDescent="0.25">
      <c r="A15" s="37">
        <v>40957</v>
      </c>
      <c r="B15" s="18">
        <f>LN(Stocks!B15/Stocks!B14)</f>
        <v>-2.2881470541520105E-3</v>
      </c>
      <c r="C15" s="18">
        <f>LN(Stocks!C15/Stocks!C14)</f>
        <v>8.679034254179048E-3</v>
      </c>
      <c r="D15" s="18">
        <f>LN(Stocks!D15/Stocks!D14)</f>
        <v>-5.4770695712521829E-3</v>
      </c>
      <c r="E15" s="18">
        <f>LN(Stocks!E15/Stocks!E14)</f>
        <v>5.0920498649738724E-3</v>
      </c>
      <c r="F15" s="19">
        <f>LN(Stocks!F15/Stocks!F14)</f>
        <v>-1.0077747744392817E-3</v>
      </c>
      <c r="G15" s="20">
        <f>LN(Stocks!B15/Stocks!B5)</f>
        <v>-5.8141864998493753E-3</v>
      </c>
      <c r="H15" s="20">
        <f>LN(Stocks!C15/Stocks!C5)</f>
        <v>5.3140380984375369E-3</v>
      </c>
      <c r="I15" s="20">
        <f>LN(Stocks!D15/Stocks!D5)</f>
        <v>-3.4827907007809335E-2</v>
      </c>
      <c r="J15" s="20">
        <f>LN(Stocks!E15/Stocks!E5)</f>
        <v>-1.0078779758179085E-2</v>
      </c>
      <c r="K15" s="21">
        <f>LN(Stocks!F15/Stocks!F5)</f>
        <v>-7.5542878000791737E-3</v>
      </c>
    </row>
    <row r="16" spans="1:11" x14ac:dyDescent="0.25">
      <c r="A16" s="37">
        <v>40960</v>
      </c>
      <c r="B16" s="18">
        <f>LN(Stocks!B16/Stocks!B15)</f>
        <v>8.7082224239720951E-3</v>
      </c>
      <c r="C16" s="18">
        <f>LN(Stocks!C16/Stocks!C15)</f>
        <v>1.1798040220650516E-2</v>
      </c>
      <c r="D16" s="18">
        <f>LN(Stocks!D16/Stocks!D15)</f>
        <v>9.7353141447324848E-3</v>
      </c>
      <c r="E16" s="18">
        <f>LN(Stocks!E16/Stocks!E15)</f>
        <v>7.8871622826003525E-3</v>
      </c>
      <c r="F16" s="19">
        <f>LN(Stocks!F16/Stocks!F15)</f>
        <v>1.8318368125550006E-2</v>
      </c>
      <c r="G16" s="20">
        <f>LN(Stocks!B16/Stocks!B6)</f>
        <v>2.9965417576619698E-2</v>
      </c>
      <c r="H16" s="20">
        <f>LN(Stocks!C16/Stocks!C6)</f>
        <v>5.9344477170294278E-2</v>
      </c>
      <c r="I16" s="20">
        <f>LN(Stocks!D16/Stocks!D6)</f>
        <v>1.9479603917762763E-2</v>
      </c>
      <c r="J16" s="20">
        <f>LN(Stocks!E16/Stocks!E6)</f>
        <v>3.2937539330519058E-2</v>
      </c>
      <c r="K16" s="21">
        <f>LN(Stocks!F16/Stocks!F6)</f>
        <v>1.5676300992612628E-2</v>
      </c>
    </row>
    <row r="17" spans="1:11" x14ac:dyDescent="0.25">
      <c r="A17" s="37">
        <v>40961</v>
      </c>
      <c r="B17" s="18">
        <f>LN(Stocks!B17/Stocks!B16)</f>
        <v>-2.2864775660781791E-2</v>
      </c>
      <c r="C17" s="18">
        <f>LN(Stocks!C17/Stocks!C16)</f>
        <v>-1.8503259467856553E-2</v>
      </c>
      <c r="D17" s="18">
        <f>LN(Stocks!D17/Stocks!D16)</f>
        <v>-6.5653472199869263E-3</v>
      </c>
      <c r="E17" s="18">
        <f>LN(Stocks!E17/Stocks!E16)</f>
        <v>-1.5132529160603682E-2</v>
      </c>
      <c r="F17" s="19">
        <f>LN(Stocks!F17/Stocks!F16)</f>
        <v>-4.3851691066507874E-2</v>
      </c>
      <c r="G17" s="20">
        <f>LN(Stocks!B17/Stocks!B7)</f>
        <v>-3.3741792723672825E-3</v>
      </c>
      <c r="H17" s="20">
        <f>LN(Stocks!C17/Stocks!C7)</f>
        <v>6.6667268379080366E-2</v>
      </c>
      <c r="I17" s="20">
        <f>LN(Stocks!D17/Stocks!D7)</f>
        <v>7.2976203874114453E-3</v>
      </c>
      <c r="J17" s="20">
        <f>LN(Stocks!E17/Stocks!E7)</f>
        <v>1.9019986425561734E-2</v>
      </c>
      <c r="K17" s="21">
        <f>LN(Stocks!F17/Stocks!F7)</f>
        <v>-1.0288171889546149E-2</v>
      </c>
    </row>
    <row r="18" spans="1:11" x14ac:dyDescent="0.25">
      <c r="A18" s="37">
        <v>40962</v>
      </c>
      <c r="B18" s="18">
        <f>LN(Stocks!B18/Stocks!B17)</f>
        <v>1.4781063304177057E-2</v>
      </c>
      <c r="C18" s="18">
        <f>LN(Stocks!C18/Stocks!C17)</f>
        <v>2.4330074900475581E-3</v>
      </c>
      <c r="D18" s="18">
        <f>LN(Stocks!D18/Stocks!D17)</f>
        <v>1.3678882519515341E-3</v>
      </c>
      <c r="E18" s="18">
        <f>LN(Stocks!E18/Stocks!E17)</f>
        <v>5.3174777463806389E-3</v>
      </c>
      <c r="F18" s="19">
        <f>LN(Stocks!F18/Stocks!F17)</f>
        <v>-1.5989053514060634E-2</v>
      </c>
      <c r="G18" s="20">
        <f>LN(Stocks!B18/Stocks!B8)</f>
        <v>1.1617484750500376E-2</v>
      </c>
      <c r="H18" s="20">
        <f>LN(Stocks!C18/Stocks!C8)</f>
        <v>5.2865801993475327E-2</v>
      </c>
      <c r="I18" s="20">
        <f>LN(Stocks!D18/Stocks!D8)</f>
        <v>4.2724561371597244E-4</v>
      </c>
      <c r="J18" s="20">
        <f>LN(Stocks!E18/Stocks!E8)</f>
        <v>3.1142068573846261E-2</v>
      </c>
      <c r="K18" s="21">
        <f>LN(Stocks!F18/Stocks!F8)</f>
        <v>6.6795984742375018E-3</v>
      </c>
    </row>
    <row r="19" spans="1:11" x14ac:dyDescent="0.25">
      <c r="A19" s="37">
        <v>40963</v>
      </c>
      <c r="B19" s="18">
        <f>LN(Stocks!B19/Stocks!B18)</f>
        <v>6.844444544853911E-3</v>
      </c>
      <c r="C19" s="18">
        <f>LN(Stocks!C19/Stocks!C18)</f>
        <v>1.1505157155654174E-2</v>
      </c>
      <c r="D19" s="18">
        <f>LN(Stocks!D19/Stocks!D18)</f>
        <v>1.1128775489245202E-2</v>
      </c>
      <c r="E19" s="18">
        <f>LN(Stocks!E19/Stocks!E18)</f>
        <v>8.8095040115482477E-3</v>
      </c>
      <c r="F19" s="19">
        <f>LN(Stocks!F19/Stocks!F18)</f>
        <v>4.1956690877424626E-3</v>
      </c>
      <c r="G19" s="20">
        <f>LN(Stocks!B19/Stocks!B9)</f>
        <v>2.6070677285747551E-2</v>
      </c>
      <c r="H19" s="20">
        <f>LN(Stocks!C19/Stocks!C9)</f>
        <v>4.8155823083543527E-2</v>
      </c>
      <c r="I19" s="20">
        <f>LN(Stocks!D19/Stocks!D9)</f>
        <v>7.0368055299989659E-3</v>
      </c>
      <c r="J19" s="20">
        <f>LN(Stocks!E19/Stocks!E9)</f>
        <v>3.1127733610767282E-2</v>
      </c>
      <c r="K19" s="21">
        <f>LN(Stocks!F19/Stocks!F9)</f>
        <v>2.1870292195393329E-2</v>
      </c>
    </row>
    <row r="20" spans="1:11" x14ac:dyDescent="0.25">
      <c r="A20" s="37">
        <v>40964</v>
      </c>
      <c r="B20" s="18">
        <f>LN(Stocks!B20/Stocks!B19)</f>
        <v>1.5490733817542933E-3</v>
      </c>
      <c r="C20" s="18">
        <f>LN(Stocks!C20/Stocks!C19)</f>
        <v>1.7142950971762163E-3</v>
      </c>
      <c r="D20" s="18">
        <f>LN(Stocks!D20/Stocks!D19)</f>
        <v>-3.5815559318161647E-3</v>
      </c>
      <c r="E20" s="18">
        <f>LN(Stocks!E20/Stocks!E19)</f>
        <v>-9.6396854209917452E-4</v>
      </c>
      <c r="F20" s="19">
        <f>LN(Stocks!F20/Stocks!F19)</f>
        <v>1.1793384426318198E-2</v>
      </c>
      <c r="G20" s="20">
        <f>LN(Stocks!B20/Stocks!B10)</f>
        <v>3.3684651163101972E-2</v>
      </c>
      <c r="H20" s="20">
        <f>LN(Stocks!C20/Stocks!C10)</f>
        <v>6.4378929094295503E-2</v>
      </c>
      <c r="I20" s="20">
        <f>LN(Stocks!D20/Stocks!D10)</f>
        <v>1.0370157539213007E-2</v>
      </c>
      <c r="J20" s="20">
        <f>LN(Stocks!E20/Stocks!E10)</f>
        <v>3.1641219774169511E-2</v>
      </c>
      <c r="K20" s="21">
        <f>LN(Stocks!F20/Stocks!F10)</f>
        <v>4.8031875060504214E-2</v>
      </c>
    </row>
    <row r="21" spans="1:11" x14ac:dyDescent="0.25">
      <c r="A21" s="37">
        <v>40967</v>
      </c>
      <c r="B21" s="18">
        <f>LN(Stocks!B21/Stocks!B20)</f>
        <v>-2.272694072045031E-3</v>
      </c>
      <c r="C21" s="18">
        <f>LN(Stocks!C21/Stocks!C20)</f>
        <v>-7.4504221256910478E-3</v>
      </c>
      <c r="D21" s="18">
        <f>LN(Stocks!D21/Stocks!D20)</f>
        <v>1.1099763640905001E-3</v>
      </c>
      <c r="E21" s="18">
        <f>LN(Stocks!E21/Stocks!E20)</f>
        <v>-1.0407534361672886E-2</v>
      </c>
      <c r="F21" s="19">
        <f>LN(Stocks!F21/Stocks!F20)</f>
        <v>3.0984055949320587E-3</v>
      </c>
      <c r="G21" s="20">
        <f>LN(Stocks!B21/Stocks!B11)</f>
        <v>2.8321688760098992E-2</v>
      </c>
      <c r="H21" s="20">
        <f>LN(Stocks!C21/Stocks!C11)</f>
        <v>2.3631968895624737E-2</v>
      </c>
      <c r="I21" s="20">
        <f>LN(Stocks!D21/Stocks!D11)</f>
        <v>1.252579571816908E-3</v>
      </c>
      <c r="J21" s="20">
        <f>LN(Stocks!E21/Stocks!E11)</f>
        <v>2.2273532882369558E-2</v>
      </c>
      <c r="K21" s="21">
        <f>LN(Stocks!F21/Stocks!F11)</f>
        <v>2.4091149990227642E-3</v>
      </c>
    </row>
    <row r="22" spans="1:11" x14ac:dyDescent="0.25">
      <c r="A22" s="37">
        <v>40968</v>
      </c>
      <c r="B22" s="18">
        <f>LN(Stocks!B22/Stocks!B21)</f>
        <v>3.8946209688761203E-2</v>
      </c>
      <c r="C22" s="18">
        <f>LN(Stocks!C22/Stocks!C21)</f>
        <v>3.5931881315973135E-2</v>
      </c>
      <c r="D22" s="18">
        <f>LN(Stocks!D22/Stocks!D21)</f>
        <v>1.4065507429374893E-2</v>
      </c>
      <c r="E22" s="18">
        <f>LN(Stocks!E22/Stocks!E21)</f>
        <v>2.9707499876110478E-2</v>
      </c>
      <c r="F22" s="19">
        <f>LN(Stocks!F22/Stocks!F21)</f>
        <v>1.8393195912516435E-2</v>
      </c>
      <c r="G22" s="20">
        <f>LN(Stocks!B22/Stocks!B12)</f>
        <v>3.9463560095686016E-2</v>
      </c>
      <c r="H22" s="20">
        <f>LN(Stocks!C22/Stocks!C12)</f>
        <v>4.4481772755329094E-2</v>
      </c>
      <c r="I22" s="20">
        <f>LN(Stocks!D22/Stocks!D12)</f>
        <v>4.774358317575029E-3</v>
      </c>
      <c r="J22" s="20">
        <f>LN(Stocks!E22/Stocks!E12)</f>
        <v>3.9457240338267148E-2</v>
      </c>
      <c r="K22" s="21">
        <f>LN(Stocks!F22/Stocks!F12)</f>
        <v>1.9424975862022617E-2</v>
      </c>
    </row>
    <row r="23" spans="1:11" x14ac:dyDescent="0.25">
      <c r="A23" s="37">
        <v>40969</v>
      </c>
      <c r="B23" s="18">
        <f>LN(Stocks!B23/Stocks!B22)</f>
        <v>2.18598811429326E-3</v>
      </c>
      <c r="C23" s="18">
        <f>LN(Stocks!C23/Stocks!C22)</f>
        <v>-2.3334278623460924E-3</v>
      </c>
      <c r="D23" s="18">
        <f>LN(Stocks!D23/Stocks!D22)</f>
        <v>-3.1179623846264342E-3</v>
      </c>
      <c r="E23" s="18">
        <f>LN(Stocks!E23/Stocks!E22)</f>
        <v>5.5615376004585264E-5</v>
      </c>
      <c r="F23" s="19">
        <f>LN(Stocks!F23/Stocks!F22)</f>
        <v>1.9385471893885359E-2</v>
      </c>
      <c r="G23" s="20">
        <f>LN(Stocks!B23/Stocks!B13)</f>
        <v>2.6450915939698241E-2</v>
      </c>
      <c r="H23" s="20">
        <f>LN(Stocks!C23/Stocks!C13)</f>
        <v>3.026746869616825E-2</v>
      </c>
      <c r="I23" s="20">
        <f>LN(Stocks!D23/Stocks!D13)</f>
        <v>6.1976985019730124E-3</v>
      </c>
      <c r="J23" s="20">
        <f>LN(Stocks!E23/Stocks!E13)</f>
        <v>1.4643739694099333E-2</v>
      </c>
      <c r="K23" s="21">
        <f>LN(Stocks!F23/Stocks!F13)</f>
        <v>8.6436242804402413E-3</v>
      </c>
    </row>
    <row r="24" spans="1:11" x14ac:dyDescent="0.25">
      <c r="A24" s="37">
        <v>40970</v>
      </c>
      <c r="B24" s="18">
        <f>LN(Stocks!B24/Stocks!B23)</f>
        <v>7.4166609300914893E-3</v>
      </c>
      <c r="C24" s="18">
        <f>LN(Stocks!C24/Stocks!C23)</f>
        <v>-1.6701966075537476E-3</v>
      </c>
      <c r="D24" s="18">
        <f>LN(Stocks!D24/Stocks!D23)</f>
        <v>-1.5223379317420705E-2</v>
      </c>
      <c r="E24" s="18">
        <f>LN(Stocks!E24/Stocks!E23)</f>
        <v>-8.9850782071689943E-3</v>
      </c>
      <c r="F24" s="19">
        <f>LN(Stocks!F24/Stocks!F23)</f>
        <v>2.1612004935972356E-2</v>
      </c>
      <c r="G24" s="20">
        <f>LN(Stocks!B24/Stocks!B14)</f>
        <v>5.3006045600924326E-2</v>
      </c>
      <c r="H24" s="20">
        <f>LN(Stocks!C24/Stocks!C14)</f>
        <v>4.2104109470233013E-2</v>
      </c>
      <c r="I24" s="20">
        <f>LN(Stocks!D24/Stocks!D14)</f>
        <v>3.4421472542921468E-3</v>
      </c>
      <c r="J24" s="20">
        <f>LN(Stocks!E24/Stocks!E14)</f>
        <v>2.1380198886073329E-2</v>
      </c>
      <c r="K24" s="21">
        <f>LN(Stocks!F24/Stocks!F14)</f>
        <v>3.5947980621909396E-2</v>
      </c>
    </row>
    <row r="25" spans="1:11" x14ac:dyDescent="0.25">
      <c r="A25" s="37">
        <v>40971</v>
      </c>
      <c r="B25" s="18">
        <f>LN(Stocks!B25/Stocks!B24)</f>
        <v>1.476712496906297E-2</v>
      </c>
      <c r="C25" s="18">
        <f>LN(Stocks!C25/Stocks!C24)</f>
        <v>3.4487918403485656E-3</v>
      </c>
      <c r="D25" s="18">
        <f>LN(Stocks!D25/Stocks!D24)</f>
        <v>4.1903583530759972E-3</v>
      </c>
      <c r="E25" s="18">
        <f>LN(Stocks!E25/Stocks!E24)</f>
        <v>-2.1498740140056976E-3</v>
      </c>
      <c r="F25" s="19">
        <f>LN(Stocks!F25/Stocks!F24)</f>
        <v>9.029242362558039E-3</v>
      </c>
      <c r="G25" s="20">
        <f>LN(Stocks!B25/Stocks!B15)</f>
        <v>7.0061317624139474E-2</v>
      </c>
      <c r="H25" s="20">
        <f>LN(Stocks!C25/Stocks!C15)</f>
        <v>3.6873867056402616E-2</v>
      </c>
      <c r="I25" s="20">
        <f>LN(Stocks!D25/Stocks!D15)</f>
        <v>1.3109575178620363E-2</v>
      </c>
      <c r="J25" s="20">
        <f>LN(Stocks!E25/Stocks!E15)</f>
        <v>1.4138275007093609E-2</v>
      </c>
      <c r="K25" s="21">
        <f>LN(Stocks!F25/Stocks!F15)</f>
        <v>4.5984997758906569E-2</v>
      </c>
    </row>
    <row r="26" spans="1:11" x14ac:dyDescent="0.25">
      <c r="A26" s="37">
        <v>40974</v>
      </c>
      <c r="B26" s="18">
        <f>LN(Stocks!B26/Stocks!B25)</f>
        <v>-1.1128421525830483E-2</v>
      </c>
      <c r="C26" s="18">
        <f>LN(Stocks!C26/Stocks!C25)</f>
        <v>-1.9624996776435772E-2</v>
      </c>
      <c r="D26" s="18">
        <f>LN(Stocks!D26/Stocks!D25)</f>
        <v>-2.5612138237830041E-4</v>
      </c>
      <c r="E26" s="18">
        <f>LN(Stocks!E26/Stocks!E25)</f>
        <v>-2.2375731204213895E-2</v>
      </c>
      <c r="F26" s="19">
        <f>LN(Stocks!F26/Stocks!F25)</f>
        <v>1.1173283570755616E-2</v>
      </c>
      <c r="G26" s="20">
        <f>LN(Stocks!B26/Stocks!B16)</f>
        <v>5.022467367433673E-2</v>
      </c>
      <c r="H26" s="20">
        <f>LN(Stocks!C26/Stocks!C16)</f>
        <v>5.4508300593163377E-3</v>
      </c>
      <c r="I26" s="20">
        <f>LN(Stocks!D26/Stocks!D16)</f>
        <v>3.1181396515096052E-3</v>
      </c>
      <c r="J26" s="20">
        <f>LN(Stocks!E26/Stocks!E16)</f>
        <v>-1.6124618479720521E-2</v>
      </c>
      <c r="K26" s="21">
        <f>LN(Stocks!F26/Stocks!F16)</f>
        <v>3.8839913204112286E-2</v>
      </c>
    </row>
    <row r="27" spans="1:11" x14ac:dyDescent="0.25">
      <c r="A27" s="37">
        <v>40975</v>
      </c>
      <c r="B27" s="18">
        <f>LN(Stocks!B27/Stocks!B26)</f>
        <v>-8.2800439558804537E-3</v>
      </c>
      <c r="C27" s="18">
        <f>LN(Stocks!C27/Stocks!C26)</f>
        <v>-1.6557639020020123E-2</v>
      </c>
      <c r="D27" s="18">
        <f>LN(Stocks!D27/Stocks!D26)</f>
        <v>1.0782606456862324E-2</v>
      </c>
      <c r="E27" s="18">
        <f>LN(Stocks!E27/Stocks!E26)</f>
        <v>-1.7133059383478966E-3</v>
      </c>
      <c r="F27" s="19">
        <f>LN(Stocks!F27/Stocks!F26)</f>
        <v>-4.6459530701873072E-2</v>
      </c>
      <c r="G27" s="20">
        <f>LN(Stocks!B27/Stocks!B17)</f>
        <v>6.4809405379237808E-2</v>
      </c>
      <c r="H27" s="20">
        <f>LN(Stocks!C27/Stocks!C17)</f>
        <v>7.3964505071527813E-3</v>
      </c>
      <c r="I27" s="20">
        <f>LN(Stocks!D27/Stocks!D17)</f>
        <v>2.0466093328358886E-2</v>
      </c>
      <c r="J27" s="20">
        <f>LN(Stocks!E27/Stocks!E17)</f>
        <v>-2.7053952574647073E-3</v>
      </c>
      <c r="K27" s="21">
        <f>LN(Stocks!F27/Stocks!F17)</f>
        <v>3.6232073568746963E-2</v>
      </c>
    </row>
    <row r="28" spans="1:11" x14ac:dyDescent="0.25">
      <c r="A28" s="37">
        <v>40976</v>
      </c>
      <c r="B28" s="18">
        <f>LN(Stocks!B28/Stocks!B27)</f>
        <v>8.9033638840267811E-4</v>
      </c>
      <c r="C28" s="18">
        <f>LN(Stocks!C28/Stocks!C27)</f>
        <v>3.7921660835906687E-3</v>
      </c>
      <c r="D28" s="18">
        <f>LN(Stocks!D28/Stocks!D27)</f>
        <v>1.024947565683486E-2</v>
      </c>
      <c r="E28" s="18">
        <f>LN(Stocks!E28/Stocks!E27)</f>
        <v>1.6109466114784091E-2</v>
      </c>
      <c r="F28" s="19">
        <f>LN(Stocks!F28/Stocks!F27)</f>
        <v>7.6196174977608529E-3</v>
      </c>
      <c r="G28" s="20">
        <f>LN(Stocks!B28/Stocks!B18)</f>
        <v>5.0918678463463526E-2</v>
      </c>
      <c r="H28" s="20">
        <f>LN(Stocks!C28/Stocks!C18)</f>
        <v>8.7556091006958173E-3</v>
      </c>
      <c r="I28" s="20">
        <f>LN(Stocks!D28/Stocks!D18)</f>
        <v>2.9347680733242138E-2</v>
      </c>
      <c r="J28" s="20">
        <f>LN(Stocks!E28/Stocks!E18)</f>
        <v>8.086593110938782E-3</v>
      </c>
      <c r="K28" s="21">
        <f>LN(Stocks!F28/Stocks!F18)</f>
        <v>5.9840744580568622E-2</v>
      </c>
    </row>
    <row r="29" spans="1:11" x14ac:dyDescent="0.25">
      <c r="A29" s="37">
        <v>40977</v>
      </c>
      <c r="B29" s="18">
        <f>LN(Stocks!B29/Stocks!B28)</f>
        <v>4.9443548034490122E-4</v>
      </c>
      <c r="C29" s="18">
        <f>LN(Stocks!C29/Stocks!C28)</f>
        <v>-3.3316735272563422E-3</v>
      </c>
      <c r="D29" s="18">
        <f>LN(Stocks!D29/Stocks!D28)</f>
        <v>2.8379192443270286E-3</v>
      </c>
      <c r="E29" s="18">
        <f>LN(Stocks!E29/Stocks!E28)</f>
        <v>1.0690787711524515E-2</v>
      </c>
      <c r="F29" s="19">
        <f>LN(Stocks!F29/Stocks!F28)</f>
        <v>-1.5632876352478807E-2</v>
      </c>
      <c r="G29" s="20">
        <f>LN(Stocks!B29/Stocks!B19)</f>
        <v>4.4568669398954631E-2</v>
      </c>
      <c r="H29" s="20">
        <f>LN(Stocks!C29/Stocks!C19)</f>
        <v>-6.0812215822146388E-3</v>
      </c>
      <c r="I29" s="20">
        <f>LN(Stocks!D29/Stocks!D19)</f>
        <v>2.1056824488323769E-2</v>
      </c>
      <c r="J29" s="20">
        <f>LN(Stocks!E29/Stocks!E19)</f>
        <v>9.967876810915096E-3</v>
      </c>
      <c r="K29" s="21">
        <f>LN(Stocks!F29/Stocks!F19)</f>
        <v>4.0012199140347246E-2</v>
      </c>
    </row>
    <row r="30" spans="1:11" x14ac:dyDescent="0.25">
      <c r="A30" s="37">
        <v>40978</v>
      </c>
      <c r="B30" s="18">
        <f>LN(Stocks!B30/Stocks!B29)</f>
        <v>1.0716221977734631E-2</v>
      </c>
      <c r="C30" s="18">
        <f>LN(Stocks!C30/Stocks!C29)</f>
        <v>1.9263130167704038E-2</v>
      </c>
      <c r="D30" s="18">
        <f>LN(Stocks!D30/Stocks!D29)</f>
        <v>1.3000516119012023E-2</v>
      </c>
      <c r="E30" s="18">
        <f>LN(Stocks!E30/Stocks!E29)</f>
        <v>1.9449919716513962E-2</v>
      </c>
      <c r="F30" s="19">
        <f>LN(Stocks!F30/Stocks!F29)</f>
        <v>2.3850012665772174E-2</v>
      </c>
      <c r="G30" s="20">
        <f>LN(Stocks!B30/Stocks!B20)</f>
        <v>5.373581799493507E-2</v>
      </c>
      <c r="H30" s="20">
        <f>LN(Stocks!C30/Stocks!C20)</f>
        <v>1.1467613488313161E-2</v>
      </c>
      <c r="I30" s="20">
        <f>LN(Stocks!D30/Stocks!D20)</f>
        <v>3.7638896539152041E-2</v>
      </c>
      <c r="J30" s="20">
        <f>LN(Stocks!E30/Stocks!E20)</f>
        <v>3.0381765069528176E-2</v>
      </c>
      <c r="K30" s="21">
        <f>LN(Stocks!F30/Stocks!F20)</f>
        <v>5.2068827379801237E-2</v>
      </c>
    </row>
    <row r="31" spans="1:11" x14ac:dyDescent="0.25">
      <c r="A31" s="37">
        <v>40981</v>
      </c>
      <c r="B31" s="18">
        <f>LN(Stocks!B31/Stocks!B30)</f>
        <v>2.5394176958831913E-3</v>
      </c>
      <c r="C31" s="18">
        <f>LN(Stocks!C31/Stocks!C30)</f>
        <v>3.2683862008689355E-3</v>
      </c>
      <c r="D31" s="18">
        <f>LN(Stocks!D31/Stocks!D30)</f>
        <v>1.1045446197821917E-2</v>
      </c>
      <c r="E31" s="18">
        <f>LN(Stocks!E31/Stocks!E30)</f>
        <v>5.0366644926509154E-3</v>
      </c>
      <c r="F31" s="19">
        <f>LN(Stocks!F31/Stocks!F30)</f>
        <v>-1.983537825890732E-2</v>
      </c>
      <c r="G31" s="20">
        <f>LN(Stocks!B31/Stocks!B21)</f>
        <v>5.854792976286332E-2</v>
      </c>
      <c r="H31" s="20">
        <f>LN(Stocks!C31/Stocks!C21)</f>
        <v>2.2186421814873323E-2</v>
      </c>
      <c r="I31" s="20">
        <f>LN(Stocks!D31/Stocks!D21)</f>
        <v>4.757436637288355E-2</v>
      </c>
      <c r="J31" s="20">
        <f>LN(Stocks!E31/Stocks!E21)</f>
        <v>4.582596392385184E-2</v>
      </c>
      <c r="K31" s="21">
        <f>LN(Stocks!F31/Stocks!F21)</f>
        <v>2.9135043525961742E-2</v>
      </c>
    </row>
    <row r="32" spans="1:11" x14ac:dyDescent="0.25">
      <c r="A32" s="37">
        <v>40982</v>
      </c>
      <c r="B32" s="18">
        <f>LN(Stocks!B32/Stocks!B31)</f>
        <v>1.9894361370293802E-2</v>
      </c>
      <c r="C32" s="18">
        <f>LN(Stocks!C32/Stocks!C31)</f>
        <v>5.4986675216871029E-3</v>
      </c>
      <c r="D32" s="18">
        <f>LN(Stocks!D32/Stocks!D31)</f>
        <v>4.30309130499345E-3</v>
      </c>
      <c r="E32" s="18">
        <f>LN(Stocks!E32/Stocks!E31)</f>
        <v>-2.9612626205418454E-3</v>
      </c>
      <c r="F32" s="19">
        <f>LN(Stocks!F32/Stocks!F31)</f>
        <v>-1.0404579724356855E-2</v>
      </c>
      <c r="G32" s="20">
        <f>LN(Stocks!B32/Stocks!B22)</f>
        <v>3.949608144439587E-2</v>
      </c>
      <c r="H32" s="20">
        <f>LN(Stocks!C32/Stocks!C22)</f>
        <v>-8.24679197941274E-3</v>
      </c>
      <c r="I32" s="20">
        <f>LN(Stocks!D32/Stocks!D22)</f>
        <v>3.7811950248502105E-2</v>
      </c>
      <c r="J32" s="20">
        <f>LN(Stocks!E32/Stocks!E22)</f>
        <v>1.3157201427199564E-2</v>
      </c>
      <c r="K32" s="21">
        <f>LN(Stocks!F32/Stocks!F22)</f>
        <v>3.372678890882932E-4</v>
      </c>
    </row>
    <row r="33" spans="1:11" x14ac:dyDescent="0.25">
      <c r="A33" s="37">
        <v>40983</v>
      </c>
      <c r="B33" s="18">
        <f>LN(Stocks!B33/Stocks!B32)</f>
        <v>1.3203778261813279E-2</v>
      </c>
      <c r="C33" s="18">
        <f>LN(Stocks!C33/Stocks!C32)</f>
        <v>7.2475386244493789E-3</v>
      </c>
      <c r="D33" s="18">
        <f>LN(Stocks!D33/Stocks!D32)</f>
        <v>7.2901724372394347E-4</v>
      </c>
      <c r="E33" s="18">
        <f>LN(Stocks!E33/Stocks!E32)</f>
        <v>1.05981650088231E-2</v>
      </c>
      <c r="F33" s="19">
        <f>LN(Stocks!F33/Stocks!F32)</f>
        <v>2.8929758691974426E-2</v>
      </c>
      <c r="G33" s="20">
        <f>LN(Stocks!B33/Stocks!B23)</f>
        <v>5.0513871591916004E-2</v>
      </c>
      <c r="H33" s="20">
        <f>LN(Stocks!C33/Stocks!C23)</f>
        <v>1.3341745073825596E-3</v>
      </c>
      <c r="I33" s="20">
        <f>LN(Stocks!D33/Stocks!D23)</f>
        <v>4.1658929876852359E-2</v>
      </c>
      <c r="J33" s="20">
        <f>LN(Stocks!E33/Stocks!E23)</f>
        <v>2.3699751060017926E-2</v>
      </c>
      <c r="K33" s="21">
        <f>LN(Stocks!F33/Stocks!F23)</f>
        <v>9.8815546871774251E-3</v>
      </c>
    </row>
    <row r="34" spans="1:11" x14ac:dyDescent="0.25">
      <c r="A34" s="37">
        <v>40984</v>
      </c>
      <c r="B34" s="18">
        <f>LN(Stocks!B34/Stocks!B33)</f>
        <v>-1.6057055936947353E-3</v>
      </c>
      <c r="C34" s="18">
        <f>LN(Stocks!C34/Stocks!C33)</f>
        <v>1.5434140356359592E-2</v>
      </c>
      <c r="D34" s="18">
        <f>LN(Stocks!D34/Stocks!D33)</f>
        <v>-2.9187770141520901E-3</v>
      </c>
      <c r="E34" s="18">
        <f>LN(Stocks!E34/Stocks!E33)</f>
        <v>2.2932859430667388E-3</v>
      </c>
      <c r="F34" s="19">
        <f>LN(Stocks!F34/Stocks!F33)</f>
        <v>3.3202023988331039E-2</v>
      </c>
      <c r="G34" s="20">
        <f>LN(Stocks!B34/Stocks!B24)</f>
        <v>4.149150506812984E-2</v>
      </c>
      <c r="H34" s="20">
        <f>LN(Stocks!C34/Stocks!C24)</f>
        <v>1.8438511471295788E-2</v>
      </c>
      <c r="I34" s="20">
        <f>LN(Stocks!D34/Stocks!D24)</f>
        <v>5.3963532180121045E-2</v>
      </c>
      <c r="J34" s="20">
        <f>LN(Stocks!E34/Stocks!E24)</f>
        <v>3.4978115210253888E-2</v>
      </c>
      <c r="K34" s="21">
        <f>LN(Stocks!F34/Stocks!F24)</f>
        <v>2.1471573739535999E-2</v>
      </c>
    </row>
    <row r="35" spans="1:11" x14ac:dyDescent="0.25">
      <c r="A35" s="37">
        <v>40985</v>
      </c>
      <c r="B35" s="18">
        <f>LN(Stocks!B35/Stocks!B34)</f>
        <v>1.1335906968758123E-3</v>
      </c>
      <c r="C35" s="18">
        <f>LN(Stocks!C35/Stocks!C34)</f>
        <v>9.7974358032199213E-3</v>
      </c>
      <c r="D35" s="18">
        <f>LN(Stocks!D35/Stocks!D34)</f>
        <v>7.4421117468540165E-3</v>
      </c>
      <c r="E35" s="18">
        <f>LN(Stocks!E35/Stocks!E34)</f>
        <v>-2.4407678060391652E-4</v>
      </c>
      <c r="F35" s="19">
        <f>LN(Stocks!F35/Stocks!F34)</f>
        <v>-6.6804169159823488E-3</v>
      </c>
      <c r="G35" s="20">
        <f>LN(Stocks!B35/Stocks!B25)</f>
        <v>2.7857970795942558E-2</v>
      </c>
      <c r="H35" s="20">
        <f>LN(Stocks!C35/Stocks!C25)</f>
        <v>2.4787155434167134E-2</v>
      </c>
      <c r="I35" s="20">
        <f>LN(Stocks!D35/Stocks!D25)</f>
        <v>5.7215285573899252E-2</v>
      </c>
      <c r="J35" s="20">
        <f>LN(Stocks!E35/Stocks!E25)</f>
        <v>3.688391244365568E-2</v>
      </c>
      <c r="K35" s="21">
        <f>LN(Stocks!F35/Stocks!F25)</f>
        <v>5.7619144609957068E-3</v>
      </c>
    </row>
    <row r="36" spans="1:11" x14ac:dyDescent="0.25">
      <c r="A36" s="37">
        <v>40988</v>
      </c>
      <c r="B36" s="18">
        <f>LN(Stocks!B36/Stocks!B35)</f>
        <v>-9.43731745581753E-5</v>
      </c>
      <c r="C36" s="18">
        <f>LN(Stocks!C36/Stocks!C35)</f>
        <v>4.3334997294184805E-4</v>
      </c>
      <c r="D36" s="18">
        <f>LN(Stocks!D36/Stocks!D35)</f>
        <v>-2.1782670740801628E-3</v>
      </c>
      <c r="E36" s="18">
        <f>LN(Stocks!E36/Stocks!E35)</f>
        <v>6.0689262917251298E-3</v>
      </c>
      <c r="F36" s="19">
        <f>LN(Stocks!F36/Stocks!F35)</f>
        <v>-6.7253037361459864E-3</v>
      </c>
      <c r="G36" s="20">
        <f>LN(Stocks!B36/Stocks!B26)</f>
        <v>3.8892019147214886E-2</v>
      </c>
      <c r="H36" s="20">
        <f>LN(Stocks!C36/Stocks!C26)</f>
        <v>4.484550218354473E-2</v>
      </c>
      <c r="I36" s="20">
        <f>LN(Stocks!D36/Stocks!D26)</f>
        <v>5.5293139882197376E-2</v>
      </c>
      <c r="J36" s="20">
        <f>LN(Stocks!E36/Stocks!E26)</f>
        <v>6.5328569939594544E-2</v>
      </c>
      <c r="K36" s="21">
        <f>LN(Stocks!F36/Stocks!F26)</f>
        <v>-1.2136672845905881E-2</v>
      </c>
    </row>
    <row r="37" spans="1:11" x14ac:dyDescent="0.25">
      <c r="A37" s="37">
        <v>40989</v>
      </c>
      <c r="B37" s="18">
        <f>LN(Stocks!B37/Stocks!B36)</f>
        <v>7.6190949703545596E-3</v>
      </c>
      <c r="C37" s="18">
        <f>LN(Stocks!C37/Stocks!C36)</f>
        <v>-6.4091946794928327E-3</v>
      </c>
      <c r="D37" s="18">
        <f>LN(Stocks!D37/Stocks!D36)</f>
        <v>8.0621256230896079E-5</v>
      </c>
      <c r="E37" s="18">
        <f>LN(Stocks!E37/Stocks!E36)</f>
        <v>-1.8073795424730008E-3</v>
      </c>
      <c r="F37" s="19">
        <f>LN(Stocks!F37/Stocks!F36)</f>
        <v>-5.8009503732072585E-3</v>
      </c>
      <c r="G37" s="20">
        <f>LN(Stocks!B37/Stocks!B27)</f>
        <v>5.4791158073450009E-2</v>
      </c>
      <c r="H37" s="20">
        <f>LN(Stocks!C37/Stocks!C27)</f>
        <v>5.4993946524072267E-2</v>
      </c>
      <c r="I37" s="20">
        <f>LN(Stocks!D37/Stocks!D27)</f>
        <v>4.4591154681565957E-2</v>
      </c>
      <c r="J37" s="20">
        <f>LN(Stocks!E37/Stocks!E27)</f>
        <v>6.5234496335469461E-2</v>
      </c>
      <c r="K37" s="21">
        <f>LN(Stocks!F37/Stocks!F27)</f>
        <v>2.8521907482760022E-2</v>
      </c>
    </row>
    <row r="38" spans="1:11" x14ac:dyDescent="0.25">
      <c r="A38" s="37">
        <v>40990</v>
      </c>
      <c r="B38" s="18">
        <f>LN(Stocks!B38/Stocks!B37)</f>
        <v>-5.5439646116091802E-3</v>
      </c>
      <c r="C38" s="18">
        <f>LN(Stocks!C38/Stocks!C37)</f>
        <v>4.024177604248419E-3</v>
      </c>
      <c r="D38" s="18">
        <f>LN(Stocks!D38/Stocks!D37)</f>
        <v>2.9838997396964243E-3</v>
      </c>
      <c r="E38" s="18">
        <f>LN(Stocks!E38/Stocks!E37)</f>
        <v>-3.6380670547328207E-3</v>
      </c>
      <c r="F38" s="19">
        <f>LN(Stocks!F38/Stocks!F37)</f>
        <v>-2.4207981821435149E-2</v>
      </c>
      <c r="G38" s="20">
        <f>LN(Stocks!B38/Stocks!B28)</f>
        <v>4.8356857073438092E-2</v>
      </c>
      <c r="H38" s="20">
        <f>LN(Stocks!C38/Stocks!C28)</f>
        <v>5.5225958044729982E-2</v>
      </c>
      <c r="I38" s="20">
        <f>LN(Stocks!D38/Stocks!D28)</f>
        <v>3.7325578764427852E-2</v>
      </c>
      <c r="J38" s="20">
        <f>LN(Stocks!E38/Stocks!E28)</f>
        <v>4.54869631659525E-2</v>
      </c>
      <c r="K38" s="21">
        <f>LN(Stocks!F38/Stocks!F28)</f>
        <v>-3.3056918364360289E-3</v>
      </c>
    </row>
    <row r="39" spans="1:11" x14ac:dyDescent="0.25">
      <c r="A39" s="37">
        <v>40991</v>
      </c>
      <c r="B39" s="18">
        <f>LN(Stocks!B39/Stocks!B38)</f>
        <v>-4.3437419005967559E-3</v>
      </c>
      <c r="C39" s="18">
        <f>LN(Stocks!C39/Stocks!C38)</f>
        <v>-2.3906408353500446E-3</v>
      </c>
      <c r="D39" s="18">
        <f>LN(Stocks!D39/Stocks!D38)</f>
        <v>-7.2734712937341404E-3</v>
      </c>
      <c r="E39" s="18">
        <f>LN(Stocks!E39/Stocks!E38)</f>
        <v>-3.7465565166347977E-3</v>
      </c>
      <c r="F39" s="19">
        <f>LN(Stocks!F39/Stocks!F38)</f>
        <v>7.2584737603508045E-3</v>
      </c>
      <c r="G39" s="20">
        <f>LN(Stocks!B39/Stocks!B29)</f>
        <v>4.3518679692496363E-2</v>
      </c>
      <c r="H39" s="20">
        <f>LN(Stocks!C39/Stocks!C29)</f>
        <v>5.6166990736636099E-2</v>
      </c>
      <c r="I39" s="20">
        <f>LN(Stocks!D39/Stocks!D29)</f>
        <v>2.7214188226366714E-2</v>
      </c>
      <c r="J39" s="20">
        <f>LN(Stocks!E39/Stocks!E29)</f>
        <v>3.1049618937793198E-2</v>
      </c>
      <c r="K39" s="21">
        <f>LN(Stocks!F39/Stocks!F29)</f>
        <v>1.9585658276393532E-2</v>
      </c>
    </row>
    <row r="40" spans="1:11" x14ac:dyDescent="0.25">
      <c r="A40" s="37">
        <v>40995</v>
      </c>
      <c r="B40" s="18">
        <f>LN(Stocks!B40/Stocks!B39)</f>
        <v>-4.5527113606163259E-3</v>
      </c>
      <c r="C40" s="18">
        <f>LN(Stocks!C40/Stocks!C39)</f>
        <v>-7.3168019833671077E-3</v>
      </c>
      <c r="D40" s="18">
        <f>LN(Stocks!D40/Stocks!D39)</f>
        <v>-9.7377561670075055E-4</v>
      </c>
      <c r="E40" s="18">
        <f>LN(Stocks!E40/Stocks!E39)</f>
        <v>-2.4100268052920895E-3</v>
      </c>
      <c r="F40" s="19">
        <f>LN(Stocks!F40/Stocks!F39)</f>
        <v>0</v>
      </c>
      <c r="G40" s="20">
        <f>LN(Stocks!B40/Stocks!B30)</f>
        <v>2.8249746354145511E-2</v>
      </c>
      <c r="H40" s="20">
        <f>LN(Stocks!C40/Stocks!C30)</f>
        <v>2.9587058585564971E-2</v>
      </c>
      <c r="I40" s="20">
        <f>LN(Stocks!D40/Stocks!D30)</f>
        <v>1.3239896490653876E-2</v>
      </c>
      <c r="J40" s="20">
        <f>LN(Stocks!E40/Stocks!E30)</f>
        <v>9.189672415987192E-3</v>
      </c>
      <c r="K40" s="21">
        <f>LN(Stocks!F40/Stocks!F30)</f>
        <v>-4.2643543893785335E-3</v>
      </c>
    </row>
    <row r="41" spans="1:11" x14ac:dyDescent="0.25">
      <c r="A41" s="37">
        <v>40996</v>
      </c>
      <c r="B41" s="18">
        <f>LN(Stocks!B41/Stocks!B40)</f>
        <v>2.3395553163021037E-2</v>
      </c>
      <c r="C41" s="18">
        <f>LN(Stocks!C41/Stocks!C40)</f>
        <v>1.6737850786767941E-2</v>
      </c>
      <c r="D41" s="18">
        <f>LN(Stocks!D41/Stocks!D40)</f>
        <v>6.4740960396391595E-3</v>
      </c>
      <c r="E41" s="18">
        <f>LN(Stocks!E41/Stocks!E40)</f>
        <v>1.5206936658935986E-2</v>
      </c>
      <c r="F41" s="19">
        <f>LN(Stocks!F41/Stocks!F40)</f>
        <v>-2.3037910416211973E-3</v>
      </c>
      <c r="G41" s="20">
        <f>LN(Stocks!B41/Stocks!B31)</f>
        <v>4.9105881821283275E-2</v>
      </c>
      <c r="H41" s="20">
        <f>LN(Stocks!C41/Stocks!C31)</f>
        <v>4.3056523171464148E-2</v>
      </c>
      <c r="I41" s="20">
        <f>LN(Stocks!D41/Stocks!D31)</f>
        <v>8.6685463324709354E-3</v>
      </c>
      <c r="J41" s="20">
        <f>LN(Stocks!E41/Stocks!E31)</f>
        <v>1.9359944582272418E-2</v>
      </c>
      <c r="K41" s="21">
        <f>LN(Stocks!F41/Stocks!F31)</f>
        <v>1.3267232827907606E-2</v>
      </c>
    </row>
    <row r="42" spans="1:11" x14ac:dyDescent="0.25">
      <c r="A42" s="37">
        <v>40997</v>
      </c>
      <c r="B42" s="18">
        <f>LN(Stocks!B42/Stocks!B41)</f>
        <v>1.7308420527453176E-2</v>
      </c>
      <c r="C42" s="18">
        <f>LN(Stocks!C42/Stocks!C41)</f>
        <v>1.104035609508916E-2</v>
      </c>
      <c r="D42" s="18">
        <f>LN(Stocks!D42/Stocks!D41)</f>
        <v>1.4892303708129011E-2</v>
      </c>
      <c r="E42" s="18">
        <f>LN(Stocks!E42/Stocks!E41)</f>
        <v>7.7041895291125855E-3</v>
      </c>
      <c r="F42" s="19">
        <f>LN(Stocks!F42/Stocks!F41)</f>
        <v>1.8930037594407343E-2</v>
      </c>
      <c r="G42" s="20">
        <f>LN(Stocks!B42/Stocks!B32)</f>
        <v>4.651994097844267E-2</v>
      </c>
      <c r="H42" s="20">
        <f>LN(Stocks!C42/Stocks!C32)</f>
        <v>4.8598211744865928E-2</v>
      </c>
      <c r="I42" s="20">
        <f>LN(Stocks!D42/Stocks!D32)</f>
        <v>1.9257758735606423E-2</v>
      </c>
      <c r="J42" s="20">
        <f>LN(Stocks!E42/Stocks!E32)</f>
        <v>3.0025396731926959E-2</v>
      </c>
      <c r="K42" s="21">
        <f>LN(Stocks!F42/Stocks!F32)</f>
        <v>4.2601850146671762E-2</v>
      </c>
    </row>
    <row r="43" spans="1:11" x14ac:dyDescent="0.25">
      <c r="A43" s="37">
        <v>40998</v>
      </c>
      <c r="B43" s="18">
        <f>LN(Stocks!B43/Stocks!B42)</f>
        <v>-5.2161256381647843E-3</v>
      </c>
      <c r="C43" s="18">
        <f>LN(Stocks!C43/Stocks!C42)</f>
        <v>7.3285023979701071E-3</v>
      </c>
      <c r="D43" s="18">
        <f>LN(Stocks!D43/Stocks!D42)</f>
        <v>-1.192840946834548E-3</v>
      </c>
      <c r="E43" s="18">
        <f>LN(Stocks!E43/Stocks!E42)</f>
        <v>-7.4625441232518026E-3</v>
      </c>
      <c r="F43" s="19">
        <f>LN(Stocks!F43/Stocks!F42)</f>
        <v>-2.4547154918420484E-2</v>
      </c>
      <c r="G43" s="20">
        <f>LN(Stocks!B43/Stocks!B33)</f>
        <v>2.8100037078464618E-2</v>
      </c>
      <c r="H43" s="20">
        <f>LN(Stocks!C43/Stocks!C33)</f>
        <v>4.8679175518386721E-2</v>
      </c>
      <c r="I43" s="20">
        <f>LN(Stocks!D43/Stocks!D33)</f>
        <v>1.7335900545048025E-2</v>
      </c>
      <c r="J43" s="20">
        <f>LN(Stocks!E43/Stocks!E33)</f>
        <v>1.1964687599852119E-2</v>
      </c>
      <c r="K43" s="21">
        <f>LN(Stocks!F43/Stocks!F33)</f>
        <v>-1.0875063463723173E-2</v>
      </c>
    </row>
    <row r="44" spans="1:11" x14ac:dyDescent="0.25">
      <c r="A44" s="37">
        <v>40999</v>
      </c>
      <c r="B44" s="18">
        <f>LN(Stocks!B44/Stocks!B43)</f>
        <v>9.1332243914642661E-3</v>
      </c>
      <c r="C44" s="18">
        <f>LN(Stocks!C44/Stocks!C43)</f>
        <v>1.4393231744945474E-2</v>
      </c>
      <c r="D44" s="18">
        <f>LN(Stocks!D44/Stocks!D43)</f>
        <v>1.0605546266997255E-2</v>
      </c>
      <c r="E44" s="18">
        <f>LN(Stocks!E44/Stocks!E43)</f>
        <v>6.6360451836472443E-3</v>
      </c>
      <c r="F44" s="19">
        <f>LN(Stocks!F44/Stocks!F43)</f>
        <v>-2.0419227988976166E-2</v>
      </c>
      <c r="G44" s="20">
        <f>LN(Stocks!B44/Stocks!B34)</f>
        <v>3.8838967063623574E-2</v>
      </c>
      <c r="H44" s="20">
        <f>LN(Stocks!C44/Stocks!C34)</f>
        <v>4.7638266906972725E-2</v>
      </c>
      <c r="I44" s="20">
        <f>LN(Stocks!D44/Stocks!D34)</f>
        <v>3.0860223826197405E-2</v>
      </c>
      <c r="J44" s="20">
        <f>LN(Stocks!E44/Stocks!E34)</f>
        <v>1.6307446840432428E-2</v>
      </c>
      <c r="K44" s="21">
        <f>LN(Stocks!F44/Stocks!F34)</f>
        <v>-6.4496315441030461E-2</v>
      </c>
    </row>
    <row r="45" spans="1:11" x14ac:dyDescent="0.25">
      <c r="A45" s="37">
        <v>41002</v>
      </c>
      <c r="B45" s="18">
        <f>LN(Stocks!B45/Stocks!B44)</f>
        <v>1.0221284879364811E-2</v>
      </c>
      <c r="C45" s="18">
        <f>LN(Stocks!C45/Stocks!C44)</f>
        <v>-8.5899053451905637E-3</v>
      </c>
      <c r="D45" s="18">
        <f>LN(Stocks!D45/Stocks!D44)</f>
        <v>4.3205243178242965E-3</v>
      </c>
      <c r="E45" s="18">
        <f>LN(Stocks!E45/Stocks!E44)</f>
        <v>-6.1797884623421562E-3</v>
      </c>
      <c r="F45" s="19">
        <f>LN(Stocks!F45/Stocks!F44)</f>
        <v>3.3830112826414404E-4</v>
      </c>
      <c r="G45" s="20">
        <f>LN(Stocks!B45/Stocks!B35)</f>
        <v>4.7926661246112771E-2</v>
      </c>
      <c r="H45" s="20">
        <f>LN(Stocks!C45/Stocks!C35)</f>
        <v>2.9250925758562314E-2</v>
      </c>
      <c r="I45" s="20">
        <f>LN(Stocks!D45/Stocks!D35)</f>
        <v>2.7738636397167605E-2</v>
      </c>
      <c r="J45" s="20">
        <f>LN(Stocks!E45/Stocks!E35)</f>
        <v>1.0371735158694381E-2</v>
      </c>
      <c r="K45" s="21">
        <f>LN(Stocks!F45/Stocks!F35)</f>
        <v>-5.7477597396783812E-2</v>
      </c>
    </row>
    <row r="46" spans="1:11" x14ac:dyDescent="0.25">
      <c r="A46" s="37">
        <v>41003</v>
      </c>
      <c r="B46" s="18">
        <f>LN(Stocks!B46/Stocks!B45)</f>
        <v>-1.1858979131924519E-2</v>
      </c>
      <c r="C46" s="18">
        <f>LN(Stocks!C46/Stocks!C45)</f>
        <v>-7.3919697175860773E-3</v>
      </c>
      <c r="D46" s="18">
        <f>LN(Stocks!D46/Stocks!D45)</f>
        <v>-1.4904509314226191E-3</v>
      </c>
      <c r="E46" s="18">
        <f>LN(Stocks!E46/Stocks!E45)</f>
        <v>-1.0100605965112069E-2</v>
      </c>
      <c r="F46" s="19">
        <f>LN(Stocks!F46/Stocks!F45)</f>
        <v>-2.2219371583462662E-2</v>
      </c>
      <c r="G46" s="20">
        <f>LN(Stocks!B46/Stocks!B36)</f>
        <v>3.61620552887464E-2</v>
      </c>
      <c r="H46" s="20">
        <f>LN(Stocks!C46/Stocks!C36)</f>
        <v>2.1425606068034446E-2</v>
      </c>
      <c r="I46" s="20">
        <f>LN(Stocks!D46/Stocks!D36)</f>
        <v>2.8426452539824974E-2</v>
      </c>
      <c r="J46" s="20">
        <f>LN(Stocks!E46/Stocks!E36)</f>
        <v>-5.7977970981428952E-3</v>
      </c>
      <c r="K46" s="21">
        <f>LN(Stocks!F46/Stocks!F36)</f>
        <v>-7.2971665244100578E-2</v>
      </c>
    </row>
    <row r="47" spans="1:11" x14ac:dyDescent="0.25">
      <c r="A47" s="37">
        <v>41004</v>
      </c>
      <c r="B47" s="18">
        <f>LN(Stocks!B47/Stocks!B46)</f>
        <v>1.041797948912266E-2</v>
      </c>
      <c r="C47" s="18">
        <f>LN(Stocks!C47/Stocks!C46)</f>
        <v>6.2463401112926335E-3</v>
      </c>
      <c r="D47" s="18">
        <f>LN(Stocks!D47/Stocks!D46)</f>
        <v>1.0984464458894405E-3</v>
      </c>
      <c r="E47" s="18">
        <f>LN(Stocks!E47/Stocks!E46)</f>
        <v>1.0637198025319801E-2</v>
      </c>
      <c r="F47" s="19">
        <f>LN(Stocks!F47/Stocks!F46)</f>
        <v>1.2708384325819442E-2</v>
      </c>
      <c r="G47" s="20">
        <f>LN(Stocks!B47/Stocks!B37)</f>
        <v>3.8960939807514652E-2</v>
      </c>
      <c r="H47" s="20">
        <f>LN(Stocks!C47/Stocks!C37)</f>
        <v>3.4081140858819851E-2</v>
      </c>
      <c r="I47" s="20">
        <f>LN(Stocks!D47/Stocks!D37)</f>
        <v>2.9444277729483527E-2</v>
      </c>
      <c r="J47" s="20">
        <f>LN(Stocks!E47/Stocks!E37)</f>
        <v>6.6467804696499063E-3</v>
      </c>
      <c r="K47" s="21">
        <f>LN(Stocks!F47/Stocks!F37)</f>
        <v>-5.4462330545073746E-2</v>
      </c>
    </row>
    <row r="48" spans="1:11" x14ac:dyDescent="0.25">
      <c r="A48" s="37">
        <v>41005</v>
      </c>
      <c r="B48" s="18">
        <f>LN(Stocks!B48/Stocks!B47)</f>
        <v>-2.2050931160511857E-2</v>
      </c>
      <c r="C48" s="18">
        <f>LN(Stocks!C48/Stocks!C47)</f>
        <v>-1.3173306656009421E-2</v>
      </c>
      <c r="D48" s="18">
        <f>LN(Stocks!D48/Stocks!D47)</f>
        <v>4.8502392091832429E-3</v>
      </c>
      <c r="E48" s="18">
        <f>LN(Stocks!E48/Stocks!E47)</f>
        <v>-7.2814347394112213E-3</v>
      </c>
      <c r="F48" s="19">
        <f>LN(Stocks!F48/Stocks!F47)</f>
        <v>-5.8190445908611037E-3</v>
      </c>
      <c r="G48" s="20">
        <f>LN(Stocks!B48/Stocks!B38)</f>
        <v>2.245397325861187E-2</v>
      </c>
      <c r="H48" s="20">
        <f>LN(Stocks!C48/Stocks!C38)</f>
        <v>1.6883656598561878E-2</v>
      </c>
      <c r="I48" s="20">
        <f>LN(Stocks!D48/Stocks!D38)</f>
        <v>3.131061719897018E-2</v>
      </c>
      <c r="J48" s="20">
        <f>LN(Stocks!E48/Stocks!E38)</f>
        <v>3.0034127849714481E-3</v>
      </c>
      <c r="K48" s="21">
        <f>LN(Stocks!F48/Stocks!F38)</f>
        <v>-3.6073393314499769E-2</v>
      </c>
    </row>
    <row r="49" spans="1:11" x14ac:dyDescent="0.25">
      <c r="A49" s="37">
        <v>41006</v>
      </c>
      <c r="B49" s="18">
        <f>LN(Stocks!B49/Stocks!B48)</f>
        <v>1.1050684364928896E-3</v>
      </c>
      <c r="C49" s="18">
        <f>LN(Stocks!C49/Stocks!C48)</f>
        <v>2.989669540113401E-3</v>
      </c>
      <c r="D49" s="18">
        <f>LN(Stocks!D49/Stocks!D48)</f>
        <v>-1.4057426056539681E-3</v>
      </c>
      <c r="E49" s="18">
        <f>LN(Stocks!E49/Stocks!E48)</f>
        <v>-1.527622367086159E-3</v>
      </c>
      <c r="F49" s="19">
        <f>LN(Stocks!F49/Stocks!F48)</f>
        <v>3.4416419099619323E-2</v>
      </c>
      <c r="G49" s="20">
        <f>LN(Stocks!B49/Stocks!B39)</f>
        <v>2.7902783595701742E-2</v>
      </c>
      <c r="H49" s="20">
        <f>LN(Stocks!C49/Stocks!C39)</f>
        <v>2.2263966974025367E-2</v>
      </c>
      <c r="I49" s="20">
        <f>LN(Stocks!D49/Stocks!D39)</f>
        <v>3.7178345887050317E-2</v>
      </c>
      <c r="J49" s="20">
        <f>LN(Stocks!E49/Stocks!E39)</f>
        <v>5.2223469345202E-3</v>
      </c>
      <c r="K49" s="21">
        <f>LN(Stocks!F49/Stocks!F39)</f>
        <v>-8.9154479752313782E-3</v>
      </c>
    </row>
    <row r="50" spans="1:11" x14ac:dyDescent="0.25">
      <c r="A50" s="37">
        <v>41009</v>
      </c>
      <c r="B50" s="18">
        <f>LN(Stocks!B50/Stocks!B49)</f>
        <v>3.3075154353343949E-3</v>
      </c>
      <c r="C50" s="18">
        <f>LN(Stocks!C50/Stocks!C49)</f>
        <v>-3.417448814878426E-3</v>
      </c>
      <c r="D50" s="18">
        <f>LN(Stocks!D50/Stocks!D49)</f>
        <v>-3.1307433733767623E-3</v>
      </c>
      <c r="E50" s="18">
        <f>LN(Stocks!E50/Stocks!E49)</f>
        <v>-4.1349633564331714E-3</v>
      </c>
      <c r="F50" s="19">
        <f>LN(Stocks!F50/Stocks!F49)</f>
        <v>5.2927329121160915E-3</v>
      </c>
      <c r="G50" s="20">
        <f>LN(Stocks!B50/Stocks!B40)</f>
        <v>3.5763010391652451E-2</v>
      </c>
      <c r="H50" s="20">
        <f>LN(Stocks!C50/Stocks!C40)</f>
        <v>2.6163320142513935E-2</v>
      </c>
      <c r="I50" s="20">
        <f>LN(Stocks!D50/Stocks!D40)</f>
        <v>3.5021378130374321E-2</v>
      </c>
      <c r="J50" s="20">
        <f>LN(Stocks!E50/Stocks!E40)</f>
        <v>3.4974103833790731E-3</v>
      </c>
      <c r="K50" s="21">
        <f>LN(Stocks!F50/Stocks!F40)</f>
        <v>-3.6227150631153462E-3</v>
      </c>
    </row>
    <row r="51" spans="1:11" x14ac:dyDescent="0.25">
      <c r="A51" s="37">
        <v>41010</v>
      </c>
      <c r="B51" s="18">
        <f>LN(Stocks!B51/Stocks!B50)</f>
        <v>1.2941118862277336E-2</v>
      </c>
      <c r="C51" s="18">
        <f>LN(Stocks!C51/Stocks!C50)</f>
        <v>4.1635289806139838E-3</v>
      </c>
      <c r="D51" s="18">
        <f>LN(Stocks!D51/Stocks!D50)</f>
        <v>3.9182070913809045E-4</v>
      </c>
      <c r="E51" s="18">
        <f>LN(Stocks!E51/Stocks!E50)</f>
        <v>9.4512578082327839E-3</v>
      </c>
      <c r="F51" s="19">
        <f>LN(Stocks!F51/Stocks!F50)</f>
        <v>2.8940344917649557E-2</v>
      </c>
      <c r="G51" s="20">
        <f>LN(Stocks!B51/Stocks!B41)</f>
        <v>2.5308576090908745E-2</v>
      </c>
      <c r="H51" s="20">
        <f>LN(Stocks!C51/Stocks!C41)</f>
        <v>1.3588998336359927E-2</v>
      </c>
      <c r="I51" s="20">
        <f>LN(Stocks!D51/Stocks!D41)</f>
        <v>2.8939102799873277E-2</v>
      </c>
      <c r="J51" s="20">
        <f>LN(Stocks!E51/Stocks!E41)</f>
        <v>-2.2582684673241758E-3</v>
      </c>
      <c r="K51" s="21">
        <f>LN(Stocks!F51/Stocks!F41)</f>
        <v>2.7621420896155602E-2</v>
      </c>
    </row>
    <row r="52" spans="1:11" x14ac:dyDescent="0.25">
      <c r="A52" s="37">
        <v>41011</v>
      </c>
      <c r="B52" s="18">
        <f>LN(Stocks!B52/Stocks!B51)</f>
        <v>1.4383498295147458E-2</v>
      </c>
      <c r="C52" s="18">
        <f>LN(Stocks!C52/Stocks!C51)</f>
        <v>1.9936451607545029E-2</v>
      </c>
      <c r="D52" s="18">
        <f>LN(Stocks!D52/Stocks!D51)</f>
        <v>-5.6580559209730742E-3</v>
      </c>
      <c r="E52" s="18">
        <f>LN(Stocks!E52/Stocks!E51)</f>
        <v>1.1546671341578574E-2</v>
      </c>
      <c r="F52" s="19">
        <f>LN(Stocks!F52/Stocks!F51)</f>
        <v>5.7528308624855669E-3</v>
      </c>
      <c r="G52" s="20">
        <f>LN(Stocks!B52/Stocks!B42)</f>
        <v>2.2383653858602966E-2</v>
      </c>
      <c r="H52" s="20">
        <f>LN(Stocks!C52/Stocks!C42)</f>
        <v>2.2485093848815953E-2</v>
      </c>
      <c r="I52" s="20">
        <f>LN(Stocks!D52/Stocks!D42)</f>
        <v>8.3887431707713213E-3</v>
      </c>
      <c r="J52" s="20">
        <f>LN(Stocks!E52/Stocks!E42)</f>
        <v>1.5842133451417593E-3</v>
      </c>
      <c r="K52" s="21">
        <f>LN(Stocks!F52/Stocks!F42)</f>
        <v>1.4444214164233833E-2</v>
      </c>
    </row>
    <row r="53" spans="1:11" x14ac:dyDescent="0.25">
      <c r="A53" s="37">
        <v>41012</v>
      </c>
      <c r="B53" s="18">
        <f>LN(Stocks!B53/Stocks!B52)</f>
        <v>5.3535004065765723E-4</v>
      </c>
      <c r="C53" s="18">
        <f>LN(Stocks!C53/Stocks!C52)</f>
        <v>4.3767520440243625E-3</v>
      </c>
      <c r="D53" s="18">
        <f>LN(Stocks!D53/Stocks!D52)</f>
        <v>4.87406090181972E-3</v>
      </c>
      <c r="E53" s="18">
        <f>LN(Stocks!E53/Stocks!E52)</f>
        <v>1.9669371048153372E-3</v>
      </c>
      <c r="F53" s="19">
        <f>LN(Stocks!F53/Stocks!F52)</f>
        <v>-1.4767538478314442E-2</v>
      </c>
      <c r="G53" s="20">
        <f>LN(Stocks!B53/Stocks!B43)</f>
        <v>2.8135129537425332E-2</v>
      </c>
      <c r="H53" s="20">
        <f>LN(Stocks!C53/Stocks!C43)</f>
        <v>1.9533343494870088E-2</v>
      </c>
      <c r="I53" s="20">
        <f>LN(Stocks!D53/Stocks!D43)</f>
        <v>1.4455645019425459E-2</v>
      </c>
      <c r="J53" s="20">
        <f>LN(Stocks!E53/Stocks!E43)</f>
        <v>1.1013694573208778E-2</v>
      </c>
      <c r="K53" s="21">
        <f>LN(Stocks!F53/Stocks!F43)</f>
        <v>2.4223830604339806E-2</v>
      </c>
    </row>
    <row r="54" spans="1:11" x14ac:dyDescent="0.25">
      <c r="A54" s="37">
        <v>41013</v>
      </c>
      <c r="B54" s="18">
        <f>LN(Stocks!B54/Stocks!B53)</f>
        <v>-2.0275494842317499E-2</v>
      </c>
      <c r="C54" s="18">
        <f>LN(Stocks!C54/Stocks!C53)</f>
        <v>5.2892000248224184E-3</v>
      </c>
      <c r="D54" s="18">
        <f>LN(Stocks!D54/Stocks!D53)</f>
        <v>2.1153957779237484E-3</v>
      </c>
      <c r="E54" s="18">
        <f>LN(Stocks!E54/Stocks!E53)</f>
        <v>7.6709646806093533E-3</v>
      </c>
      <c r="F54" s="19">
        <f>LN(Stocks!F54/Stocks!F53)</f>
        <v>-8.7707706886065717E-3</v>
      </c>
      <c r="G54" s="20">
        <f>LN(Stocks!B54/Stocks!B44)</f>
        <v>-1.2735896963564023E-3</v>
      </c>
      <c r="H54" s="20">
        <f>LN(Stocks!C54/Stocks!C44)</f>
        <v>1.0429311774747175E-2</v>
      </c>
      <c r="I54" s="20">
        <f>LN(Stocks!D54/Stocks!D44)</f>
        <v>5.9654945303519915E-3</v>
      </c>
      <c r="J54" s="20">
        <f>LN(Stocks!E54/Stocks!E44)</f>
        <v>1.204861407017087E-2</v>
      </c>
      <c r="K54" s="21">
        <f>LN(Stocks!F54/Stocks!F44)</f>
        <v>3.5872287904709442E-2</v>
      </c>
    </row>
    <row r="55" spans="1:11" x14ac:dyDescent="0.25">
      <c r="A55" s="37">
        <v>41016</v>
      </c>
      <c r="B55" s="18">
        <f>LN(Stocks!B55/Stocks!B54)</f>
        <v>-2.1811074085995561E-2</v>
      </c>
      <c r="C55" s="18">
        <f>LN(Stocks!C55/Stocks!C54)</f>
        <v>1.0187847953479035E-2</v>
      </c>
      <c r="D55" s="18">
        <f>LN(Stocks!D55/Stocks!D54)</f>
        <v>8.3388049141539366E-3</v>
      </c>
      <c r="E55" s="18">
        <f>LN(Stocks!E55/Stocks!E54)</f>
        <v>9.9764005116558304E-3</v>
      </c>
      <c r="F55" s="19">
        <f>LN(Stocks!F55/Stocks!F54)</f>
        <v>1.3288282581300345E-2</v>
      </c>
      <c r="G55" s="20">
        <f>LN(Stocks!B55/Stocks!B45)</f>
        <v>-3.3305948661716774E-2</v>
      </c>
      <c r="H55" s="20">
        <f>LN(Stocks!C55/Stocks!C45)</f>
        <v>2.920706507341676E-2</v>
      </c>
      <c r="I55" s="20">
        <f>LN(Stocks!D55/Stocks!D45)</f>
        <v>9.9837751266817175E-3</v>
      </c>
      <c r="J55" s="20">
        <f>LN(Stocks!E55/Stocks!E45)</f>
        <v>2.8204803044168836E-2</v>
      </c>
      <c r="K55" s="21">
        <f>LN(Stocks!F55/Stocks!F45)</f>
        <v>4.8822269357745501E-2</v>
      </c>
    </row>
    <row r="56" spans="1:11" x14ac:dyDescent="0.25">
      <c r="A56" s="37">
        <v>41017</v>
      </c>
      <c r="B56" s="18">
        <f>LN(Stocks!B56/Stocks!B55)</f>
        <v>-5.317269404100349E-3</v>
      </c>
      <c r="C56" s="18">
        <f>LN(Stocks!C56/Stocks!C55)</f>
        <v>-4.4123862356826582E-3</v>
      </c>
      <c r="D56" s="18">
        <f>LN(Stocks!D56/Stocks!D55)</f>
        <v>7.7734631639754414E-5</v>
      </c>
      <c r="E56" s="18">
        <f>LN(Stocks!E56/Stocks!E55)</f>
        <v>-1.6678661690029947E-2</v>
      </c>
      <c r="F56" s="19">
        <f>LN(Stocks!F56/Stocks!F55)</f>
        <v>2.2286743952879006E-2</v>
      </c>
      <c r="G56" s="20">
        <f>LN(Stocks!B56/Stocks!B46)</f>
        <v>-2.6764238933892577E-2</v>
      </c>
      <c r="H56" s="20">
        <f>LN(Stocks!C56/Stocks!C46)</f>
        <v>3.2186648555320094E-2</v>
      </c>
      <c r="I56" s="20">
        <f>LN(Stocks!D56/Stocks!D46)</f>
        <v>1.1551960689743977E-2</v>
      </c>
      <c r="J56" s="20">
        <f>LN(Stocks!E56/Stocks!E46)</f>
        <v>2.1626747319251162E-2</v>
      </c>
      <c r="K56" s="21">
        <f>LN(Stocks!F56/Stocks!F46)</f>
        <v>9.3328384894087138E-2</v>
      </c>
    </row>
    <row r="57" spans="1:11" x14ac:dyDescent="0.25">
      <c r="A57" s="37">
        <v>41018</v>
      </c>
      <c r="B57" s="18">
        <f>LN(Stocks!B57/Stocks!B56)</f>
        <v>2.0556702418488542E-3</v>
      </c>
      <c r="C57" s="18">
        <f>LN(Stocks!C57/Stocks!C56)</f>
        <v>6.7643706021646042E-3</v>
      </c>
      <c r="D57" s="18">
        <f>LN(Stocks!D57/Stocks!D56)</f>
        <v>-2.4086285105208542E-3</v>
      </c>
      <c r="E57" s="18">
        <f>LN(Stocks!E57/Stocks!E56)</f>
        <v>-1.6726540738619057E-3</v>
      </c>
      <c r="F57" s="19">
        <f>LN(Stocks!F57/Stocks!F56)</f>
        <v>3.1438601733612052E-3</v>
      </c>
      <c r="G57" s="20">
        <f>LN(Stocks!B57/Stocks!B47)</f>
        <v>-3.5126548181166443E-2</v>
      </c>
      <c r="H57" s="20">
        <f>LN(Stocks!C57/Stocks!C47)</f>
        <v>3.270467904619212E-2</v>
      </c>
      <c r="I57" s="20">
        <f>LN(Stocks!D57/Stocks!D47)</f>
        <v>8.0448857333336957E-3</v>
      </c>
      <c r="J57" s="20">
        <f>LN(Stocks!E57/Stocks!E47)</f>
        <v>9.3168952200694873E-3</v>
      </c>
      <c r="K57" s="21">
        <f>LN(Stocks!F57/Stocks!F47)</f>
        <v>8.3763860741628948E-2</v>
      </c>
    </row>
    <row r="58" spans="1:11" x14ac:dyDescent="0.25">
      <c r="A58" s="37">
        <v>41019</v>
      </c>
      <c r="B58" s="18">
        <f>LN(Stocks!B58/Stocks!B57)</f>
        <v>-1.0886998525325644E-2</v>
      </c>
      <c r="C58" s="18">
        <f>LN(Stocks!C58/Stocks!C57)</f>
        <v>-3.6840652994172872E-3</v>
      </c>
      <c r="D58" s="18">
        <f>LN(Stocks!D58/Stocks!D57)</f>
        <v>-2.1704046250493242E-2</v>
      </c>
      <c r="E58" s="18">
        <f>LN(Stocks!E58/Stocks!E57)</f>
        <v>8.5593712299634177E-3</v>
      </c>
      <c r="F58" s="19">
        <f>LN(Stocks!F58/Stocks!F57)</f>
        <v>-3.7737468468948664E-3</v>
      </c>
      <c r="G58" s="20">
        <f>LN(Stocks!B58/Stocks!B48)</f>
        <v>-2.3962615545980143E-2</v>
      </c>
      <c r="H58" s="20">
        <f>LN(Stocks!C58/Stocks!C48)</f>
        <v>4.219392040278435E-2</v>
      </c>
      <c r="I58" s="20">
        <f>LN(Stocks!D58/Stocks!D48)</f>
        <v>-1.8509399726342673E-2</v>
      </c>
      <c r="J58" s="20">
        <f>LN(Stocks!E58/Stocks!E48)</f>
        <v>2.5157701189444034E-2</v>
      </c>
      <c r="K58" s="21">
        <f>LN(Stocks!F58/Stocks!F48)</f>
        <v>8.5809158485595297E-2</v>
      </c>
    </row>
    <row r="59" spans="1:11" x14ac:dyDescent="0.25">
      <c r="A59" s="37">
        <v>41020</v>
      </c>
      <c r="B59" s="18">
        <f>LN(Stocks!B59/Stocks!B58)</f>
        <v>-2.7404313471625311E-3</v>
      </c>
      <c r="C59" s="18">
        <f>LN(Stocks!C59/Stocks!C58)</f>
        <v>-9.2297803938209467E-4</v>
      </c>
      <c r="D59" s="18">
        <f>LN(Stocks!D59/Stocks!D58)</f>
        <v>-2.3080505437758012E-3</v>
      </c>
      <c r="E59" s="18">
        <f>LN(Stocks!E59/Stocks!E58)</f>
        <v>-5.4644787736666631E-2</v>
      </c>
      <c r="F59" s="19">
        <f>LN(Stocks!F59/Stocks!F58)</f>
        <v>1.2834977791957233E-2</v>
      </c>
      <c r="G59" s="20">
        <f>LN(Stocks!B59/Stocks!B49)</f>
        <v>-2.7808115329635688E-2</v>
      </c>
      <c r="H59" s="20">
        <f>LN(Stocks!C59/Stocks!C49)</f>
        <v>3.8281272823288887E-2</v>
      </c>
      <c r="I59" s="20">
        <f>LN(Stocks!D59/Stocks!D49)</f>
        <v>-1.9411707664464487E-2</v>
      </c>
      <c r="J59" s="20">
        <f>LN(Stocks!E59/Stocks!E49)</f>
        <v>-2.7959464180136478E-2</v>
      </c>
      <c r="K59" s="21">
        <f>LN(Stocks!F59/Stocks!F49)</f>
        <v>6.4227717177933047E-2</v>
      </c>
    </row>
    <row r="60" spans="1:11" x14ac:dyDescent="0.25">
      <c r="A60" s="37">
        <v>41023</v>
      </c>
      <c r="B60" s="18">
        <f>LN(Stocks!B60/Stocks!B59)</f>
        <v>-5.6936428718788786E-3</v>
      </c>
      <c r="C60" s="18">
        <f>LN(Stocks!C60/Stocks!C59)</f>
        <v>-4.8345112438937087E-3</v>
      </c>
      <c r="D60" s="18">
        <f>LN(Stocks!D60/Stocks!D59)</f>
        <v>1.5496722804431881E-2</v>
      </c>
      <c r="E60" s="18">
        <f>LN(Stocks!E60/Stocks!E59)</f>
        <v>6.0752570711849335E-3</v>
      </c>
      <c r="F60" s="19">
        <f>LN(Stocks!F60/Stocks!F59)</f>
        <v>-1.1260740607094475E-2</v>
      </c>
      <c r="G60" s="20">
        <f>LN(Stocks!B60/Stocks!B50)</f>
        <v>-3.680927363684898E-2</v>
      </c>
      <c r="H60" s="20">
        <f>LN(Stocks!C60/Stocks!C50)</f>
        <v>3.6864210394273497E-2</v>
      </c>
      <c r="I60" s="20">
        <f>LN(Stocks!D60/Stocks!D50)</f>
        <v>-7.8424148665586055E-4</v>
      </c>
      <c r="J60" s="20">
        <f>LN(Stocks!E60/Stocks!E50)</f>
        <v>-1.7749243752518244E-2</v>
      </c>
      <c r="K60" s="21">
        <f>LN(Stocks!F60/Stocks!F50)</f>
        <v>4.7674243658722519E-2</v>
      </c>
    </row>
    <row r="61" spans="1:11" x14ac:dyDescent="0.25">
      <c r="A61" s="37">
        <v>41024</v>
      </c>
      <c r="B61" s="18">
        <f>LN(Stocks!B61/Stocks!B60)</f>
        <v>-6.9714066430075902E-3</v>
      </c>
      <c r="C61" s="18">
        <f>LN(Stocks!C61/Stocks!C60)</f>
        <v>2.9855849852665896E-3</v>
      </c>
      <c r="D61" s="18">
        <f>LN(Stocks!D61/Stocks!D60)</f>
        <v>1.9593735859682907E-3</v>
      </c>
      <c r="E61" s="18">
        <f>LN(Stocks!E61/Stocks!E60)</f>
        <v>-2.0974867266909069E-2</v>
      </c>
      <c r="F61" s="19">
        <f>LN(Stocks!F61/Stocks!F60)</f>
        <v>5.2094932860168947E-2</v>
      </c>
      <c r="G61" s="20">
        <f>LN(Stocks!B61/Stocks!B51)</f>
        <v>-5.6721799142133801E-2</v>
      </c>
      <c r="H61" s="20">
        <f>LN(Stocks!C61/Stocks!C51)</f>
        <v>3.5686266398926129E-2</v>
      </c>
      <c r="I61" s="20">
        <f>LN(Stocks!D61/Stocks!D51)</f>
        <v>7.8331139017440501E-4</v>
      </c>
      <c r="J61" s="20">
        <f>LN(Stocks!E61/Stocks!E51)</f>
        <v>-4.8175368827660124E-2</v>
      </c>
      <c r="K61" s="21">
        <f>LN(Stocks!F61/Stocks!F51)</f>
        <v>7.0828831601241843E-2</v>
      </c>
    </row>
    <row r="62" spans="1:11" x14ac:dyDescent="0.25">
      <c r="A62" s="37">
        <v>41025</v>
      </c>
      <c r="B62" s="18">
        <f>LN(Stocks!B62/Stocks!B61)</f>
        <v>-6.4621475196972311E-2</v>
      </c>
      <c r="C62" s="18">
        <f>LN(Stocks!C62/Stocks!C61)</f>
        <v>1.1347045675291229E-2</v>
      </c>
      <c r="D62" s="18">
        <f>LN(Stocks!D62/Stocks!D61)</f>
        <v>4.6093824253915306E-3</v>
      </c>
      <c r="E62" s="18">
        <f>LN(Stocks!E62/Stocks!E61)</f>
        <v>-3.2532142748230128E-3</v>
      </c>
      <c r="F62" s="19">
        <f>LN(Stocks!F62/Stocks!F61)</f>
        <v>1.0396670495309901E-2</v>
      </c>
      <c r="G62" s="20">
        <f>LN(Stocks!B62/Stocks!B52)</f>
        <v>-0.13572677263425365</v>
      </c>
      <c r="H62" s="20">
        <f>LN(Stocks!C62/Stocks!C52)</f>
        <v>2.7096860466672465E-2</v>
      </c>
      <c r="I62" s="20">
        <f>LN(Stocks!D62/Stocks!D52)</f>
        <v>1.1050749736539044E-2</v>
      </c>
      <c r="J62" s="20">
        <f>LN(Stocks!E62/Stocks!E52)</f>
        <v>-6.2975254444061698E-2</v>
      </c>
      <c r="K62" s="21">
        <f>LN(Stocks!F62/Stocks!F52)</f>
        <v>7.5472671234066216E-2</v>
      </c>
    </row>
    <row r="63" spans="1:11" x14ac:dyDescent="0.25">
      <c r="A63" s="37">
        <v>41026</v>
      </c>
      <c r="B63" s="18">
        <f>LN(Stocks!B63/Stocks!B62)</f>
        <v>-3.1043230024452001E-2</v>
      </c>
      <c r="C63" s="18">
        <f>LN(Stocks!C63/Stocks!C62)</f>
        <v>-1.2272513095092053E-2</v>
      </c>
      <c r="D63" s="18">
        <f>LN(Stocks!D63/Stocks!D62)</f>
        <v>-2.9662140791795796E-3</v>
      </c>
      <c r="E63" s="18">
        <f>LN(Stocks!E63/Stocks!E62)</f>
        <v>-2.1219825314550592E-2</v>
      </c>
      <c r="F63" s="19">
        <f>LN(Stocks!F63/Stocks!F62)</f>
        <v>-1.0396670495309892E-2</v>
      </c>
      <c r="G63" s="20">
        <f>LN(Stocks!B63/Stocks!B53)</f>
        <v>-0.16730535269936331</v>
      </c>
      <c r="H63" s="20">
        <f>LN(Stocks!C63/Stocks!C53)</f>
        <v>1.0447595327556266E-2</v>
      </c>
      <c r="I63" s="20">
        <f>LN(Stocks!D63/Stocks!D53)</f>
        <v>3.2104747555399015E-3</v>
      </c>
      <c r="J63" s="20">
        <f>LN(Stocks!E63/Stocks!E53)</f>
        <v>-8.6162016863427573E-2</v>
      </c>
      <c r="K63" s="21">
        <f>LN(Stocks!F63/Stocks!F53)</f>
        <v>7.9843539217070783E-2</v>
      </c>
    </row>
    <row r="64" spans="1:11" x14ac:dyDescent="0.25">
      <c r="A64" s="37">
        <v>41027</v>
      </c>
      <c r="B64" s="18">
        <f>LN(Stocks!B64/Stocks!B63)</f>
        <v>-1.1561056958322069E-2</v>
      </c>
      <c r="C64" s="18">
        <f>LN(Stocks!C64/Stocks!C63)</f>
        <v>-1.9570873733051777E-3</v>
      </c>
      <c r="D64" s="18">
        <f>LN(Stocks!D64/Stocks!D63)</f>
        <v>-1.1241921846394493E-2</v>
      </c>
      <c r="E64" s="18">
        <f>LN(Stocks!E64/Stocks!E63)</f>
        <v>2.8756476784346902E-3</v>
      </c>
      <c r="F64" s="19">
        <f>LN(Stocks!F64/Stocks!F63)</f>
        <v>2.6839057116683608E-3</v>
      </c>
      <c r="G64" s="20">
        <f>LN(Stocks!B64/Stocks!B54)</f>
        <v>-0.15859091481536786</v>
      </c>
      <c r="H64" s="20">
        <f>LN(Stocks!C64/Stocks!C54)</f>
        <v>3.2013079294286231E-3</v>
      </c>
      <c r="I64" s="20">
        <f>LN(Stocks!D64/Stocks!D54)</f>
        <v>-1.0146842868778427E-2</v>
      </c>
      <c r="J64" s="20">
        <f>LN(Stocks!E64/Stocks!E54)</f>
        <v>-9.0957333865602272E-2</v>
      </c>
      <c r="K64" s="21">
        <f>LN(Stocks!F64/Stocks!F54)</f>
        <v>9.1298215617345718E-2</v>
      </c>
    </row>
    <row r="65" spans="1:11" x14ac:dyDescent="0.25">
      <c r="A65" s="37">
        <v>41030</v>
      </c>
      <c r="B65" s="18">
        <f>LN(Stocks!B65/Stocks!B64)</f>
        <v>-1.0672148751334114E-3</v>
      </c>
      <c r="C65" s="18">
        <f>LN(Stocks!C65/Stocks!C64)</f>
        <v>8.009899576538481E-3</v>
      </c>
      <c r="D65" s="18">
        <f>LN(Stocks!D65/Stocks!D64)</f>
        <v>1.342828981985751E-2</v>
      </c>
      <c r="E65" s="18">
        <f>LN(Stocks!E65/Stocks!E64)</f>
        <v>7.4755050911694864E-3</v>
      </c>
      <c r="F65" s="19">
        <f>LN(Stocks!F65/Stocks!F64)</f>
        <v>1.1902572802975741E-3</v>
      </c>
      <c r="G65" s="20">
        <f>LN(Stocks!B65/Stocks!B55)</f>
        <v>-0.13784705560450577</v>
      </c>
      <c r="H65" s="20">
        <f>LN(Stocks!C65/Stocks!C55)</f>
        <v>1.0233595524879228E-3</v>
      </c>
      <c r="I65" s="20">
        <f>LN(Stocks!D65/Stocks!D55)</f>
        <v>-5.0573579630749316E-3</v>
      </c>
      <c r="J65" s="20">
        <f>LN(Stocks!E65/Stocks!E55)</f>
        <v>-9.3458229286088643E-2</v>
      </c>
      <c r="K65" s="21">
        <f>LN(Stocks!F65/Stocks!F55)</f>
        <v>7.9200190316343039E-2</v>
      </c>
    </row>
    <row r="66" spans="1:11" x14ac:dyDescent="0.25">
      <c r="A66" s="37">
        <v>41031</v>
      </c>
      <c r="B66" s="18">
        <f>LN(Stocks!B66/Stocks!B65)</f>
        <v>1.6312062313684615E-2</v>
      </c>
      <c r="C66" s="18">
        <f>LN(Stocks!C66/Stocks!C65)</f>
        <v>-1.3593224943579426E-2</v>
      </c>
      <c r="D66" s="18">
        <f>LN(Stocks!D66/Stocks!D65)</f>
        <v>1.558816805583115E-3</v>
      </c>
      <c r="E66" s="18">
        <f>LN(Stocks!E66/Stocks!E65)</f>
        <v>-8.4139187280289109E-3</v>
      </c>
      <c r="F66" s="19">
        <f>LN(Stocks!F66/Stocks!F65)</f>
        <v>-3.2036424930856434E-2</v>
      </c>
      <c r="G66" s="20">
        <f>LN(Stocks!B66/Stocks!B56)</f>
        <v>-0.11621772388672086</v>
      </c>
      <c r="H66" s="20">
        <f>LN(Stocks!C66/Stocks!C56)</f>
        <v>-8.1574791554088304E-3</v>
      </c>
      <c r="I66" s="20">
        <f>LN(Stocks!D66/Stocks!D56)</f>
        <v>-3.5762757891317151E-3</v>
      </c>
      <c r="J66" s="20">
        <f>LN(Stocks!E66/Stocks!E56)</f>
        <v>-8.5193486324087686E-2</v>
      </c>
      <c r="K66" s="21">
        <f>LN(Stocks!F66/Stocks!F56)</f>
        <v>2.4877021432607643E-2</v>
      </c>
    </row>
    <row r="67" spans="1:11" x14ac:dyDescent="0.25">
      <c r="A67" s="37">
        <v>41032</v>
      </c>
      <c r="B67" s="18">
        <f>LN(Stocks!B67/Stocks!B66)</f>
        <v>-1.0455756753975146E-2</v>
      </c>
      <c r="C67" s="18">
        <f>LN(Stocks!C67/Stocks!C66)</f>
        <v>-2.0755670235121414E-3</v>
      </c>
      <c r="D67" s="18">
        <f>LN(Stocks!D67/Stocks!D66)</f>
        <v>7.216745056513884E-3</v>
      </c>
      <c r="E67" s="18">
        <f>LN(Stocks!E67/Stocks!E66)</f>
        <v>4.8125202852416071E-3</v>
      </c>
      <c r="F67" s="19">
        <f>LN(Stocks!F67/Stocks!F66)</f>
        <v>-1.7040541617679827E-2</v>
      </c>
      <c r="G67" s="20">
        <f>LN(Stocks!B67/Stocks!B57)</f>
        <v>-0.12872915088254491</v>
      </c>
      <c r="H67" s="20">
        <f>LN(Stocks!C67/Stocks!C57)</f>
        <v>-1.6997416781085642E-2</v>
      </c>
      <c r="I67" s="20">
        <f>LN(Stocks!D67/Stocks!D57)</f>
        <v>6.0490977779030343E-3</v>
      </c>
      <c r="J67" s="20">
        <f>LN(Stocks!E67/Stocks!E57)</f>
        <v>-7.8708311964984304E-2</v>
      </c>
      <c r="K67" s="21">
        <f>LN(Stocks!F67/Stocks!F57)</f>
        <v>4.6926196415665858E-3</v>
      </c>
    </row>
    <row r="68" spans="1:11" x14ac:dyDescent="0.25">
      <c r="A68" s="37">
        <v>41033</v>
      </c>
      <c r="B68" s="18">
        <f>LN(Stocks!B68/Stocks!B67)</f>
        <v>-4.0670893686364706E-3</v>
      </c>
      <c r="C68" s="18">
        <f>LN(Stocks!C68/Stocks!C67)</f>
        <v>-6.2366013499815312E-4</v>
      </c>
      <c r="D68" s="18">
        <f>LN(Stocks!D68/Stocks!D67)</f>
        <v>-3.8654876486058737E-4</v>
      </c>
      <c r="E68" s="18">
        <f>LN(Stocks!E68/Stocks!E67)</f>
        <v>8.2025482330338496E-3</v>
      </c>
      <c r="F68" s="19">
        <f>LN(Stocks!F68/Stocks!F67)</f>
        <v>5.0794559215001723E-3</v>
      </c>
      <c r="G68" s="20">
        <f>LN(Stocks!B68/Stocks!B58)</f>
        <v>-0.12190924172585575</v>
      </c>
      <c r="H68" s="20">
        <f>LN(Stocks!C68/Stocks!C58)</f>
        <v>-1.3937011616666498E-2</v>
      </c>
      <c r="I68" s="20">
        <f>LN(Stocks!D68/Stocks!D58)</f>
        <v>2.7366595263535628E-2</v>
      </c>
      <c r="J68" s="20">
        <f>LN(Stocks!E68/Stocks!E58)</f>
        <v>-7.9065134961913683E-2</v>
      </c>
      <c r="K68" s="21">
        <f>LN(Stocks!F68/Stocks!F58)</f>
        <v>1.3545822409961522E-2</v>
      </c>
    </row>
    <row r="69" spans="1:11" x14ac:dyDescent="0.25">
      <c r="A69" s="37">
        <v>41034</v>
      </c>
      <c r="B69" s="18">
        <f>LN(Stocks!B69/Stocks!B68)</f>
        <v>-5.5925893923027279E-3</v>
      </c>
      <c r="C69" s="18">
        <f>LN(Stocks!C69/Stocks!C68)</f>
        <v>5.0812445961227505E-3</v>
      </c>
      <c r="D69" s="18">
        <f>LN(Stocks!D69/Stocks!D68)</f>
        <v>1.0005598291300726E-2</v>
      </c>
      <c r="E69" s="18">
        <f>LN(Stocks!E69/Stocks!E68)</f>
        <v>1.3720086490813823E-2</v>
      </c>
      <c r="F69" s="19">
        <f>LN(Stocks!F69/Stocks!F68)</f>
        <v>0</v>
      </c>
      <c r="G69" s="20">
        <f>LN(Stocks!B69/Stocks!B59)</f>
        <v>-0.12476139977099587</v>
      </c>
      <c r="H69" s="20">
        <f>LN(Stocks!C69/Stocks!C59)</f>
        <v>-7.9327889811615215E-3</v>
      </c>
      <c r="I69" s="20">
        <f>LN(Stocks!D69/Stocks!D59)</f>
        <v>3.9680244098612261E-2</v>
      </c>
      <c r="J69" s="20">
        <f>LN(Stocks!E69/Stocks!E59)</f>
        <v>-1.0700260734433337E-2</v>
      </c>
      <c r="K69" s="21">
        <f>LN(Stocks!F69/Stocks!F59)</f>
        <v>7.108446180043252E-4</v>
      </c>
    </row>
    <row r="70" spans="1:11" x14ac:dyDescent="0.25">
      <c r="A70" s="37">
        <v>41037</v>
      </c>
      <c r="B70" s="18">
        <f>LN(Stocks!B70/Stocks!B69)</f>
        <v>7.544730786571694E-4</v>
      </c>
      <c r="C70" s="18">
        <f>LN(Stocks!C70/Stocks!C69)</f>
        <v>4.1357898724680438E-4</v>
      </c>
      <c r="D70" s="18">
        <f>LN(Stocks!D70/Stocks!D69)</f>
        <v>1.9126021463250463E-3</v>
      </c>
      <c r="E70" s="18">
        <f>LN(Stocks!E70/Stocks!E69)</f>
        <v>2.5000068866356442E-3</v>
      </c>
      <c r="F70" s="19">
        <f>LN(Stocks!F70/Stocks!F69)</f>
        <v>-1.5959526990284686E-2</v>
      </c>
      <c r="G70" s="20">
        <f>LN(Stocks!B70/Stocks!B60)</f>
        <v>-0.11831328382045984</v>
      </c>
      <c r="H70" s="20">
        <f>LN(Stocks!C70/Stocks!C60)</f>
        <v>-2.6846987500210836E-3</v>
      </c>
      <c r="I70" s="20">
        <f>LN(Stocks!D70/Stocks!D60)</f>
        <v>2.6096123440505298E-2</v>
      </c>
      <c r="J70" s="20">
        <f>LN(Stocks!E70/Stocks!E60)</f>
        <v>-1.4275510918982704E-2</v>
      </c>
      <c r="K70" s="21">
        <f>LN(Stocks!F70/Stocks!F60)</f>
        <v>-3.9879417651858999E-3</v>
      </c>
    </row>
    <row r="71" spans="1:11" x14ac:dyDescent="0.25">
      <c r="A71" s="37">
        <v>41038</v>
      </c>
      <c r="B71" s="18">
        <f>LN(Stocks!B71/Stocks!B70)</f>
        <v>6.7666029945304676E-3</v>
      </c>
      <c r="C71" s="18">
        <f>LN(Stocks!C71/Stocks!C70)</f>
        <v>9.4670578211063436E-3</v>
      </c>
      <c r="D71" s="18">
        <f>LN(Stocks!D71/Stocks!D70)</f>
        <v>5.8681936053752914E-3</v>
      </c>
      <c r="E71" s="18">
        <f>LN(Stocks!E71/Stocks!E70)</f>
        <v>1.4316952359943009E-2</v>
      </c>
      <c r="F71" s="19">
        <f>LN(Stocks!F71/Stocks!F70)</f>
        <v>1.9120909793135604E-2</v>
      </c>
      <c r="G71" s="20">
        <f>LN(Stocks!B71/Stocks!B61)</f>
        <v>-0.10457527418292178</v>
      </c>
      <c r="H71" s="20">
        <f>LN(Stocks!C71/Stocks!C61)</f>
        <v>3.7967740858186635E-3</v>
      </c>
      <c r="I71" s="20">
        <f>LN(Stocks!D71/Stocks!D61)</f>
        <v>3.0004943459912278E-2</v>
      </c>
      <c r="J71" s="20">
        <f>LN(Stocks!E71/Stocks!E61)</f>
        <v>2.1016308707869295E-2</v>
      </c>
      <c r="K71" s="21">
        <f>LN(Stocks!F71/Stocks!F61)</f>
        <v>-3.69619648322193E-2</v>
      </c>
    </row>
    <row r="72" spans="1:11" x14ac:dyDescent="0.25">
      <c r="A72" s="37">
        <v>41039</v>
      </c>
      <c r="B72" s="18">
        <f>LN(Stocks!B72/Stocks!B71)</f>
        <v>-9.7887191019196754E-3</v>
      </c>
      <c r="C72" s="18">
        <f>LN(Stocks!C72/Stocks!C71)</f>
        <v>-1.2677316940354988E-2</v>
      </c>
      <c r="D72" s="18">
        <f>LN(Stocks!D72/Stocks!D71)</f>
        <v>-1.8869749427854306E-2</v>
      </c>
      <c r="E72" s="18">
        <f>LN(Stocks!E72/Stocks!E71)</f>
        <v>-1.0970120037166905E-2</v>
      </c>
      <c r="F72" s="19">
        <f>LN(Stocks!F72/Stocks!F71)</f>
        <v>-3.1556895238536259E-4</v>
      </c>
      <c r="G72" s="20">
        <f>LN(Stocks!B72/Stocks!B62)</f>
        <v>-4.9742518087869184E-2</v>
      </c>
      <c r="H72" s="20">
        <f>LN(Stocks!C72/Stocks!C62)</f>
        <v>-2.0227588529827607E-2</v>
      </c>
      <c r="I72" s="20">
        <f>LN(Stocks!D72/Stocks!D62)</f>
        <v>6.5258116066663754E-3</v>
      </c>
      <c r="J72" s="20">
        <f>LN(Stocks!E72/Stocks!E62)</f>
        <v>1.3299402945525221E-2</v>
      </c>
      <c r="K72" s="21">
        <f>LN(Stocks!F72/Stocks!F62)</f>
        <v>-4.7674204279914506E-2</v>
      </c>
    </row>
    <row r="73" spans="1:11" x14ac:dyDescent="0.25">
      <c r="A73" s="37">
        <v>41040</v>
      </c>
      <c r="B73" s="18">
        <f>LN(Stocks!B73/Stocks!B72)</f>
        <v>-2.3736405293250211E-2</v>
      </c>
      <c r="C73" s="18">
        <f>LN(Stocks!C73/Stocks!C72)</f>
        <v>-5.8257336737484325E-3</v>
      </c>
      <c r="D73" s="18">
        <f>LN(Stocks!D73/Stocks!D72)</f>
        <v>7.5597996313939561E-3</v>
      </c>
      <c r="E73" s="18">
        <f>LN(Stocks!E73/Stocks!E72)</f>
        <v>-2.7719183830783368E-3</v>
      </c>
      <c r="F73" s="19">
        <f>LN(Stocks!F73/Stocks!F72)</f>
        <v>5.9814309286201611E-3</v>
      </c>
      <c r="G73" s="20">
        <f>LN(Stocks!B73/Stocks!B63)</f>
        <v>-4.2435693356667227E-2</v>
      </c>
      <c r="H73" s="20">
        <f>LN(Stocks!C73/Stocks!C63)</f>
        <v>-1.3780809108483963E-2</v>
      </c>
      <c r="I73" s="20">
        <f>LN(Stocks!D73/Stocks!D63)</f>
        <v>1.7051825317240078E-2</v>
      </c>
      <c r="J73" s="20">
        <f>LN(Stocks!E73/Stocks!E63)</f>
        <v>3.1747309876997656E-2</v>
      </c>
      <c r="K73" s="21">
        <f>LN(Stocks!F73/Stocks!F63)</f>
        <v>-3.129610285598456E-2</v>
      </c>
    </row>
    <row r="74" spans="1:11" x14ac:dyDescent="0.25">
      <c r="A74" s="37">
        <v>41041</v>
      </c>
      <c r="B74" s="18">
        <f>LN(Stocks!B74/Stocks!B73)</f>
        <v>1.9905191137814656E-3</v>
      </c>
      <c r="C74" s="18">
        <f>LN(Stocks!C74/Stocks!C73)</f>
        <v>-5.1249515124532638E-3</v>
      </c>
      <c r="D74" s="18">
        <f>LN(Stocks!D74/Stocks!D73)</f>
        <v>-9.9633285553818712E-3</v>
      </c>
      <c r="E74" s="18">
        <f>LN(Stocks!E74/Stocks!E73)</f>
        <v>-3.4827804579274048E-3</v>
      </c>
      <c r="F74" s="19">
        <f>LN(Stocks!F74/Stocks!F73)</f>
        <v>-1.2316630085041375E-2</v>
      </c>
      <c r="G74" s="20">
        <f>LN(Stocks!B74/Stocks!B64)</f>
        <v>-2.8884117284563728E-2</v>
      </c>
      <c r="H74" s="20">
        <f>LN(Stocks!C74/Stocks!C64)</f>
        <v>-1.6948673247632103E-2</v>
      </c>
      <c r="I74" s="20">
        <f>LN(Stocks!D74/Stocks!D64)</f>
        <v>1.8330418608252783E-2</v>
      </c>
      <c r="J74" s="20">
        <f>LN(Stocks!E74/Stocks!E64)</f>
        <v>2.5388881740635558E-2</v>
      </c>
      <c r="K74" s="21">
        <f>LN(Stocks!F74/Stocks!F64)</f>
        <v>-4.6296638652694268E-2</v>
      </c>
    </row>
    <row r="75" spans="1:11" x14ac:dyDescent="0.25">
      <c r="A75" s="37">
        <v>41044</v>
      </c>
      <c r="B75" s="18">
        <f>LN(Stocks!B75/Stocks!B74)</f>
        <v>3.6446615449582331E-2</v>
      </c>
      <c r="C75" s="18">
        <f>LN(Stocks!C75/Stocks!C74)</f>
        <v>8.2501772604572799E-3</v>
      </c>
      <c r="D75" s="18">
        <f>LN(Stocks!D75/Stocks!D74)</f>
        <v>6.2678095140992077E-3</v>
      </c>
      <c r="E75" s="18">
        <f>LN(Stocks!E75/Stocks!E74)</f>
        <v>7.9309512091140823E-3</v>
      </c>
      <c r="F75" s="19">
        <f>LN(Stocks!F75/Stocks!F74)</f>
        <v>1.8574482132806467E-2</v>
      </c>
      <c r="G75" s="20">
        <f>LN(Stocks!B75/Stocks!B65)</f>
        <v>8.6297130401519657E-3</v>
      </c>
      <c r="H75" s="20">
        <f>LN(Stocks!C75/Stocks!C65)</f>
        <v>-1.6708395563713407E-2</v>
      </c>
      <c r="I75" s="20">
        <f>LN(Stocks!D75/Stocks!D65)</f>
        <v>1.1169938302494646E-2</v>
      </c>
      <c r="J75" s="20">
        <f>LN(Stocks!E75/Stocks!E65)</f>
        <v>2.5844327858580197E-2</v>
      </c>
      <c r="K75" s="21">
        <f>LN(Stocks!F75/Stocks!F65)</f>
        <v>-2.8912413800185457E-2</v>
      </c>
    </row>
    <row r="76" spans="1:11" x14ac:dyDescent="0.25">
      <c r="A76" s="37">
        <v>41045</v>
      </c>
      <c r="B76" s="18">
        <f>LN(Stocks!B76/Stocks!B75)</f>
        <v>-4.1629159155895431E-3</v>
      </c>
      <c r="C76" s="18">
        <f>LN(Stocks!C76/Stocks!C75)</f>
        <v>-5.7367587638304345E-3</v>
      </c>
      <c r="D76" s="18">
        <f>LN(Stocks!D76/Stocks!D75)</f>
        <v>-1.5155950612307375E-2</v>
      </c>
      <c r="E76" s="18">
        <f>LN(Stocks!E76/Stocks!E75)</f>
        <v>-1.4423341323562542E-2</v>
      </c>
      <c r="F76" s="19">
        <f>LN(Stocks!F76/Stocks!F75)</f>
        <v>4.9781514923787585E-3</v>
      </c>
      <c r="G76" s="20">
        <f>LN(Stocks!B76/Stocks!B66)</f>
        <v>-1.1845265189122153E-2</v>
      </c>
      <c r="H76" s="20">
        <f>LN(Stocks!C76/Stocks!C66)</f>
        <v>-8.8519293839643583E-3</v>
      </c>
      <c r="I76" s="20">
        <f>LN(Stocks!D76/Stocks!D66)</f>
        <v>-5.5448291153958459E-3</v>
      </c>
      <c r="J76" s="20">
        <f>LN(Stocks!E76/Stocks!E66)</f>
        <v>1.9834905263046709E-2</v>
      </c>
      <c r="K76" s="21">
        <f>LN(Stocks!F76/Stocks!F66)</f>
        <v>8.1021626230497416E-3</v>
      </c>
    </row>
    <row r="77" spans="1:11" x14ac:dyDescent="0.25">
      <c r="A77" s="37">
        <v>41046</v>
      </c>
      <c r="B77" s="18">
        <f>LN(Stocks!B77/Stocks!B76)</f>
        <v>1.1380028056108571E-2</v>
      </c>
      <c r="C77" s="18">
        <f>LN(Stocks!C77/Stocks!C76)</f>
        <v>3.1376571802930813E-4</v>
      </c>
      <c r="D77" s="18">
        <f>LN(Stocks!D77/Stocks!D76)</f>
        <v>-1.165830573401822E-2</v>
      </c>
      <c r="E77" s="18">
        <f>LN(Stocks!E77/Stocks!E76)</f>
        <v>5.6626277895358912E-4</v>
      </c>
      <c r="F77" s="19">
        <f>LN(Stocks!F77/Stocks!F76)</f>
        <v>-2.7972070431927835E-3</v>
      </c>
      <c r="G77" s="20">
        <f>LN(Stocks!B77/Stocks!B67)</f>
        <v>9.9905196209615771E-3</v>
      </c>
      <c r="H77" s="20">
        <f>LN(Stocks!C77/Stocks!C67)</f>
        <v>-6.4625966424227783E-3</v>
      </c>
      <c r="I77" s="20">
        <f>LN(Stocks!D77/Stocks!D67)</f>
        <v>-2.4419879905927998E-2</v>
      </c>
      <c r="J77" s="20">
        <f>LN(Stocks!E77/Stocks!E67)</f>
        <v>1.5588647756758483E-2</v>
      </c>
      <c r="K77" s="21">
        <f>LN(Stocks!F77/Stocks!F67)</f>
        <v>2.2345497197536878E-2</v>
      </c>
    </row>
    <row r="78" spans="1:11" x14ac:dyDescent="0.25">
      <c r="A78" s="37">
        <v>41047</v>
      </c>
      <c r="B78" s="18">
        <f>LN(Stocks!B78/Stocks!B77)</f>
        <v>-3.8144156466542265E-3</v>
      </c>
      <c r="C78" s="18">
        <f>LN(Stocks!C78/Stocks!C77)</f>
        <v>-9.7726047328534123E-3</v>
      </c>
      <c r="D78" s="18">
        <f>LN(Stocks!D78/Stocks!D77)</f>
        <v>-7.3160528769443279E-3</v>
      </c>
      <c r="E78" s="18">
        <f>LN(Stocks!E78/Stocks!E77)</f>
        <v>-8.9698144971523518E-3</v>
      </c>
      <c r="F78" s="19">
        <f>LN(Stocks!F78/Stocks!F77)</f>
        <v>-4.6794433894355517E-3</v>
      </c>
      <c r="G78" s="20">
        <f>LN(Stocks!B78/Stocks!B68)</f>
        <v>1.0243193342943857E-2</v>
      </c>
      <c r="H78" s="20">
        <f>LN(Stocks!C78/Stocks!C68)</f>
        <v>-1.5611541240278061E-2</v>
      </c>
      <c r="I78" s="20">
        <f>LN(Stocks!D78/Stocks!D68)</f>
        <v>-3.1349384018011704E-2</v>
      </c>
      <c r="J78" s="20">
        <f>LN(Stocks!E78/Stocks!E68)</f>
        <v>-1.5837149734276811E-3</v>
      </c>
      <c r="K78" s="21">
        <f>LN(Stocks!F78/Stocks!F68)</f>
        <v>1.2586597886601065E-2</v>
      </c>
    </row>
    <row r="79" spans="1:11" x14ac:dyDescent="0.25">
      <c r="A79" s="37">
        <v>41048</v>
      </c>
      <c r="B79" s="18">
        <f>LN(Stocks!B79/Stocks!B78)</f>
        <v>1.0769790725233904E-2</v>
      </c>
      <c r="C79" s="18">
        <f>LN(Stocks!C79/Stocks!C78)</f>
        <v>8.0981310198785118E-3</v>
      </c>
      <c r="D79" s="18">
        <f>LN(Stocks!D79/Stocks!D78)</f>
        <v>-2.2030525097276817E-2</v>
      </c>
      <c r="E79" s="18">
        <f>LN(Stocks!E79/Stocks!E78)</f>
        <v>1.3361308258017844E-2</v>
      </c>
      <c r="F79" s="19">
        <f>LN(Stocks!F79/Stocks!F78)</f>
        <v>-1.5646535267497504E-3</v>
      </c>
      <c r="G79" s="20">
        <f>LN(Stocks!B79/Stocks!B69)</f>
        <v>2.6605573460480463E-2</v>
      </c>
      <c r="H79" s="20">
        <f>LN(Stocks!C79/Stocks!C69)</f>
        <v>-1.2594654816522236E-2</v>
      </c>
      <c r="I79" s="20">
        <f>LN(Stocks!D79/Stocks!D69)</f>
        <v>-6.3385507406589339E-2</v>
      </c>
      <c r="J79" s="20">
        <f>LN(Stocks!E79/Stocks!E69)</f>
        <v>-1.9424932062235797E-3</v>
      </c>
      <c r="K79" s="21">
        <f>LN(Stocks!F79/Stocks!F69)</f>
        <v>1.1021944359851507E-2</v>
      </c>
    </row>
    <row r="80" spans="1:11" x14ac:dyDescent="0.25">
      <c r="A80" s="37">
        <v>41051</v>
      </c>
      <c r="B80" s="18">
        <f>LN(Stocks!B80/Stocks!B79)</f>
        <v>1.2627434137899175E-2</v>
      </c>
      <c r="C80" s="18">
        <f>LN(Stocks!C80/Stocks!C79)</f>
        <v>-4.0933331598444088E-3</v>
      </c>
      <c r="D80" s="18">
        <f>LN(Stocks!D80/Stocks!D79)</f>
        <v>2.0377750786775479E-3</v>
      </c>
      <c r="E80" s="18">
        <f>LN(Stocks!E80/Stocks!E79)</f>
        <v>-7.779498743087785E-3</v>
      </c>
      <c r="F80" s="19">
        <f>LN(Stocks!F80/Stocks!F79)</f>
        <v>-1.4829125485635379E-2</v>
      </c>
      <c r="G80" s="20">
        <f>LN(Stocks!B80/Stocks!B70)</f>
        <v>3.8478534519722302E-2</v>
      </c>
      <c r="H80" s="20">
        <f>LN(Stocks!C80/Stocks!C70)</f>
        <v>-1.7101566963613462E-2</v>
      </c>
      <c r="I80" s="20">
        <f>LN(Stocks!D80/Stocks!D70)</f>
        <v>-6.3260334474236679E-2</v>
      </c>
      <c r="J80" s="20">
        <f>LN(Stocks!E80/Stocks!E70)</f>
        <v>-1.2221998835946988E-2</v>
      </c>
      <c r="K80" s="21">
        <f>LN(Stocks!F80/Stocks!F70)</f>
        <v>1.2152345864500813E-2</v>
      </c>
    </row>
    <row r="81" spans="1:11" x14ac:dyDescent="0.25">
      <c r="A81" s="37">
        <v>41052</v>
      </c>
      <c r="B81" s="18">
        <f>LN(Stocks!B81/Stocks!B80)</f>
        <v>1.5129254891403323E-2</v>
      </c>
      <c r="C81" s="18">
        <f>LN(Stocks!C81/Stocks!C80)</f>
        <v>1.4617130718418192E-2</v>
      </c>
      <c r="D81" s="18">
        <f>LN(Stocks!D81/Stocks!D80)</f>
        <v>9.239830269014827E-3</v>
      </c>
      <c r="E81" s="18">
        <f>LN(Stocks!E81/Stocks!E80)</f>
        <v>2.2257048740618266E-2</v>
      </c>
      <c r="F81" s="19">
        <f>LN(Stocks!F81/Stocks!F80)</f>
        <v>1.2006358159468903E-2</v>
      </c>
      <c r="G81" s="20">
        <f>LN(Stocks!B81/Stocks!B71)</f>
        <v>4.6841186416595064E-2</v>
      </c>
      <c r="H81" s="20">
        <f>LN(Stocks!C81/Stocks!C71)</f>
        <v>-1.1951494066301785E-2</v>
      </c>
      <c r="I81" s="20">
        <f>LN(Stocks!D81/Stocks!D71)</f>
        <v>-5.9888697810597087E-2</v>
      </c>
      <c r="J81" s="20">
        <f>LN(Stocks!E81/Stocks!E71)</f>
        <v>-4.2819024552715797E-3</v>
      </c>
      <c r="K81" s="21">
        <f>LN(Stocks!F81/Stocks!F71)</f>
        <v>5.0377942308341651E-3</v>
      </c>
    </row>
    <row r="82" spans="1:11" x14ac:dyDescent="0.25">
      <c r="A82" s="37">
        <v>41053</v>
      </c>
      <c r="B82" s="18">
        <f>LN(Stocks!B82/Stocks!B81)</f>
        <v>1.7416539372196609E-2</v>
      </c>
      <c r="C82" s="18">
        <f>LN(Stocks!C82/Stocks!C81)</f>
        <v>-3.1116017966380483E-4</v>
      </c>
      <c r="D82" s="18">
        <f>LN(Stocks!D82/Stocks!D81)</f>
        <v>-5.5822003397142158E-3</v>
      </c>
      <c r="E82" s="18">
        <f>LN(Stocks!E82/Stocks!E81)</f>
        <v>7.1677852013463453E-3</v>
      </c>
      <c r="F82" s="19">
        <f>LN(Stocks!F82/Stocks!F81)</f>
        <v>3.1532998554100918E-2</v>
      </c>
      <c r="G82" s="20">
        <f>LN(Stocks!B82/Stocks!B72)</f>
        <v>7.4046444890711299E-2</v>
      </c>
      <c r="H82" s="20">
        <f>LN(Stocks!C82/Stocks!C72)</f>
        <v>4.1466269438933319E-4</v>
      </c>
      <c r="I82" s="20">
        <f>LN(Stocks!D82/Stocks!D72)</f>
        <v>-4.6601148722457131E-2</v>
      </c>
      <c r="J82" s="20">
        <f>LN(Stocks!E82/Stocks!E72)</f>
        <v>1.3856002783241721E-2</v>
      </c>
      <c r="K82" s="21">
        <f>LN(Stocks!F82/Stocks!F72)</f>
        <v>3.6886361737320621E-2</v>
      </c>
    </row>
    <row r="83" spans="1:11" x14ac:dyDescent="0.25">
      <c r="A83" s="37">
        <v>41054</v>
      </c>
      <c r="B83" s="18">
        <f>LN(Stocks!B83/Stocks!B82)</f>
        <v>7.8986641427265681E-3</v>
      </c>
      <c r="C83" s="18">
        <f>LN(Stocks!C83/Stocks!C82)</f>
        <v>-7.2612321211100461E-4</v>
      </c>
      <c r="D83" s="18">
        <f>LN(Stocks!D83/Stocks!D82)</f>
        <v>4.2906217132916823E-3</v>
      </c>
      <c r="E83" s="18">
        <f>LN(Stocks!E83/Stocks!E82)</f>
        <v>-1.5869092921004147E-3</v>
      </c>
      <c r="F83" s="19">
        <f>LN(Stocks!F83/Stocks!F82)</f>
        <v>-7.9441187884320887E-3</v>
      </c>
      <c r="G83" s="20">
        <f>LN(Stocks!B83/Stocks!B73)</f>
        <v>0.10568151432668807</v>
      </c>
      <c r="H83" s="20">
        <f>LN(Stocks!C83/Stocks!C73)</f>
        <v>5.5142731560268495E-3</v>
      </c>
      <c r="I83" s="20">
        <f>LN(Stocks!D83/Stocks!D73)</f>
        <v>-4.9870326640559404E-2</v>
      </c>
      <c r="J83" s="20">
        <f>LN(Stocks!E83/Stocks!E73)</f>
        <v>1.5041011874219627E-2</v>
      </c>
      <c r="K83" s="21">
        <f>LN(Stocks!F83/Stocks!F73)</f>
        <v>2.2960812020268437E-2</v>
      </c>
    </row>
    <row r="84" spans="1:11" x14ac:dyDescent="0.25">
      <c r="A84" s="37">
        <v>41055</v>
      </c>
      <c r="B84" s="18">
        <f>LN(Stocks!B84/Stocks!B83)</f>
        <v>-5.9770199267027483E-4</v>
      </c>
      <c r="C84" s="18">
        <f>LN(Stocks!C84/Stocks!C83)</f>
        <v>8.2665359524570717E-3</v>
      </c>
      <c r="D84" s="18">
        <f>LN(Stocks!D84/Stocks!D83)</f>
        <v>-4.3718251807513897E-3</v>
      </c>
      <c r="E84" s="18">
        <f>LN(Stocks!E84/Stocks!E83)</f>
        <v>1.1724592618155874E-2</v>
      </c>
      <c r="F84" s="19">
        <f>LN(Stocks!F84/Stocks!F83)</f>
        <v>-7.3890989942466106E-3</v>
      </c>
      <c r="G84" s="20">
        <f>LN(Stocks!B84/Stocks!B74)</f>
        <v>0.10309329322023632</v>
      </c>
      <c r="H84" s="20">
        <f>LN(Stocks!C84/Stocks!C74)</f>
        <v>1.8905760620937351E-2</v>
      </c>
      <c r="I84" s="20">
        <f>LN(Stocks!D84/Stocks!D74)</f>
        <v>-4.4278823265928954E-2</v>
      </c>
      <c r="J84" s="20">
        <f>LN(Stocks!E84/Stocks!E74)</f>
        <v>3.0248384950302954E-2</v>
      </c>
      <c r="K84" s="21">
        <f>LN(Stocks!F84/Stocks!F74)</f>
        <v>2.7888343111063162E-2</v>
      </c>
    </row>
    <row r="85" spans="1:11" x14ac:dyDescent="0.25">
      <c r="A85" s="37">
        <v>41059</v>
      </c>
      <c r="B85" s="18">
        <f>LN(Stocks!B85/Stocks!B84)</f>
        <v>-4.8947804758156729E-3</v>
      </c>
      <c r="C85" s="18">
        <f>LN(Stocks!C85/Stocks!C84)</f>
        <v>-1.3258956869749521E-2</v>
      </c>
      <c r="D85" s="18">
        <f>LN(Stocks!D85/Stocks!D84)</f>
        <v>-9.7021609024373952E-3</v>
      </c>
      <c r="E85" s="18">
        <f>LN(Stocks!E85/Stocks!E84)</f>
        <v>4.1678619244604042E-3</v>
      </c>
      <c r="F85" s="19">
        <f>LN(Stocks!F85/Stocks!F84)</f>
        <v>-3.011507798393E-2</v>
      </c>
      <c r="G85" s="20">
        <f>LN(Stocks!B85/Stocks!B75)</f>
        <v>6.175189729483823E-2</v>
      </c>
      <c r="H85" s="20">
        <f>LN(Stocks!C85/Stocks!C75)</f>
        <v>-2.603373509269306E-3</v>
      </c>
      <c r="I85" s="20">
        <f>LN(Stocks!D85/Stocks!D75)</f>
        <v>-6.0248793682465586E-2</v>
      </c>
      <c r="J85" s="20">
        <f>LN(Stocks!E85/Stocks!E75)</f>
        <v>2.6485295665649215E-2</v>
      </c>
      <c r="K85" s="21">
        <f>LN(Stocks!F85/Stocks!F75)</f>
        <v>-2.0801217005673271E-2</v>
      </c>
    </row>
    <row r="86" spans="1:11" x14ac:dyDescent="0.25">
      <c r="A86" s="37">
        <v>41060</v>
      </c>
      <c r="B86" s="18">
        <f>LN(Stocks!B86/Stocks!B85)</f>
        <v>-1.4119006509760779E-2</v>
      </c>
      <c r="C86" s="18">
        <f>LN(Stocks!C86/Stocks!C85)</f>
        <v>5.3038814350138443E-3</v>
      </c>
      <c r="D86" s="18">
        <f>LN(Stocks!D86/Stocks!D85)</f>
        <v>-7.3760418587985772E-4</v>
      </c>
      <c r="E86" s="18">
        <f>LN(Stocks!E86/Stocks!E85)</f>
        <v>-2.1361720456134366E-3</v>
      </c>
      <c r="F86" s="19">
        <f>LN(Stocks!F86/Stocks!F85)</f>
        <v>-1.9127112966976442E-3</v>
      </c>
      <c r="G86" s="20">
        <f>LN(Stocks!B86/Stocks!B76)</f>
        <v>5.1795806700667024E-2</v>
      </c>
      <c r="H86" s="20">
        <f>LN(Stocks!C86/Stocks!C76)</f>
        <v>8.4372666895749637E-3</v>
      </c>
      <c r="I86" s="20">
        <f>LN(Stocks!D86/Stocks!D76)</f>
        <v>-4.5830447256038034E-2</v>
      </c>
      <c r="J86" s="20">
        <f>LN(Stocks!E86/Stocks!E76)</f>
        <v>3.8772464943598289E-2</v>
      </c>
      <c r="K86" s="21">
        <f>LN(Stocks!F86/Stocks!F76)</f>
        <v>-2.7692079794749802E-2</v>
      </c>
    </row>
    <row r="87" spans="1:11" x14ac:dyDescent="0.25">
      <c r="A87" s="37">
        <v>41061</v>
      </c>
      <c r="B87" s="18">
        <f>LN(Stocks!B87/Stocks!B86)</f>
        <v>-7.5438703592256027E-3</v>
      </c>
      <c r="C87" s="18">
        <f>LN(Stocks!C87/Stocks!C86)</f>
        <v>4.8631098213398893E-3</v>
      </c>
      <c r="D87" s="18">
        <f>LN(Stocks!D87/Stocks!D86)</f>
        <v>7.4321851320712179E-4</v>
      </c>
      <c r="E87" s="18">
        <f>LN(Stocks!E87/Stocks!E86)</f>
        <v>-5.1210379603472437E-3</v>
      </c>
      <c r="F87" s="19">
        <f>LN(Stocks!F87/Stocks!F86)</f>
        <v>5.7269924738485101E-3</v>
      </c>
      <c r="G87" s="20">
        <f>LN(Stocks!B87/Stocks!B77)</f>
        <v>3.2871908285332679E-2</v>
      </c>
      <c r="H87" s="20">
        <f>LN(Stocks!C87/Stocks!C77)</f>
        <v>1.298661079288568E-2</v>
      </c>
      <c r="I87" s="20">
        <f>LN(Stocks!D87/Stocks!D77)</f>
        <v>-3.3428923008812603E-2</v>
      </c>
      <c r="J87" s="20">
        <f>LN(Stocks!E87/Stocks!E77)</f>
        <v>3.3085164204297607E-2</v>
      </c>
      <c r="K87" s="21">
        <f>LN(Stocks!F87/Stocks!F77)</f>
        <v>-1.9167880277708497E-2</v>
      </c>
    </row>
    <row r="88" spans="1:11" x14ac:dyDescent="0.25">
      <c r="A88" s="37">
        <v>41062</v>
      </c>
      <c r="B88" s="18">
        <f>LN(Stocks!B88/Stocks!B87)</f>
        <v>2.0444195435782757E-3</v>
      </c>
      <c r="C88" s="18">
        <f>LN(Stocks!C88/Stocks!C87)</f>
        <v>-8.8123912224390751E-3</v>
      </c>
      <c r="D88" s="18">
        <f>LN(Stocks!D88/Stocks!D87)</f>
        <v>1.4843556100138575E-3</v>
      </c>
      <c r="E88" s="18">
        <f>LN(Stocks!E88/Stocks!E87)</f>
        <v>-1.109638258595666E-2</v>
      </c>
      <c r="F88" s="19">
        <f>LN(Stocks!F88/Stocks!F87)</f>
        <v>1.1356558685809372E-2</v>
      </c>
      <c r="G88" s="20">
        <f>LN(Stocks!B88/Stocks!B78)</f>
        <v>3.8730743475565155E-2</v>
      </c>
      <c r="H88" s="20">
        <f>LN(Stocks!C88/Stocks!C78)</f>
        <v>1.3946824303299942E-2</v>
      </c>
      <c r="I88" s="20">
        <f>LN(Stocks!D88/Stocks!D78)</f>
        <v>-2.4628514521854477E-2</v>
      </c>
      <c r="J88" s="20">
        <f>LN(Stocks!E88/Stocks!E78)</f>
        <v>3.0958596115493189E-2</v>
      </c>
      <c r="K88" s="21">
        <f>LN(Stocks!F88/Stocks!F78)</f>
        <v>-3.1318782024634412E-3</v>
      </c>
    </row>
    <row r="89" spans="1:11" x14ac:dyDescent="0.25">
      <c r="A89" s="37">
        <v>41065</v>
      </c>
      <c r="B89" s="18">
        <f>LN(Stocks!B89/Stocks!B88)</f>
        <v>7.2245804332749719E-3</v>
      </c>
      <c r="C89" s="18">
        <f>LN(Stocks!C89/Stocks!C88)</f>
        <v>6.3320524840588003E-3</v>
      </c>
      <c r="D89" s="18">
        <f>LN(Stocks!D89/Stocks!D88)</f>
        <v>5.3420242022251688E-3</v>
      </c>
      <c r="E89" s="18">
        <f>LN(Stocks!E89/Stocks!E88)</f>
        <v>-8.047967796340972E-3</v>
      </c>
      <c r="F89" s="19">
        <f>LN(Stocks!F89/Stocks!F88)</f>
        <v>2.0183869332922169E-2</v>
      </c>
      <c r="G89" s="20">
        <f>LN(Stocks!B89/Stocks!B79)</f>
        <v>3.518553318360633E-2</v>
      </c>
      <c r="H89" s="20">
        <f>LN(Stocks!C89/Stocks!C79)</f>
        <v>1.218074576748006E-2</v>
      </c>
      <c r="I89" s="20">
        <f>LN(Stocks!D89/Stocks!D79)</f>
        <v>2.7440347776473638E-3</v>
      </c>
      <c r="J89" s="20">
        <f>LN(Stocks!E89/Stocks!E79)</f>
        <v>9.5493200611342748E-3</v>
      </c>
      <c r="K89" s="21">
        <f>LN(Stocks!F89/Stocks!F79)</f>
        <v>1.8616644657208508E-2</v>
      </c>
    </row>
    <row r="90" spans="1:11" x14ac:dyDescent="0.25">
      <c r="A90" s="37">
        <v>41066</v>
      </c>
      <c r="B90" s="18">
        <f>LN(Stocks!B90/Stocks!B89)</f>
        <v>4.0474651602935762E-3</v>
      </c>
      <c r="C90" s="18">
        <f>LN(Stocks!C90/Stocks!C89)</f>
        <v>4.1390904904231324E-4</v>
      </c>
      <c r="D90" s="18">
        <f>LN(Stocks!D90/Stocks!D89)</f>
        <v>-8.1993497522300069E-4</v>
      </c>
      <c r="E90" s="18">
        <f>LN(Stocks!E90/Stocks!E89)</f>
        <v>1.3959810120704581E-4</v>
      </c>
      <c r="F90" s="19">
        <f>LN(Stocks!F90/Stocks!F89)</f>
        <v>1.646395416536283E-2</v>
      </c>
      <c r="G90" s="20">
        <f>LN(Stocks!B90/Stocks!B80)</f>
        <v>2.6605564206000687E-2</v>
      </c>
      <c r="H90" s="20">
        <f>LN(Stocks!C90/Stocks!C80)</f>
        <v>1.6687987976366642E-2</v>
      </c>
      <c r="I90" s="20">
        <f>LN(Stocks!D90/Stocks!D80)</f>
        <v>-1.1367527625322143E-4</v>
      </c>
      <c r="J90" s="20">
        <f>LN(Stocks!E90/Stocks!E80)</f>
        <v>1.7468416905429145E-2</v>
      </c>
      <c r="K90" s="21">
        <f>LN(Stocks!F90/Stocks!F80)</f>
        <v>4.9909724308206609E-2</v>
      </c>
    </row>
    <row r="91" spans="1:11" x14ac:dyDescent="0.25">
      <c r="A91" s="37">
        <v>41067</v>
      </c>
      <c r="B91" s="18">
        <f>LN(Stocks!B91/Stocks!B90)</f>
        <v>-9.0927921207048588E-4</v>
      </c>
      <c r="C91" s="18">
        <f>LN(Stocks!C91/Stocks!C90)</f>
        <v>1.3458893845437962E-2</v>
      </c>
      <c r="D91" s="18">
        <f>LN(Stocks!D91/Stocks!D90)</f>
        <v>1.7211092629277358E-3</v>
      </c>
      <c r="E91" s="18">
        <f>LN(Stocks!E91/Stocks!E90)</f>
        <v>1.6098019597237723E-2</v>
      </c>
      <c r="F91" s="19">
        <f>LN(Stocks!F91/Stocks!F90)</f>
        <v>6.0294193322029807E-3</v>
      </c>
      <c r="G91" s="20">
        <f>LN(Stocks!B91/Stocks!B81)</f>
        <v>1.0567030102527096E-2</v>
      </c>
      <c r="H91" s="20">
        <f>LN(Stocks!C91/Stocks!C81)</f>
        <v>1.5529751103386559E-2</v>
      </c>
      <c r="I91" s="20">
        <f>LN(Stocks!D91/Stocks!D81)</f>
        <v>-7.6323962823403703E-3</v>
      </c>
      <c r="J91" s="20">
        <f>LN(Stocks!E91/Stocks!E81)</f>
        <v>1.130938776204843E-2</v>
      </c>
      <c r="K91" s="21">
        <f>LN(Stocks!F91/Stocks!F81)</f>
        <v>4.3932785480940581E-2</v>
      </c>
    </row>
    <row r="92" spans="1:11" x14ac:dyDescent="0.25">
      <c r="A92" s="37">
        <v>41068</v>
      </c>
      <c r="B92" s="18">
        <f>LN(Stocks!B92/Stocks!B91)</f>
        <v>7.1504405032369149E-3</v>
      </c>
      <c r="C92" s="18">
        <f>LN(Stocks!C92/Stocks!C91)</f>
        <v>-9.9486434533831609E-3</v>
      </c>
      <c r="D92" s="18">
        <f>LN(Stocks!D92/Stocks!D91)</f>
        <v>5.5533377387455363E-3</v>
      </c>
      <c r="E92" s="18">
        <f>LN(Stocks!E92/Stocks!E91)</f>
        <v>4.1182817122835977E-4</v>
      </c>
      <c r="F92" s="19">
        <f>LN(Stocks!F92/Stocks!F91)</f>
        <v>-6.9370622078924376E-3</v>
      </c>
      <c r="G92" s="20">
        <f>LN(Stocks!B92/Stocks!B82)</f>
        <v>3.0093123356734157E-4</v>
      </c>
      <c r="H92" s="20">
        <f>LN(Stocks!C92/Stocks!C82)</f>
        <v>5.8922678296672104E-3</v>
      </c>
      <c r="I92" s="20">
        <f>LN(Stocks!D92/Stocks!D82)</f>
        <v>3.5031417961193748E-3</v>
      </c>
      <c r="J92" s="20">
        <f>LN(Stocks!E92/Stocks!E82)</f>
        <v>4.5534307319305047E-3</v>
      </c>
      <c r="K92" s="21">
        <f>LN(Stocks!F92/Stocks!F82)</f>
        <v>5.4627247189473023E-3</v>
      </c>
    </row>
    <row r="93" spans="1:11" x14ac:dyDescent="0.25">
      <c r="A93" s="37">
        <v>41069</v>
      </c>
      <c r="B93" s="18">
        <f>LN(Stocks!B93/Stocks!B92)</f>
        <v>-8.2627280991755311E-3</v>
      </c>
      <c r="C93" s="18">
        <f>LN(Stocks!C93/Stocks!C92)</f>
        <v>-1.8831877650559471E-2</v>
      </c>
      <c r="D93" s="18">
        <f>LN(Stocks!D93/Stocks!D92)</f>
        <v>-3.5080807506637267E-3</v>
      </c>
      <c r="E93" s="18">
        <f>LN(Stocks!E93/Stocks!E92)</f>
        <v>-1.2666063520067175E-2</v>
      </c>
      <c r="F93" s="19">
        <f>LN(Stocks!F93/Stocks!F92)</f>
        <v>-2.5131651987503813E-2</v>
      </c>
      <c r="G93" s="20">
        <f>LN(Stocks!B93/Stocks!B83)</f>
        <v>-1.5860461008334784E-2</v>
      </c>
      <c r="H93" s="20">
        <f>LN(Stocks!C93/Stocks!C83)</f>
        <v>-1.2213486608781295E-2</v>
      </c>
      <c r="I93" s="20">
        <f>LN(Stocks!D93/Stocks!D83)</f>
        <v>-4.2955606678361192E-3</v>
      </c>
      <c r="J93" s="20">
        <f>LN(Stocks!E93/Stocks!E83)</f>
        <v>-6.5257234960362778E-3</v>
      </c>
      <c r="K93" s="21">
        <f>LN(Stocks!F93/Stocks!F83)</f>
        <v>-1.172480848012453E-2</v>
      </c>
    </row>
    <row r="94" spans="1:11" x14ac:dyDescent="0.25">
      <c r="A94" s="37">
        <v>41072</v>
      </c>
      <c r="B94" s="18">
        <f>LN(Stocks!B94/Stocks!B93)</f>
        <v>-1.5191415779055976E-2</v>
      </c>
      <c r="C94" s="18">
        <f>LN(Stocks!C94/Stocks!C93)</f>
        <v>-1.0771083181145986E-2</v>
      </c>
      <c r="D94" s="18">
        <f>LN(Stocks!D94/Stocks!D93)</f>
        <v>5.1356045308150432E-3</v>
      </c>
      <c r="E94" s="18">
        <f>LN(Stocks!E94/Stocks!E93)</f>
        <v>-1.4605788371337982E-3</v>
      </c>
      <c r="F94" s="19">
        <f>LN(Stocks!F94/Stocks!F93)</f>
        <v>-1.1236003540143964E-2</v>
      </c>
      <c r="G94" s="20">
        <f>LN(Stocks!B94/Stocks!B84)</f>
        <v>-3.0454174794720481E-2</v>
      </c>
      <c r="H94" s="20">
        <f>LN(Stocks!C94/Stocks!C84)</f>
        <v>-3.125110574238444E-2</v>
      </c>
      <c r="I94" s="20">
        <f>LN(Stocks!D94/Stocks!D84)</f>
        <v>5.2118690437305366E-3</v>
      </c>
      <c r="J94" s="20">
        <f>LN(Stocks!E94/Stocks!E84)</f>
        <v>-1.9710894951326063E-2</v>
      </c>
      <c r="K94" s="21">
        <f>LN(Stocks!F94/Stocks!F84)</f>
        <v>-1.5571713026021774E-2</v>
      </c>
    </row>
    <row r="95" spans="1:11" x14ac:dyDescent="0.25">
      <c r="A95" s="37">
        <v>41073</v>
      </c>
      <c r="B95" s="18">
        <f>LN(Stocks!B95/Stocks!B94)</f>
        <v>1.2321523002325468E-3</v>
      </c>
      <c r="C95" s="18">
        <f>LN(Stocks!C95/Stocks!C94)</f>
        <v>-8.4956117843481508E-4</v>
      </c>
      <c r="D95" s="18">
        <f>LN(Stocks!D95/Stocks!D94)</f>
        <v>-3.9104480194913872E-3</v>
      </c>
      <c r="E95" s="18">
        <f>LN(Stocks!E95/Stocks!E94)</f>
        <v>-1.2524449552705574E-4</v>
      </c>
      <c r="F95" s="19">
        <f>LN(Stocks!F95/Stocks!F94)</f>
        <v>-2.9624728040167473E-2</v>
      </c>
      <c r="G95" s="20">
        <f>LN(Stocks!B95/Stocks!B85)</f>
        <v>-2.4327242018672372E-2</v>
      </c>
      <c r="H95" s="20">
        <f>LN(Stocks!C95/Stocks!C85)</f>
        <v>-1.8841710051069823E-2</v>
      </c>
      <c r="I95" s="20">
        <f>LN(Stocks!D95/Stocks!D85)</f>
        <v>1.1003581926676557E-2</v>
      </c>
      <c r="J95" s="20">
        <f>LN(Stocks!E95/Stocks!E85)</f>
        <v>-2.4004001371313328E-2</v>
      </c>
      <c r="K95" s="21">
        <f>LN(Stocks!F95/Stocks!F85)</f>
        <v>-1.5081363082259196E-2</v>
      </c>
    </row>
    <row r="96" spans="1:11" x14ac:dyDescent="0.25">
      <c r="A96" s="37">
        <v>41074</v>
      </c>
      <c r="B96" s="18">
        <f>LN(Stocks!B96/Stocks!B95)</f>
        <v>-3.2888536280110234E-3</v>
      </c>
      <c r="C96" s="18">
        <f>LN(Stocks!C96/Stocks!C95)</f>
        <v>-8.2157272179326189E-3</v>
      </c>
      <c r="D96" s="18">
        <f>LN(Stocks!D96/Stocks!D95)</f>
        <v>-2.1245607565075052E-3</v>
      </c>
      <c r="E96" s="18">
        <f>LN(Stocks!E96/Stocks!E95)</f>
        <v>9.0449146313955687E-4</v>
      </c>
      <c r="F96" s="19">
        <f>LN(Stocks!F96/Stocks!F95)</f>
        <v>7.0876326031778054E-3</v>
      </c>
      <c r="G96" s="20">
        <f>LN(Stocks!B96/Stocks!B86)</f>
        <v>-1.3497089136922567E-2</v>
      </c>
      <c r="H96" s="20">
        <f>LN(Stocks!C96/Stocks!C86)</f>
        <v>-3.2361318704016401E-2</v>
      </c>
      <c r="I96" s="20">
        <f>LN(Stocks!D96/Stocks!D86)</f>
        <v>9.6166253560488572E-3</v>
      </c>
      <c r="J96" s="20">
        <f>LN(Stocks!E96/Stocks!E86)</f>
        <v>-2.0963337862560532E-2</v>
      </c>
      <c r="K96" s="21">
        <f>LN(Stocks!F96/Stocks!F86)</f>
        <v>-6.0810191823836872E-3</v>
      </c>
    </row>
    <row r="97" spans="1:11" x14ac:dyDescent="0.25">
      <c r="A97" s="37">
        <v>41075</v>
      </c>
      <c r="B97" s="18">
        <f>LN(Stocks!B97/Stocks!B96)</f>
        <v>4.2120975674722061E-3</v>
      </c>
      <c r="C97" s="18">
        <f>LN(Stocks!C97/Stocks!C96)</f>
        <v>7.8968168283301676E-3</v>
      </c>
      <c r="D97" s="18">
        <f>LN(Stocks!D97/Stocks!D96)</f>
        <v>1.7980002892161442E-3</v>
      </c>
      <c r="E97" s="18">
        <f>LN(Stocks!E97/Stocks!E96)</f>
        <v>-1.1978199566912194E-2</v>
      </c>
      <c r="F97" s="19">
        <f>LN(Stocks!F97/Stocks!F96)</f>
        <v>2.7858697292348151E-2</v>
      </c>
      <c r="G97" s="20">
        <f>LN(Stocks!B97/Stocks!B87)</f>
        <v>-1.741121210224707E-3</v>
      </c>
      <c r="H97" s="20">
        <f>LN(Stocks!C97/Stocks!C87)</f>
        <v>-2.9327611697026103E-2</v>
      </c>
      <c r="I97" s="20">
        <f>LN(Stocks!D97/Stocks!D87)</f>
        <v>1.0671407132057874E-2</v>
      </c>
      <c r="J97" s="20">
        <f>LN(Stocks!E97/Stocks!E87)</f>
        <v>-2.7820499469125286E-2</v>
      </c>
      <c r="K97" s="21">
        <f>LN(Stocks!F97/Stocks!F87)</f>
        <v>1.6050685636115978E-2</v>
      </c>
    </row>
    <row r="98" spans="1:11" x14ac:dyDescent="0.25">
      <c r="A98" s="37">
        <v>41076</v>
      </c>
      <c r="B98" s="18">
        <f>LN(Stocks!B98/Stocks!B97)</f>
        <v>-2.3020812335311662E-2</v>
      </c>
      <c r="C98" s="18">
        <f>LN(Stocks!C98/Stocks!C97)</f>
        <v>-8.4324807189194717E-3</v>
      </c>
      <c r="D98" s="18">
        <f>LN(Stocks!D98/Stocks!D97)</f>
        <v>-1.6344398921626846E-3</v>
      </c>
      <c r="E98" s="18">
        <f>LN(Stocks!E98/Stocks!E97)</f>
        <v>-2.6590655137097945E-2</v>
      </c>
      <c r="F98" s="19">
        <f>LN(Stocks!F98/Stocks!F97)</f>
        <v>2.2230017196857608E-2</v>
      </c>
      <c r="G98" s="20">
        <f>LN(Stocks!B98/Stocks!B88)</f>
        <v>-2.6806353089114599E-2</v>
      </c>
      <c r="H98" s="20">
        <f>LN(Stocks!C98/Stocks!C88)</f>
        <v>-2.8947701193506498E-2</v>
      </c>
      <c r="I98" s="20">
        <f>LN(Stocks!D98/Stocks!D88)</f>
        <v>7.5526116298814099E-3</v>
      </c>
      <c r="J98" s="20">
        <f>LN(Stocks!E98/Stocks!E88)</f>
        <v>-4.3314772020266706E-2</v>
      </c>
      <c r="K98" s="21">
        <f>LN(Stocks!F98/Stocks!F88)</f>
        <v>2.692414414716391E-2</v>
      </c>
    </row>
    <row r="99" spans="1:11" x14ac:dyDescent="0.25">
      <c r="A99" s="37">
        <v>41079</v>
      </c>
      <c r="B99" s="18">
        <f>LN(Stocks!B99/Stocks!B98)</f>
        <v>-2.4154996832587267E-3</v>
      </c>
      <c r="C99" s="18">
        <f>LN(Stocks!C99/Stocks!C98)</f>
        <v>1.1298162070908392E-2</v>
      </c>
      <c r="D99" s="18">
        <f>LN(Stocks!D99/Stocks!D98)</f>
        <v>9.3615280859918552E-3</v>
      </c>
      <c r="E99" s="18">
        <f>LN(Stocks!E99/Stocks!E98)</f>
        <v>2.8728299210172472E-3</v>
      </c>
      <c r="F99" s="19">
        <f>LN(Stocks!F99/Stocks!F98)</f>
        <v>2.0251472537170377E-2</v>
      </c>
      <c r="G99" s="20">
        <f>LN(Stocks!B99/Stocks!B89)</f>
        <v>-3.6446433205648297E-2</v>
      </c>
      <c r="H99" s="20">
        <f>LN(Stocks!C99/Stocks!C89)</f>
        <v>-2.398159160665686E-2</v>
      </c>
      <c r="I99" s="20">
        <f>LN(Stocks!D99/Stocks!D89)</f>
        <v>1.1572115513648104E-2</v>
      </c>
      <c r="J99" s="20">
        <f>LN(Stocks!E99/Stocks!E89)</f>
        <v>-3.2393974302908399E-2</v>
      </c>
      <c r="K99" s="21">
        <f>LN(Stocks!F99/Stocks!F89)</f>
        <v>2.6991747351412146E-2</v>
      </c>
    </row>
    <row r="100" spans="1:11" x14ac:dyDescent="0.25">
      <c r="A100" s="37">
        <v>41080</v>
      </c>
      <c r="B100" s="18">
        <f>LN(Stocks!B100/Stocks!B99)</f>
        <v>8.481165140922297E-3</v>
      </c>
      <c r="C100" s="18">
        <f>LN(Stocks!C100/Stocks!C99)</f>
        <v>8.0229079595665557E-3</v>
      </c>
      <c r="D100" s="18">
        <f>LN(Stocks!D100/Stocks!D99)</f>
        <v>-6.4215305704063818E-3</v>
      </c>
      <c r="E100" s="18">
        <f>LN(Stocks!E100/Stocks!E99)</f>
        <v>3.2094151413912036E-3</v>
      </c>
      <c r="F100" s="19">
        <f>LN(Stocks!F100/Stocks!F99)</f>
        <v>2.1608288578164169E-2</v>
      </c>
      <c r="G100" s="20">
        <f>LN(Stocks!B100/Stocks!B90)</f>
        <v>-3.2012733225019394E-2</v>
      </c>
      <c r="H100" s="20">
        <f>LN(Stocks!C100/Stocks!C90)</f>
        <v>-1.6372592696132539E-2</v>
      </c>
      <c r="I100" s="20">
        <f>LN(Stocks!D100/Stocks!D90)</f>
        <v>5.9705199184649305E-3</v>
      </c>
      <c r="J100" s="20">
        <f>LN(Stocks!E100/Stocks!E90)</f>
        <v>-2.9324157262724158E-2</v>
      </c>
      <c r="K100" s="21">
        <f>LN(Stocks!F100/Stocks!F90)</f>
        <v>3.2136081764213599E-2</v>
      </c>
    </row>
    <row r="101" spans="1:11" x14ac:dyDescent="0.25">
      <c r="A101" s="37">
        <v>41081</v>
      </c>
      <c r="B101" s="18">
        <f>LN(Stocks!B101/Stocks!B100)</f>
        <v>-3.7602912863371881E-3</v>
      </c>
      <c r="C101" s="18">
        <f>LN(Stocks!C101/Stocks!C100)</f>
        <v>-1.1101285414742937E-2</v>
      </c>
      <c r="D101" s="18">
        <f>LN(Stocks!D101/Stocks!D100)</f>
        <v>-1.6526578488141635E-2</v>
      </c>
      <c r="E101" s="18">
        <f>LN(Stocks!E101/Stocks!E100)</f>
        <v>2.1817433282053642E-3</v>
      </c>
      <c r="F101" s="19">
        <f>LN(Stocks!F101/Stocks!F100)</f>
        <v>-7.6427344512937324E-3</v>
      </c>
      <c r="G101" s="20">
        <f>LN(Stocks!B101/Stocks!B91)</f>
        <v>-3.4863745299286084E-2</v>
      </c>
      <c r="H101" s="20">
        <f>LN(Stocks!C101/Stocks!C91)</f>
        <v>-4.0932771956313396E-2</v>
      </c>
      <c r="I101" s="20">
        <f>LN(Stocks!D101/Stocks!D91)</f>
        <v>-1.2277167832604465E-2</v>
      </c>
      <c r="J101" s="20">
        <f>LN(Stocks!E101/Stocks!E91)</f>
        <v>-4.3240433531756481E-2</v>
      </c>
      <c r="K101" s="21">
        <f>LN(Stocks!F101/Stocks!F91)</f>
        <v>1.8463927980716676E-2</v>
      </c>
    </row>
    <row r="102" spans="1:11" x14ac:dyDescent="0.25">
      <c r="A102" s="37">
        <v>41082</v>
      </c>
      <c r="B102" s="18">
        <f>LN(Stocks!B102/Stocks!B101)</f>
        <v>5.7394569525923821E-3</v>
      </c>
      <c r="C102" s="18">
        <f>LN(Stocks!C102/Stocks!C101)</f>
        <v>1.7389995929412889E-2</v>
      </c>
      <c r="D102" s="18">
        <f>LN(Stocks!D102/Stocks!D101)</f>
        <v>4.8795409172830368E-3</v>
      </c>
      <c r="E102" s="18">
        <f>LN(Stocks!E102/Stocks!E101)</f>
        <v>6.3029986440496693E-3</v>
      </c>
      <c r="F102" s="19">
        <f>LN(Stocks!F102/Stocks!F101)</f>
        <v>2.1600431172396836E-2</v>
      </c>
      <c r="G102" s="20">
        <f>LN(Stocks!B102/Stocks!B92)</f>
        <v>-3.6274728849930597E-2</v>
      </c>
      <c r="H102" s="20">
        <f>LN(Stocks!C102/Stocks!C92)</f>
        <v>-1.3594132573517381E-2</v>
      </c>
      <c r="I102" s="20">
        <f>LN(Stocks!D102/Stocks!D92)</f>
        <v>-1.295096465406703E-2</v>
      </c>
      <c r="J102" s="20">
        <f>LN(Stocks!E102/Stocks!E92)</f>
        <v>-3.7349263058935177E-2</v>
      </c>
      <c r="K102" s="21">
        <f>LN(Stocks!F102/Stocks!F92)</f>
        <v>4.7001421361006115E-2</v>
      </c>
    </row>
    <row r="103" spans="1:11" x14ac:dyDescent="0.25">
      <c r="A103" s="37">
        <v>41083</v>
      </c>
      <c r="B103" s="18">
        <f>LN(Stocks!B103/Stocks!B102)</f>
        <v>-2.8497850602296704E-2</v>
      </c>
      <c r="C103" s="18">
        <f>LN(Stocks!C103/Stocks!C102)</f>
        <v>-4.5311767658086359E-2</v>
      </c>
      <c r="D103" s="18">
        <f>LN(Stocks!D103/Stocks!D102)</f>
        <v>-1.4710491253122638E-2</v>
      </c>
      <c r="E103" s="18">
        <f>LN(Stocks!E103/Stocks!E102)</f>
        <v>-3.8709673820732572E-2</v>
      </c>
      <c r="F103" s="19">
        <f>LN(Stocks!F103/Stocks!F102)</f>
        <v>-4.8819028708727064E-2</v>
      </c>
      <c r="G103" s="20">
        <f>LN(Stocks!B103/Stocks!B93)</f>
        <v>-5.6509851353051768E-2</v>
      </c>
      <c r="H103" s="20">
        <f>LN(Stocks!C103/Stocks!C93)</f>
        <v>-4.0074022581044318E-2</v>
      </c>
      <c r="I103" s="20">
        <f>LN(Stocks!D103/Stocks!D93)</f>
        <v>-2.4153375156525891E-2</v>
      </c>
      <c r="J103" s="20">
        <f>LN(Stocks!E103/Stocks!E93)</f>
        <v>-6.3392873359600518E-2</v>
      </c>
      <c r="K103" s="21">
        <f>LN(Stocks!F103/Stocks!F93)</f>
        <v>2.3314044639782892E-2</v>
      </c>
    </row>
    <row r="104" spans="1:11" x14ac:dyDescent="0.25">
      <c r="A104" s="37">
        <v>41086</v>
      </c>
      <c r="B104" s="18">
        <f>LN(Stocks!B104/Stocks!B103)</f>
        <v>-1.4668371567867319E-2</v>
      </c>
      <c r="C104" s="18">
        <f>LN(Stocks!C104/Stocks!C103)</f>
        <v>-2.6588555360409823E-2</v>
      </c>
      <c r="D104" s="18">
        <f>LN(Stocks!D104/Stocks!D103)</f>
        <v>-2.6641055579800184E-2</v>
      </c>
      <c r="E104" s="18">
        <f>LN(Stocks!E104/Stocks!E103)</f>
        <v>-1.0361186416467162E-2</v>
      </c>
      <c r="F104" s="19">
        <f>LN(Stocks!F104/Stocks!F103)</f>
        <v>-3.0478065847014704E-2</v>
      </c>
      <c r="G104" s="20">
        <f>LN(Stocks!B104/Stocks!B94)</f>
        <v>-5.5986807141863083E-2</v>
      </c>
      <c r="H104" s="20">
        <f>LN(Stocks!C104/Stocks!C94)</f>
        <v>-5.589149476030824E-2</v>
      </c>
      <c r="I104" s="20">
        <f>LN(Stocks!D104/Stocks!D94)</f>
        <v>-5.5930035267141145E-2</v>
      </c>
      <c r="J104" s="20">
        <f>LN(Stocks!E104/Stocks!E94)</f>
        <v>-7.229348093893391E-2</v>
      </c>
      <c r="K104" s="21">
        <f>LN(Stocks!F104/Stocks!F94)</f>
        <v>4.071982332912066E-3</v>
      </c>
    </row>
    <row r="105" spans="1:11" x14ac:dyDescent="0.25">
      <c r="A105" s="37">
        <v>41087</v>
      </c>
      <c r="B105" s="18">
        <f>LN(Stocks!B105/Stocks!B104)</f>
        <v>1.6700488915347245E-2</v>
      </c>
      <c r="C105" s="18">
        <f>LN(Stocks!C105/Stocks!C104)</f>
        <v>1.5043019680559426E-2</v>
      </c>
      <c r="D105" s="18">
        <f>LN(Stocks!D105/Stocks!D104)</f>
        <v>1.8739924477595614E-2</v>
      </c>
      <c r="E105" s="18">
        <f>LN(Stocks!E105/Stocks!E104)</f>
        <v>1.7474253287783362E-2</v>
      </c>
      <c r="F105" s="19">
        <f>LN(Stocks!F105/Stocks!F104)</f>
        <v>3.8330627280298332E-2</v>
      </c>
      <c r="G105" s="20">
        <f>LN(Stocks!B105/Stocks!B95)</f>
        <v>-4.0518470526748382E-2</v>
      </c>
      <c r="H105" s="20">
        <f>LN(Stocks!C105/Stocks!C95)</f>
        <v>-3.9998913901313972E-2</v>
      </c>
      <c r="I105" s="20">
        <f>LN(Stocks!D105/Stocks!D95)</f>
        <v>-3.3279662770054154E-2</v>
      </c>
      <c r="J105" s="20">
        <f>LN(Stocks!E105/Stocks!E95)</f>
        <v>-5.4693983155623599E-2</v>
      </c>
      <c r="K105" s="21">
        <f>LN(Stocks!F105/Stocks!F95)</f>
        <v>7.2027337653377918E-2</v>
      </c>
    </row>
    <row r="106" spans="1:11" x14ac:dyDescent="0.25">
      <c r="A106" s="37">
        <v>41088</v>
      </c>
      <c r="B106" s="18">
        <f>LN(Stocks!B106/Stocks!B105)</f>
        <v>8.6174138313228708E-3</v>
      </c>
      <c r="C106" s="18">
        <f>LN(Stocks!C106/Stocks!C105)</f>
        <v>1.8735077883713838E-2</v>
      </c>
      <c r="D106" s="18">
        <f>LN(Stocks!D106/Stocks!D105)</f>
        <v>8.3196908671744393E-3</v>
      </c>
      <c r="E106" s="18">
        <f>LN(Stocks!E106/Stocks!E105)</f>
        <v>5.9671138612695041E-3</v>
      </c>
      <c r="F106" s="19">
        <f>LN(Stocks!F106/Stocks!F105)</f>
        <v>4.5575988327666829E-2</v>
      </c>
      <c r="G106" s="20">
        <f>LN(Stocks!B106/Stocks!B96)</f>
        <v>-2.8612203067414591E-2</v>
      </c>
      <c r="H106" s="20">
        <f>LN(Stocks!C106/Stocks!C96)</f>
        <v>-1.3048108799667443E-2</v>
      </c>
      <c r="I106" s="20">
        <f>LN(Stocks!D106/Stocks!D96)</f>
        <v>-2.283541114637214E-2</v>
      </c>
      <c r="J106" s="20">
        <f>LN(Stocks!E106/Stocks!E96)</f>
        <v>-4.9631360757493477E-2</v>
      </c>
      <c r="K106" s="21">
        <f>LN(Stocks!F106/Stocks!F96)</f>
        <v>0.11051569337786697</v>
      </c>
    </row>
    <row r="107" spans="1:11" x14ac:dyDescent="0.25">
      <c r="A107" s="37">
        <v>41089</v>
      </c>
      <c r="B107" s="18">
        <f>LN(Stocks!B107/Stocks!B106)</f>
        <v>1.2631742534811096E-2</v>
      </c>
      <c r="C107" s="18">
        <f>LN(Stocks!C107/Stocks!C106)</f>
        <v>-4.5182228070496148E-2</v>
      </c>
      <c r="D107" s="18">
        <f>LN(Stocks!D107/Stocks!D106)</f>
        <v>7.0882837771440938E-3</v>
      </c>
      <c r="E107" s="18">
        <f>LN(Stocks!E107/Stocks!E106)</f>
        <v>1.1611717690988023E-2</v>
      </c>
      <c r="F107" s="19">
        <f>LN(Stocks!F107/Stocks!F106)</f>
        <v>2.0484411331804796E-2</v>
      </c>
      <c r="G107" s="20">
        <f>LN(Stocks!B107/Stocks!B97)</f>
        <v>-2.0192558100075798E-2</v>
      </c>
      <c r="H107" s="20">
        <f>LN(Stocks!C107/Stocks!C97)</f>
        <v>-6.6127153698493882E-2</v>
      </c>
      <c r="I107" s="20">
        <f>LN(Stocks!D107/Stocks!D97)</f>
        <v>-1.7545127658444244E-2</v>
      </c>
      <c r="J107" s="20">
        <f>LN(Stocks!E107/Stocks!E97)</f>
        <v>-2.6041443499593236E-2</v>
      </c>
      <c r="K107" s="21">
        <f>LN(Stocks!F107/Stocks!F97)</f>
        <v>0.10314140741732357</v>
      </c>
    </row>
    <row r="108" spans="1:11" x14ac:dyDescent="0.25">
      <c r="A108" s="37">
        <v>41090</v>
      </c>
      <c r="B108" s="18">
        <f>LN(Stocks!B108/Stocks!B107)</f>
        <v>3.0288662449506312E-3</v>
      </c>
      <c r="C108" s="18">
        <f>LN(Stocks!C108/Stocks!C107)</f>
        <v>8.9311489920573268E-3</v>
      </c>
      <c r="D108" s="18">
        <f>LN(Stocks!D108/Stocks!D107)</f>
        <v>4.9857771862597887E-4</v>
      </c>
      <c r="E108" s="18">
        <f>LN(Stocks!E108/Stocks!E107)</f>
        <v>1.0220738591881984E-2</v>
      </c>
      <c r="F108" s="19">
        <f>LN(Stocks!F108/Stocks!F107)</f>
        <v>1.3704680945941921E-2</v>
      </c>
      <c r="G108" s="20">
        <f>LN(Stocks!B108/Stocks!B98)</f>
        <v>5.8571204801865463E-3</v>
      </c>
      <c r="H108" s="20">
        <f>LN(Stocks!C108/Stocks!C98)</f>
        <v>-4.8763523987517224E-2</v>
      </c>
      <c r="I108" s="20">
        <f>LN(Stocks!D108/Stocks!D98)</f>
        <v>-1.5412110047655464E-2</v>
      </c>
      <c r="J108" s="20">
        <f>LN(Stocks!E108/Stocks!E98)</f>
        <v>1.0769950229386751E-2</v>
      </c>
      <c r="K108" s="21">
        <f>LN(Stocks!F108/Stocks!F98)</f>
        <v>9.4616071166407995E-2</v>
      </c>
    </row>
    <row r="109" spans="1:11" x14ac:dyDescent="0.25">
      <c r="A109" s="37">
        <v>41094</v>
      </c>
      <c r="B109" s="18">
        <f>LN(Stocks!B109/Stocks!B108)</f>
        <v>-9.4298462954958678E-3</v>
      </c>
      <c r="C109" s="18">
        <f>LN(Stocks!C109/Stocks!C108)</f>
        <v>-6.8891378332258633E-3</v>
      </c>
      <c r="D109" s="18">
        <f>LN(Stocks!D109/Stocks!D108)</f>
        <v>2.9856010729227968E-3</v>
      </c>
      <c r="E109" s="18">
        <f>LN(Stocks!E109/Stocks!E108)</f>
        <v>-6.1112399644329546E-3</v>
      </c>
      <c r="F109" s="19">
        <f>LN(Stocks!F109/Stocks!F108)</f>
        <v>-2.7814882392309111E-3</v>
      </c>
      <c r="G109" s="20">
        <f>LN(Stocks!B109/Stocks!B99)</f>
        <v>-1.157226132050727E-3</v>
      </c>
      <c r="H109" s="20">
        <f>LN(Stocks!C109/Stocks!C99)</f>
        <v>-6.6950823891651481E-2</v>
      </c>
      <c r="I109" s="20">
        <f>LN(Stocks!D109/Stocks!D99)</f>
        <v>-2.1788037060724578E-2</v>
      </c>
      <c r="J109" s="20">
        <f>LN(Stocks!E109/Stocks!E99)</f>
        <v>1.7858803439364901E-3</v>
      </c>
      <c r="K109" s="21">
        <f>LN(Stocks!F109/Stocks!F99)</f>
        <v>7.1583110390006838E-2</v>
      </c>
    </row>
    <row r="110" spans="1:11" x14ac:dyDescent="0.25">
      <c r="A110" s="37">
        <v>41095</v>
      </c>
      <c r="B110" s="18">
        <f>LN(Stocks!B110/Stocks!B109)</f>
        <v>5.668691558351948E-3</v>
      </c>
      <c r="C110" s="18">
        <f>LN(Stocks!C110/Stocks!C109)</f>
        <v>-1.3952567298872426E-2</v>
      </c>
      <c r="D110" s="18">
        <f>LN(Stocks!D110/Stocks!D109)</f>
        <v>-1.0773566990889786E-3</v>
      </c>
      <c r="E110" s="18">
        <f>LN(Stocks!E110/Stocks!E109)</f>
        <v>4.0496464316303752E-3</v>
      </c>
      <c r="F110" s="19">
        <f>LN(Stocks!F110/Stocks!F109)</f>
        <v>-9.2349048338854472E-3</v>
      </c>
      <c r="G110" s="20">
        <f>LN(Stocks!B110/Stocks!B100)</f>
        <v>-3.969699714621233E-3</v>
      </c>
      <c r="H110" s="20">
        <f>LN(Stocks!C110/Stocks!C100)</f>
        <v>-8.8926299150090427E-2</v>
      </c>
      <c r="I110" s="20">
        <f>LN(Stocks!D110/Stocks!D100)</f>
        <v>-1.644386318940717E-2</v>
      </c>
      <c r="J110" s="20">
        <f>LN(Stocks!E110/Stocks!E100)</f>
        <v>2.6261116341756456E-3</v>
      </c>
      <c r="K110" s="21">
        <f>LN(Stocks!F110/Stocks!F100)</f>
        <v>4.0739916977957091E-2</v>
      </c>
    </row>
    <row r="111" spans="1:11" x14ac:dyDescent="0.25">
      <c r="A111" s="37">
        <v>41096</v>
      </c>
      <c r="B111" s="18">
        <f>LN(Stocks!B111/Stocks!B110)</f>
        <v>4.2826788220290315E-3</v>
      </c>
      <c r="C111" s="18">
        <f>LN(Stocks!C111/Stocks!C110)</f>
        <v>1.1223275526692439E-2</v>
      </c>
      <c r="D111" s="18">
        <f>LN(Stocks!D111/Stocks!D110)</f>
        <v>2.4013891362576738E-3</v>
      </c>
      <c r="E111" s="18">
        <f>LN(Stocks!E111/Stocks!E110)</f>
        <v>-3.4598887333219552E-3</v>
      </c>
      <c r="F111" s="19">
        <f>LN(Stocks!F111/Stocks!F110)</f>
        <v>-4.7907496887176449E-3</v>
      </c>
      <c r="G111" s="20">
        <f>LN(Stocks!B111/Stocks!B101)</f>
        <v>4.0732703937450994E-3</v>
      </c>
      <c r="H111" s="20">
        <f>LN(Stocks!C111/Stocks!C101)</f>
        <v>-6.6601738208654893E-2</v>
      </c>
      <c r="I111" s="20">
        <f>LN(Stocks!D111/Stocks!D101)</f>
        <v>2.4841044349921196E-3</v>
      </c>
      <c r="J111" s="20">
        <f>LN(Stocks!E111/Stocks!E101)</f>
        <v>-3.0155204273517155E-3</v>
      </c>
      <c r="K111" s="21">
        <f>LN(Stocks!F111/Stocks!F101)</f>
        <v>4.3591901740533102E-2</v>
      </c>
    </row>
    <row r="112" spans="1:11" x14ac:dyDescent="0.25">
      <c r="A112" s="37">
        <v>41097</v>
      </c>
      <c r="B112" s="18">
        <f>LN(Stocks!B112/Stocks!B111)</f>
        <v>7.6835500048917675E-3</v>
      </c>
      <c r="C112" s="18">
        <f>LN(Stocks!C112/Stocks!C111)</f>
        <v>8.5049533722847907E-3</v>
      </c>
      <c r="D112" s="18">
        <f>LN(Stocks!D112/Stocks!D111)</f>
        <v>3.2200371442983816E-3</v>
      </c>
      <c r="E112" s="18">
        <f>LN(Stocks!E112/Stocks!E111)</f>
        <v>1.4661352384923788E-2</v>
      </c>
      <c r="F112" s="19">
        <f>LN(Stocks!F112/Stocks!F111)</f>
        <v>1.4582324657280132E-2</v>
      </c>
      <c r="G112" s="20">
        <f>LN(Stocks!B112/Stocks!B102)</f>
        <v>6.0173634460445082E-3</v>
      </c>
      <c r="H112" s="20">
        <f>LN(Stocks!C112/Stocks!C102)</f>
        <v>-7.5486780765782871E-2</v>
      </c>
      <c r="I112" s="20">
        <f>LN(Stocks!D112/Stocks!D102)</f>
        <v>8.2460066200746771E-4</v>
      </c>
      <c r="J112" s="20">
        <f>LN(Stocks!E112/Stocks!E102)</f>
        <v>5.3428333135223339E-3</v>
      </c>
      <c r="K112" s="21">
        <f>LN(Stocks!F112/Stocks!F102)</f>
        <v>3.6573795225416567E-2</v>
      </c>
    </row>
    <row r="113" spans="1:11" x14ac:dyDescent="0.25">
      <c r="A113" s="37">
        <v>41100</v>
      </c>
      <c r="B113" s="18">
        <f>LN(Stocks!B113/Stocks!B112)</f>
        <v>3.0981977438647164E-3</v>
      </c>
      <c r="C113" s="18">
        <f>LN(Stocks!C113/Stocks!C112)</f>
        <v>2.1430511838822237E-3</v>
      </c>
      <c r="D113" s="18">
        <f>LN(Stocks!D113/Stocks!D112)</f>
        <v>5.6718519656094426E-3</v>
      </c>
      <c r="E113" s="18">
        <f>LN(Stocks!E113/Stocks!E112)</f>
        <v>1.3317418774454621E-2</v>
      </c>
      <c r="F113" s="19">
        <f>LN(Stocks!F113/Stocks!F112)</f>
        <v>5.2756509439920224E-3</v>
      </c>
      <c r="G113" s="20">
        <f>LN(Stocks!B113/Stocks!B103)</f>
        <v>3.761341179220578E-2</v>
      </c>
      <c r="H113" s="20">
        <f>LN(Stocks!C113/Stocks!C103)</f>
        <v>-2.8031961923814189E-2</v>
      </c>
      <c r="I113" s="20">
        <f>LN(Stocks!D113/Stocks!D103)</f>
        <v>2.1206943880739411E-2</v>
      </c>
      <c r="J113" s="20">
        <f>LN(Stocks!E113/Stocks!E103)</f>
        <v>5.7369925908709672E-2</v>
      </c>
      <c r="K113" s="21">
        <f>LN(Stocks!F113/Stocks!F103)</f>
        <v>9.0668474878135522E-2</v>
      </c>
    </row>
    <row r="114" spans="1:11" x14ac:dyDescent="0.25">
      <c r="A114" s="37">
        <v>41101</v>
      </c>
      <c r="B114" s="18">
        <f>LN(Stocks!B114/Stocks!B113)</f>
        <v>4.5267651909967786E-3</v>
      </c>
      <c r="C114" s="18">
        <f>LN(Stocks!C114/Stocks!C113)</f>
        <v>1.3986142351799123E-2</v>
      </c>
      <c r="D114" s="18">
        <f>LN(Stocks!D114/Stocks!D113)</f>
        <v>2.0470270306027168E-3</v>
      </c>
      <c r="E114" s="18">
        <f>LN(Stocks!E114/Stocks!E113)</f>
        <v>7.731280230164045E-3</v>
      </c>
      <c r="F114" s="19">
        <f>LN(Stocks!F114/Stocks!F113)</f>
        <v>2.1912645779442338E-2</v>
      </c>
      <c r="G114" s="20">
        <f>LN(Stocks!B114/Stocks!B104)</f>
        <v>5.6808548551069822E-2</v>
      </c>
      <c r="H114" s="20">
        <f>LN(Stocks!C114/Stocks!C104)</f>
        <v>1.2542735788394726E-2</v>
      </c>
      <c r="I114" s="20">
        <f>LN(Stocks!D114/Stocks!D104)</f>
        <v>4.9895026491142407E-2</v>
      </c>
      <c r="J114" s="20">
        <f>LN(Stocks!E114/Stocks!E104)</f>
        <v>7.5462392555340888E-2</v>
      </c>
      <c r="K114" s="21">
        <f>LN(Stocks!F114/Stocks!F104)</f>
        <v>0.14305918650459254</v>
      </c>
    </row>
    <row r="115" spans="1:11" x14ac:dyDescent="0.25">
      <c r="A115" s="37">
        <v>41102</v>
      </c>
      <c r="B115" s="18">
        <f>LN(Stocks!B115/Stocks!B114)</f>
        <v>-5.6618735536720158E-3</v>
      </c>
      <c r="C115" s="18">
        <f>LN(Stocks!C115/Stocks!C114)</f>
        <v>3.7705658634883386E-3</v>
      </c>
      <c r="D115" s="18">
        <f>LN(Stocks!D115/Stocks!D114)</f>
        <v>4.6518353695025856E-3</v>
      </c>
      <c r="E115" s="18">
        <f>LN(Stocks!E115/Stocks!E114)</f>
        <v>-5.0918085730424899E-3</v>
      </c>
      <c r="F115" s="19">
        <f>LN(Stocks!F115/Stocks!F114)</f>
        <v>-9.5276206861785919E-3</v>
      </c>
      <c r="G115" s="20">
        <f>LN(Stocks!B115/Stocks!B105)</f>
        <v>3.4446186082050606E-2</v>
      </c>
      <c r="H115" s="20">
        <f>LN(Stocks!C115/Stocks!C105)</f>
        <v>1.2702819713237541E-3</v>
      </c>
      <c r="I115" s="20">
        <f>LN(Stocks!D115/Stocks!D105)</f>
        <v>3.5806937383049256E-2</v>
      </c>
      <c r="J115" s="20">
        <f>LN(Stocks!E115/Stocks!E105)</f>
        <v>5.2896330694515138E-2</v>
      </c>
      <c r="K115" s="21">
        <f>LN(Stocks!F115/Stocks!F105)</f>
        <v>9.5200938538115634E-2</v>
      </c>
    </row>
    <row r="116" spans="1:11" x14ac:dyDescent="0.25">
      <c r="A116" s="37">
        <v>41103</v>
      </c>
      <c r="B116" s="18">
        <f>LN(Stocks!B116/Stocks!B115)</f>
        <v>1.9626741544168814E-2</v>
      </c>
      <c r="C116" s="18">
        <f>LN(Stocks!C116/Stocks!C115)</f>
        <v>1.2212319237589446E-2</v>
      </c>
      <c r="D116" s="18">
        <f>LN(Stocks!D116/Stocks!D115)</f>
        <v>8.9970238115891343E-3</v>
      </c>
      <c r="E116" s="18">
        <f>LN(Stocks!E116/Stocks!E115)</f>
        <v>5.52188508435595E-3</v>
      </c>
      <c r="F116" s="19">
        <f>LN(Stocks!F116/Stocks!F115)</f>
        <v>0</v>
      </c>
      <c r="G116" s="20">
        <f>LN(Stocks!B116/Stocks!B106)</f>
        <v>4.5455513794896735E-2</v>
      </c>
      <c r="H116" s="20">
        <f>LN(Stocks!C116/Stocks!C106)</f>
        <v>-5.2524766748007403E-3</v>
      </c>
      <c r="I116" s="20">
        <f>LN(Stocks!D116/Stocks!D106)</f>
        <v>3.6484270327463812E-2</v>
      </c>
      <c r="J116" s="20">
        <f>LN(Stocks!E116/Stocks!E106)</f>
        <v>5.2451101917601634E-2</v>
      </c>
      <c r="K116" s="21">
        <f>LN(Stocks!F116/Stocks!F106)</f>
        <v>4.9624950210448639E-2</v>
      </c>
    </row>
    <row r="117" spans="1:11" x14ac:dyDescent="0.25">
      <c r="A117" s="37">
        <v>41104</v>
      </c>
      <c r="B117" s="18">
        <f>LN(Stocks!B117/Stocks!B116)</f>
        <v>-1.0122720442842286E-4</v>
      </c>
      <c r="C117" s="18">
        <f>LN(Stocks!C117/Stocks!C116)</f>
        <v>-5.702456101603459E-3</v>
      </c>
      <c r="D117" s="18">
        <f>LN(Stocks!D117/Stocks!D116)</f>
        <v>-2.5854584161662244E-3</v>
      </c>
      <c r="E117" s="18">
        <f>LN(Stocks!E117/Stocks!E116)</f>
        <v>-1.5269797652763676E-3</v>
      </c>
      <c r="F117" s="19">
        <f>LN(Stocks!F117/Stocks!F116)</f>
        <v>0</v>
      </c>
      <c r="G117" s="20">
        <f>LN(Stocks!B117/Stocks!B107)</f>
        <v>3.2722544055657214E-2</v>
      </c>
      <c r="H117" s="20">
        <f>LN(Stocks!C117/Stocks!C107)</f>
        <v>3.4227295294092012E-2</v>
      </c>
      <c r="I117" s="20">
        <f>LN(Stocks!D117/Stocks!D107)</f>
        <v>2.6810528134153383E-2</v>
      </c>
      <c r="J117" s="20">
        <f>LN(Stocks!E117/Stocks!E107)</f>
        <v>3.9312404461337103E-2</v>
      </c>
      <c r="K117" s="21">
        <f>LN(Stocks!F117/Stocks!F107)</f>
        <v>2.9140538878643873E-2</v>
      </c>
    </row>
    <row r="118" spans="1:11" x14ac:dyDescent="0.25">
      <c r="A118" s="37">
        <v>41107</v>
      </c>
      <c r="B118" s="18">
        <f>LN(Stocks!B118/Stocks!B117)</f>
        <v>1.0573554520939247E-2</v>
      </c>
      <c r="C118" s="18">
        <f>LN(Stocks!C118/Stocks!C117)</f>
        <v>7.3409997176691975E-3</v>
      </c>
      <c r="D118" s="18">
        <f>LN(Stocks!D118/Stocks!D117)</f>
        <v>1.5360117529904314E-3</v>
      </c>
      <c r="E118" s="18">
        <f>LN(Stocks!E118/Stocks!E117)</f>
        <v>1.9166472056106196E-2</v>
      </c>
      <c r="F118" s="19">
        <f>LN(Stocks!F118/Stocks!F117)</f>
        <v>-1.0725081514469695E-2</v>
      </c>
      <c r="G118" s="20">
        <f>LN(Stocks!B118/Stocks!B108)</f>
        <v>4.0267232331645718E-2</v>
      </c>
      <c r="H118" s="20">
        <f>LN(Stocks!C118/Stocks!C108)</f>
        <v>3.2637146019703911E-2</v>
      </c>
      <c r="I118" s="20">
        <f>LN(Stocks!D118/Stocks!D108)</f>
        <v>2.7847962168518058E-2</v>
      </c>
      <c r="J118" s="20">
        <f>LN(Stocks!E118/Stocks!E108)</f>
        <v>4.825813792556128E-2</v>
      </c>
      <c r="K118" s="21">
        <f>LN(Stocks!F118/Stocks!F108)</f>
        <v>4.7107764182321432E-3</v>
      </c>
    </row>
    <row r="119" spans="1:11" x14ac:dyDescent="0.25">
      <c r="A119" s="37">
        <v>41108</v>
      </c>
      <c r="B119" s="18">
        <f>LN(Stocks!B119/Stocks!B118)</f>
        <v>4.005900792086527E-4</v>
      </c>
      <c r="C119" s="18">
        <f>LN(Stocks!C119/Stocks!C118)</f>
        <v>8.4794480433684587E-3</v>
      </c>
      <c r="D119" s="18">
        <f>LN(Stocks!D119/Stocks!D118)</f>
        <v>2.1574927202690341E-2</v>
      </c>
      <c r="E119" s="18">
        <f>LN(Stocks!E119/Stocks!E118)</f>
        <v>4.3243507964958868E-3</v>
      </c>
      <c r="F119" s="19">
        <f>LN(Stocks!F119/Stocks!F118)</f>
        <v>-3.8779066602919656E-3</v>
      </c>
      <c r="G119" s="20">
        <f>LN(Stocks!B119/Stocks!B109)</f>
        <v>5.0097668706350247E-2</v>
      </c>
      <c r="H119" s="20">
        <f>LN(Stocks!C119/Stocks!C109)</f>
        <v>4.8005731896298275E-2</v>
      </c>
      <c r="I119" s="20">
        <f>LN(Stocks!D119/Stocks!D109)</f>
        <v>4.6437288298285397E-2</v>
      </c>
      <c r="J119" s="20">
        <f>LN(Stocks!E119/Stocks!E109)</f>
        <v>5.8693728686490178E-2</v>
      </c>
      <c r="K119" s="21">
        <f>LN(Stocks!F119/Stocks!F109)</f>
        <v>3.6143579971709538E-3</v>
      </c>
    </row>
    <row r="120" spans="1:11" x14ac:dyDescent="0.25">
      <c r="A120" s="37">
        <v>41109</v>
      </c>
      <c r="B120" s="18">
        <f>LN(Stocks!B120/Stocks!B119)</f>
        <v>9.0081564038777689E-4</v>
      </c>
      <c r="C120" s="18">
        <f>LN(Stocks!C120/Stocks!C119)</f>
        <v>9.9097026629807166E-3</v>
      </c>
      <c r="D120" s="18">
        <f>LN(Stocks!D120/Stocks!D119)</f>
        <v>-3.4844363564944139E-3</v>
      </c>
      <c r="E120" s="18">
        <f>LN(Stocks!E120/Stocks!E119)</f>
        <v>5.7233588986827198E-3</v>
      </c>
      <c r="F120" s="19">
        <f>LN(Stocks!F120/Stocks!F119)</f>
        <v>-1.9445720415630576E-3</v>
      </c>
      <c r="G120" s="20">
        <f>LN(Stocks!B120/Stocks!B110)</f>
        <v>4.5329792788386218E-2</v>
      </c>
      <c r="H120" s="20">
        <f>LN(Stocks!C120/Stocks!C110)</f>
        <v>7.1868001858151287E-2</v>
      </c>
      <c r="I120" s="20">
        <f>LN(Stocks!D120/Stocks!D110)</f>
        <v>4.4030208640880128E-2</v>
      </c>
      <c r="J120" s="20">
        <f>LN(Stocks!E120/Stocks!E110)</f>
        <v>6.0367441153542485E-2</v>
      </c>
      <c r="K120" s="21">
        <f>LN(Stocks!F120/Stocks!F110)</f>
        <v>1.0904690789493392E-2</v>
      </c>
    </row>
    <row r="121" spans="1:11" x14ac:dyDescent="0.25">
      <c r="A121" s="37">
        <v>41110</v>
      </c>
      <c r="B121" s="18">
        <f>LN(Stocks!B121/Stocks!B120)</f>
        <v>-5.3162106465880852E-3</v>
      </c>
      <c r="C121" s="18">
        <f>LN(Stocks!C121/Stocks!C120)</f>
        <v>-9.0440789057016583E-3</v>
      </c>
      <c r="D121" s="18">
        <f>LN(Stocks!D121/Stocks!D120)</f>
        <v>8.8453086553098217E-3</v>
      </c>
      <c r="E121" s="18">
        <f>LN(Stocks!E121/Stocks!E120)</f>
        <v>-3.4598796362403823E-3</v>
      </c>
      <c r="F121" s="19">
        <f>LN(Stocks!F121/Stocks!F120)</f>
        <v>-3.3428241108276789E-3</v>
      </c>
      <c r="G121" s="20">
        <f>LN(Stocks!B121/Stocks!B111)</f>
        <v>3.5730903319769212E-2</v>
      </c>
      <c r="H121" s="20">
        <f>LN(Stocks!C121/Stocks!C111)</f>
        <v>5.1600647425757228E-2</v>
      </c>
      <c r="I121" s="20">
        <f>LN(Stocks!D121/Stocks!D111)</f>
        <v>5.0474128159932179E-2</v>
      </c>
      <c r="J121" s="20">
        <f>LN(Stocks!E121/Stocks!E111)</f>
        <v>6.0367450250624163E-2</v>
      </c>
      <c r="K121" s="21">
        <f>LN(Stocks!F121/Stocks!F111)</f>
        <v>1.2352616367383377E-2</v>
      </c>
    </row>
    <row r="122" spans="1:11" x14ac:dyDescent="0.25">
      <c r="A122" s="37">
        <v>41111</v>
      </c>
      <c r="B122" s="18">
        <f>LN(Stocks!B122/Stocks!B121)</f>
        <v>-7.7743404729706611E-3</v>
      </c>
      <c r="C122" s="18">
        <f>LN(Stocks!C122/Stocks!C121)</f>
        <v>1.2895203369803375E-2</v>
      </c>
      <c r="D122" s="18">
        <f>LN(Stocks!D122/Stocks!D121)</f>
        <v>8.4561911164233623E-3</v>
      </c>
      <c r="E122" s="18">
        <f>LN(Stocks!E122/Stocks!E121)</f>
        <v>5.5489115609836503E-3</v>
      </c>
      <c r="F122" s="19">
        <f>LN(Stocks!F122/Stocks!F121)</f>
        <v>8.3662182396861899E-4</v>
      </c>
      <c r="G122" s="20">
        <f>LN(Stocks!B122/Stocks!B112)</f>
        <v>2.0273012841906742E-2</v>
      </c>
      <c r="H122" s="20">
        <f>LN(Stocks!C122/Stocks!C112)</f>
        <v>5.5990897423275642E-2</v>
      </c>
      <c r="I122" s="20">
        <f>LN(Stocks!D122/Stocks!D112)</f>
        <v>5.5710282132057191E-2</v>
      </c>
      <c r="J122" s="20">
        <f>LN(Stocks!E122/Stocks!E112)</f>
        <v>5.1255009426683915E-2</v>
      </c>
      <c r="K122" s="21">
        <f>LN(Stocks!F122/Stocks!F112)</f>
        <v>-1.3930864659283267E-3</v>
      </c>
    </row>
    <row r="123" spans="1:11" x14ac:dyDescent="0.25">
      <c r="A123" s="37">
        <v>41114</v>
      </c>
      <c r="B123" s="18">
        <f>LN(Stocks!B123/Stocks!B122)</f>
        <v>-1.3469791316252052E-2</v>
      </c>
      <c r="C123" s="18">
        <f>LN(Stocks!C123/Stocks!C122)</f>
        <v>-7.0716477685625655E-3</v>
      </c>
      <c r="D123" s="18">
        <f>LN(Stocks!D123/Stocks!D122)</f>
        <v>-6.7276985173540613E-3</v>
      </c>
      <c r="E123" s="18">
        <f>LN(Stocks!E123/Stocks!E122)</f>
        <v>-4.0066831969689104E-3</v>
      </c>
      <c r="F123" s="19">
        <f>LN(Stocks!F123/Stocks!F122)</f>
        <v>-2.7414050561057508E-2</v>
      </c>
      <c r="G123" s="20">
        <f>LN(Stocks!B123/Stocks!B113)</f>
        <v>3.7050237817899674E-3</v>
      </c>
      <c r="H123" s="20">
        <f>LN(Stocks!C123/Stocks!C113)</f>
        <v>4.6776198470830845E-2</v>
      </c>
      <c r="I123" s="20">
        <f>LN(Stocks!D123/Stocks!D113)</f>
        <v>4.3310731649093555E-2</v>
      </c>
      <c r="J123" s="20">
        <f>LN(Stocks!E123/Stocks!E113)</f>
        <v>3.3930907455260471E-2</v>
      </c>
      <c r="K123" s="21">
        <f>LN(Stocks!F123/Stocks!F113)</f>
        <v>-3.4082787970977718E-2</v>
      </c>
    </row>
    <row r="124" spans="1:11" x14ac:dyDescent="0.25">
      <c r="A124" s="37">
        <v>41115</v>
      </c>
      <c r="B124" s="18">
        <f>LN(Stocks!B124/Stocks!B123)</f>
        <v>-6.9067348714796821E-3</v>
      </c>
      <c r="C124" s="18">
        <f>LN(Stocks!C124/Stocks!C123)</f>
        <v>4.6130215826032982E-3</v>
      </c>
      <c r="D124" s="18">
        <f>LN(Stocks!D124/Stocks!D123)</f>
        <v>-4.5690638258306278E-2</v>
      </c>
      <c r="E124" s="18">
        <f>LN(Stocks!E124/Stocks!E123)</f>
        <v>-1.8266087209717222E-3</v>
      </c>
      <c r="F124" s="19">
        <f>LN(Stocks!F124/Stocks!F123)</f>
        <v>-8.9224026923494706E-3</v>
      </c>
      <c r="G124" s="20">
        <f>LN(Stocks!B124/Stocks!B114)</f>
        <v>-7.728476280686348E-3</v>
      </c>
      <c r="H124" s="20">
        <f>LN(Stocks!C124/Stocks!C114)</f>
        <v>3.7403077701635139E-2</v>
      </c>
      <c r="I124" s="20">
        <f>LN(Stocks!D124/Stocks!D114)</f>
        <v>-4.426933639815383E-3</v>
      </c>
      <c r="J124" s="20">
        <f>LN(Stocks!E124/Stocks!E114)</f>
        <v>2.4373018504124641E-2</v>
      </c>
      <c r="K124" s="21">
        <f>LN(Stocks!F124/Stocks!F114)</f>
        <v>-6.4917836442769591E-2</v>
      </c>
    </row>
    <row r="125" spans="1:11" x14ac:dyDescent="0.25">
      <c r="A125" s="37">
        <v>41116</v>
      </c>
      <c r="B125" s="18">
        <f>LN(Stocks!B125/Stocks!B124)</f>
        <v>6.2940030549145029E-2</v>
      </c>
      <c r="C125" s="18">
        <f>LN(Stocks!C125/Stocks!C124)</f>
        <v>3.418960870190601E-3</v>
      </c>
      <c r="D125" s="18">
        <f>LN(Stocks!D125/Stocks!D124)</f>
        <v>-1.8492046461290514E-2</v>
      </c>
      <c r="E125" s="18">
        <f>LN(Stocks!E125/Stocks!E124)</f>
        <v>4.526503642347357E-3</v>
      </c>
      <c r="F125" s="19">
        <f>LN(Stocks!F125/Stocks!F124)</f>
        <v>-5.7830027223927042E-4</v>
      </c>
      <c r="G125" s="20">
        <f>LN(Stocks!B125/Stocks!B115)</f>
        <v>6.0873427822130781E-2</v>
      </c>
      <c r="H125" s="20">
        <f>LN(Stocks!C125/Stocks!C115)</f>
        <v>3.7051472708337169E-2</v>
      </c>
      <c r="I125" s="20">
        <f>LN(Stocks!D125/Stocks!D115)</f>
        <v>-2.7570815470608419E-2</v>
      </c>
      <c r="J125" s="20">
        <f>LN(Stocks!E125/Stocks!E115)</f>
        <v>3.3991330719514247E-2</v>
      </c>
      <c r="K125" s="21">
        <f>LN(Stocks!F125/Stocks!F115)</f>
        <v>-5.5968516028830212E-2</v>
      </c>
    </row>
    <row r="126" spans="1:11" x14ac:dyDescent="0.25">
      <c r="A126" s="37">
        <v>41117</v>
      </c>
      <c r="B126" s="18">
        <f>LN(Stocks!B126/Stocks!B125)</f>
        <v>1.3411455624802861E-2</v>
      </c>
      <c r="C126" s="18">
        <f>LN(Stocks!C126/Stocks!C125)</f>
        <v>2.3820547569366812E-2</v>
      </c>
      <c r="D126" s="18">
        <f>LN(Stocks!D126/Stocks!D125)</f>
        <v>-5.0256517792940316E-4</v>
      </c>
      <c r="E126" s="18">
        <f>LN(Stocks!E126/Stocks!E125)</f>
        <v>5.5656642642052112E-3</v>
      </c>
      <c r="F126" s="19">
        <f>LN(Stocks!F126/Stocks!F125)</f>
        <v>-1.6919873401825429E-2</v>
      </c>
      <c r="G126" s="20">
        <f>LN(Stocks!B126/Stocks!B116)</f>
        <v>5.4658141902764773E-2</v>
      </c>
      <c r="H126" s="20">
        <f>LN(Stocks!C126/Stocks!C116)</f>
        <v>4.865970104011462E-2</v>
      </c>
      <c r="I126" s="20">
        <f>LN(Stocks!D126/Stocks!D116)</f>
        <v>-3.7070404460126959E-2</v>
      </c>
      <c r="J126" s="20">
        <f>LN(Stocks!E126/Stocks!E116)</f>
        <v>3.4035109899363522E-2</v>
      </c>
      <c r="K126" s="21">
        <f>LN(Stocks!F126/Stocks!F116)</f>
        <v>-7.2888389430655606E-2</v>
      </c>
    </row>
    <row r="127" spans="1:11" x14ac:dyDescent="0.25">
      <c r="A127" s="37">
        <v>41118</v>
      </c>
      <c r="B127" s="18">
        <f>LN(Stocks!B127/Stocks!B126)</f>
        <v>-1.2465073577076315E-3</v>
      </c>
      <c r="C127" s="18">
        <f>LN(Stocks!C127/Stocks!C126)</f>
        <v>-8.0522652416416991E-3</v>
      </c>
      <c r="D127" s="18">
        <f>LN(Stocks!D127/Stocks!D126)</f>
        <v>-1.4932505286297984E-2</v>
      </c>
      <c r="E127" s="18">
        <f>LN(Stocks!E127/Stocks!E126)</f>
        <v>3.0212908374286425E-2</v>
      </c>
      <c r="F127" s="19">
        <f>LN(Stocks!F127/Stocks!F126)</f>
        <v>1.199034803469826E-2</v>
      </c>
      <c r="G127" s="20">
        <f>LN(Stocks!B127/Stocks!B117)</f>
        <v>5.3512861749485642E-2</v>
      </c>
      <c r="H127" s="20">
        <f>LN(Stocks!C127/Stocks!C117)</f>
        <v>4.6309891900076589E-2</v>
      </c>
      <c r="I127" s="20">
        <f>LN(Stocks!D127/Stocks!D117)</f>
        <v>-4.9417451330258717E-2</v>
      </c>
      <c r="J127" s="20">
        <f>LN(Stocks!E127/Stocks!E117)</f>
        <v>6.5774998038926308E-2</v>
      </c>
      <c r="K127" s="21">
        <f>LN(Stocks!F127/Stocks!F117)</f>
        <v>-6.0898041395957392E-2</v>
      </c>
    </row>
    <row r="128" spans="1:11" x14ac:dyDescent="0.25">
      <c r="A128" s="37">
        <v>41121</v>
      </c>
      <c r="B128" s="18">
        <f>LN(Stocks!B128/Stocks!B127)</f>
        <v>1.7502448762710062E-2</v>
      </c>
      <c r="C128" s="18">
        <f>LN(Stocks!C128/Stocks!C127)</f>
        <v>-1.786519998920963E-3</v>
      </c>
      <c r="D128" s="18">
        <f>LN(Stocks!D128/Stocks!D127)</f>
        <v>3.0554214241389093E-3</v>
      </c>
      <c r="E128" s="18">
        <f>LN(Stocks!E128/Stocks!E127)</f>
        <v>5.3059820075530163E-3</v>
      </c>
      <c r="F128" s="19">
        <f>LN(Stocks!F128/Stocks!F127)</f>
        <v>-3.6109711130368517E-2</v>
      </c>
      <c r="G128" s="20">
        <f>LN(Stocks!B128/Stocks!B118)</f>
        <v>6.0441755991256646E-2</v>
      </c>
      <c r="H128" s="20">
        <f>LN(Stocks!C128/Stocks!C118)</f>
        <v>3.7182372183486551E-2</v>
      </c>
      <c r="I128" s="20">
        <f>LN(Stocks!D128/Stocks!D118)</f>
        <v>-4.7898041659110303E-2</v>
      </c>
      <c r="J128" s="20">
        <f>LN(Stocks!E128/Stocks!E118)</f>
        <v>5.1914507990373226E-2</v>
      </c>
      <c r="K128" s="21">
        <f>LN(Stocks!F128/Stocks!F118)</f>
        <v>-8.6282671011856146E-2</v>
      </c>
    </row>
    <row r="129" spans="1:11" x14ac:dyDescent="0.25">
      <c r="A129" s="37">
        <v>41122</v>
      </c>
      <c r="B129" s="18">
        <f>LN(Stocks!B129/Stocks!B128)</f>
        <v>-1.4914804884621454E-2</v>
      </c>
      <c r="C129" s="18">
        <f>LN(Stocks!C129/Stocks!C128)</f>
        <v>1.8917000263177258E-3</v>
      </c>
      <c r="D129" s="18">
        <f>LN(Stocks!D129/Stocks!D128)</f>
        <v>-2.630560234063144E-3</v>
      </c>
      <c r="E129" s="18">
        <f>LN(Stocks!E129/Stocks!E128)</f>
        <v>-2.3446339779247993E-3</v>
      </c>
      <c r="F129" s="19">
        <f>LN(Stocks!F129/Stocks!F128)</f>
        <v>8.1045475785748323E-3</v>
      </c>
      <c r="G129" s="20">
        <f>LN(Stocks!B129/Stocks!B119)</f>
        <v>4.5126361027426468E-2</v>
      </c>
      <c r="H129" s="20">
        <f>LN(Stocks!C129/Stocks!C119)</f>
        <v>3.0594624166435706E-2</v>
      </c>
      <c r="I129" s="20">
        <f>LN(Stocks!D129/Stocks!D119)</f>
        <v>-7.2103529095863858E-2</v>
      </c>
      <c r="J129" s="20">
        <f>LN(Stocks!E129/Stocks!E119)</f>
        <v>4.5245523215952557E-2</v>
      </c>
      <c r="K129" s="21">
        <f>LN(Stocks!F129/Stocks!F119)</f>
        <v>-7.4300216772989286E-2</v>
      </c>
    </row>
    <row r="130" spans="1:11" x14ac:dyDescent="0.25">
      <c r="A130" s="37">
        <v>41123</v>
      </c>
      <c r="B130" s="18">
        <f>LN(Stocks!B130/Stocks!B129)</f>
        <v>1.2460287094569669E-2</v>
      </c>
      <c r="C130" s="18">
        <f>LN(Stocks!C130/Stocks!C129)</f>
        <v>-1.7864931380681519E-3</v>
      </c>
      <c r="D130" s="18">
        <f>LN(Stocks!D130/Stocks!D129)</f>
        <v>-1.5303570398184994E-3</v>
      </c>
      <c r="E130" s="18">
        <f>LN(Stocks!E130/Stocks!E129)</f>
        <v>2.7327017167613496E-3</v>
      </c>
      <c r="F130" s="19">
        <f>LN(Stocks!F130/Stocks!F129)</f>
        <v>4.8588526369257945E-3</v>
      </c>
      <c r="G130" s="20">
        <f>LN(Stocks!B130/Stocks!B120)</f>
        <v>5.66858324816083E-2</v>
      </c>
      <c r="H130" s="20">
        <f>LN(Stocks!C130/Stocks!C120)</f>
        <v>1.8898428365386848E-2</v>
      </c>
      <c r="I130" s="20">
        <f>LN(Stocks!D130/Stocks!D120)</f>
        <v>-7.0149449779188036E-2</v>
      </c>
      <c r="J130" s="20">
        <f>LN(Stocks!E130/Stocks!E120)</f>
        <v>4.2254866034031162E-2</v>
      </c>
      <c r="K130" s="21">
        <f>LN(Stocks!F130/Stocks!F120)</f>
        <v>-6.7496792094500296E-2</v>
      </c>
    </row>
    <row r="131" spans="1:11" x14ac:dyDescent="0.25">
      <c r="A131" s="37">
        <v>41124</v>
      </c>
      <c r="B131" s="18">
        <f>LN(Stocks!B131/Stocks!B130)</f>
        <v>6.1584490187040269E-3</v>
      </c>
      <c r="C131" s="18">
        <f>LN(Stocks!C131/Stocks!C130)</f>
        <v>8.6916700348840092E-3</v>
      </c>
      <c r="D131" s="18">
        <f>LN(Stocks!D131/Stocks!D130)</f>
        <v>6.6152011162571049E-3</v>
      </c>
      <c r="E131" s="18">
        <f>LN(Stocks!E131/Stocks!E130)</f>
        <v>-2.0326498267354701E-3</v>
      </c>
      <c r="F131" s="19">
        <f>LN(Stocks!F131/Stocks!F130)</f>
        <v>-3.0269553941729091E-4</v>
      </c>
      <c r="G131" s="20">
        <f>LN(Stocks!B131/Stocks!B121)</f>
        <v>6.8160492146900314E-2</v>
      </c>
      <c r="H131" s="20">
        <f>LN(Stocks!C131/Stocks!C121)</f>
        <v>3.6634177305972633E-2</v>
      </c>
      <c r="I131" s="20">
        <f>LN(Stocks!D131/Stocks!D121)</f>
        <v>-7.2379557318240667E-2</v>
      </c>
      <c r="J131" s="20">
        <f>LN(Stocks!E131/Stocks!E121)</f>
        <v>4.368209584353612E-2</v>
      </c>
      <c r="K131" s="21">
        <f>LN(Stocks!F131/Stocks!F121)</f>
        <v>-6.4456663523089916E-2</v>
      </c>
    </row>
    <row r="132" spans="1:11" x14ac:dyDescent="0.25">
      <c r="A132" s="37">
        <v>41125</v>
      </c>
      <c r="B132" s="18">
        <f>LN(Stocks!B132/Stocks!B131)</f>
        <v>1.5092801450285133E-2</v>
      </c>
      <c r="C132" s="18">
        <f>LN(Stocks!C132/Stocks!C131)</f>
        <v>1.0062726358745954E-2</v>
      </c>
      <c r="D132" s="18">
        <f>LN(Stocks!D132/Stocks!D131)</f>
        <v>7.6628875199916905E-3</v>
      </c>
      <c r="E132" s="18">
        <f>LN(Stocks!E132/Stocks!E131)</f>
        <v>1.3656772238108022E-2</v>
      </c>
      <c r="F132" s="19">
        <f>LN(Stocks!F132/Stocks!F131)</f>
        <v>4.5350424448162034E-3</v>
      </c>
      <c r="G132" s="20">
        <f>LN(Stocks!B132/Stocks!B122)</f>
        <v>9.1027634070156363E-2</v>
      </c>
      <c r="H132" s="20">
        <f>LN(Stocks!C132/Stocks!C122)</f>
        <v>3.380170029491518E-2</v>
      </c>
      <c r="I132" s="20">
        <f>LN(Stocks!D132/Stocks!D122)</f>
        <v>-7.3172860914672178E-2</v>
      </c>
      <c r="J132" s="20">
        <f>LN(Stocks!E132/Stocks!E122)</f>
        <v>5.1789956520660395E-2</v>
      </c>
      <c r="K132" s="21">
        <f>LN(Stocks!F132/Stocks!F122)</f>
        <v>-6.0758242902242278E-2</v>
      </c>
    </row>
    <row r="133" spans="1:11" x14ac:dyDescent="0.25">
      <c r="A133" s="37">
        <v>41128</v>
      </c>
      <c r="B133" s="18">
        <f>LN(Stocks!B133/Stocks!B132)</f>
        <v>8.2466096519793197E-3</v>
      </c>
      <c r="C133" s="18">
        <f>LN(Stocks!C133/Stocks!C132)</f>
        <v>-1.0326313503342581E-3</v>
      </c>
      <c r="D133" s="18">
        <f>LN(Stocks!D133/Stocks!D132)</f>
        <v>-7.7472971462882968E-3</v>
      </c>
      <c r="E133" s="18">
        <f>LN(Stocks!E133/Stocks!E132)</f>
        <v>-5.8819296774755361E-4</v>
      </c>
      <c r="F133" s="19">
        <f>LN(Stocks!F133/Stocks!F132)</f>
        <v>6.031238743103148E-4</v>
      </c>
      <c r="G133" s="20">
        <f>LN(Stocks!B133/Stocks!B123)</f>
        <v>0.1127440350383876</v>
      </c>
      <c r="H133" s="20">
        <f>LN(Stocks!C133/Stocks!C123)</f>
        <v>3.9840716713143355E-2</v>
      </c>
      <c r="I133" s="20">
        <f>LN(Stocks!D133/Stocks!D123)</f>
        <v>-7.4192459543606468E-2</v>
      </c>
      <c r="J133" s="20">
        <f>LN(Stocks!E133/Stocks!E123)</f>
        <v>5.5208446749881644E-2</v>
      </c>
      <c r="K133" s="21">
        <f>LN(Stocks!F133/Stocks!F123)</f>
        <v>-3.2741068466874551E-2</v>
      </c>
    </row>
    <row r="134" spans="1:11" x14ac:dyDescent="0.25">
      <c r="A134" s="37">
        <v>41129</v>
      </c>
      <c r="B134" s="18">
        <f>LN(Stocks!B134/Stocks!B133)</f>
        <v>4.0518377360512529E-3</v>
      </c>
      <c r="C134" s="18">
        <f>LN(Stocks!C134/Stocks!C133)</f>
        <v>-8.27201096310442E-4</v>
      </c>
      <c r="D134" s="18">
        <f>LN(Stocks!D134/Stocks!D133)</f>
        <v>1.6882143246916244E-4</v>
      </c>
      <c r="E134" s="18">
        <f>LN(Stocks!E134/Stocks!E133)</f>
        <v>3.192809915363558E-3</v>
      </c>
      <c r="F134" s="19">
        <f>LN(Stocks!F134/Stocks!F133)</f>
        <v>6.3109913087556566E-3</v>
      </c>
      <c r="G134" s="20">
        <f>LN(Stocks!B134/Stocks!B124)</f>
        <v>0.12370260764591853</v>
      </c>
      <c r="H134" s="20">
        <f>LN(Stocks!C134/Stocks!C124)</f>
        <v>3.4400494034229609E-2</v>
      </c>
      <c r="I134" s="20">
        <f>LN(Stocks!D134/Stocks!D124)</f>
        <v>-2.8332999852830901E-2</v>
      </c>
      <c r="J134" s="20">
        <f>LN(Stocks!E134/Stocks!E124)</f>
        <v>6.0227865386217064E-2</v>
      </c>
      <c r="K134" s="21">
        <f>LN(Stocks!F134/Stocks!F124)</f>
        <v>-1.7507674465769486E-2</v>
      </c>
    </row>
    <row r="135" spans="1:11" x14ac:dyDescent="0.25">
      <c r="A135" s="37">
        <v>41130</v>
      </c>
      <c r="B135" s="18">
        <f>LN(Stocks!B135/Stocks!B134)</f>
        <v>-7.4718149433111161E-3</v>
      </c>
      <c r="C135" s="18">
        <f>LN(Stocks!C135/Stocks!C134)</f>
        <v>-4.2487527820500651E-3</v>
      </c>
      <c r="D135" s="18">
        <f>LN(Stocks!D135/Stocks!D134)</f>
        <v>4.1332561104158554E-3</v>
      </c>
      <c r="E135" s="18">
        <f>LN(Stocks!E135/Stocks!E134)</f>
        <v>5.3537166396217168E-4</v>
      </c>
      <c r="F135" s="19">
        <f>LN(Stocks!F135/Stocks!F134)</f>
        <v>-1.1146462088464742E-2</v>
      </c>
      <c r="G135" s="20">
        <f>LN(Stocks!B135/Stocks!B125)</f>
        <v>5.3290762153462172E-2</v>
      </c>
      <c r="H135" s="20">
        <f>LN(Stocks!C135/Stocks!C125)</f>
        <v>2.6732780381988907E-2</v>
      </c>
      <c r="I135" s="20">
        <f>LN(Stocks!D135/Stocks!D125)</f>
        <v>-5.7076972811246195E-3</v>
      </c>
      <c r="J135" s="20">
        <f>LN(Stocks!E135/Stocks!E125)</f>
        <v>5.6236733407831883E-2</v>
      </c>
      <c r="K135" s="21">
        <f>LN(Stocks!F135/Stocks!F125)</f>
        <v>-2.8075836281994979E-2</v>
      </c>
    </row>
    <row r="136" spans="1:11" x14ac:dyDescent="0.25">
      <c r="A136" s="37">
        <v>41131</v>
      </c>
      <c r="B136" s="18">
        <f>LN(Stocks!B136/Stocks!B135)</f>
        <v>-6.4849131335108765E-4</v>
      </c>
      <c r="C136" s="18">
        <f>LN(Stocks!C136/Stocks!C135)</f>
        <v>2.4893883915097915E-3</v>
      </c>
      <c r="D136" s="18">
        <f>LN(Stocks!D136/Stocks!D135)</f>
        <v>4.8703232606018129E-3</v>
      </c>
      <c r="E136" s="18">
        <f>LN(Stocks!E136/Stocks!E135)</f>
        <v>2.1660370177309138E-4</v>
      </c>
      <c r="F136" s="19">
        <f>LN(Stocks!F136/Stocks!F135)</f>
        <v>1.8905293943521192E-2</v>
      </c>
      <c r="G136" s="20">
        <f>LN(Stocks!B136/Stocks!B126)</f>
        <v>3.9230815215308246E-2</v>
      </c>
      <c r="H136" s="20">
        <f>LN(Stocks!C136/Stocks!C126)</f>
        <v>5.4016212041319081E-3</v>
      </c>
      <c r="I136" s="20">
        <f>LN(Stocks!D136/Stocks!D126)</f>
        <v>-3.3480884259354205E-4</v>
      </c>
      <c r="J136" s="20">
        <f>LN(Stocks!E136/Stocks!E126)</f>
        <v>5.0887672845399676E-2</v>
      </c>
      <c r="K136" s="21">
        <f>LN(Stocks!F136/Stocks!F126)</f>
        <v>7.749331063351724E-3</v>
      </c>
    </row>
    <row r="137" spans="1:11" x14ac:dyDescent="0.25">
      <c r="A137" s="37">
        <v>41132</v>
      </c>
      <c r="B137" s="18">
        <f>LN(Stocks!B137/Stocks!B136)</f>
        <v>2.3136815380402648E-3</v>
      </c>
      <c r="C137" s="18">
        <f>LN(Stocks!C137/Stocks!C136)</f>
        <v>-4.2564949146701352E-3</v>
      </c>
      <c r="D137" s="18">
        <f>LN(Stocks!D137/Stocks!D136)</f>
        <v>1.1721144985679373E-3</v>
      </c>
      <c r="E137" s="18">
        <f>LN(Stocks!E137/Stocks!E136)</f>
        <v>-2.0789960170111165E-3</v>
      </c>
      <c r="F137" s="19">
        <f>LN(Stocks!F137/Stocks!F136)</f>
        <v>2.9683656123876681E-3</v>
      </c>
      <c r="G137" s="20">
        <f>LN(Stocks!B137/Stocks!B127)</f>
        <v>4.2791004111056276E-2</v>
      </c>
      <c r="H137" s="20">
        <f>LN(Stocks!C137/Stocks!C127)</f>
        <v>9.197391531103374E-3</v>
      </c>
      <c r="I137" s="20">
        <f>LN(Stocks!D137/Stocks!D127)</f>
        <v>1.5769810942272564E-2</v>
      </c>
      <c r="J137" s="20">
        <f>LN(Stocks!E137/Stocks!E127)</f>
        <v>1.8595768454102265E-2</v>
      </c>
      <c r="K137" s="21">
        <f>LN(Stocks!F137/Stocks!F127)</f>
        <v>-1.2726513589588204E-3</v>
      </c>
    </row>
    <row r="138" spans="1:11" x14ac:dyDescent="0.25">
      <c r="A138" s="37">
        <v>41135</v>
      </c>
      <c r="B138" s="18">
        <f>LN(Stocks!B138/Stocks!B137)</f>
        <v>1.1945597161083787E-2</v>
      </c>
      <c r="C138" s="18">
        <f>LN(Stocks!C138/Stocks!C137)</f>
        <v>3.3236817925317414E-3</v>
      </c>
      <c r="D138" s="18">
        <f>LN(Stocks!D138/Stocks!D137)</f>
        <v>-8.402126479257789E-3</v>
      </c>
      <c r="E138" s="18">
        <f>LN(Stocks!E138/Stocks!E137)</f>
        <v>-9.9634541084752987E-4</v>
      </c>
      <c r="F138" s="19">
        <f>LN(Stocks!F138/Stocks!F137)</f>
        <v>3.8454922656753687E-3</v>
      </c>
      <c r="G138" s="20">
        <f>LN(Stocks!B138/Stocks!B128)</f>
        <v>3.7234152509429977E-2</v>
      </c>
      <c r="H138" s="20">
        <f>LN(Stocks!C138/Stocks!C128)</f>
        <v>1.430759332255622E-2</v>
      </c>
      <c r="I138" s="20">
        <f>LN(Stocks!D138/Stocks!D128)</f>
        <v>4.31226303887575E-3</v>
      </c>
      <c r="J138" s="20">
        <f>LN(Stocks!E138/Stocks!E128)</f>
        <v>1.2293441035701619E-2</v>
      </c>
      <c r="K138" s="21">
        <f>LN(Stocks!F138/Stocks!F128)</f>
        <v>3.8682552037084983E-2</v>
      </c>
    </row>
    <row r="139" spans="1:11" x14ac:dyDescent="0.25">
      <c r="A139" s="37">
        <v>41136</v>
      </c>
      <c r="B139" s="18">
        <f>LN(Stocks!B139/Stocks!B138)</f>
        <v>-9.1409217111445933E-4</v>
      </c>
      <c r="C139" s="18">
        <f>LN(Stocks!C139/Stocks!C138)</f>
        <v>-8.5389350754444277E-3</v>
      </c>
      <c r="D139" s="18">
        <f>LN(Stocks!D139/Stocks!D138)</f>
        <v>-4.905750183094853E-3</v>
      </c>
      <c r="E139" s="18">
        <f>LN(Stocks!E139/Stocks!E138)</f>
        <v>-6.79671109539537E-3</v>
      </c>
      <c r="F139" s="19">
        <f>LN(Stocks!F139/Stocks!F138)</f>
        <v>9.9884555302213809E-3</v>
      </c>
      <c r="G139" s="20">
        <f>LN(Stocks!B139/Stocks!B129)</f>
        <v>5.1234865222936903E-2</v>
      </c>
      <c r="H139" s="20">
        <f>LN(Stocks!C139/Stocks!C129)</f>
        <v>3.8769582207939424E-3</v>
      </c>
      <c r="I139" s="20">
        <f>LN(Stocks!D139/Stocks!D129)</f>
        <v>2.0370730898440236E-3</v>
      </c>
      <c r="J139" s="20">
        <f>LN(Stocks!E139/Stocks!E129)</f>
        <v>7.8413639182308807E-3</v>
      </c>
      <c r="K139" s="21">
        <f>LN(Stocks!F139/Stocks!F129)</f>
        <v>4.0566459988731561E-2</v>
      </c>
    </row>
    <row r="140" spans="1:11" x14ac:dyDescent="0.25">
      <c r="A140" s="37">
        <v>41137</v>
      </c>
      <c r="B140" s="18">
        <f>LN(Stocks!B140/Stocks!B139)</f>
        <v>-1.463953553790533E-3</v>
      </c>
      <c r="C140" s="18">
        <f>LN(Stocks!C140/Stocks!C139)</f>
        <v>-3.137747525758428E-4</v>
      </c>
      <c r="D140" s="18">
        <f>LN(Stocks!D140/Stocks!D139)</f>
        <v>-7.1476981971437658E-3</v>
      </c>
      <c r="E140" s="18">
        <f>LN(Stocks!E140/Stocks!E139)</f>
        <v>3.5579601726863641E-3</v>
      </c>
      <c r="F140" s="19">
        <f>LN(Stocks!F140/Stocks!F139)</f>
        <v>-2.9236707091901727E-4</v>
      </c>
      <c r="G140" s="20">
        <f>LN(Stocks!B140/Stocks!B130)</f>
        <v>3.7310624574576554E-2</v>
      </c>
      <c r="H140" s="20">
        <f>LN(Stocks!C140/Stocks!C130)</f>
        <v>5.3496766062861266E-3</v>
      </c>
      <c r="I140" s="20">
        <f>LN(Stocks!D140/Stocks!D130)</f>
        <v>-3.5802680674812066E-3</v>
      </c>
      <c r="J140" s="20">
        <f>LN(Stocks!E140/Stocks!E130)</f>
        <v>8.666622374155929E-3</v>
      </c>
      <c r="K140" s="21">
        <f>LN(Stocks!F140/Stocks!F130)</f>
        <v>3.5415240280886592E-2</v>
      </c>
    </row>
    <row r="141" spans="1:11" x14ac:dyDescent="0.25">
      <c r="A141" s="37">
        <v>41138</v>
      </c>
      <c r="B141" s="18">
        <f>LN(Stocks!B141/Stocks!B140)</f>
        <v>-1.2825348619897351E-3</v>
      </c>
      <c r="C141" s="18">
        <f>LN(Stocks!C141/Stocks!C140)</f>
        <v>-3.3533606927141088E-3</v>
      </c>
      <c r="D141" s="18">
        <f>LN(Stocks!D141/Stocks!D140)</f>
        <v>2.560810967601515E-4</v>
      </c>
      <c r="E141" s="18">
        <f>LN(Stocks!E141/Stocks!E140)</f>
        <v>-3.0948497381671062E-3</v>
      </c>
      <c r="F141" s="19">
        <f>LN(Stocks!F141/Stocks!F140)</f>
        <v>1.3072011198990751E-2</v>
      </c>
      <c r="G141" s="20">
        <f>LN(Stocks!B141/Stocks!B131)</f>
        <v>2.986964069388285E-2</v>
      </c>
      <c r="H141" s="20">
        <f>LN(Stocks!C141/Stocks!C131)</f>
        <v>-6.6953541213119108E-3</v>
      </c>
      <c r="I141" s="20">
        <f>LN(Stocks!D141/Stocks!D131)</f>
        <v>-9.9393880869780449E-3</v>
      </c>
      <c r="J141" s="20">
        <f>LN(Stocks!E141/Stocks!E131)</f>
        <v>7.6044224627245006E-3</v>
      </c>
      <c r="K141" s="21">
        <f>LN(Stocks!F141/Stocks!F131)</f>
        <v>4.8789947019294705E-2</v>
      </c>
    </row>
    <row r="142" spans="1:11" x14ac:dyDescent="0.25">
      <c r="A142" s="37">
        <v>41139</v>
      </c>
      <c r="B142" s="18">
        <f>LN(Stocks!B142/Stocks!B141)</f>
        <v>2.563658398809978E-3</v>
      </c>
      <c r="C142" s="18">
        <f>LN(Stocks!C142/Stocks!C141)</f>
        <v>-5.2490242160937973E-4</v>
      </c>
      <c r="D142" s="18">
        <f>LN(Stocks!D142/Stocks!D141)</f>
        <v>-1.8265137020530238E-2</v>
      </c>
      <c r="E142" s="18">
        <f>LN(Stocks!E142/Stocks!E141)</f>
        <v>-2.6788479337757024E-3</v>
      </c>
      <c r="F142" s="19">
        <f>LN(Stocks!F142/Stocks!F141)</f>
        <v>-9.2779990819656499E-3</v>
      </c>
      <c r="G142" s="20">
        <f>LN(Stocks!B142/Stocks!B132)</f>
        <v>1.7340497642407596E-2</v>
      </c>
      <c r="H142" s="20">
        <f>LN(Stocks!C142/Stocks!C132)</f>
        <v>-1.7282982901667188E-2</v>
      </c>
      <c r="I142" s="20">
        <f>LN(Stocks!D142/Stocks!D132)</f>
        <v>-3.5867412627499991E-2</v>
      </c>
      <c r="J142" s="20">
        <f>LN(Stocks!E142/Stocks!E132)</f>
        <v>-8.7311977091592153E-3</v>
      </c>
      <c r="K142" s="21">
        <f>LN(Stocks!F142/Stocks!F132)</f>
        <v>3.4976905492512859E-2</v>
      </c>
    </row>
    <row r="143" spans="1:11" x14ac:dyDescent="0.25">
      <c r="A143" s="37">
        <v>41142</v>
      </c>
      <c r="B143" s="18">
        <f>LN(Stocks!B143/Stocks!B142)</f>
        <v>-7.80287813789147E-3</v>
      </c>
      <c r="C143" s="18">
        <f>LN(Stocks!C143/Stocks!C142)</f>
        <v>5.9683655025756866E-3</v>
      </c>
      <c r="D143" s="18">
        <f>LN(Stocks!D143/Stocks!D142)</f>
        <v>3.5585499439098676E-3</v>
      </c>
      <c r="E143" s="18">
        <f>LN(Stocks!E143/Stocks!E142)</f>
        <v>-4.2259333685603822E-3</v>
      </c>
      <c r="F143" s="19">
        <f>LN(Stocks!F143/Stocks!F142)</f>
        <v>-1.0836368757131933E-2</v>
      </c>
      <c r="G143" s="20">
        <f>LN(Stocks!B143/Stocks!B133)</f>
        <v>1.2910098525367769E-3</v>
      </c>
      <c r="H143" s="20">
        <f>LN(Stocks!C143/Stocks!C133)</f>
        <v>-1.0281986048757059E-2</v>
      </c>
      <c r="I143" s="20">
        <f>LN(Stocks!D143/Stocks!D133)</f>
        <v>-2.4561565537301787E-2</v>
      </c>
      <c r="J143" s="20">
        <f>LN(Stocks!E143/Stocks!E133)</f>
        <v>-1.2368938109971911E-2</v>
      </c>
      <c r="K143" s="21">
        <f>LN(Stocks!F143/Stocks!F133)</f>
        <v>2.3537412861070847E-2</v>
      </c>
    </row>
    <row r="144" spans="1:11" x14ac:dyDescent="0.25">
      <c r="A144" s="37">
        <v>41143</v>
      </c>
      <c r="B144" s="18">
        <f>LN(Stocks!B144/Stocks!B143)</f>
        <v>3.1283701469073419E-3</v>
      </c>
      <c r="C144" s="18">
        <f>LN(Stocks!C144/Stocks!C143)</f>
        <v>5.2060321703965556E-3</v>
      </c>
      <c r="D144" s="18">
        <f>LN(Stocks!D144/Stocks!D143)</f>
        <v>-1.9948299567475506E-3</v>
      </c>
      <c r="E144" s="18">
        <f>LN(Stocks!E144/Stocks!E143)</f>
        <v>-9.0669133729166164E-5</v>
      </c>
      <c r="F144" s="19">
        <f>LN(Stocks!F144/Stocks!F143)</f>
        <v>4.9934266804899765E-3</v>
      </c>
      <c r="G144" s="20">
        <f>LN(Stocks!B144/Stocks!B134)</f>
        <v>3.6754226339296396E-4</v>
      </c>
      <c r="H144" s="20">
        <f>LN(Stocks!C144/Stocks!C134)</f>
        <v>-4.2487527820500651E-3</v>
      </c>
      <c r="I144" s="20">
        <f>LN(Stocks!D144/Stocks!D134)</f>
        <v>-2.6725216926518556E-2</v>
      </c>
      <c r="J144" s="20">
        <f>LN(Stocks!E144/Stocks!E134)</f>
        <v>-1.5652417159064659E-2</v>
      </c>
      <c r="K144" s="21">
        <f>LN(Stocks!F144/Stocks!F134)</f>
        <v>2.2219848232805199E-2</v>
      </c>
    </row>
    <row r="145" spans="1:11" x14ac:dyDescent="0.25">
      <c r="A145" s="37">
        <v>41144</v>
      </c>
      <c r="B145" s="18">
        <f>LN(Stocks!B145/Stocks!B144)</f>
        <v>-7.561784199117876E-3</v>
      </c>
      <c r="C145" s="18">
        <f>LN(Stocks!C145/Stocks!C144)</f>
        <v>-7.9243004702752411E-3</v>
      </c>
      <c r="D145" s="18">
        <f>LN(Stocks!D145/Stocks!D144)</f>
        <v>-2.7817490923855949E-3</v>
      </c>
      <c r="E145" s="18">
        <f>LN(Stocks!E145/Stocks!E144)</f>
        <v>-3.1653010748771636E-3</v>
      </c>
      <c r="F145" s="19">
        <f>LN(Stocks!F145/Stocks!F144)</f>
        <v>4.0935252255324345E-3</v>
      </c>
      <c r="G145" s="20">
        <f>LN(Stocks!B145/Stocks!B135)</f>
        <v>2.7757300758633399E-4</v>
      </c>
      <c r="H145" s="20">
        <f>LN(Stocks!C145/Stocks!C135)</f>
        <v>-7.9243004702752411E-3</v>
      </c>
      <c r="I145" s="20">
        <f>LN(Stocks!D145/Stocks!D135)</f>
        <v>-3.3640222129319941E-2</v>
      </c>
      <c r="J145" s="20">
        <f>LN(Stocks!E145/Stocks!E135)</f>
        <v>-1.935308989790397E-2</v>
      </c>
      <c r="K145" s="21">
        <f>LN(Stocks!F145/Stocks!F135)</f>
        <v>3.7459835546802302E-2</v>
      </c>
    </row>
    <row r="146" spans="1:11" x14ac:dyDescent="0.25">
      <c r="A146" s="37">
        <v>41145</v>
      </c>
      <c r="B146" s="18">
        <f>LN(Stocks!B146/Stocks!B145)</f>
        <v>-4.2670147891117425E-3</v>
      </c>
      <c r="C146" s="18">
        <f>LN(Stocks!C146/Stocks!C145)</f>
        <v>6.2816591162649475E-4</v>
      </c>
      <c r="D146" s="18">
        <f>LN(Stocks!D146/Stocks!D145)</f>
        <v>4.8630970242738549E-3</v>
      </c>
      <c r="E146" s="18">
        <f>LN(Stocks!E146/Stocks!E145)</f>
        <v>-2.9894025990926418E-4</v>
      </c>
      <c r="F146" s="19">
        <f>LN(Stocks!F146/Stocks!F145)</f>
        <v>-1.459982921201591E-3</v>
      </c>
      <c r="G146" s="20">
        <f>LN(Stocks!B146/Stocks!B136)</f>
        <v>-3.340950468174511E-3</v>
      </c>
      <c r="H146" s="20">
        <f>LN(Stocks!C146/Stocks!C136)</f>
        <v>-9.7855229501586302E-3</v>
      </c>
      <c r="I146" s="20">
        <f>LN(Stocks!D146/Stocks!D136)</f>
        <v>-3.3647448365647814E-2</v>
      </c>
      <c r="J146" s="20">
        <f>LN(Stocks!E146/Stocks!E136)</f>
        <v>-1.9868633859586326E-2</v>
      </c>
      <c r="K146" s="21">
        <f>LN(Stocks!F146/Stocks!F136)</f>
        <v>1.7094558682079541E-2</v>
      </c>
    </row>
    <row r="147" spans="1:11" x14ac:dyDescent="0.25">
      <c r="A147" s="37">
        <v>41146</v>
      </c>
      <c r="B147" s="18">
        <f>LN(Stocks!B147/Stocks!B146)</f>
        <v>-5.8741305147823374E-3</v>
      </c>
      <c r="C147" s="18">
        <f>LN(Stocks!C147/Stocks!C146)</f>
        <v>9.1637195128992203E-3</v>
      </c>
      <c r="D147" s="18">
        <f>LN(Stocks!D147/Stocks!D146)</f>
        <v>-8.6135143952841432E-3</v>
      </c>
      <c r="E147" s="18">
        <f>LN(Stocks!E147/Stocks!E146)</f>
        <v>1.689528632490428E-4</v>
      </c>
      <c r="F147" s="19">
        <f>LN(Stocks!F147/Stocks!F146)</f>
        <v>-1.755008978786325E-3</v>
      </c>
      <c r="G147" s="20">
        <f>LN(Stocks!B147/Stocks!B137)</f>
        <v>-1.1528762520997217E-2</v>
      </c>
      <c r="H147" s="20">
        <f>LN(Stocks!C147/Stocks!C137)</f>
        <v>3.6346914774106681E-3</v>
      </c>
      <c r="I147" s="20">
        <f>LN(Stocks!D147/Stocks!D137)</f>
        <v>-4.3433077259499936E-2</v>
      </c>
      <c r="J147" s="20">
        <f>LN(Stocks!E147/Stocks!E137)</f>
        <v>-1.762068497932625E-2</v>
      </c>
      <c r="K147" s="21">
        <f>LN(Stocks!F147/Stocks!F137)</f>
        <v>1.2371184090905582E-2</v>
      </c>
    </row>
    <row r="148" spans="1:11" x14ac:dyDescent="0.25">
      <c r="A148" s="37">
        <v>41149</v>
      </c>
      <c r="B148" s="18">
        <f>LN(Stocks!B148/Stocks!B147)</f>
        <v>-1.1226157758706958E-3</v>
      </c>
      <c r="C148" s="18">
        <f>LN(Stocks!C148/Stocks!C147)</f>
        <v>3.2083689241102515E-3</v>
      </c>
      <c r="D148" s="18">
        <f>LN(Stocks!D148/Stocks!D147)</f>
        <v>8.4401848174044582E-3</v>
      </c>
      <c r="E148" s="18">
        <f>LN(Stocks!E148/Stocks!E147)</f>
        <v>3.3859576052664882E-3</v>
      </c>
      <c r="F148" s="19">
        <f>LN(Stocks!F148/Stocks!F147)</f>
        <v>2.3394613634451118E-3</v>
      </c>
      <c r="G148" s="20">
        <f>LN(Stocks!B148/Stocks!B138)</f>
        <v>-2.4596975457951666E-2</v>
      </c>
      <c r="H148" s="20">
        <f>LN(Stocks!C148/Stocks!C138)</f>
        <v>3.5193786089891266E-3</v>
      </c>
      <c r="I148" s="20">
        <f>LN(Stocks!D148/Stocks!D138)</f>
        <v>-2.6590765962837704E-2</v>
      </c>
      <c r="J148" s="20">
        <f>LN(Stocks!E148/Stocks!E138)</f>
        <v>-1.3238381963212057E-2</v>
      </c>
      <c r="K148" s="21">
        <f>LN(Stocks!F148/Stocks!F138)</f>
        <v>1.0865153188675475E-2</v>
      </c>
    </row>
    <row r="149" spans="1:11" x14ac:dyDescent="0.25">
      <c r="A149" s="37">
        <v>41150</v>
      </c>
      <c r="B149" s="18">
        <f>LN(Stocks!B149/Stocks!B148)</f>
        <v>-7.7059628131752435E-3</v>
      </c>
      <c r="C149" s="18">
        <f>LN(Stocks!C149/Stocks!C148)</f>
        <v>3.1979608626554455E-3</v>
      </c>
      <c r="D149" s="18">
        <f>LN(Stocks!D149/Stocks!D148)</f>
        <v>7.3082603740609675E-3</v>
      </c>
      <c r="E149" s="18">
        <f>LN(Stocks!E149/Stocks!E148)</f>
        <v>-3.9708298765264247E-3</v>
      </c>
      <c r="F149" s="19">
        <f>LN(Stocks!F149/Stocks!F148)</f>
        <v>-4.0974464000565914E-3</v>
      </c>
      <c r="G149" s="20">
        <f>LN(Stocks!B149/Stocks!B139)</f>
        <v>-3.1388846100012385E-2</v>
      </c>
      <c r="H149" s="20">
        <f>LN(Stocks!C149/Stocks!C139)</f>
        <v>1.5256274547088803E-2</v>
      </c>
      <c r="I149" s="20">
        <f>LN(Stocks!D149/Stocks!D139)</f>
        <v>-1.4376755405681868E-2</v>
      </c>
      <c r="J149" s="20">
        <f>LN(Stocks!E149/Stocks!E139)</f>
        <v>-1.0412500744343127E-2</v>
      </c>
      <c r="K149" s="21">
        <f>LN(Stocks!F149/Stocks!F139)</f>
        <v>-3.2207487416026641E-3</v>
      </c>
    </row>
    <row r="150" spans="1:11" x14ac:dyDescent="0.25">
      <c r="A150" s="37">
        <v>41151</v>
      </c>
      <c r="B150" s="18">
        <f>LN(Stocks!B150/Stocks!B149)</f>
        <v>9.4291762525226862E-4</v>
      </c>
      <c r="C150" s="18">
        <f>LN(Stocks!C150/Stocks!C149)</f>
        <v>-4.7492219572081561E-3</v>
      </c>
      <c r="D150" s="18">
        <f>LN(Stocks!D150/Stocks!D149)</f>
        <v>2.5973270316500918E-3</v>
      </c>
      <c r="E150" s="18">
        <f>LN(Stocks!E150/Stocks!E149)</f>
        <v>-2.6560602280961735E-3</v>
      </c>
      <c r="F150" s="19">
        <f>LN(Stocks!F150/Stocks!F149)</f>
        <v>-7.0628623016705657E-3</v>
      </c>
      <c r="G150" s="20">
        <f>LN(Stocks!B150/Stocks!B140)</f>
        <v>-2.8981974920969565E-2</v>
      </c>
      <c r="H150" s="20">
        <f>LN(Stocks!C150/Stocks!C140)</f>
        <v>1.0820827342456629E-2</v>
      </c>
      <c r="I150" s="20">
        <f>LN(Stocks!D150/Stocks!D140)</f>
        <v>-4.6317301768880603E-3</v>
      </c>
      <c r="J150" s="20">
        <f>LN(Stocks!E150/Stocks!E140)</f>
        <v>-1.6626521145125764E-2</v>
      </c>
      <c r="K150" s="21">
        <f>LN(Stocks!F150/Stocks!F140)</f>
        <v>-9.9912439723541316E-3</v>
      </c>
    </row>
    <row r="151" spans="1:11" x14ac:dyDescent="0.25">
      <c r="A151" s="37">
        <v>41152</v>
      </c>
      <c r="B151" s="18">
        <f>LN(Stocks!B151/Stocks!B150)</f>
        <v>5.9202011809895731E-3</v>
      </c>
      <c r="C151" s="18">
        <f>LN(Stocks!C151/Stocks!C150)</f>
        <v>1.0193302310425695E-2</v>
      </c>
      <c r="D151" s="18">
        <f>LN(Stocks!D151/Stocks!D150)</f>
        <v>-2.2504197631456209E-3</v>
      </c>
      <c r="E151" s="18">
        <f>LN(Stocks!E151/Stocks!E150)</f>
        <v>2.2529078252137985E-3</v>
      </c>
      <c r="F151" s="19">
        <f>LN(Stocks!F151/Stocks!F150)</f>
        <v>-5.9243239284829585E-3</v>
      </c>
      <c r="G151" s="20">
        <f>LN(Stocks!B151/Stocks!B141)</f>
        <v>-2.1779238877990319E-2</v>
      </c>
      <c r="H151" s="20">
        <f>LN(Stocks!C151/Stocks!C141)</f>
        <v>2.4367490345596349E-2</v>
      </c>
      <c r="I151" s="20">
        <f>LN(Stocks!D151/Stocks!D141)</f>
        <v>-7.1382310367939673E-3</v>
      </c>
      <c r="J151" s="20">
        <f>LN(Stocks!E151/Stocks!E141)</f>
        <v>-1.1278763581744865E-2</v>
      </c>
      <c r="K151" s="21">
        <f>LN(Stocks!F151/Stocks!F141)</f>
        <v>-2.8987579099827961E-2</v>
      </c>
    </row>
    <row r="152" spans="1:11" x14ac:dyDescent="0.25">
      <c r="A152" s="37">
        <v>41153</v>
      </c>
      <c r="B152" s="18">
        <f>LN(Stocks!B152/Stocks!B151)</f>
        <v>9.3258255705042283E-3</v>
      </c>
      <c r="C152" s="18">
        <f>LN(Stocks!C152/Stocks!C151)</f>
        <v>2.7620111753272544E-3</v>
      </c>
      <c r="D152" s="18">
        <f>LN(Stocks!D152/Stocks!D151)</f>
        <v>3.7191356215407084E-3</v>
      </c>
      <c r="E152" s="18">
        <f>LN(Stocks!E152/Stocks!E151)</f>
        <v>3.4799714536236808E-3</v>
      </c>
      <c r="F152" s="19">
        <f>LN(Stocks!F152/Stocks!F151)</f>
        <v>2.4649140672312164E-2</v>
      </c>
      <c r="G152" s="20">
        <f>LN(Stocks!B152/Stocks!B142)</f>
        <v>-1.5017071706296082E-2</v>
      </c>
      <c r="H152" s="20">
        <f>LN(Stocks!C152/Stocks!C142)</f>
        <v>2.7654403942532969E-2</v>
      </c>
      <c r="I152" s="20">
        <f>LN(Stocks!D152/Stocks!D142)</f>
        <v>1.4846041605277161E-2</v>
      </c>
      <c r="J152" s="20">
        <f>LN(Stocks!E152/Stocks!E142)</f>
        <v>-5.11994419434558E-3</v>
      </c>
      <c r="K152" s="21">
        <f>LN(Stocks!F152/Stocks!F142)</f>
        <v>4.9395606544498302E-3</v>
      </c>
    </row>
    <row r="153" spans="1:11" x14ac:dyDescent="0.25">
      <c r="A153" s="37">
        <v>41157</v>
      </c>
      <c r="B153" s="18">
        <f>LN(Stocks!B153/Stocks!B152)</f>
        <v>-2.7857129706709171E-4</v>
      </c>
      <c r="C153" s="18">
        <f>LN(Stocks!C153/Stocks!C152)</f>
        <v>9.1518728879516186E-3</v>
      </c>
      <c r="D153" s="18">
        <f>LN(Stocks!D153/Stocks!D152)</f>
        <v>1.2184726495994315E-2</v>
      </c>
      <c r="E153" s="18">
        <f>LN(Stocks!E153/Stocks!E152)</f>
        <v>1.1111648394231935E-2</v>
      </c>
      <c r="F153" s="19">
        <f>LN(Stocks!F153/Stocks!F152)</f>
        <v>5.49186326973072E-3</v>
      </c>
      <c r="G153" s="20">
        <f>LN(Stocks!B153/Stocks!B143)</f>
        <v>-7.4927648654716404E-3</v>
      </c>
      <c r="H153" s="20">
        <f>LN(Stocks!C153/Stocks!C143)</f>
        <v>3.0837911327908765E-2</v>
      </c>
      <c r="I153" s="20">
        <f>LN(Stocks!D153/Stocks!D143)</f>
        <v>2.3472218157361373E-2</v>
      </c>
      <c r="J153" s="20">
        <f>LN(Stocks!E153/Stocks!E143)</f>
        <v>1.0217637568446694E-2</v>
      </c>
      <c r="K153" s="21">
        <f>LN(Stocks!F153/Stocks!F143)</f>
        <v>2.126779268131241E-2</v>
      </c>
    </row>
    <row r="154" spans="1:11" x14ac:dyDescent="0.25">
      <c r="A154" s="37">
        <v>41158</v>
      </c>
      <c r="B154" s="18">
        <f>LN(Stocks!B154/Stocks!B153)</f>
        <v>6.1093802722654448E-3</v>
      </c>
      <c r="C154" s="18">
        <f>LN(Stocks!C154/Stocks!C153)</f>
        <v>7.8645734031471768E-3</v>
      </c>
      <c r="D154" s="18">
        <f>LN(Stocks!D154/Stocks!D153)</f>
        <v>-2.8184727707724253E-3</v>
      </c>
      <c r="E154" s="18">
        <f>LN(Stocks!E154/Stocks!E153)</f>
        <v>3.4600591363178609E-4</v>
      </c>
      <c r="F154" s="19">
        <f>LN(Stocks!F154/Stocks!F153)</f>
        <v>2.0161385606500522E-3</v>
      </c>
      <c r="G154" s="20">
        <f>LN(Stocks!B154/Stocks!B144)</f>
        <v>-4.5117547401136325E-3</v>
      </c>
      <c r="H154" s="20">
        <f>LN(Stocks!C154/Stocks!C144)</f>
        <v>3.3496452560659348E-2</v>
      </c>
      <c r="I154" s="20">
        <f>LN(Stocks!D154/Stocks!D144)</f>
        <v>2.264857534333652E-2</v>
      </c>
      <c r="J154" s="20">
        <f>LN(Stocks!E154/Stocks!E144)</f>
        <v>1.065431261580773E-2</v>
      </c>
      <c r="K154" s="21">
        <f>LN(Stocks!F154/Stocks!F144)</f>
        <v>1.8290504561472527E-2</v>
      </c>
    </row>
    <row r="155" spans="1:11" x14ac:dyDescent="0.25">
      <c r="A155" s="37">
        <v>41159</v>
      </c>
      <c r="B155" s="18">
        <f>LN(Stocks!B155/Stocks!B154)</f>
        <v>-2.6558385425561565E-2</v>
      </c>
      <c r="C155" s="18">
        <f>LN(Stocks!C155/Stocks!C154)</f>
        <v>4.1093140397620914E-3</v>
      </c>
      <c r="D155" s="18">
        <f>LN(Stocks!D155/Stocks!D154)</f>
        <v>-6.4353528097918968E-3</v>
      </c>
      <c r="E155" s="18">
        <f>LN(Stocks!E155/Stocks!E154)</f>
        <v>-6.4666498465273158E-3</v>
      </c>
      <c r="F155" s="19">
        <f>LN(Stocks!F155/Stocks!F154)</f>
        <v>9.163892482550038E-3</v>
      </c>
      <c r="G155" s="20">
        <f>LN(Stocks!B155/Stocks!B145)</f>
        <v>-2.3508355966557301E-2</v>
      </c>
      <c r="H155" s="20">
        <f>LN(Stocks!C155/Stocks!C145)</f>
        <v>4.5530067070696609E-2</v>
      </c>
      <c r="I155" s="20">
        <f>LN(Stocks!D155/Stocks!D145)</f>
        <v>1.8994971625930241E-2</v>
      </c>
      <c r="J155" s="20">
        <f>LN(Stocks!E155/Stocks!E145)</f>
        <v>7.3529638441577026E-3</v>
      </c>
      <c r="K155" s="21">
        <f>LN(Stocks!F155/Stocks!F145)</f>
        <v>2.3360871818490093E-2</v>
      </c>
    </row>
    <row r="156" spans="1:11" x14ac:dyDescent="0.25">
      <c r="A156" s="37">
        <v>41160</v>
      </c>
      <c r="B156" s="18">
        <f>LN(Stocks!B156/Stocks!B155)</f>
        <v>-2.2910227556053618E-2</v>
      </c>
      <c r="C156" s="18">
        <f>LN(Stocks!C156/Stocks!C155)</f>
        <v>-1.8473252043788146E-2</v>
      </c>
      <c r="D156" s="18">
        <f>LN(Stocks!D156/Stocks!D155)</f>
        <v>-1.3781320722752769E-2</v>
      </c>
      <c r="E156" s="18">
        <f>LN(Stocks!E156/Stocks!E155)</f>
        <v>-2.0404927168604554E-2</v>
      </c>
      <c r="F156" s="19">
        <f>LN(Stocks!F156/Stocks!F155)</f>
        <v>-2.1029273038519647E-2</v>
      </c>
      <c r="G156" s="20">
        <f>LN(Stocks!B156/Stocks!B146)</f>
        <v>-4.2151568733499102E-2</v>
      </c>
      <c r="H156" s="20">
        <f>LN(Stocks!C156/Stocks!C146)</f>
        <v>2.6428649115282091E-2</v>
      </c>
      <c r="I156" s="20">
        <f>LN(Stocks!D156/Stocks!D146)</f>
        <v>3.5055387890350139E-4</v>
      </c>
      <c r="J156" s="20">
        <f>LN(Stocks!E156/Stocks!E146)</f>
        <v>-1.2753023064537595E-2</v>
      </c>
      <c r="K156" s="21">
        <f>LN(Stocks!F156/Stocks!F146)</f>
        <v>3.7915817011719738E-3</v>
      </c>
    </row>
    <row r="157" spans="1:11" x14ac:dyDescent="0.25">
      <c r="A157" s="37">
        <v>41163</v>
      </c>
      <c r="B157" s="18">
        <f>LN(Stocks!B157/Stocks!B156)</f>
        <v>2.2151777130272228E-2</v>
      </c>
      <c r="C157" s="18">
        <f>LN(Stocks!C157/Stocks!C156)</f>
        <v>1.9772620218180641E-2</v>
      </c>
      <c r="D157" s="18">
        <f>LN(Stocks!D157/Stocks!D156)</f>
        <v>1.1885694731279071E-2</v>
      </c>
      <c r="E157" s="18">
        <f>LN(Stocks!E157/Stocks!E156)</f>
        <v>1.2246073758913432E-2</v>
      </c>
      <c r="F157" s="19">
        <f>LN(Stocks!F157/Stocks!F156)</f>
        <v>8.118533625614972E-3</v>
      </c>
      <c r="G157" s="20">
        <f>LN(Stocks!B157/Stocks!B147)</f>
        <v>-1.4125661088444418E-2</v>
      </c>
      <c r="H157" s="20">
        <f>LN(Stocks!C157/Stocks!C147)</f>
        <v>3.7037549820563412E-2</v>
      </c>
      <c r="I157" s="20">
        <f>LN(Stocks!D157/Stocks!D147)</f>
        <v>2.0849763005466902E-2</v>
      </c>
      <c r="J157" s="20">
        <f>LN(Stocks!E157/Stocks!E147)</f>
        <v>-6.7590216887325851E-4</v>
      </c>
      <c r="K157" s="21">
        <f>LN(Stocks!F157/Stocks!F147)</f>
        <v>1.3665124305573241E-2</v>
      </c>
    </row>
    <row r="158" spans="1:11" x14ac:dyDescent="0.25">
      <c r="A158" s="37">
        <v>41164</v>
      </c>
      <c r="B158" s="18">
        <f>LN(Stocks!B158/Stocks!B157)</f>
        <v>2.3525994245022837E-2</v>
      </c>
      <c r="C158" s="18">
        <f>LN(Stocks!C158/Stocks!C157)</f>
        <v>-7.2179973501619379E-3</v>
      </c>
      <c r="D158" s="18">
        <f>LN(Stocks!D158/Stocks!D157)</f>
        <v>-1.0577385500876873E-2</v>
      </c>
      <c r="E158" s="18">
        <f>LN(Stocks!E158/Stocks!E157)</f>
        <v>-1.2206545012412525E-2</v>
      </c>
      <c r="F158" s="19">
        <f>LN(Stocks!F158/Stocks!F157)</f>
        <v>-3.317502181297758E-2</v>
      </c>
      <c r="G158" s="20">
        <f>LN(Stocks!B158/Stocks!B148)</f>
        <v>1.0522948932448963E-2</v>
      </c>
      <c r="H158" s="20">
        <f>LN(Stocks!C158/Stocks!C148)</f>
        <v>2.661118354629145E-2</v>
      </c>
      <c r="I158" s="20">
        <f>LN(Stocks!D158/Stocks!D148)</f>
        <v>1.8321926871854462E-3</v>
      </c>
      <c r="J158" s="20">
        <f>LN(Stocks!E158/Stocks!E148)</f>
        <v>-1.6268404786552348E-2</v>
      </c>
      <c r="K158" s="21">
        <f>LN(Stocks!F158/Stocks!F148)</f>
        <v>-2.1849358870849434E-2</v>
      </c>
    </row>
    <row r="159" spans="1:11" x14ac:dyDescent="0.25">
      <c r="A159" s="37">
        <v>41165</v>
      </c>
      <c r="B159" s="18">
        <f>LN(Stocks!B159/Stocks!B158)</f>
        <v>3.4775110163753765E-2</v>
      </c>
      <c r="C159" s="18">
        <f>LN(Stocks!C159/Stocks!C158)</f>
        <v>-6.8654669569499938E-3</v>
      </c>
      <c r="D159" s="18">
        <f>LN(Stocks!D159/Stocks!D158)</f>
        <v>3.9145466469953294E-3</v>
      </c>
      <c r="E159" s="18">
        <f>LN(Stocks!E159/Stocks!E158)</f>
        <v>3.678922562042118E-3</v>
      </c>
      <c r="F159" s="19">
        <f>LN(Stocks!F159/Stocks!F158)</f>
        <v>-5.3874733009032123E-3</v>
      </c>
      <c r="G159" s="20">
        <f>LN(Stocks!B159/Stocks!B149)</f>
        <v>5.3004021909378016E-2</v>
      </c>
      <c r="H159" s="20">
        <f>LN(Stocks!C159/Stocks!C149)</f>
        <v>1.6547755726686011E-2</v>
      </c>
      <c r="I159" s="20">
        <f>LN(Stocks!D159/Stocks!D149)</f>
        <v>-1.5615210398801246E-3</v>
      </c>
      <c r="J159" s="20">
        <f>LN(Stocks!E159/Stocks!E149)</f>
        <v>-8.6186523479836481E-3</v>
      </c>
      <c r="K159" s="21">
        <f>LN(Stocks!F159/Stocks!F149)</f>
        <v>-2.313938577169607E-2</v>
      </c>
    </row>
    <row r="160" spans="1:11" x14ac:dyDescent="0.25">
      <c r="A160" s="37">
        <v>41166</v>
      </c>
      <c r="B160" s="18">
        <f>LN(Stocks!B160/Stocks!B159)</f>
        <v>3.3433243578209496E-2</v>
      </c>
      <c r="C160" s="18">
        <f>LN(Stocks!C160/Stocks!C159)</f>
        <v>7.6699084692755425E-3</v>
      </c>
      <c r="D160" s="18">
        <f>LN(Stocks!D160/Stocks!D159)</f>
        <v>8.3002554195455661E-3</v>
      </c>
      <c r="E160" s="18">
        <f>LN(Stocks!E160/Stocks!E159)</f>
        <v>1.2084253293151081E-2</v>
      </c>
      <c r="F160" s="19">
        <f>LN(Stocks!F160/Stocks!F159)</f>
        <v>8.6657385269444352E-3</v>
      </c>
      <c r="G160" s="20">
        <f>LN(Stocks!B160/Stocks!B150)</f>
        <v>8.549434786233534E-2</v>
      </c>
      <c r="H160" s="20">
        <f>LN(Stocks!C160/Stocks!C150)</f>
        <v>2.8966886153169769E-2</v>
      </c>
      <c r="I160" s="20">
        <f>LN(Stocks!D160/Stocks!D150)</f>
        <v>4.1414073480154131E-3</v>
      </c>
      <c r="J160" s="20">
        <f>LN(Stocks!E160/Stocks!E150)</f>
        <v>6.1216611732634943E-3</v>
      </c>
      <c r="K160" s="21">
        <f>LN(Stocks!F160/Stocks!F150)</f>
        <v>-7.4107849430810804E-3</v>
      </c>
    </row>
    <row r="161" spans="1:11" x14ac:dyDescent="0.25">
      <c r="A161" s="37">
        <v>41167</v>
      </c>
      <c r="B161" s="18">
        <f>LN(Stocks!B161/Stocks!B160)</f>
        <v>-5.6401717200133721E-3</v>
      </c>
      <c r="C161" s="18">
        <f>LN(Stocks!C161/Stocks!C160)</f>
        <v>-1.1064668193201945E-3</v>
      </c>
      <c r="D161" s="18">
        <f>LN(Stocks!D161/Stocks!D160)</f>
        <v>-7.4324743014595367E-3</v>
      </c>
      <c r="E161" s="18">
        <f>LN(Stocks!E161/Stocks!E160)</f>
        <v>-3.7387168016999265E-3</v>
      </c>
      <c r="F161" s="19">
        <f>LN(Stocks!F161/Stocks!F160)</f>
        <v>-8.9659160804308764E-3</v>
      </c>
      <c r="G161" s="20">
        <f>LN(Stocks!B161/Stocks!B151)</f>
        <v>7.3933974961332236E-2</v>
      </c>
      <c r="H161" s="20">
        <f>LN(Stocks!C161/Stocks!C151)</f>
        <v>1.7667117023423926E-2</v>
      </c>
      <c r="I161" s="20">
        <f>LN(Stocks!D161/Stocks!D151)</f>
        <v>-1.0406471902985094E-3</v>
      </c>
      <c r="J161" s="20">
        <f>LN(Stocks!E161/Stocks!E151)</f>
        <v>1.3003654634989017E-4</v>
      </c>
      <c r="K161" s="21">
        <f>LN(Stocks!F161/Stocks!F151)</f>
        <v>-1.0452377095029015E-2</v>
      </c>
    </row>
    <row r="162" spans="1:11" x14ac:dyDescent="0.25">
      <c r="A162" s="37">
        <v>41170</v>
      </c>
      <c r="B162" s="18">
        <f>LN(Stocks!B162/Stocks!B161)</f>
        <v>-1.1728877524525325E-2</v>
      </c>
      <c r="C162" s="18">
        <f>LN(Stocks!C162/Stocks!C161)</f>
        <v>3.2155466431420666E-3</v>
      </c>
      <c r="D162" s="18">
        <f>LN(Stocks!D162/Stocks!D161)</f>
        <v>-6.0727763505861077E-4</v>
      </c>
      <c r="E162" s="18">
        <f>LN(Stocks!E162/Stocks!E161)</f>
        <v>-4.1444532269823845E-3</v>
      </c>
      <c r="F162" s="19">
        <f>LN(Stocks!F162/Stocks!F161)</f>
        <v>3.8950370759429291E-3</v>
      </c>
      <c r="G162" s="20">
        <f>LN(Stocks!B162/Stocks!B152)</f>
        <v>5.2879271866302938E-2</v>
      </c>
      <c r="H162" s="20">
        <f>LN(Stocks!C162/Stocks!C152)</f>
        <v>1.8120652491238856E-2</v>
      </c>
      <c r="I162" s="20">
        <f>LN(Stocks!D162/Stocks!D152)</f>
        <v>-5.3670604468979248E-3</v>
      </c>
      <c r="J162" s="20">
        <f>LN(Stocks!E162/Stocks!E152)</f>
        <v>-7.494388134256221E-3</v>
      </c>
      <c r="K162" s="21">
        <f>LN(Stocks!F162/Stocks!F152)</f>
        <v>-3.1206480691398177E-2</v>
      </c>
    </row>
    <row r="163" spans="1:11" x14ac:dyDescent="0.25">
      <c r="A163" s="37">
        <v>41171</v>
      </c>
      <c r="B163" s="18">
        <f>LN(Stocks!B163/Stocks!B162)</f>
        <v>-8.7988670384758921E-5</v>
      </c>
      <c r="C163" s="18">
        <f>LN(Stocks!C163/Stocks!C162)</f>
        <v>8.0931109188624954E-3</v>
      </c>
      <c r="D163" s="18">
        <f>LN(Stocks!D163/Stocks!D162)</f>
        <v>1.0705394222800974E-2</v>
      </c>
      <c r="E163" s="18">
        <f>LN(Stocks!E163/Stocks!E162)</f>
        <v>7.4295103413382141E-3</v>
      </c>
      <c r="F163" s="19">
        <f>LN(Stocks!F163/Stocks!F162)</f>
        <v>-1.1126162739435196E-2</v>
      </c>
      <c r="G163" s="20">
        <f>LN(Stocks!B163/Stocks!B153)</f>
        <v>5.3069854492985152E-2</v>
      </c>
      <c r="H163" s="20">
        <f>LN(Stocks!C163/Stocks!C153)</f>
        <v>1.7061890522149629E-2</v>
      </c>
      <c r="I163" s="20">
        <f>LN(Stocks!D163/Stocks!D153)</f>
        <v>-6.8463927200911488E-3</v>
      </c>
      <c r="J163" s="20">
        <f>LN(Stocks!E163/Stocks!E153)</f>
        <v>-1.1176526187149909E-2</v>
      </c>
      <c r="K163" s="21">
        <f>LN(Stocks!F163/Stocks!F153)</f>
        <v>-4.7824506700564158E-2</v>
      </c>
    </row>
    <row r="164" spans="1:11" x14ac:dyDescent="0.25">
      <c r="A164" s="37">
        <v>41172</v>
      </c>
      <c r="B164" s="18">
        <f>LN(Stocks!B164/Stocks!B163)</f>
        <v>-1.7615847379587088E-4</v>
      </c>
      <c r="C164" s="18">
        <f>LN(Stocks!C164/Stocks!C163)</f>
        <v>7.6333449748450053E-3</v>
      </c>
      <c r="D164" s="18">
        <f>LN(Stocks!D164/Stocks!D163)</f>
        <v>4.1135194799870392E-3</v>
      </c>
      <c r="E164" s="18">
        <f>LN(Stocks!E164/Stocks!E163)</f>
        <v>6.2159736649727987E-3</v>
      </c>
      <c r="F164" s="19">
        <f>LN(Stocks!F164/Stocks!F163)</f>
        <v>1.6197041743923092E-2</v>
      </c>
      <c r="G164" s="20">
        <f>LN(Stocks!B164/Stocks!B154)</f>
        <v>4.6784315746923766E-2</v>
      </c>
      <c r="H164" s="20">
        <f>LN(Stocks!C164/Stocks!C154)</f>
        <v>1.6830662093847648E-2</v>
      </c>
      <c r="I164" s="20">
        <f>LN(Stocks!D164/Stocks!D154)</f>
        <v>8.5599530668390475E-5</v>
      </c>
      <c r="J164" s="20">
        <f>LN(Stocks!E164/Stocks!E154)</f>
        <v>-5.3065584358090775E-3</v>
      </c>
      <c r="K164" s="21">
        <f>LN(Stocks!F164/Stocks!F154)</f>
        <v>-3.3643603517290989E-2</v>
      </c>
    </row>
    <row r="165" spans="1:11" x14ac:dyDescent="0.25">
      <c r="A165" s="37">
        <v>41173</v>
      </c>
      <c r="B165" s="18">
        <f>LN(Stocks!B165/Stocks!B164)</f>
        <v>9.3791844505734818E-3</v>
      </c>
      <c r="C165" s="18">
        <f>LN(Stocks!C165/Stocks!C164)</f>
        <v>8.4570166783563654E-3</v>
      </c>
      <c r="D165" s="18">
        <f>LN(Stocks!D165/Stocks!D164)</f>
        <v>3.670700914382331E-3</v>
      </c>
      <c r="E165" s="18">
        <f>LN(Stocks!E165/Stocks!E164)</f>
        <v>1.4059129058866839E-2</v>
      </c>
      <c r="F165" s="19">
        <f>LN(Stocks!F165/Stocks!F164)</f>
        <v>1.9154877933908319E-2</v>
      </c>
      <c r="G165" s="20">
        <f>LN(Stocks!B165/Stocks!B155)</f>
        <v>8.2721885623058863E-2</v>
      </c>
      <c r="H165" s="20">
        <f>LN(Stocks!C165/Stocks!C155)</f>
        <v>2.1178364732441959E-2</v>
      </c>
      <c r="I165" s="20">
        <f>LN(Stocks!D165/Stocks!D155)</f>
        <v>1.0191653254842444E-2</v>
      </c>
      <c r="J165" s="20">
        <f>LN(Stocks!E165/Stocks!E155)</f>
        <v>1.5219220469585119E-2</v>
      </c>
      <c r="K165" s="21">
        <f>LN(Stocks!F165/Stocks!F155)</f>
        <v>-2.3652618065932631E-2</v>
      </c>
    </row>
    <row r="166" spans="1:11" x14ac:dyDescent="0.25">
      <c r="A166" s="37">
        <v>41174</v>
      </c>
      <c r="B166" s="18">
        <f>LN(Stocks!B166/Stocks!B165)</f>
        <v>-1.6804374486920331E-2</v>
      </c>
      <c r="C166" s="18">
        <f>LN(Stocks!C166/Stocks!C165)</f>
        <v>-4.514686014040265E-3</v>
      </c>
      <c r="D166" s="18">
        <f>LN(Stocks!D166/Stocks!D165)</f>
        <v>-1.6204556598160651E-3</v>
      </c>
      <c r="E166" s="18">
        <f>LN(Stocks!E166/Stocks!E165)</f>
        <v>-3.9387081582418739E-4</v>
      </c>
      <c r="F166" s="19">
        <f>LN(Stocks!F166/Stocks!F165)</f>
        <v>-8.7952056585799045E-3</v>
      </c>
      <c r="G166" s="20">
        <f>LN(Stocks!B166/Stocks!B156)</f>
        <v>8.8827738692192182E-2</v>
      </c>
      <c r="H166" s="20">
        <f>LN(Stocks!C166/Stocks!C156)</f>
        <v>3.5136930762189954E-2</v>
      </c>
      <c r="I166" s="20">
        <f>LN(Stocks!D166/Stocks!D156)</f>
        <v>2.235251831777935E-2</v>
      </c>
      <c r="J166" s="20">
        <f>LN(Stocks!E166/Stocks!E156)</f>
        <v>3.5230276822365444E-2</v>
      </c>
      <c r="K166" s="21">
        <f>LN(Stocks!F166/Stocks!F156)</f>
        <v>-1.1418550685992885E-2</v>
      </c>
    </row>
    <row r="167" spans="1:11" x14ac:dyDescent="0.25">
      <c r="A167" s="37">
        <v>41177</v>
      </c>
      <c r="B167" s="18">
        <f>LN(Stocks!B167/Stocks!B166)</f>
        <v>1.5072642543440071E-3</v>
      </c>
      <c r="C167" s="18">
        <f>LN(Stocks!C167/Stocks!C166)</f>
        <v>-4.9303541350086766E-3</v>
      </c>
      <c r="D167" s="18">
        <f>LN(Stocks!D167/Stocks!D166)</f>
        <v>-5.4769926341980898E-3</v>
      </c>
      <c r="E167" s="18">
        <f>LN(Stocks!E167/Stocks!E166)</f>
        <v>-1.6258023005144603E-2</v>
      </c>
      <c r="F167" s="19">
        <f>LN(Stocks!F167/Stocks!F166)</f>
        <v>-8.2790012685306346E-3</v>
      </c>
      <c r="G167" s="20">
        <f>LN(Stocks!B167/Stocks!B157)</f>
        <v>6.8183225816263973E-2</v>
      </c>
      <c r="H167" s="20">
        <f>LN(Stocks!C167/Stocks!C157)</f>
        <v>1.0433956409000598E-2</v>
      </c>
      <c r="I167" s="20">
        <f>LN(Stocks!D167/Stocks!D157)</f>
        <v>4.9898309523021987E-3</v>
      </c>
      <c r="J167" s="20">
        <f>LN(Stocks!E167/Stocks!E157)</f>
        <v>6.726180058307391E-3</v>
      </c>
      <c r="K167" s="21">
        <f>LN(Stocks!F167/Stocks!F157)</f>
        <v>-2.7816085580138605E-2</v>
      </c>
    </row>
    <row r="168" spans="1:11" x14ac:dyDescent="0.25">
      <c r="A168" s="37">
        <v>41178</v>
      </c>
      <c r="B168" s="18">
        <f>LN(Stocks!B168/Stocks!B167)</f>
        <v>1.8586903018308041E-3</v>
      </c>
      <c r="C168" s="18">
        <f>LN(Stocks!C168/Stocks!C167)</f>
        <v>2.8623844841685659E-3</v>
      </c>
      <c r="D168" s="18">
        <f>LN(Stocks!D168/Stocks!D167)</f>
        <v>2.9988913803949712E-3</v>
      </c>
      <c r="E168" s="18">
        <f>LN(Stocks!E168/Stocks!E167)</f>
        <v>1.1302297037339442E-2</v>
      </c>
      <c r="F168" s="19">
        <f>LN(Stocks!F168/Stocks!F167)</f>
        <v>-2.0806710067978497E-3</v>
      </c>
      <c r="G168" s="20">
        <f>LN(Stocks!B168/Stocks!B158)</f>
        <v>4.6515921873072116E-2</v>
      </c>
      <c r="H168" s="20">
        <f>LN(Stocks!C168/Stocks!C158)</f>
        <v>2.051433824333105E-2</v>
      </c>
      <c r="I168" s="20">
        <f>LN(Stocks!D168/Stocks!D158)</f>
        <v>1.8566107833573924E-2</v>
      </c>
      <c r="J168" s="20">
        <f>LN(Stocks!E168/Stocks!E158)</f>
        <v>3.0235022108059426E-2</v>
      </c>
      <c r="K168" s="21">
        <f>LN(Stocks!F168/Stocks!F158)</f>
        <v>3.2782652260411691E-3</v>
      </c>
    </row>
    <row r="169" spans="1:11" x14ac:dyDescent="0.25">
      <c r="A169" s="37">
        <v>41179</v>
      </c>
      <c r="B169" s="18">
        <f>LN(Stocks!B169/Stocks!B168)</f>
        <v>7.5756893546931828E-3</v>
      </c>
      <c r="C169" s="18">
        <f>LN(Stocks!C169/Stocks!C168)</f>
        <v>5.9136982120509189E-4</v>
      </c>
      <c r="D169" s="18">
        <f>LN(Stocks!D169/Stocks!D168)</f>
        <v>-1.4651561186578678E-2</v>
      </c>
      <c r="E169" s="18">
        <f>LN(Stocks!E169/Stocks!E168)</f>
        <v>-1.8535602852343363E-3</v>
      </c>
      <c r="F169" s="19">
        <f>LN(Stocks!F169/Stocks!F168)</f>
        <v>3.5942336553065439E-2</v>
      </c>
      <c r="G169" s="20">
        <f>LN(Stocks!B169/Stocks!B159)</f>
        <v>1.9316501064011331E-2</v>
      </c>
      <c r="H169" s="20">
        <f>LN(Stocks!C169/Stocks!C159)</f>
        <v>2.7971175021486092E-2</v>
      </c>
      <c r="I169" s="20">
        <f>LN(Stocks!D169/Stocks!D159)</f>
        <v>0</v>
      </c>
      <c r="J169" s="20">
        <f>LN(Stocks!E169/Stocks!E159)</f>
        <v>2.470253926078269E-2</v>
      </c>
      <c r="K169" s="21">
        <f>LN(Stocks!F169/Stocks!F159)</f>
        <v>4.4608075080009781E-2</v>
      </c>
    </row>
    <row r="170" spans="1:11" x14ac:dyDescent="0.25">
      <c r="A170" s="37">
        <v>41180</v>
      </c>
      <c r="B170" s="18">
        <f>LN(Stocks!B170/Stocks!B169)</f>
        <v>-1.5654842655526895E-2</v>
      </c>
      <c r="C170" s="18">
        <f>LN(Stocks!C170/Stocks!C169)</f>
        <v>-8.9055493310371478E-3</v>
      </c>
      <c r="D170" s="18">
        <f>LN(Stocks!D170/Stocks!D169)</f>
        <v>-3.3917741660672873E-3</v>
      </c>
      <c r="E170" s="18">
        <f>LN(Stocks!E170/Stocks!E169)</f>
        <v>-8.4159743883590807E-3</v>
      </c>
      <c r="F170" s="19">
        <f>LN(Stocks!F170/Stocks!F169)</f>
        <v>6.2949541114868217E-3</v>
      </c>
      <c r="G170" s="20">
        <f>LN(Stocks!B170/Stocks!B160)</f>
        <v>-2.9771585169724935E-2</v>
      </c>
      <c r="H170" s="20">
        <f>LN(Stocks!C170/Stocks!C160)</f>
        <v>1.1395717221173286E-2</v>
      </c>
      <c r="I170" s="20">
        <f>LN(Stocks!D170/Stocks!D160)</f>
        <v>-1.1692029585612744E-2</v>
      </c>
      <c r="J170" s="20">
        <f>LN(Stocks!E170/Stocks!E160)</f>
        <v>4.2023115792726561E-3</v>
      </c>
      <c r="K170" s="21">
        <f>LN(Stocks!F170/Stocks!F160)</f>
        <v>4.2237290664552223E-2</v>
      </c>
    </row>
    <row r="171" spans="1:11" x14ac:dyDescent="0.25">
      <c r="A171" s="37">
        <v>41181</v>
      </c>
      <c r="B171" s="18">
        <f>LN(Stocks!B171/Stocks!B170)</f>
        <v>7.7253841902801225E-3</v>
      </c>
      <c r="C171" s="18">
        <f>LN(Stocks!C171/Stocks!C170)</f>
        <v>1.1463435635654953E-2</v>
      </c>
      <c r="D171" s="18">
        <f>LN(Stocks!D171/Stocks!D170)</f>
        <v>4.9532952059474153E-3</v>
      </c>
      <c r="E171" s="18">
        <f>LN(Stocks!E171/Stocks!E170)</f>
        <v>2.9375374053159948E-3</v>
      </c>
      <c r="F171" s="19">
        <f>LN(Stocks!F171/Stocks!F170)</f>
        <v>2.8482407219081493E-3</v>
      </c>
      <c r="G171" s="20">
        <f>LN(Stocks!B171/Stocks!B161)</f>
        <v>-1.6406029259431461E-2</v>
      </c>
      <c r="H171" s="20">
        <f>LN(Stocks!C171/Stocks!C161)</f>
        <v>2.3965619676148343E-2</v>
      </c>
      <c r="I171" s="20">
        <f>LN(Stocks!D171/Stocks!D161)</f>
        <v>6.937399217941103E-4</v>
      </c>
      <c r="J171" s="20">
        <f>LN(Stocks!E171/Stocks!E161)</f>
        <v>1.0878565786288553E-2</v>
      </c>
      <c r="K171" s="21">
        <f>LN(Stocks!F171/Stocks!F161)</f>
        <v>5.4051447466891028E-2</v>
      </c>
    </row>
    <row r="172" spans="1:11" x14ac:dyDescent="0.25">
      <c r="A172" s="37">
        <v>41184</v>
      </c>
      <c r="B172" s="18">
        <f>LN(Stocks!B172/Stocks!B171)</f>
        <v>-4.6992802962601008E-3</v>
      </c>
      <c r="C172" s="18">
        <f>LN(Stocks!C172/Stocks!C171)</f>
        <v>1.080509711403353E-3</v>
      </c>
      <c r="D172" s="18">
        <f>LN(Stocks!D172/Stocks!D171)</f>
        <v>-6.260920219779008E-3</v>
      </c>
      <c r="E172" s="18">
        <f>LN(Stocks!E172/Stocks!E171)</f>
        <v>-6.1038097344160505E-3</v>
      </c>
      <c r="F172" s="19">
        <f>LN(Stocks!F172/Stocks!F171)</f>
        <v>8.7783482165466262E-3</v>
      </c>
      <c r="G172" s="20">
        <f>LN(Stocks!B172/Stocks!B162)</f>
        <v>-9.3764320311662819E-3</v>
      </c>
      <c r="H172" s="20">
        <f>LN(Stocks!C172/Stocks!C162)</f>
        <v>2.1830582744409781E-2</v>
      </c>
      <c r="I172" s="20">
        <f>LN(Stocks!D172/Stocks!D162)</f>
        <v>-4.9599026629261796E-3</v>
      </c>
      <c r="J172" s="20">
        <f>LN(Stocks!E172/Stocks!E162)</f>
        <v>8.9192092788547804E-3</v>
      </c>
      <c r="K172" s="21">
        <f>LN(Stocks!F172/Stocks!F162)</f>
        <v>5.8934758607494767E-2</v>
      </c>
    </row>
    <row r="173" spans="1:11" x14ac:dyDescent="0.25">
      <c r="A173" s="37">
        <v>41185</v>
      </c>
      <c r="B173" s="18">
        <f>LN(Stocks!B173/Stocks!B172)</f>
        <v>4.2568041698340152E-3</v>
      </c>
      <c r="C173" s="18">
        <f>LN(Stocks!C173/Stocks!C172)</f>
        <v>-6.4994694595801213E-3</v>
      </c>
      <c r="D173" s="18">
        <f>LN(Stocks!D173/Stocks!D172)</f>
        <v>-9.9938668867123014E-3</v>
      </c>
      <c r="E173" s="18">
        <f>LN(Stocks!E173/Stocks!E172)</f>
        <v>4.9968083392172456E-3</v>
      </c>
      <c r="F173" s="19">
        <f>LN(Stocks!F173/Stocks!F172)</f>
        <v>5.9027942432678003E-3</v>
      </c>
      <c r="G173" s="20">
        <f>LN(Stocks!B173/Stocks!B163)</f>
        <v>-5.0316391909473708E-3</v>
      </c>
      <c r="H173" s="20">
        <f>LN(Stocks!C173/Stocks!C163)</f>
        <v>7.2380023659671553E-3</v>
      </c>
      <c r="I173" s="20">
        <f>LN(Stocks!D173/Stocks!D163)</f>
        <v>-2.5659163772439486E-2</v>
      </c>
      <c r="J173" s="20">
        <f>LN(Stocks!E173/Stocks!E163)</f>
        <v>6.4865072767338761E-3</v>
      </c>
      <c r="K173" s="21">
        <f>LN(Stocks!F173/Stocks!F163)</f>
        <v>7.5963715590197725E-2</v>
      </c>
    </row>
    <row r="174" spans="1:11" x14ac:dyDescent="0.25">
      <c r="A174" s="37">
        <v>41186</v>
      </c>
      <c r="B174" s="18">
        <f>LN(Stocks!B174/Stocks!B173)</f>
        <v>4.4247612642586833E-4</v>
      </c>
      <c r="C174" s="18">
        <f>LN(Stocks!C174/Stocks!C173)</f>
        <v>1.3469557961779234E-2</v>
      </c>
      <c r="D174" s="18">
        <f>LN(Stocks!D174/Stocks!D173)</f>
        <v>-7.9321689852039157E-4</v>
      </c>
      <c r="E174" s="18">
        <f>LN(Stocks!E174/Stocks!E173)</f>
        <v>5.1488184603783424E-5</v>
      </c>
      <c r="F174" s="19">
        <f>LN(Stocks!F174/Stocks!F173)</f>
        <v>9.7616067837764785E-3</v>
      </c>
      <c r="G174" s="20">
        <f>LN(Stocks!B174/Stocks!B164)</f>
        <v>-4.4130045907256115E-3</v>
      </c>
      <c r="H174" s="20">
        <f>LN(Stocks!C174/Stocks!C164)</f>
        <v>1.3074215352901306E-2</v>
      </c>
      <c r="I174" s="20">
        <f>LN(Stocks!D174/Stocks!D164)</f>
        <v>-3.0565900150946942E-2</v>
      </c>
      <c r="J174" s="20">
        <f>LN(Stocks!E174/Stocks!E164)</f>
        <v>3.2202179636509694E-4</v>
      </c>
      <c r="K174" s="21">
        <f>LN(Stocks!F174/Stocks!F164)</f>
        <v>6.952828063005119E-2</v>
      </c>
    </row>
    <row r="175" spans="1:11" x14ac:dyDescent="0.25">
      <c r="A175" s="37">
        <v>41187</v>
      </c>
      <c r="B175" s="18">
        <f>LN(Stocks!B175/Stocks!B174)</f>
        <v>7.4028660115841877E-3</v>
      </c>
      <c r="C175" s="18">
        <f>LN(Stocks!C175/Stocks!C174)</f>
        <v>5.2594182818060014E-3</v>
      </c>
      <c r="D175" s="18">
        <f>LN(Stocks!D175/Stocks!D174)</f>
        <v>4.4867077558544636E-3</v>
      </c>
      <c r="E175" s="18">
        <f>LN(Stocks!E175/Stocks!E174)</f>
        <v>5.0216505088233952E-4</v>
      </c>
      <c r="F175" s="19">
        <f>LN(Stocks!F175/Stocks!F174)</f>
        <v>-2.2230369366422376E-3</v>
      </c>
      <c r="G175" s="20">
        <f>LN(Stocks!B175/Stocks!B165)</f>
        <v>-6.3893230297148718E-3</v>
      </c>
      <c r="H175" s="20">
        <f>LN(Stocks!C175/Stocks!C165)</f>
        <v>9.8766169563507932E-3</v>
      </c>
      <c r="I175" s="20">
        <f>LN(Stocks!D175/Stocks!D165)</f>
        <v>-2.9749893309474876E-2</v>
      </c>
      <c r="J175" s="20">
        <f>LN(Stocks!E175/Stocks!E165)</f>
        <v>-1.3234942211619574E-2</v>
      </c>
      <c r="K175" s="21">
        <f>LN(Stocks!F175/Stocks!F165)</f>
        <v>4.8150365759500359E-2</v>
      </c>
    </row>
    <row r="176" spans="1:11" x14ac:dyDescent="0.25">
      <c r="A176" s="37">
        <v>41188</v>
      </c>
      <c r="B176" s="18">
        <f>LN(Stocks!B176/Stocks!B175)</f>
        <v>1.4914464480373678E-3</v>
      </c>
      <c r="C176" s="18">
        <f>LN(Stocks!C176/Stocks!C175)</f>
        <v>-6.7253983441295812E-3</v>
      </c>
      <c r="D176" s="18">
        <f>LN(Stocks!D176/Stocks!D175)</f>
        <v>-4.1342026282120753E-3</v>
      </c>
      <c r="E176" s="18">
        <f>LN(Stocks!E176/Stocks!E175)</f>
        <v>-2.2938628789688589E-3</v>
      </c>
      <c r="F176" s="19">
        <f>LN(Stocks!F176/Stocks!F175)</f>
        <v>6.1009065239058698E-3</v>
      </c>
      <c r="G176" s="20">
        <f>LN(Stocks!B176/Stocks!B166)</f>
        <v>1.1906497905242884E-2</v>
      </c>
      <c r="H176" s="20">
        <f>LN(Stocks!C176/Stocks!C166)</f>
        <v>7.6659046262616401E-3</v>
      </c>
      <c r="I176" s="20">
        <f>LN(Stocks!D176/Stocks!D166)</f>
        <v>-3.2263640277870799E-2</v>
      </c>
      <c r="J176" s="20">
        <f>LN(Stocks!E176/Stocks!E166)</f>
        <v>-1.513493427476412E-2</v>
      </c>
      <c r="K176" s="21">
        <f>LN(Stocks!F176/Stocks!F166)</f>
        <v>6.3046477941986409E-2</v>
      </c>
    </row>
    <row r="177" spans="1:11" x14ac:dyDescent="0.25">
      <c r="A177" s="37">
        <v>41191</v>
      </c>
      <c r="B177" s="18">
        <f>LN(Stocks!B177/Stocks!B176)</f>
        <v>1.729658390520129E-2</v>
      </c>
      <c r="C177" s="18">
        <f>LN(Stocks!C177/Stocks!C176)</f>
        <v>3.9042727151295292E-3</v>
      </c>
      <c r="D177" s="18">
        <f>LN(Stocks!D177/Stocks!D176)</f>
        <v>1.1044941547262556E-2</v>
      </c>
      <c r="E177" s="18">
        <f>LN(Stocks!E177/Stocks!E176)</f>
        <v>1.3914184416735E-2</v>
      </c>
      <c r="F177" s="19">
        <f>LN(Stocks!F177/Stocks!F176)</f>
        <v>1.3728997958373391E-2</v>
      </c>
      <c r="G177" s="20">
        <f>LN(Stocks!B177/Stocks!B167)</f>
        <v>2.7695817556099924E-2</v>
      </c>
      <c r="H177" s="20">
        <f>LN(Stocks!C177/Stocks!C167)</f>
        <v>1.6500531476399842E-2</v>
      </c>
      <c r="I177" s="20">
        <f>LN(Stocks!D177/Stocks!D167)</f>
        <v>-1.5741706096410249E-2</v>
      </c>
      <c r="J177" s="20">
        <f>LN(Stocks!E177/Stocks!E167)</f>
        <v>1.5037273147115296E-2</v>
      </c>
      <c r="K177" s="21">
        <f>LN(Stocks!F177/Stocks!F167)</f>
        <v>8.5054477168890336E-2</v>
      </c>
    </row>
    <row r="178" spans="1:11" x14ac:dyDescent="0.25">
      <c r="A178" s="37">
        <v>41192</v>
      </c>
      <c r="B178" s="18">
        <f>LN(Stocks!B178/Stocks!B177)</f>
        <v>2.1518315562096282E-3</v>
      </c>
      <c r="C178" s="18">
        <f>LN(Stocks!C178/Stocks!C177)</f>
        <v>-1.2745311255640124E-2</v>
      </c>
      <c r="D178" s="18">
        <f>LN(Stocks!D178/Stocks!D177)</f>
        <v>-9.0196906752441491E-3</v>
      </c>
      <c r="E178" s="18">
        <f>LN(Stocks!E178/Stocks!E177)</f>
        <v>-3.6583555037045194E-3</v>
      </c>
      <c r="F178" s="19">
        <f>LN(Stocks!F178/Stocks!F177)</f>
        <v>-2.4569796294200419E-2</v>
      </c>
      <c r="G178" s="20">
        <f>LN(Stocks!B178/Stocks!B168)</f>
        <v>2.798895881047879E-2</v>
      </c>
      <c r="H178" s="20">
        <f>LN(Stocks!C178/Stocks!C168)</f>
        <v>8.9283573659117903E-4</v>
      </c>
      <c r="I178" s="20">
        <f>LN(Stocks!D178/Stocks!D168)</f>
        <v>-2.7760288152049516E-2</v>
      </c>
      <c r="J178" s="20">
        <f>LN(Stocks!E178/Stocks!E168)</f>
        <v>7.6620606071452433E-5</v>
      </c>
      <c r="K178" s="21">
        <f>LN(Stocks!F178/Stocks!F168)</f>
        <v>6.2565351881487846E-2</v>
      </c>
    </row>
    <row r="179" spans="1:11" x14ac:dyDescent="0.25">
      <c r="A179" s="37">
        <v>41193</v>
      </c>
      <c r="B179" s="18">
        <f>LN(Stocks!B179/Stocks!B178)</f>
        <v>8.9026594536120371E-3</v>
      </c>
      <c r="C179" s="18">
        <f>LN(Stocks!C179/Stocks!C178)</f>
        <v>9.8583476675076446E-5</v>
      </c>
      <c r="D179" s="18">
        <f>LN(Stocks!D179/Stocks!D178)</f>
        <v>9.0196906752441769E-3</v>
      </c>
      <c r="E179" s="18">
        <f>LN(Stocks!E179/Stocks!E178)</f>
        <v>3.9128120185336892E-3</v>
      </c>
      <c r="F179" s="19">
        <f>LN(Stocks!F179/Stocks!F178)</f>
        <v>2.7952784061895613E-4</v>
      </c>
      <c r="G179" s="20">
        <f>LN(Stocks!B179/Stocks!B169)</f>
        <v>2.9315928909397652E-2</v>
      </c>
      <c r="H179" s="20">
        <f>LN(Stocks!C179/Stocks!C169)</f>
        <v>4.000493920611724E-4</v>
      </c>
      <c r="I179" s="20">
        <f>LN(Stocks!D179/Stocks!D169)</f>
        <v>-4.0890362902266586E-3</v>
      </c>
      <c r="J179" s="20">
        <f>LN(Stocks!E179/Stocks!E169)</f>
        <v>5.8429929098394425E-3</v>
      </c>
      <c r="K179" s="21">
        <f>LN(Stocks!F179/Stocks!F169)</f>
        <v>2.690254316904157E-2</v>
      </c>
    </row>
    <row r="180" spans="1:11" x14ac:dyDescent="0.25">
      <c r="A180" s="37">
        <v>41194</v>
      </c>
      <c r="B180" s="18">
        <f>LN(Stocks!B180/Stocks!B179)</f>
        <v>-3.0726133349039723E-3</v>
      </c>
      <c r="C180" s="18">
        <f>LN(Stocks!C180/Stocks!C179)</f>
        <v>-7.0292634965261839E-3</v>
      </c>
      <c r="D180" s="18">
        <f>LN(Stocks!D180/Stocks!D179)</f>
        <v>6.0838318931942048E-3</v>
      </c>
      <c r="E180" s="18">
        <f>LN(Stocks!E180/Stocks!E179)</f>
        <v>-1.0164199826261768E-2</v>
      </c>
      <c r="F180" s="19">
        <f>LN(Stocks!F180/Stocks!F179)</f>
        <v>-3.078205875832231E-3</v>
      </c>
      <c r="G180" s="20">
        <f>LN(Stocks!B180/Stocks!B170)</f>
        <v>4.1898158230020716E-2</v>
      </c>
      <c r="H180" s="20">
        <f>LN(Stocks!C180/Stocks!C170)</f>
        <v>2.276335226572215E-3</v>
      </c>
      <c r="I180" s="20">
        <f>LN(Stocks!D180/Stocks!D170)</f>
        <v>5.3865697690349415E-3</v>
      </c>
      <c r="J180" s="20">
        <f>LN(Stocks!E180/Stocks!E170)</f>
        <v>4.0947674719367501E-3</v>
      </c>
      <c r="K180" s="21">
        <f>LN(Stocks!F180/Stocks!F170)</f>
        <v>1.7529383181722365E-2</v>
      </c>
    </row>
    <row r="181" spans="1:11" x14ac:dyDescent="0.25">
      <c r="A181" s="37">
        <v>41195</v>
      </c>
      <c r="B181" s="18">
        <f>LN(Stocks!B181/Stocks!B180)</f>
        <v>5.5409176032810807E-3</v>
      </c>
      <c r="C181" s="18">
        <f>LN(Stocks!C181/Stocks!C180)</f>
        <v>2.2824278937950302E-3</v>
      </c>
      <c r="D181" s="18">
        <f>LN(Stocks!D181/Stocks!D180)</f>
        <v>-1.1503361769212836E-2</v>
      </c>
      <c r="E181" s="18">
        <f>LN(Stocks!E181/Stocks!E180)</f>
        <v>4.3685055583062157E-4</v>
      </c>
      <c r="F181" s="19">
        <f>LN(Stocks!F181/Stocks!F180)</f>
        <v>4.4741190282185745E-3</v>
      </c>
      <c r="G181" s="20">
        <f>LN(Stocks!B181/Stocks!B171)</f>
        <v>3.9713691643021687E-2</v>
      </c>
      <c r="H181" s="20">
        <f>LN(Stocks!C181/Stocks!C171)</f>
        <v>-6.9046725152877046E-3</v>
      </c>
      <c r="I181" s="20">
        <f>LN(Stocks!D181/Stocks!D171)</f>
        <v>-1.1070087206125434E-2</v>
      </c>
      <c r="J181" s="20">
        <f>LN(Stocks!E181/Stocks!E171)</f>
        <v>1.5940806224512339E-3</v>
      </c>
      <c r="K181" s="21">
        <f>LN(Stocks!F181/Stocks!F171)</f>
        <v>1.9155261488033037E-2</v>
      </c>
    </row>
    <row r="182" spans="1:11" x14ac:dyDescent="0.25">
      <c r="A182" s="37">
        <v>41198</v>
      </c>
      <c r="B182" s="18">
        <f>LN(Stocks!B182/Stocks!B181)</f>
        <v>-6.803326109389487E-4</v>
      </c>
      <c r="C182" s="18">
        <f>LN(Stocks!C182/Stocks!C181)</f>
        <v>-2.9731862382655696E-4</v>
      </c>
      <c r="D182" s="18">
        <f>LN(Stocks!D182/Stocks!D181)</f>
        <v>-1.4834544920130262E-2</v>
      </c>
      <c r="E182" s="18">
        <f>LN(Stocks!E182/Stocks!E181)</f>
        <v>1.8351010972262724E-3</v>
      </c>
      <c r="F182" s="19">
        <f>LN(Stocks!F182/Stocks!F181)</f>
        <v>-9.5317309066925218E-3</v>
      </c>
      <c r="G182" s="20">
        <f>LN(Stocks!B182/Stocks!B172)</f>
        <v>4.3732639328342642E-2</v>
      </c>
      <c r="H182" s="20">
        <f>LN(Stocks!C182/Stocks!C172)</f>
        <v>-8.2825008505177239E-3</v>
      </c>
      <c r="I182" s="20">
        <f>LN(Stocks!D182/Stocks!D172)</f>
        <v>-1.9643711906476659E-2</v>
      </c>
      <c r="J182" s="20">
        <f>LN(Stocks!E182/Stocks!E172)</f>
        <v>9.5329914540935885E-3</v>
      </c>
      <c r="K182" s="21">
        <f>LN(Stocks!F182/Stocks!F172)</f>
        <v>8.4518236479390774E-4</v>
      </c>
    </row>
    <row r="183" spans="1:11" x14ac:dyDescent="0.25">
      <c r="A183" s="37">
        <v>41199</v>
      </c>
      <c r="B183" s="18">
        <f>LN(Stocks!B183/Stocks!B182)</f>
        <v>-6.8059825172885643E-4</v>
      </c>
      <c r="C183" s="18">
        <f>LN(Stocks!C183/Stocks!C182)</f>
        <v>8.687894968276785E-3</v>
      </c>
      <c r="D183" s="18">
        <f>LN(Stocks!D183/Stocks!D182)</f>
        <v>-1.0372975655720446E-2</v>
      </c>
      <c r="E183" s="18">
        <f>LN(Stocks!E183/Stocks!E182)</f>
        <v>1.9426453262792614E-2</v>
      </c>
      <c r="F183" s="19">
        <f>LN(Stocks!F183/Stocks!F182)</f>
        <v>1.3430395491421464E-2</v>
      </c>
      <c r="G183" s="20">
        <f>LN(Stocks!B183/Stocks!B173)</f>
        <v>3.8795236906779898E-2</v>
      </c>
      <c r="H183" s="20">
        <f>LN(Stocks!C183/Stocks!C173)</f>
        <v>6.9048635773391468E-3</v>
      </c>
      <c r="I183" s="20">
        <f>LN(Stocks!D183/Stocks!D173)</f>
        <v>-2.0022820675484818E-2</v>
      </c>
      <c r="J183" s="20">
        <f>LN(Stocks!E183/Stocks!E173)</f>
        <v>2.3962636377668965E-2</v>
      </c>
      <c r="K183" s="21">
        <f>LN(Stocks!F183/Stocks!F173)</f>
        <v>8.3727836129476076E-3</v>
      </c>
    </row>
    <row r="184" spans="1:11" x14ac:dyDescent="0.25">
      <c r="A184" s="37">
        <v>41200</v>
      </c>
      <c r="B184" s="18">
        <f>LN(Stocks!B184/Stocks!B183)</f>
        <v>-2.9840134901884621E-3</v>
      </c>
      <c r="C184" s="18">
        <f>LN(Stocks!C184/Stocks!C183)</f>
        <v>9.782017691540976E-3</v>
      </c>
      <c r="D184" s="18">
        <f>LN(Stocks!D184/Stocks!D183)</f>
        <v>8.9804934406009838E-5</v>
      </c>
      <c r="E184" s="18">
        <f>LN(Stocks!E184/Stocks!E183)</f>
        <v>7.8158542628547524E-3</v>
      </c>
      <c r="F184" s="19">
        <f>LN(Stocks!F184/Stocks!F183)</f>
        <v>1.9437507188182813E-3</v>
      </c>
      <c r="G184" s="20">
        <f>LN(Stocks!B184/Stocks!B174)</f>
        <v>3.5368747290165266E-2</v>
      </c>
      <c r="H184" s="20">
        <f>LN(Stocks!C184/Stocks!C174)</f>
        <v>3.2173233071006928E-3</v>
      </c>
      <c r="I184" s="20">
        <f>LN(Stocks!D184/Stocks!D174)</f>
        <v>-1.9139798842558398E-2</v>
      </c>
      <c r="J184" s="20">
        <f>LN(Stocks!E184/Stocks!E174)</f>
        <v>3.1727002455919945E-2</v>
      </c>
      <c r="K184" s="21">
        <f>LN(Stocks!F184/Stocks!F174)</f>
        <v>5.5492754798940156E-4</v>
      </c>
    </row>
    <row r="185" spans="1:11" x14ac:dyDescent="0.25">
      <c r="A185" s="37">
        <v>41201</v>
      </c>
      <c r="B185" s="18">
        <f>LN(Stocks!B185/Stocks!B184)</f>
        <v>-5.1225482879299698E-4</v>
      </c>
      <c r="C185" s="18">
        <f>LN(Stocks!C185/Stocks!C184)</f>
        <v>-1.7536483225189027E-3</v>
      </c>
      <c r="D185" s="18">
        <f>LN(Stocks!D185/Stocks!D184)</f>
        <v>-6.2210214584069116E-3</v>
      </c>
      <c r="E185" s="18">
        <f>LN(Stocks!E185/Stocks!E184)</f>
        <v>-5.6679715099869623E-3</v>
      </c>
      <c r="F185" s="19">
        <f>LN(Stocks!F185/Stocks!F184)</f>
        <v>0</v>
      </c>
      <c r="G185" s="20">
        <f>LN(Stocks!B185/Stocks!B175)</f>
        <v>2.7453626449788139E-2</v>
      </c>
      <c r="H185" s="20">
        <f>LN(Stocks!C185/Stocks!C175)</f>
        <v>-3.7957432972241249E-3</v>
      </c>
      <c r="I185" s="20">
        <f>LN(Stocks!D185/Stocks!D175)</f>
        <v>-2.984752805681978E-2</v>
      </c>
      <c r="J185" s="20">
        <f>LN(Stocks!E185/Stocks!E175)</f>
        <v>2.5556865895050667E-2</v>
      </c>
      <c r="K185" s="21">
        <f>LN(Stocks!F185/Stocks!F175)</f>
        <v>2.7779644846315848E-3</v>
      </c>
    </row>
    <row r="186" spans="1:11" x14ac:dyDescent="0.25">
      <c r="A186" s="37">
        <v>41202</v>
      </c>
      <c r="B186" s="18">
        <f>LN(Stocks!B186/Stocks!B185)</f>
        <v>-3.9374884246187146E-3</v>
      </c>
      <c r="C186" s="18">
        <f>LN(Stocks!C186/Stocks!C185)</f>
        <v>2.9210972335496181E-3</v>
      </c>
      <c r="D186" s="18">
        <f>LN(Stocks!D186/Stocks!D185)</f>
        <v>2.9935458397982811E-2</v>
      </c>
      <c r="E186" s="18">
        <f>LN(Stocks!E186/Stocks!E185)</f>
        <v>3.0069106323684786E-3</v>
      </c>
      <c r="F186" s="19">
        <f>LN(Stocks!F186/Stocks!F185)</f>
        <v>5.5324726500373175E-3</v>
      </c>
      <c r="G186" s="20">
        <f>LN(Stocks!B186/Stocks!B176)</f>
        <v>2.2024691577132195E-2</v>
      </c>
      <c r="H186" s="20">
        <f>LN(Stocks!C186/Stocks!C176)</f>
        <v>5.8507522804551416E-3</v>
      </c>
      <c r="I186" s="20">
        <f>LN(Stocks!D186/Stocks!D176)</f>
        <v>4.2221329693749327E-3</v>
      </c>
      <c r="J186" s="20">
        <f>LN(Stocks!E186/Stocks!E176)</f>
        <v>3.0857639406388023E-2</v>
      </c>
      <c r="K186" s="21">
        <f>LN(Stocks!F186/Stocks!F176)</f>
        <v>2.2095306107630737E-3</v>
      </c>
    </row>
    <row r="187" spans="1:11" x14ac:dyDescent="0.25">
      <c r="A187" s="37">
        <v>41205</v>
      </c>
      <c r="B187" s="18">
        <f>LN(Stocks!B187/Stocks!B186)</f>
        <v>8.964736563106087E-3</v>
      </c>
      <c r="C187" s="18">
        <f>LN(Stocks!C187/Stocks!C186)</f>
        <v>3.3004010871648735E-3</v>
      </c>
      <c r="D187" s="18">
        <f>LN(Stocks!D187/Stocks!D186)</f>
        <v>-3.1648527874357279E-3</v>
      </c>
      <c r="E187" s="18">
        <f>LN(Stocks!E187/Stocks!E186)</f>
        <v>1.704247212874373E-2</v>
      </c>
      <c r="F187" s="19">
        <f>LN(Stocks!F187/Stocks!F186)</f>
        <v>-1.0538288289749396E-2</v>
      </c>
      <c r="G187" s="20">
        <f>LN(Stocks!B187/Stocks!B177)</f>
        <v>1.3692844235037024E-2</v>
      </c>
      <c r="H187" s="20">
        <f>LN(Stocks!C187/Stocks!C177)</f>
        <v>5.2468806524904512E-3</v>
      </c>
      <c r="I187" s="20">
        <f>LN(Stocks!D187/Stocks!D177)</f>
        <v>-9.9876613653231954E-3</v>
      </c>
      <c r="J187" s="20">
        <f>LN(Stocks!E187/Stocks!E177)</f>
        <v>3.3985927118396819E-2</v>
      </c>
      <c r="K187" s="21">
        <f>LN(Stocks!F187/Stocks!F177)</f>
        <v>-2.2057755637359719E-2</v>
      </c>
    </row>
    <row r="188" spans="1:11" x14ac:dyDescent="0.25">
      <c r="A188" s="37">
        <v>41206</v>
      </c>
      <c r="B188" s="18">
        <f>LN(Stocks!B188/Stocks!B187)</f>
        <v>5.0868914337973163E-3</v>
      </c>
      <c r="C188" s="18">
        <f>LN(Stocks!C188/Stocks!C187)</f>
        <v>-3.008873133944445E-3</v>
      </c>
      <c r="D188" s="18">
        <f>LN(Stocks!D188/Stocks!D187)</f>
        <v>-7.5125868274186266E-3</v>
      </c>
      <c r="E188" s="18">
        <f>LN(Stocks!E188/Stocks!E187)</f>
        <v>-6.7128450938876037E-3</v>
      </c>
      <c r="F188" s="19">
        <f>LN(Stocks!F188/Stocks!F187)</f>
        <v>4.7285456460050921E-3</v>
      </c>
      <c r="G188" s="20">
        <f>LN(Stocks!B188/Stocks!B178)</f>
        <v>1.6627904112624811E-2</v>
      </c>
      <c r="H188" s="20">
        <f>LN(Stocks!C188/Stocks!C178)</f>
        <v>1.4983318774186129E-2</v>
      </c>
      <c r="I188" s="20">
        <f>LN(Stocks!D188/Stocks!D178)</f>
        <v>-8.4805575174976937E-3</v>
      </c>
      <c r="J188" s="20">
        <f>LN(Stocks!E188/Stocks!E178)</f>
        <v>3.0931437528213784E-2</v>
      </c>
      <c r="K188" s="21">
        <f>LN(Stocks!F188/Stocks!F178)</f>
        <v>7.2405863028457539E-3</v>
      </c>
    </row>
    <row r="189" spans="1:11" x14ac:dyDescent="0.25">
      <c r="A189" s="37">
        <v>41207</v>
      </c>
      <c r="B189" s="18">
        <f>LN(Stocks!B189/Stocks!B188)</f>
        <v>-2.2751488192553085E-2</v>
      </c>
      <c r="C189" s="18">
        <f>LN(Stocks!C189/Stocks!C188)</f>
        <v>3.2994406535436678E-3</v>
      </c>
      <c r="D189" s="18">
        <f>LN(Stocks!D189/Stocks!D188)</f>
        <v>-5.4262701119873226E-3</v>
      </c>
      <c r="E189" s="18">
        <f>LN(Stocks!E189/Stocks!E188)</f>
        <v>-1.0704978005986316E-2</v>
      </c>
      <c r="F189" s="19">
        <f>LN(Stocks!F189/Stocks!F188)</f>
        <v>-5.2859812707394824E-3</v>
      </c>
      <c r="G189" s="20">
        <f>LN(Stocks!B189/Stocks!B179)</f>
        <v>-1.5026243533540524E-2</v>
      </c>
      <c r="H189" s="20">
        <f>LN(Stocks!C189/Stocks!C179)</f>
        <v>1.8184175951054832E-2</v>
      </c>
      <c r="I189" s="20">
        <f>LN(Stocks!D189/Stocks!D179)</f>
        <v>-2.2926518304729221E-2</v>
      </c>
      <c r="J189" s="20">
        <f>LN(Stocks!E189/Stocks!E179)</f>
        <v>1.631364750369392E-2</v>
      </c>
      <c r="K189" s="21">
        <f>LN(Stocks!F189/Stocks!F179)</f>
        <v>1.675077191487237E-3</v>
      </c>
    </row>
    <row r="190" spans="1:11" x14ac:dyDescent="0.25">
      <c r="A190" s="37">
        <v>41208</v>
      </c>
      <c r="B190" s="18">
        <f>LN(Stocks!B190/Stocks!B189)</f>
        <v>-9.6493886934325441E-3</v>
      </c>
      <c r="C190" s="18">
        <f>LN(Stocks!C190/Stocks!C189)</f>
        <v>3.6747191897358103E-3</v>
      </c>
      <c r="D190" s="18">
        <f>LN(Stocks!D190/Stocks!D189)</f>
        <v>-2.6756156219294252E-4</v>
      </c>
      <c r="E190" s="18">
        <f>LN(Stocks!E190/Stocks!E189)</f>
        <v>-4.6663210318845646E-3</v>
      </c>
      <c r="F190" s="19">
        <f>LN(Stocks!F190/Stocks!F189)</f>
        <v>4.1754063907333714E-3</v>
      </c>
      <c r="G190" s="20">
        <f>LN(Stocks!B190/Stocks!B180)</f>
        <v>-2.1603018892069125E-2</v>
      </c>
      <c r="H190" s="20">
        <f>LN(Stocks!C190/Stocks!C180)</f>
        <v>2.8888158637316603E-2</v>
      </c>
      <c r="I190" s="20">
        <f>LN(Stocks!D190/Stocks!D180)</f>
        <v>-2.9277911760116328E-2</v>
      </c>
      <c r="J190" s="20">
        <f>LN(Stocks!E190/Stocks!E180)</f>
        <v>2.181152629807118E-2</v>
      </c>
      <c r="K190" s="21">
        <f>LN(Stocks!F190/Stocks!F180)</f>
        <v>8.9286894580529012E-3</v>
      </c>
    </row>
    <row r="191" spans="1:11" x14ac:dyDescent="0.25">
      <c r="A191" s="37">
        <v>41209</v>
      </c>
      <c r="B191" s="18">
        <f>LN(Stocks!B191/Stocks!B190)</f>
        <v>-6.6608415564622615E-3</v>
      </c>
      <c r="C191" s="18">
        <f>LN(Stocks!C191/Stocks!C190)</f>
        <v>3.1356603596037994E-2</v>
      </c>
      <c r="D191" s="18">
        <f>LN(Stocks!D191/Stocks!D190)</f>
        <v>1.7835959300827744E-4</v>
      </c>
      <c r="E191" s="18">
        <f>LN(Stocks!E191/Stocks!E190)</f>
        <v>2.5169734920020936E-5</v>
      </c>
      <c r="F191" s="19">
        <f>LN(Stocks!F191/Stocks!F190)</f>
        <v>-8.9286894580529359E-3</v>
      </c>
      <c r="G191" s="20">
        <f>LN(Stocks!B191/Stocks!B181)</f>
        <v>-3.3804778051812416E-2</v>
      </c>
      <c r="H191" s="20">
        <f>LN(Stocks!C191/Stocks!C181)</f>
        <v>5.7962334339559551E-2</v>
      </c>
      <c r="I191" s="20">
        <f>LN(Stocks!D191/Stocks!D181)</f>
        <v>-1.7596190397895204E-2</v>
      </c>
      <c r="J191" s="20">
        <f>LN(Stocks!E191/Stocks!E181)</f>
        <v>2.1399845477160694E-2</v>
      </c>
      <c r="K191" s="21">
        <f>LN(Stocks!F191/Stocks!F181)</f>
        <v>-4.474119028218624E-3</v>
      </c>
    </row>
    <row r="192" spans="1:11" x14ac:dyDescent="0.25">
      <c r="A192" s="37">
        <v>41212</v>
      </c>
      <c r="B192" s="18">
        <f>LN(Stocks!B192/Stocks!B191)</f>
        <v>-1.5840695451746678E-3</v>
      </c>
      <c r="C192" s="18">
        <f>LN(Stocks!C192/Stocks!C191)</f>
        <v>1.1217147996013704E-3</v>
      </c>
      <c r="D192" s="18">
        <f>LN(Stocks!D192/Stocks!D191)</f>
        <v>4.1838856459097008E-3</v>
      </c>
      <c r="E192" s="18">
        <f>LN(Stocks!E192/Stocks!E191)</f>
        <v>-1.37098781821799E-2</v>
      </c>
      <c r="F192" s="19">
        <f>LN(Stocks!F192/Stocks!F191)</f>
        <v>-3.6501635912306028E-3</v>
      </c>
      <c r="G192" s="20">
        <f>LN(Stocks!B192/Stocks!B182)</f>
        <v>-3.4708514986048086E-2</v>
      </c>
      <c r="H192" s="20">
        <f>LN(Stocks!C192/Stocks!C182)</f>
        <v>5.9381367762987435E-2</v>
      </c>
      <c r="I192" s="20">
        <f>LN(Stocks!D192/Stocks!D182)</f>
        <v>1.4222401681447297E-3</v>
      </c>
      <c r="J192" s="20">
        <f>LN(Stocks!E192/Stocks!E182)</f>
        <v>5.8548661977543626E-3</v>
      </c>
      <c r="K192" s="21">
        <f>LN(Stocks!F192/Stocks!F182)</f>
        <v>1.4074482872432185E-3</v>
      </c>
    </row>
    <row r="193" spans="1:11" x14ac:dyDescent="0.25">
      <c r="A193" s="37">
        <v>41213</v>
      </c>
      <c r="B193" s="18">
        <f>LN(Stocks!B193/Stocks!B192)</f>
        <v>-1.8220349041818813E-2</v>
      </c>
      <c r="C193" s="18">
        <f>LN(Stocks!C193/Stocks!C192)</f>
        <v>-1.9436492311212434E-2</v>
      </c>
      <c r="D193" s="18">
        <f>LN(Stocks!D193/Stocks!D192)</f>
        <v>-2.8467297962547727E-3</v>
      </c>
      <c r="E193" s="18">
        <f>LN(Stocks!E193/Stocks!E192)</f>
        <v>-1.1861022618652921E-3</v>
      </c>
      <c r="F193" s="19">
        <f>LN(Stocks!F193/Stocks!F192)</f>
        <v>-4.1349419883049125E-2</v>
      </c>
      <c r="G193" s="20">
        <f>LN(Stocks!B193/Stocks!B183)</f>
        <v>-5.2248265776138093E-2</v>
      </c>
      <c r="H193" s="20">
        <f>LN(Stocks!C193/Stocks!C183)</f>
        <v>3.125698048349819E-2</v>
      </c>
      <c r="I193" s="20">
        <f>LN(Stocks!D193/Stocks!D183)</f>
        <v>8.9484860276104871E-3</v>
      </c>
      <c r="J193" s="20">
        <f>LN(Stocks!E193/Stocks!E183)</f>
        <v>-1.4757689326903444E-2</v>
      </c>
      <c r="K193" s="21">
        <f>LN(Stocks!F193/Stocks!F183)</f>
        <v>-5.3372367087227285E-2</v>
      </c>
    </row>
    <row r="194" spans="1:11" x14ac:dyDescent="0.25">
      <c r="A194" s="37">
        <v>41214</v>
      </c>
      <c r="B194" s="18">
        <f>LN(Stocks!B194/Stocks!B193)</f>
        <v>8.9658303669804733E-4</v>
      </c>
      <c r="C194" s="18">
        <f>LN(Stocks!C194/Stocks!C193)</f>
        <v>-9.1883312463407266E-3</v>
      </c>
      <c r="D194" s="18">
        <f>LN(Stocks!D194/Stocks!D193)</f>
        <v>1.2464761830476455E-3</v>
      </c>
      <c r="E194" s="18">
        <f>LN(Stocks!E194/Stocks!E193)</f>
        <v>-1.9210636493991788E-2</v>
      </c>
      <c r="F194" s="19">
        <f>LN(Stocks!F194/Stocks!F193)</f>
        <v>-2.9361193048195603E-3</v>
      </c>
      <c r="G194" s="20">
        <f>LN(Stocks!B194/Stocks!B184)</f>
        <v>-4.8367669249251462E-2</v>
      </c>
      <c r="H194" s="20">
        <f>LN(Stocks!C194/Stocks!C184)</f>
        <v>1.2286631545616532E-2</v>
      </c>
      <c r="I194" s="20">
        <f>LN(Stocks!D194/Stocks!D184)</f>
        <v>1.0105157276251969E-2</v>
      </c>
      <c r="J194" s="20">
        <f>LN(Stocks!E194/Stocks!E184)</f>
        <v>-4.1784180083750018E-2</v>
      </c>
      <c r="K194" s="21">
        <f>LN(Stocks!F194/Stocks!F184)</f>
        <v>-5.8252237110865107E-2</v>
      </c>
    </row>
    <row r="195" spans="1:11" x14ac:dyDescent="0.25">
      <c r="A195" s="37">
        <v>41215</v>
      </c>
      <c r="B195" s="18">
        <f>LN(Stocks!B195/Stocks!B194)</f>
        <v>-1.0776342257899762E-2</v>
      </c>
      <c r="C195" s="18">
        <f>LN(Stocks!C195/Stocks!C194)</f>
        <v>-2.1174472165309526E-3</v>
      </c>
      <c r="D195" s="18">
        <f>LN(Stocks!D195/Stocks!D194)</f>
        <v>-5.9793240745589201E-3</v>
      </c>
      <c r="E195" s="18">
        <f>LN(Stocks!E195/Stocks!E194)</f>
        <v>-8.5836405952620584E-3</v>
      </c>
      <c r="F195" s="19">
        <f>LN(Stocks!F195/Stocks!F194)</f>
        <v>-5.0112364014601027E-3</v>
      </c>
      <c r="G195" s="20">
        <f>LN(Stocks!B195/Stocks!B185)</f>
        <v>-5.8631756678358259E-2</v>
      </c>
      <c r="H195" s="20">
        <f>LN(Stocks!C195/Stocks!C185)</f>
        <v>1.1922832651604582E-2</v>
      </c>
      <c r="I195" s="20">
        <f>LN(Stocks!D195/Stocks!D185)</f>
        <v>1.0346854660099939E-2</v>
      </c>
      <c r="J195" s="20">
        <f>LN(Stocks!E195/Stocks!E185)</f>
        <v>-4.469984916902521E-2</v>
      </c>
      <c r="K195" s="21">
        <f>LN(Stocks!F195/Stocks!F185)</f>
        <v>-6.3263473512325211E-2</v>
      </c>
    </row>
    <row r="196" spans="1:11" x14ac:dyDescent="0.25">
      <c r="A196" s="37">
        <v>41216</v>
      </c>
      <c r="B196" s="18">
        <f>LN(Stocks!B196/Stocks!B195)</f>
        <v>-9.0550421150989782E-3</v>
      </c>
      <c r="C196" s="18">
        <f>LN(Stocks!C196/Stocks!C195)</f>
        <v>-7.2531977289403311E-3</v>
      </c>
      <c r="D196" s="18">
        <f>LN(Stocks!D196/Stocks!D195)</f>
        <v>-6.105266345139926E-3</v>
      </c>
      <c r="E196" s="18">
        <f>LN(Stocks!E196/Stocks!E195)</f>
        <v>-1.4432306319823749E-4</v>
      </c>
      <c r="F196" s="19">
        <f>LN(Stocks!F196/Stocks!F195)</f>
        <v>-8.9044472487722574E-3</v>
      </c>
      <c r="G196" s="20">
        <f>LN(Stocks!B196/Stocks!B186)</f>
        <v>-6.374931036883863E-2</v>
      </c>
      <c r="H196" s="20">
        <f>LN(Stocks!C196/Stocks!C186)</f>
        <v>1.7485376891146294E-3</v>
      </c>
      <c r="I196" s="20">
        <f>LN(Stocks!D196/Stocks!D186)</f>
        <v>-2.5693870083022624E-2</v>
      </c>
      <c r="J196" s="20">
        <f>LN(Stocks!E196/Stocks!E186)</f>
        <v>-4.785108286459204E-2</v>
      </c>
      <c r="K196" s="21">
        <f>LN(Stocks!F196/Stocks!F186)</f>
        <v>-7.7700393411134924E-2</v>
      </c>
    </row>
    <row r="197" spans="1:11" x14ac:dyDescent="0.25">
      <c r="A197" s="37">
        <v>41219</v>
      </c>
      <c r="B197" s="18">
        <f>LN(Stocks!B197/Stocks!B196)</f>
        <v>1.4321748561810423E-2</v>
      </c>
      <c r="C197" s="18">
        <f>LN(Stocks!C197/Stocks!C196)</f>
        <v>2.8041466319760507E-2</v>
      </c>
      <c r="D197" s="18">
        <f>LN(Stocks!D197/Stocks!D196)</f>
        <v>1.590320943652495E-2</v>
      </c>
      <c r="E197" s="18">
        <f>LN(Stocks!E197/Stocks!E196)</f>
        <v>2.6546678444165833E-2</v>
      </c>
      <c r="F197" s="19">
        <f>LN(Stocks!F197/Stocks!F196)</f>
        <v>1.4209683820428422E-2</v>
      </c>
      <c r="G197" s="20">
        <f>LN(Stocks!B197/Stocks!B187)</f>
        <v>-5.8392298370134335E-2</v>
      </c>
      <c r="H197" s="20">
        <f>LN(Stocks!C197/Stocks!C187)</f>
        <v>2.6489602921710157E-2</v>
      </c>
      <c r="I197" s="20">
        <f>LN(Stocks!D197/Stocks!D187)</f>
        <v>-6.6258078590619787E-3</v>
      </c>
      <c r="J197" s="20">
        <f>LN(Stocks!E197/Stocks!E187)</f>
        <v>-3.834687654916985E-2</v>
      </c>
      <c r="K197" s="21">
        <f>LN(Stocks!F197/Stocks!F187)</f>
        <v>-5.2952421300957106E-2</v>
      </c>
    </row>
    <row r="198" spans="1:11" x14ac:dyDescent="0.25">
      <c r="A198" s="37">
        <v>41220</v>
      </c>
      <c r="B198" s="18">
        <f>LN(Stocks!B198/Stocks!B197)</f>
        <v>5.8698373338324896E-3</v>
      </c>
      <c r="C198" s="18">
        <f>LN(Stocks!C198/Stocks!C197)</f>
        <v>-2.456783282015844E-3</v>
      </c>
      <c r="D198" s="18">
        <f>LN(Stocks!D198/Stocks!D197)</f>
        <v>1.1369156963937709E-2</v>
      </c>
      <c r="E198" s="18">
        <f>LN(Stocks!E198/Stocks!E197)</f>
        <v>1.0158812689390301E-2</v>
      </c>
      <c r="F198" s="19">
        <f>LN(Stocks!F198/Stocks!F197)</f>
        <v>1.7936080651635713E-3</v>
      </c>
      <c r="G198" s="20">
        <f>LN(Stocks!B198/Stocks!B188)</f>
        <v>-5.7609352470099053E-2</v>
      </c>
      <c r="H198" s="20">
        <f>LN(Stocks!C198/Stocks!C188)</f>
        <v>2.7041692773638881E-2</v>
      </c>
      <c r="I198" s="20">
        <f>LN(Stocks!D198/Stocks!D188)</f>
        <v>1.2255935932294517E-2</v>
      </c>
      <c r="J198" s="20">
        <f>LN(Stocks!E198/Stocks!E188)</f>
        <v>-2.1475218765892017E-2</v>
      </c>
      <c r="K198" s="21">
        <f>LN(Stocks!F198/Stocks!F188)</f>
        <v>-5.5887358881798646E-2</v>
      </c>
    </row>
    <row r="199" spans="1:11" x14ac:dyDescent="0.25">
      <c r="A199" s="37">
        <v>41221</v>
      </c>
      <c r="B199" s="18">
        <f>LN(Stocks!B199/Stocks!B198)</f>
        <v>-1.6218396738310566E-3</v>
      </c>
      <c r="C199" s="18">
        <f>LN(Stocks!C199/Stocks!C198)</f>
        <v>4.6251761847415423E-3</v>
      </c>
      <c r="D199" s="18">
        <f>LN(Stocks!D199/Stocks!D198)</f>
        <v>7.5953054120756593E-3</v>
      </c>
      <c r="E199" s="18">
        <f>LN(Stocks!E199/Stocks!E198)</f>
        <v>-6.5997777009547632E-3</v>
      </c>
      <c r="F199" s="19">
        <f>LN(Stocks!F199/Stocks!F198)</f>
        <v>1.0695152854980343E-2</v>
      </c>
      <c r="G199" s="20">
        <f>LN(Stocks!B199/Stocks!B189)</f>
        <v>-3.6479703951377014E-2</v>
      </c>
      <c r="H199" s="20">
        <f>LN(Stocks!C199/Stocks!C189)</f>
        <v>2.8367428304836854E-2</v>
      </c>
      <c r="I199" s="20">
        <f>LN(Stocks!D199/Stocks!D189)</f>
        <v>2.5277511456357309E-2</v>
      </c>
      <c r="J199" s="20">
        <f>LN(Stocks!E199/Stocks!E189)</f>
        <v>-1.737001846086033E-2</v>
      </c>
      <c r="K199" s="21">
        <f>LN(Stocks!F199/Stocks!F189)</f>
        <v>-3.9906224756078822E-2</v>
      </c>
    </row>
    <row r="200" spans="1:11" x14ac:dyDescent="0.25">
      <c r="A200" s="37">
        <v>41222</v>
      </c>
      <c r="B200" s="18">
        <f>LN(Stocks!B200/Stocks!B199)</f>
        <v>-2.8263663571600289E-2</v>
      </c>
      <c r="C200" s="18">
        <f>LN(Stocks!C200/Stocks!C199)</f>
        <v>-1.6042922033957241E-2</v>
      </c>
      <c r="D200" s="18">
        <f>LN(Stocks!D200/Stocks!D199)</f>
        <v>-4.095944585034904E-3</v>
      </c>
      <c r="E200" s="18">
        <f>LN(Stocks!E200/Stocks!E199)</f>
        <v>-2.9397350452365949E-2</v>
      </c>
      <c r="F200" s="19">
        <f>LN(Stocks!F200/Stocks!F199)</f>
        <v>2.9508977140591929E-3</v>
      </c>
      <c r="G200" s="20">
        <f>LN(Stocks!B200/Stocks!B190)</f>
        <v>-5.5093978829544685E-2</v>
      </c>
      <c r="H200" s="20">
        <f>LN(Stocks!C200/Stocks!C190)</f>
        <v>8.649787081143662E-3</v>
      </c>
      <c r="I200" s="20">
        <f>LN(Stocks!D200/Stocks!D190)</f>
        <v>2.1449128433515388E-2</v>
      </c>
      <c r="J200" s="20">
        <f>LN(Stocks!E200/Stocks!E190)</f>
        <v>-4.2101047881341676E-2</v>
      </c>
      <c r="K200" s="21">
        <f>LN(Stocks!F200/Stocks!F190)</f>
        <v>-4.1130733432753051E-2</v>
      </c>
    </row>
    <row r="201" spans="1:11" x14ac:dyDescent="0.25">
      <c r="A201" s="37">
        <v>41223</v>
      </c>
      <c r="B201" s="18">
        <f>LN(Stocks!B201/Stocks!B200)</f>
        <v>5.9199401612072475E-3</v>
      </c>
      <c r="C201" s="18">
        <f>LN(Stocks!C201/Stocks!C200)</f>
        <v>1.1477544334204419E-3</v>
      </c>
      <c r="D201" s="18">
        <f>LN(Stocks!D201/Stocks!D200)</f>
        <v>-2.535672025688448E-3</v>
      </c>
      <c r="E201" s="18">
        <f>LN(Stocks!E201/Stocks!E200)</f>
        <v>-1.126227190802955E-2</v>
      </c>
      <c r="F201" s="19">
        <f>LN(Stocks!F201/Stocks!F200)</f>
        <v>-2.2647061315476533E-2</v>
      </c>
      <c r="G201" s="20">
        <f>LN(Stocks!B201/Stocks!B191)</f>
        <v>-4.2513197111875324E-2</v>
      </c>
      <c r="H201" s="20">
        <f>LN(Stocks!C201/Stocks!C191)</f>
        <v>-2.1559062081473793E-2</v>
      </c>
      <c r="I201" s="20">
        <f>LN(Stocks!D201/Stocks!D191)</f>
        <v>1.8735096814818719E-2</v>
      </c>
      <c r="J201" s="20">
        <f>LN(Stocks!E201/Stocks!E191)</f>
        <v>-5.3388489524291378E-2</v>
      </c>
      <c r="K201" s="21">
        <f>LN(Stocks!F201/Stocks!F191)</f>
        <v>-5.4849105290176718E-2</v>
      </c>
    </row>
    <row r="202" spans="1:11" x14ac:dyDescent="0.25">
      <c r="A202" s="37">
        <v>41226</v>
      </c>
      <c r="B202" s="18">
        <f>LN(Stocks!B202/Stocks!B201)</f>
        <v>-2.5405352932870363E-2</v>
      </c>
      <c r="C202" s="18">
        <f>LN(Stocks!C202/Stocks!C201)</f>
        <v>-3.3829255787849323E-2</v>
      </c>
      <c r="D202" s="18">
        <f>LN(Stocks!D202/Stocks!D201)</f>
        <v>3.1371098966401542E-2</v>
      </c>
      <c r="E202" s="18">
        <f>LN(Stocks!E202/Stocks!E201)</f>
        <v>-2.4080087810182064E-2</v>
      </c>
      <c r="F202" s="19">
        <f>LN(Stocks!F202/Stocks!F201)</f>
        <v>-6.0458038200775638E-3</v>
      </c>
      <c r="G202" s="20">
        <f>LN(Stocks!B202/Stocks!B192)</f>
        <v>-6.6334480499570928E-2</v>
      </c>
      <c r="H202" s="20">
        <f>LN(Stocks!C202/Stocks!C192)</f>
        <v>-5.6510032668924452E-2</v>
      </c>
      <c r="I202" s="20">
        <f>LN(Stocks!D202/Stocks!D192)</f>
        <v>4.592231013531068E-2</v>
      </c>
      <c r="J202" s="20">
        <f>LN(Stocks!E202/Stocks!E192)</f>
        <v>-6.3758699152293499E-2</v>
      </c>
      <c r="K202" s="21">
        <f>LN(Stocks!F202/Stocks!F192)</f>
        <v>-5.7244745519023713E-2</v>
      </c>
    </row>
    <row r="203" spans="1:11" x14ac:dyDescent="0.25">
      <c r="A203" s="37">
        <v>41227</v>
      </c>
      <c r="B203" s="18">
        <f>LN(Stocks!B203/Stocks!B202)</f>
        <v>1.3156948494937901E-2</v>
      </c>
      <c r="C203" s="18">
        <f>LN(Stocks!C203/Stocks!C202)</f>
        <v>1.3162026758481073E-2</v>
      </c>
      <c r="D203" s="18">
        <f>LN(Stocks!D203/Stocks!D202)</f>
        <v>3.8951028670421166E-3</v>
      </c>
      <c r="E203" s="18">
        <f>LN(Stocks!E203/Stocks!E202)</f>
        <v>2.999077003254462E-2</v>
      </c>
      <c r="F203" s="19">
        <f>LN(Stocks!F203/Stocks!F202)</f>
        <v>1.8922273220930434E-2</v>
      </c>
      <c r="G203" s="20">
        <f>LN(Stocks!B203/Stocks!B193)</f>
        <v>-3.4957182962814207E-2</v>
      </c>
      <c r="H203" s="20">
        <f>LN(Stocks!C203/Stocks!C193)</f>
        <v>-2.3911513599231004E-2</v>
      </c>
      <c r="I203" s="20">
        <f>LN(Stocks!D203/Stocks!D193)</f>
        <v>5.2664142798607587E-2</v>
      </c>
      <c r="J203" s="20">
        <f>LN(Stocks!E203/Stocks!E193)</f>
        <v>-3.2581826857883467E-2</v>
      </c>
      <c r="K203" s="21">
        <f>LN(Stocks!F203/Stocks!F193)</f>
        <v>3.0269475849558063E-3</v>
      </c>
    </row>
    <row r="204" spans="1:11" x14ac:dyDescent="0.25">
      <c r="A204" s="37">
        <v>41228</v>
      </c>
      <c r="B204" s="18">
        <f>LN(Stocks!B204/Stocks!B203)</f>
        <v>2.6532871096898319E-2</v>
      </c>
      <c r="C204" s="18">
        <f>LN(Stocks!C204/Stocks!C203)</f>
        <v>1.4723182352890307E-2</v>
      </c>
      <c r="D204" s="18">
        <f>LN(Stocks!D204/Stocks!D203)</f>
        <v>7.4939634547914044E-3</v>
      </c>
      <c r="E204" s="18">
        <f>LN(Stocks!E204/Stocks!E203)</f>
        <v>7.8662363739045275E-3</v>
      </c>
      <c r="F204" s="19">
        <f>LN(Stocks!F204/Stocks!F203)</f>
        <v>-9.2663297761023736E-3</v>
      </c>
      <c r="G204" s="20">
        <f>LN(Stocks!B204/Stocks!B194)</f>
        <v>-9.3208949026138688E-3</v>
      </c>
      <c r="H204" s="20">
        <f>LN(Stocks!C204/Stocks!C194)</f>
        <v>0</v>
      </c>
      <c r="I204" s="20">
        <f>LN(Stocks!D204/Stocks!D194)</f>
        <v>5.8911630070351217E-2</v>
      </c>
      <c r="J204" s="20">
        <f>LN(Stocks!E204/Stocks!E194)</f>
        <v>-5.504953989987238E-3</v>
      </c>
      <c r="K204" s="21">
        <f>LN(Stocks!F204/Stocks!F194)</f>
        <v>-3.3032628863270863E-3</v>
      </c>
    </row>
    <row r="205" spans="1:11" x14ac:dyDescent="0.25">
      <c r="A205" s="37">
        <v>41229</v>
      </c>
      <c r="B205" s="18">
        <f>LN(Stocks!B205/Stocks!B204)</f>
        <v>-3.6377304493894299E-4</v>
      </c>
      <c r="C205" s="18">
        <f>LN(Stocks!C205/Stocks!C204)</f>
        <v>4.3175387104251199E-3</v>
      </c>
      <c r="D205" s="18">
        <f>LN(Stocks!D205/Stocks!D204)</f>
        <v>2.0110811726002284E-3</v>
      </c>
      <c r="E205" s="18">
        <f>LN(Stocks!E205/Stocks!E204)</f>
        <v>8.7907790461999955E-3</v>
      </c>
      <c r="F205" s="19">
        <f>LN(Stocks!F205/Stocks!F204)</f>
        <v>5.9881721727267174E-3</v>
      </c>
      <c r="G205" s="20">
        <f>LN(Stocks!B205/Stocks!B195)</f>
        <v>1.0916743103470145E-3</v>
      </c>
      <c r="H205" s="20">
        <f>LN(Stocks!C205/Stocks!C195)</f>
        <v>6.4349859269560864E-3</v>
      </c>
      <c r="I205" s="20">
        <f>LN(Stocks!D205/Stocks!D195)</f>
        <v>6.6902035317510503E-2</v>
      </c>
      <c r="J205" s="20">
        <f>LN(Stocks!E205/Stocks!E195)</f>
        <v>1.1869465651475057E-2</v>
      </c>
      <c r="K205" s="21">
        <f>LN(Stocks!F205/Stocks!F195)</f>
        <v>7.696145687859748E-3</v>
      </c>
    </row>
    <row r="206" spans="1:11" x14ac:dyDescent="0.25">
      <c r="A206" s="37">
        <v>41230</v>
      </c>
      <c r="B206" s="18">
        <f>LN(Stocks!B206/Stocks!B205)</f>
        <v>1.0002197047482325E-3</v>
      </c>
      <c r="C206" s="18">
        <f>LN(Stocks!C206/Stocks!C205)</f>
        <v>3.1545802544910998E-3</v>
      </c>
      <c r="D206" s="18">
        <f>LN(Stocks!D206/Stocks!D205)</f>
        <v>4.594073212182046E-3</v>
      </c>
      <c r="E206" s="18">
        <f>LN(Stocks!E206/Stocks!E205)</f>
        <v>-1.3957938657037096E-2</v>
      </c>
      <c r="F206" s="19">
        <f>LN(Stocks!F206/Stocks!F205)</f>
        <v>4.1702759358512257E-3</v>
      </c>
      <c r="G206" s="20">
        <f>LN(Stocks!B206/Stocks!B196)</f>
        <v>1.1146936130194171E-2</v>
      </c>
      <c r="H206" s="20">
        <f>LN(Stocks!C206/Stocks!C196)</f>
        <v>1.6842763910387682E-2</v>
      </c>
      <c r="I206" s="20">
        <f>LN(Stocks!D206/Stocks!D196)</f>
        <v>7.7601374874832402E-2</v>
      </c>
      <c r="J206" s="20">
        <f>LN(Stocks!E206/Stocks!E196)</f>
        <v>-1.9441499423638574E-3</v>
      </c>
      <c r="K206" s="21">
        <f>LN(Stocks!F206/Stocks!F196)</f>
        <v>2.0770868872483347E-2</v>
      </c>
    </row>
    <row r="207" spans="1:11" x14ac:dyDescent="0.25">
      <c r="A207" s="37">
        <v>41233</v>
      </c>
      <c r="B207" s="18">
        <f>LN(Stocks!B207/Stocks!B206)</f>
        <v>1.5059514689915692E-2</v>
      </c>
      <c r="C207" s="18">
        <f>LN(Stocks!C207/Stocks!C206)</f>
        <v>1.101009614016726E-2</v>
      </c>
      <c r="D207" s="18">
        <f>LN(Stocks!D207/Stocks!D206)</f>
        <v>-4.1754206933760311E-3</v>
      </c>
      <c r="E207" s="18">
        <f>LN(Stocks!E207/Stocks!E206)</f>
        <v>1.1322350950215228E-2</v>
      </c>
      <c r="F207" s="19">
        <f>LN(Stocks!F207/Stocks!F206)</f>
        <v>2.234084908239398E-2</v>
      </c>
      <c r="G207" s="20">
        <f>LN(Stocks!B207/Stocks!B197)</f>
        <v>1.1884702258299424E-2</v>
      </c>
      <c r="H207" s="20">
        <f>LN(Stocks!C207/Stocks!C197)</f>
        <v>-1.8860626920561783E-4</v>
      </c>
      <c r="I207" s="20">
        <f>LN(Stocks!D207/Stocks!D197)</f>
        <v>5.7522744744931409E-2</v>
      </c>
      <c r="J207" s="20">
        <f>LN(Stocks!E207/Stocks!E197)</f>
        <v>-1.716847743631451E-2</v>
      </c>
      <c r="K207" s="21">
        <f>LN(Stocks!F207/Stocks!F197)</f>
        <v>2.8902034134448733E-2</v>
      </c>
    </row>
    <row r="208" spans="1:11" x14ac:dyDescent="0.25">
      <c r="A208" s="37">
        <v>41234</v>
      </c>
      <c r="B208" s="18">
        <f>LN(Stocks!B208/Stocks!B207)</f>
        <v>6.2619084287873859E-4</v>
      </c>
      <c r="C208" s="18">
        <f>LN(Stocks!C208/Stocks!C207)</f>
        <v>-9.453310643513261E-5</v>
      </c>
      <c r="D208" s="18">
        <f>LN(Stocks!D208/Stocks!D207)</f>
        <v>1.5887391125962752E-3</v>
      </c>
      <c r="E208" s="18">
        <f>LN(Stocks!E208/Stocks!E207)</f>
        <v>-1.2097694186777076E-3</v>
      </c>
      <c r="F208" s="19">
        <f>LN(Stocks!F208/Stocks!F207)</f>
        <v>4.0614265109219626E-3</v>
      </c>
      <c r="G208" s="20">
        <f>LN(Stocks!B208/Stocks!B198)</f>
        <v>6.6410557673455186E-3</v>
      </c>
      <c r="H208" s="20">
        <f>LN(Stocks!C208/Stocks!C198)</f>
        <v>2.1736439063750647E-3</v>
      </c>
      <c r="I208" s="20">
        <f>LN(Stocks!D208/Stocks!D198)</f>
        <v>4.7742326893589919E-2</v>
      </c>
      <c r="J208" s="20">
        <f>LN(Stocks!E208/Stocks!E198)</f>
        <v>-2.8537059544382491E-2</v>
      </c>
      <c r="K208" s="21">
        <f>LN(Stocks!F208/Stocks!F198)</f>
        <v>3.1169852580207234E-2</v>
      </c>
    </row>
    <row r="209" spans="1:11" x14ac:dyDescent="0.25">
      <c r="A209" s="37">
        <v>41235</v>
      </c>
      <c r="B209" s="18">
        <f>LN(Stocks!B209/Stocks!B208)</f>
        <v>-5.111383329808092E-3</v>
      </c>
      <c r="C209" s="18">
        <f>LN(Stocks!C209/Stocks!C208)</f>
        <v>-1.3017386888061965E-2</v>
      </c>
      <c r="D209" s="18">
        <f>LN(Stocks!D209/Stocks!D208)</f>
        <v>3.7525575695961672E-3</v>
      </c>
      <c r="E209" s="18">
        <f>LN(Stocks!E209/Stocks!E208)</f>
        <v>-9.5210558664685155E-3</v>
      </c>
      <c r="F209" s="19">
        <f>LN(Stocks!F209/Stocks!F208)</f>
        <v>-4.0614265109219947E-3</v>
      </c>
      <c r="G209" s="20">
        <f>LN(Stocks!B209/Stocks!B199)</f>
        <v>3.1515121113684292E-3</v>
      </c>
      <c r="H209" s="20">
        <f>LN(Stocks!C209/Stocks!C199)</f>
        <v>-1.5468919166428377E-2</v>
      </c>
      <c r="I209" s="20">
        <f>LN(Stocks!D209/Stocks!D199)</f>
        <v>4.389957905111036E-2</v>
      </c>
      <c r="J209" s="20">
        <f>LN(Stocks!E209/Stocks!E199)</f>
        <v>-3.1458337709896346E-2</v>
      </c>
      <c r="K209" s="21">
        <f>LN(Stocks!F209/Stocks!F199)</f>
        <v>1.6413273214304941E-2</v>
      </c>
    </row>
    <row r="210" spans="1:11" x14ac:dyDescent="0.25">
      <c r="A210" s="37">
        <v>41237</v>
      </c>
      <c r="B210" s="18">
        <f>LN(Stocks!B210/Stocks!B209)</f>
        <v>5.0220091584447053E-3</v>
      </c>
      <c r="C210" s="18">
        <f>LN(Stocks!C210/Stocks!C209)</f>
        <v>1.1127488737226748E-2</v>
      </c>
      <c r="D210" s="18">
        <f>LN(Stocks!D210/Stocks!D209)</f>
        <v>4.3190650778258512E-3</v>
      </c>
      <c r="E210" s="18">
        <f>LN(Stocks!E210/Stocks!E209)</f>
        <v>9.0630675712244303E-4</v>
      </c>
      <c r="F210" s="19">
        <f>LN(Stocks!F210/Stocks!F209)</f>
        <v>-3.786360721084374E-3</v>
      </c>
      <c r="G210" s="20">
        <f>LN(Stocks!B210/Stocks!B200)</f>
        <v>3.6437184841413672E-2</v>
      </c>
      <c r="H210" s="20">
        <f>LN(Stocks!C210/Stocks!C200)</f>
        <v>1.17014916047557E-2</v>
      </c>
      <c r="I210" s="20">
        <f>LN(Stocks!D210/Stocks!D200)</f>
        <v>5.2314588713970871E-2</v>
      </c>
      <c r="J210" s="20">
        <f>LN(Stocks!E210/Stocks!E200)</f>
        <v>-1.1546805004080788E-3</v>
      </c>
      <c r="K210" s="21">
        <f>LN(Stocks!F210/Stocks!F200)</f>
        <v>9.6760147791612513E-3</v>
      </c>
    </row>
    <row r="211" spans="1:11" x14ac:dyDescent="0.25">
      <c r="A211" s="37">
        <v>41240</v>
      </c>
      <c r="B211" s="18">
        <f>LN(Stocks!B211/Stocks!B210)</f>
        <v>-1.9700141157347963E-3</v>
      </c>
      <c r="C211" s="18">
        <f>LN(Stocks!C211/Stocks!C210)</f>
        <v>-2.2670519566584273E-2</v>
      </c>
      <c r="D211" s="18">
        <f>LN(Stocks!D211/Stocks!D210)</f>
        <v>9.5678058388897549E-3</v>
      </c>
      <c r="E211" s="18">
        <f>LN(Stocks!E211/Stocks!E210)</f>
        <v>8.5756605257269938E-3</v>
      </c>
      <c r="F211" s="19">
        <f>LN(Stocks!F211/Stocks!F210)</f>
        <v>-1.6179087840149438E-2</v>
      </c>
      <c r="G211" s="20">
        <f>LN(Stocks!B211/Stocks!B201)</f>
        <v>2.8547230564471573E-2</v>
      </c>
      <c r="H211" s="20">
        <f>LN(Stocks!C211/Stocks!C201)</f>
        <v>-1.2116782395249036E-2</v>
      </c>
      <c r="I211" s="20">
        <f>LN(Stocks!D211/Stocks!D201)</f>
        <v>6.4418066578549232E-2</v>
      </c>
      <c r="J211" s="20">
        <f>LN(Stocks!E211/Stocks!E201)</f>
        <v>1.8683251933348476E-2</v>
      </c>
      <c r="K211" s="21">
        <f>LN(Stocks!F211/Stocks!F201)</f>
        <v>1.6143988254488581E-2</v>
      </c>
    </row>
    <row r="212" spans="1:11" x14ac:dyDescent="0.25">
      <c r="A212" s="37">
        <v>41241</v>
      </c>
      <c r="B212" s="18">
        <f>LN(Stocks!B212/Stocks!B211)</f>
        <v>-9.8625250885926545E-4</v>
      </c>
      <c r="C212" s="18">
        <f>LN(Stocks!C212/Stocks!C211)</f>
        <v>4.4404517931940016E-3</v>
      </c>
      <c r="D212" s="18">
        <f>LN(Stocks!D212/Stocks!D211)</f>
        <v>-1.6558401146696765E-3</v>
      </c>
      <c r="E212" s="18">
        <f>LN(Stocks!E212/Stocks!E211)</f>
        <v>3.3786930434917318E-3</v>
      </c>
      <c r="F212" s="19">
        <f>LN(Stocks!F212/Stocks!F211)</f>
        <v>-5.9489506507734513E-3</v>
      </c>
      <c r="G212" s="20">
        <f>LN(Stocks!B212/Stocks!B202)</f>
        <v>5.2966330988482725E-2</v>
      </c>
      <c r="H212" s="20">
        <f>LN(Stocks!C212/Stocks!C202)</f>
        <v>2.6152925185794224E-2</v>
      </c>
      <c r="I212" s="20">
        <f>LN(Stocks!D212/Stocks!D202)</f>
        <v>3.1391127497478008E-2</v>
      </c>
      <c r="J212" s="20">
        <f>LN(Stocks!E212/Stocks!E202)</f>
        <v>4.6142032787022058E-2</v>
      </c>
      <c r="K212" s="21">
        <f>LN(Stocks!F212/Stocks!F202)</f>
        <v>1.6240841423792726E-2</v>
      </c>
    </row>
    <row r="213" spans="1:11" x14ac:dyDescent="0.25">
      <c r="A213" s="37">
        <v>41242</v>
      </c>
      <c r="B213" s="18">
        <f>LN(Stocks!B213/Stocks!B212)</f>
        <v>-8.4694066456698861E-3</v>
      </c>
      <c r="C213" s="18">
        <f>LN(Stocks!C213/Stocks!C212)</f>
        <v>-1.5726862159145538E-2</v>
      </c>
      <c r="D213" s="18">
        <f>LN(Stocks!D213/Stocks!D212)</f>
        <v>-1.1752594387991528E-2</v>
      </c>
      <c r="E213" s="18">
        <f>LN(Stocks!E213/Stocks!E212)</f>
        <v>-1.6744738680049543E-2</v>
      </c>
      <c r="F213" s="19">
        <f>LN(Stocks!F213/Stocks!F212)</f>
        <v>4.3491522150628896E-2</v>
      </c>
      <c r="G213" s="20">
        <f>LN(Stocks!B213/Stocks!B203)</f>
        <v>3.1339975847874901E-2</v>
      </c>
      <c r="H213" s="20">
        <f>LN(Stocks!C213/Stocks!C203)</f>
        <v>-2.7359637318323526E-3</v>
      </c>
      <c r="I213" s="20">
        <f>LN(Stocks!D213/Stocks!D203)</f>
        <v>1.5743430242444297E-2</v>
      </c>
      <c r="J213" s="20">
        <f>LN(Stocks!E213/Stocks!E203)</f>
        <v>-5.9347592557215906E-4</v>
      </c>
      <c r="K213" s="21">
        <f>LN(Stocks!F213/Stocks!F203)</f>
        <v>4.0810090353491132E-2</v>
      </c>
    </row>
    <row r="214" spans="1:11" x14ac:dyDescent="0.25">
      <c r="A214" s="37">
        <v>41243</v>
      </c>
      <c r="B214" s="18">
        <f>LN(Stocks!B214/Stocks!B213)</f>
        <v>-9.3632701758711977E-3</v>
      </c>
      <c r="C214" s="18">
        <f>LN(Stocks!C214/Stocks!C213)</f>
        <v>-1.9963244180779924E-2</v>
      </c>
      <c r="D214" s="18">
        <f>LN(Stocks!D214/Stocks!D213)</f>
        <v>-6.730145797467068E-3</v>
      </c>
      <c r="E214" s="18">
        <f>LN(Stocks!E214/Stocks!E213)</f>
        <v>-1.3440128023037519E-2</v>
      </c>
      <c r="F214" s="19">
        <f>LN(Stocks!F214/Stocks!F213)</f>
        <v>1.0795634105272381E-2</v>
      </c>
      <c r="G214" s="20">
        <f>LN(Stocks!B214/Stocks!B204)</f>
        <v>-4.5561654248945658E-3</v>
      </c>
      <c r="H214" s="20">
        <f>LN(Stocks!C214/Stocks!C204)</f>
        <v>-3.7422390265502432E-2</v>
      </c>
      <c r="I214" s="20">
        <f>LN(Stocks!D214/Stocks!D204)</f>
        <v>1.5193209901859257E-3</v>
      </c>
      <c r="J214" s="20">
        <f>LN(Stocks!E214/Stocks!E204)</f>
        <v>-2.1899840322514158E-2</v>
      </c>
      <c r="K214" s="21">
        <f>LN(Stocks!F214/Stocks!F204)</f>
        <v>6.0872054234865802E-2</v>
      </c>
    </row>
    <row r="215" spans="1:11" x14ac:dyDescent="0.25">
      <c r="A215" s="37">
        <v>41244</v>
      </c>
      <c r="B215" s="18">
        <f>LN(Stocks!B215/Stocks!B214)</f>
        <v>3.7375758357858489E-3</v>
      </c>
      <c r="C215" s="18">
        <f>LN(Stocks!C215/Stocks!C214)</f>
        <v>9.1417291176430319E-3</v>
      </c>
      <c r="D215" s="18">
        <f>LN(Stocks!D215/Stocks!D214)</f>
        <v>-1.9433188420157762E-3</v>
      </c>
      <c r="E215" s="18">
        <f>LN(Stocks!E215/Stocks!E214)</f>
        <v>3.4436534201603784E-3</v>
      </c>
      <c r="F215" s="19">
        <f>LN(Stocks!F215/Stocks!F214)</f>
        <v>2.5395461658623084E-3</v>
      </c>
      <c r="G215" s="20">
        <f>LN(Stocks!B215/Stocks!B205)</f>
        <v>-4.5481654416993538E-4</v>
      </c>
      <c r="H215" s="20">
        <f>LN(Stocks!C215/Stocks!C205)</f>
        <v>-3.2598199858284667E-2</v>
      </c>
      <c r="I215" s="20">
        <f>LN(Stocks!D215/Stocks!D205)</f>
        <v>-2.4350790244301516E-3</v>
      </c>
      <c r="J215" s="20">
        <f>LN(Stocks!E215/Stocks!E205)</f>
        <v>-2.724696594855391E-2</v>
      </c>
      <c r="K215" s="21">
        <f>LN(Stocks!F215/Stocks!F205)</f>
        <v>5.7423428228001491E-2</v>
      </c>
    </row>
    <row r="216" spans="1:11" x14ac:dyDescent="0.25">
      <c r="A216" s="37">
        <v>41247</v>
      </c>
      <c r="B216" s="18">
        <f>LN(Stocks!B216/Stocks!B215)</f>
        <v>-7.2141363575199367E-3</v>
      </c>
      <c r="C216" s="18">
        <f>LN(Stocks!C216/Stocks!C215)</f>
        <v>2.3944331489521641E-2</v>
      </c>
      <c r="D216" s="18">
        <f>LN(Stocks!D216/Stocks!D215)</f>
        <v>8.841169973753258E-3</v>
      </c>
      <c r="E216" s="18">
        <f>LN(Stocks!E216/Stocks!E215)</f>
        <v>1.5889112801079221E-2</v>
      </c>
      <c r="F216" s="19">
        <f>LN(Stocks!F216/Stocks!F215)</f>
        <v>0</v>
      </c>
      <c r="G216" s="20">
        <f>LN(Stocks!B216/Stocks!B206)</f>
        <v>-8.6691726064381611E-3</v>
      </c>
      <c r="H216" s="20">
        <f>LN(Stocks!C216/Stocks!C206)</f>
        <v>-1.1808448623254175E-2</v>
      </c>
      <c r="I216" s="20">
        <f>LN(Stocks!D216/Stocks!D206)</f>
        <v>1.812017737141197E-3</v>
      </c>
      <c r="J216" s="20">
        <f>LN(Stocks!E216/Stocks!E206)</f>
        <v>2.6000855095622381E-3</v>
      </c>
      <c r="K216" s="21">
        <f>LN(Stocks!F216/Stocks!F206)</f>
        <v>5.3253152292150246E-2</v>
      </c>
    </row>
    <row r="217" spans="1:11" x14ac:dyDescent="0.25">
      <c r="A217" s="37">
        <v>41248</v>
      </c>
      <c r="B217" s="18">
        <f>LN(Stocks!B217/Stocks!B216)</f>
        <v>7.6689529016897903E-3</v>
      </c>
      <c r="C217" s="18">
        <f>LN(Stocks!C217/Stocks!C216)</f>
        <v>-1.5081757929357762E-2</v>
      </c>
      <c r="D217" s="18">
        <f>LN(Stocks!D217/Stocks!D216)</f>
        <v>-3.3542970928621005E-4</v>
      </c>
      <c r="E217" s="18">
        <f>LN(Stocks!E217/Stocks!E216)</f>
        <v>-4.4820892036970279E-3</v>
      </c>
      <c r="F217" s="19">
        <f>LN(Stocks!F217/Stocks!F216)</f>
        <v>2.5336284185085941E-3</v>
      </c>
      <c r="G217" s="20">
        <f>LN(Stocks!B217/Stocks!B207)</f>
        <v>-1.6059734394663835E-2</v>
      </c>
      <c r="H217" s="20">
        <f>LN(Stocks!C217/Stocks!C207)</f>
        <v>-3.7900302692779227E-2</v>
      </c>
      <c r="I217" s="20">
        <f>LN(Stocks!D217/Stocks!D207)</f>
        <v>5.652008721230904E-3</v>
      </c>
      <c r="J217" s="20">
        <f>LN(Stocks!E217/Stocks!E207)</f>
        <v>-1.3204354644349823E-2</v>
      </c>
      <c r="K217" s="21">
        <f>LN(Stocks!F217/Stocks!F207)</f>
        <v>3.3445931628264716E-2</v>
      </c>
    </row>
    <row r="218" spans="1:11" x14ac:dyDescent="0.25">
      <c r="A218" s="37">
        <v>41249</v>
      </c>
      <c r="B218" s="18">
        <f>LN(Stocks!B218/Stocks!B217)</f>
        <v>9.7750211028450572E-3</v>
      </c>
      <c r="C218" s="18">
        <f>LN(Stocks!C218/Stocks!C217)</f>
        <v>3.1365765015727659E-2</v>
      </c>
      <c r="D218" s="18">
        <f>LN(Stocks!D218/Stocks!D217)</f>
        <v>5.6026636926884178E-3</v>
      </c>
      <c r="E218" s="18">
        <f>LN(Stocks!E218/Stocks!E217)</f>
        <v>1.5788104329782816E-2</v>
      </c>
      <c r="F218" s="19">
        <f>LN(Stocks!F218/Stocks!F217)</f>
        <v>8.956061576733362E-3</v>
      </c>
      <c r="G218" s="20">
        <f>LN(Stocks!B218/Stocks!B208)</f>
        <v>-6.9109041346974518E-3</v>
      </c>
      <c r="H218" s="20">
        <f>LN(Stocks!C218/Stocks!C208)</f>
        <v>-6.4400045706164066E-3</v>
      </c>
      <c r="I218" s="20">
        <f>LN(Stocks!D218/Stocks!D208)</f>
        <v>9.6659333013231416E-3</v>
      </c>
      <c r="J218" s="20">
        <f>LN(Stocks!E218/Stocks!E208)</f>
        <v>3.7935191041106029E-3</v>
      </c>
      <c r="K218" s="21">
        <f>LN(Stocks!F218/Stocks!F208)</f>
        <v>3.8340566694076171E-2</v>
      </c>
    </row>
    <row r="219" spans="1:11" x14ac:dyDescent="0.25">
      <c r="A219" s="37">
        <v>41250</v>
      </c>
      <c r="B219" s="18">
        <f>LN(Stocks!B219/Stocks!B218)</f>
        <v>9.769148341486936E-3</v>
      </c>
      <c r="C219" s="18">
        <f>LN(Stocks!C219/Stocks!C218)</f>
        <v>-4.093846577086814E-3</v>
      </c>
      <c r="D219" s="18">
        <f>LN(Stocks!D219/Stocks!D218)</f>
        <v>4.4097511927210977E-3</v>
      </c>
      <c r="E219" s="18">
        <f>LN(Stocks!E219/Stocks!E218)</f>
        <v>6.7588099845947817E-3</v>
      </c>
      <c r="F219" s="19">
        <f>LN(Stocks!F219/Stocks!F218)</f>
        <v>8.3241784881199956E-3</v>
      </c>
      <c r="G219" s="20">
        <f>LN(Stocks!B219/Stocks!B209)</f>
        <v>7.9696275365973793E-3</v>
      </c>
      <c r="H219" s="20">
        <f>LN(Stocks!C219/Stocks!C209)</f>
        <v>2.4835357403588986E-3</v>
      </c>
      <c r="I219" s="20">
        <f>LN(Stocks!D219/Stocks!D209)</f>
        <v>1.032312692444819E-2</v>
      </c>
      <c r="J219" s="20">
        <f>LN(Stocks!E219/Stocks!E209)</f>
        <v>2.0073384955173978E-2</v>
      </c>
      <c r="K219" s="21">
        <f>LN(Stocks!F219/Stocks!F209)</f>
        <v>5.0726171693118119E-2</v>
      </c>
    </row>
    <row r="220" spans="1:11" x14ac:dyDescent="0.25">
      <c r="A220" s="37">
        <v>41251</v>
      </c>
      <c r="B220" s="18">
        <f>LN(Stocks!B220/Stocks!B219)</f>
        <v>1.6189978212509344E-2</v>
      </c>
      <c r="C220" s="18">
        <f>LN(Stocks!C220/Stocks!C219)</f>
        <v>-3.9192783743341991E-3</v>
      </c>
      <c r="D220" s="18">
        <f>LN(Stocks!D220/Stocks!D219)</f>
        <v>6.7024736348963703E-3</v>
      </c>
      <c r="E220" s="18">
        <f>LN(Stocks!E220/Stocks!E219)</f>
        <v>1.6440190321723468E-2</v>
      </c>
      <c r="F220" s="19">
        <f>LN(Stocks!F220/Stocks!F219)</f>
        <v>-4.9862485361730864E-3</v>
      </c>
      <c r="G220" s="20">
        <f>LN(Stocks!B220/Stocks!B210)</f>
        <v>1.913759659066205E-2</v>
      </c>
      <c r="H220" s="20">
        <f>LN(Stocks!C220/Stocks!C210)</f>
        <v>-1.2563231371202074E-2</v>
      </c>
      <c r="I220" s="20">
        <f>LN(Stocks!D220/Stocks!D210)</f>
        <v>1.2706535481518779E-2</v>
      </c>
      <c r="J220" s="20">
        <f>LN(Stocks!E220/Stocks!E210)</f>
        <v>3.5607268519774991E-2</v>
      </c>
      <c r="K220" s="21">
        <f>LN(Stocks!F220/Stocks!F210)</f>
        <v>4.9526283878029521E-2</v>
      </c>
    </row>
    <row r="221" spans="1:11" x14ac:dyDescent="0.25">
      <c r="A221" s="37">
        <v>41254</v>
      </c>
      <c r="B221" s="18">
        <f>LN(Stocks!B221/Stocks!B220)</f>
        <v>-5.7205299396261775E-3</v>
      </c>
      <c r="C221" s="18">
        <f>LN(Stocks!C221/Stocks!C220)</f>
        <v>-1.0881568628992365E-2</v>
      </c>
      <c r="D221" s="18">
        <f>LN(Stocks!D221/Stocks!D220)</f>
        <v>3.9507398988179654E-3</v>
      </c>
      <c r="E221" s="18">
        <f>LN(Stocks!E221/Stocks!E220)</f>
        <v>-2.5286336947992685E-5</v>
      </c>
      <c r="F221" s="19">
        <f>LN(Stocks!F221/Stocks!F220)</f>
        <v>1.3789516622138563E-2</v>
      </c>
      <c r="G221" s="20">
        <f>LN(Stocks!B221/Stocks!B211)</f>
        <v>1.53870807667707E-2</v>
      </c>
      <c r="H221" s="20">
        <f>LN(Stocks!C221/Stocks!C211)</f>
        <v>-7.7428043361017415E-4</v>
      </c>
      <c r="I221" s="20">
        <f>LN(Stocks!D221/Stocks!D211)</f>
        <v>7.0894695414469152E-3</v>
      </c>
      <c r="J221" s="20">
        <f>LN(Stocks!E221/Stocks!E211)</f>
        <v>2.7006321657100124E-2</v>
      </c>
      <c r="K221" s="21">
        <f>LN(Stocks!F221/Stocks!F211)</f>
        <v>7.9494888340317496E-2</v>
      </c>
    </row>
    <row r="222" spans="1:11" x14ac:dyDescent="0.25">
      <c r="A222" s="37">
        <v>41255</v>
      </c>
      <c r="B222" s="18">
        <f>LN(Stocks!B222/Stocks!B221)</f>
        <v>1.654387396327205E-2</v>
      </c>
      <c r="C222" s="18">
        <f>LN(Stocks!C222/Stocks!C221)</f>
        <v>3.8710657192082067E-4</v>
      </c>
      <c r="D222" s="18">
        <f>LN(Stocks!D222/Stocks!D221)</f>
        <v>7.691519130977576E-3</v>
      </c>
      <c r="E222" s="18">
        <f>LN(Stocks!E222/Stocks!E221)</f>
        <v>8.6162829775136788E-3</v>
      </c>
      <c r="F222" s="19">
        <f>LN(Stocks!F222/Stocks!F221)</f>
        <v>7.6401529706405088E-3</v>
      </c>
      <c r="G222" s="20">
        <f>LN(Stocks!B222/Stocks!B212)</f>
        <v>3.2917207238901909E-2</v>
      </c>
      <c r="H222" s="20">
        <f>LN(Stocks!C222/Stocks!C212)</f>
        <v>-4.8276256548831888E-3</v>
      </c>
      <c r="I222" s="20">
        <f>LN(Stocks!D222/Stocks!D212)</f>
        <v>1.6436828787094092E-2</v>
      </c>
      <c r="J222" s="20">
        <f>LN(Stocks!E222/Stocks!E212)</f>
        <v>3.2243911591122165E-2</v>
      </c>
      <c r="K222" s="21">
        <f>LN(Stocks!F222/Stocks!F212)</f>
        <v>9.3083991961731491E-2</v>
      </c>
    </row>
    <row r="223" spans="1:11" x14ac:dyDescent="0.25">
      <c r="A223" s="37">
        <v>41256</v>
      </c>
      <c r="B223" s="18">
        <f>LN(Stocks!B223/Stocks!B222)</f>
        <v>0</v>
      </c>
      <c r="C223" s="18">
        <f>LN(Stocks!C223/Stocks!C222)</f>
        <v>-3.8710657192084078E-4</v>
      </c>
      <c r="D223" s="18">
        <f>LN(Stocks!D223/Stocks!D222)</f>
        <v>1.3032393579358429E-3</v>
      </c>
      <c r="E223" s="18">
        <f>LN(Stocks!E223/Stocks!E222)</f>
        <v>1.2177371281420558E-3</v>
      </c>
      <c r="F223" s="19">
        <f>LN(Stocks!F223/Stocks!F222)</f>
        <v>-2.1151940375215374E-2</v>
      </c>
      <c r="G223" s="20">
        <f>LN(Stocks!B223/Stocks!B213)</f>
        <v>4.1386613884571807E-2</v>
      </c>
      <c r="H223" s="20">
        <f>LN(Stocks!C223/Stocks!C213)</f>
        <v>1.051212993234138E-2</v>
      </c>
      <c r="I223" s="20">
        <f>LN(Stocks!D223/Stocks!D213)</f>
        <v>2.9492662533021456E-2</v>
      </c>
      <c r="J223" s="20">
        <f>LN(Stocks!E223/Stocks!E213)</f>
        <v>5.0206387399314004E-2</v>
      </c>
      <c r="K223" s="21">
        <f>LN(Stocks!F223/Stocks!F213)</f>
        <v>2.8440529435887454E-2</v>
      </c>
    </row>
    <row r="224" spans="1:11" x14ac:dyDescent="0.25">
      <c r="A224" s="37">
        <v>41257</v>
      </c>
      <c r="B224" s="18">
        <f>LN(Stocks!B224/Stocks!B223)</f>
        <v>5.4541480873863957E-3</v>
      </c>
      <c r="C224" s="18">
        <f>LN(Stocks!C224/Stocks!C223)</f>
        <v>1.0306809228745797E-2</v>
      </c>
      <c r="D224" s="18">
        <f>LN(Stocks!D224/Stocks!D223)</f>
        <v>-3.9151610717459585E-3</v>
      </c>
      <c r="E224" s="18">
        <f>LN(Stocks!E224/Stocks!E223)</f>
        <v>9.7806669988583449E-4</v>
      </c>
      <c r="F224" s="19">
        <f>LN(Stocks!F224/Stocks!F223)</f>
        <v>-4.7308966347582694E-3</v>
      </c>
      <c r="G224" s="20">
        <f>LN(Stocks!B224/Stocks!B214)</f>
        <v>5.6204032147829354E-2</v>
      </c>
      <c r="H224" s="20">
        <f>LN(Stocks!C224/Stocks!C214)</f>
        <v>4.0782183341867236E-2</v>
      </c>
      <c r="I224" s="20">
        <f>LN(Stocks!D224/Stocks!D214)</f>
        <v>3.2307647258742592E-2</v>
      </c>
      <c r="J224" s="20">
        <f>LN(Stocks!E224/Stocks!E214)</f>
        <v>6.4624582122237179E-2</v>
      </c>
      <c r="K224" s="21">
        <f>LN(Stocks!F224/Stocks!F214)</f>
        <v>1.2913998695856714E-2</v>
      </c>
    </row>
    <row r="225" spans="1:11" x14ac:dyDescent="0.25">
      <c r="A225" s="37">
        <v>41258</v>
      </c>
      <c r="B225" s="18">
        <f>LN(Stocks!B225/Stocks!B224)</f>
        <v>1.2942907126901849E-3</v>
      </c>
      <c r="C225" s="18">
        <f>LN(Stocks!C225/Stocks!C224)</f>
        <v>-8.8556653682422722E-3</v>
      </c>
      <c r="D225" s="18">
        <f>LN(Stocks!D225/Stocks!D224)</f>
        <v>7.1662175157988558E-3</v>
      </c>
      <c r="E225" s="18">
        <f>LN(Stocks!E225/Stocks!E224)</f>
        <v>-8.8755036536386049E-3</v>
      </c>
      <c r="F225" s="19">
        <f>LN(Stocks!F225/Stocks!F224)</f>
        <v>2.04315620127727E-2</v>
      </c>
      <c r="G225" s="20">
        <f>LN(Stocks!B225/Stocks!B215)</f>
        <v>5.3760747024733636E-2</v>
      </c>
      <c r="H225" s="20">
        <f>LN(Stocks!C225/Stocks!C215)</f>
        <v>2.2784788855981987E-2</v>
      </c>
      <c r="I225" s="20">
        <f>LN(Stocks!D225/Stocks!D215)</f>
        <v>4.1417183616557343E-2</v>
      </c>
      <c r="J225" s="20">
        <f>LN(Stocks!E225/Stocks!E215)</f>
        <v>5.2305425048438145E-2</v>
      </c>
      <c r="K225" s="21">
        <f>LN(Stocks!F225/Stocks!F215)</f>
        <v>3.080601454276706E-2</v>
      </c>
    </row>
    <row r="226" spans="1:11" x14ac:dyDescent="0.25">
      <c r="A226" s="37">
        <v>41261</v>
      </c>
      <c r="B226" s="18">
        <f>LN(Stocks!B226/Stocks!B225)</f>
        <v>5.7608098193292984E-3</v>
      </c>
      <c r="C226" s="18">
        <f>LN(Stocks!C226/Stocks!C225)</f>
        <v>1.0630540705411312E-3</v>
      </c>
      <c r="D226" s="18">
        <f>LN(Stocks!D226/Stocks!D225)</f>
        <v>-2.0305953353782699E-3</v>
      </c>
      <c r="E226" s="18">
        <f>LN(Stocks!E226/Stocks!E225)</f>
        <v>4.2902576847402493E-3</v>
      </c>
      <c r="F226" s="19">
        <f>LN(Stocks!F226/Stocks!F225)</f>
        <v>-8.201300281536583E-4</v>
      </c>
      <c r="G226" s="20">
        <f>LN(Stocks!B226/Stocks!B216)</f>
        <v>6.6735693201582832E-2</v>
      </c>
      <c r="H226" s="20">
        <f>LN(Stocks!C226/Stocks!C216)</f>
        <v>-9.6488562998567161E-5</v>
      </c>
      <c r="I226" s="20">
        <f>LN(Stocks!D226/Stocks!D216)</f>
        <v>3.0545418307425656E-2</v>
      </c>
      <c r="J226" s="20">
        <f>LN(Stocks!E226/Stocks!E216)</f>
        <v>4.0706569932099389E-2</v>
      </c>
      <c r="K226" s="21">
        <f>LN(Stocks!F226/Stocks!F216)</f>
        <v>2.9985884514613367E-2</v>
      </c>
    </row>
    <row r="227" spans="1:11" x14ac:dyDescent="0.25">
      <c r="A227" s="37">
        <v>41262</v>
      </c>
      <c r="B227" s="18">
        <f>LN(Stocks!B227/Stocks!B226)</f>
        <v>2.6541744234742717E-3</v>
      </c>
      <c r="C227" s="18">
        <f>LN(Stocks!C227/Stocks!C226)</f>
        <v>9.6116888206694111E-3</v>
      </c>
      <c r="D227" s="18">
        <f>LN(Stocks!D227/Stocks!D226)</f>
        <v>2.7607005745762217E-3</v>
      </c>
      <c r="E227" s="18">
        <f>LN(Stocks!E227/Stocks!E226)</f>
        <v>2.7913297310367905E-3</v>
      </c>
      <c r="F227" s="19">
        <f>LN(Stocks!F227/Stocks!F226)</f>
        <v>-1.094721311929846E-3</v>
      </c>
      <c r="G227" s="20">
        <f>LN(Stocks!B227/Stocks!B217)</f>
        <v>6.1720914723367395E-2</v>
      </c>
      <c r="H227" s="20">
        <f>LN(Stocks!C227/Stocks!C217)</f>
        <v>2.4596958187028565E-2</v>
      </c>
      <c r="I227" s="20">
        <f>LN(Stocks!D227/Stocks!D217)</f>
        <v>3.3641548591288192E-2</v>
      </c>
      <c r="J227" s="20">
        <f>LN(Stocks!E227/Stocks!E217)</f>
        <v>4.797998886683303E-2</v>
      </c>
      <c r="K227" s="21">
        <f>LN(Stocks!F227/Stocks!F217)</f>
        <v>2.6357534784174925E-2</v>
      </c>
    </row>
    <row r="228" spans="1:11" x14ac:dyDescent="0.25">
      <c r="A228" s="37">
        <v>41263</v>
      </c>
      <c r="B228" s="18">
        <f>LN(Stocks!B228/Stocks!B227)</f>
        <v>9.4018271934887454E-4</v>
      </c>
      <c r="C228" s="18">
        <f>LN(Stocks!C228/Stocks!C227)</f>
        <v>-3.5456244062348347E-3</v>
      </c>
      <c r="D228" s="18">
        <f>LN(Stocks!D228/Stocks!D227)</f>
        <v>-1.2170943791667886E-3</v>
      </c>
      <c r="E228" s="18">
        <f>LN(Stocks!E228/Stocks!E227)</f>
        <v>-2.3381637350465361E-3</v>
      </c>
      <c r="F228" s="19">
        <f>LN(Stocks!F228/Stocks!F227)</f>
        <v>7.0942107290200909E-3</v>
      </c>
      <c r="G228" s="20">
        <f>LN(Stocks!B228/Stocks!B218)</f>
        <v>5.2886076339871135E-2</v>
      </c>
      <c r="H228" s="20">
        <f>LN(Stocks!C228/Stocks!C218)</f>
        <v>-1.0314431234934108E-2</v>
      </c>
      <c r="I228" s="20">
        <f>LN(Stocks!D228/Stocks!D218)</f>
        <v>2.6821790519432936E-2</v>
      </c>
      <c r="J228" s="20">
        <f>LN(Stocks!E228/Stocks!E218)</f>
        <v>2.985372080200378E-2</v>
      </c>
      <c r="K228" s="21">
        <f>LN(Stocks!F228/Stocks!F218)</f>
        <v>2.4495683936461506E-2</v>
      </c>
    </row>
    <row r="229" spans="1:11" x14ac:dyDescent="0.25">
      <c r="A229" s="37">
        <v>41264</v>
      </c>
      <c r="B229" s="18">
        <f>LN(Stocks!B229/Stocks!B228)</f>
        <v>-6.5996110336152868E-3</v>
      </c>
      <c r="C229" s="18">
        <f>LN(Stocks!C229/Stocks!C228)</f>
        <v>1.3431251571217747E-3</v>
      </c>
      <c r="D229" s="18">
        <f>LN(Stocks!D229/Stocks!D228)</f>
        <v>4.3743091984022988E-3</v>
      </c>
      <c r="E229" s="18">
        <f>LN(Stocks!E229/Stocks!E228)</f>
        <v>-4.1618755554426934E-3</v>
      </c>
      <c r="F229" s="19">
        <f>LN(Stocks!F229/Stocks!F228)</f>
        <v>3.5281226520437986E-3</v>
      </c>
      <c r="G229" s="20">
        <f>LN(Stocks!B229/Stocks!B219)</f>
        <v>3.6517316964768877E-2</v>
      </c>
      <c r="H229" s="20">
        <f>LN(Stocks!C229/Stocks!C219)</f>
        <v>-4.8774595007254583E-3</v>
      </c>
      <c r="I229" s="20">
        <f>LN(Stocks!D229/Stocks!D219)</f>
        <v>2.6786348525114207E-2</v>
      </c>
      <c r="J229" s="20">
        <f>LN(Stocks!E229/Stocks!E219)</f>
        <v>1.8933035261966397E-2</v>
      </c>
      <c r="K229" s="21">
        <f>LN(Stocks!F229/Stocks!F219)</f>
        <v>1.9699628100385346E-2</v>
      </c>
    </row>
    <row r="230" spans="1:11" x14ac:dyDescent="0.25">
      <c r="A230" s="37">
        <v>41265</v>
      </c>
      <c r="B230" s="18">
        <f>LN(Stocks!B230/Stocks!B229)</f>
        <v>1.9758027816596381E-3</v>
      </c>
      <c r="C230" s="18">
        <f>LN(Stocks!C230/Stocks!C229)</f>
        <v>3.8274618893821962E-3</v>
      </c>
      <c r="D230" s="18">
        <f>LN(Stocks!D230/Stocks!D229)</f>
        <v>-4.6990828257946777E-3</v>
      </c>
      <c r="E230" s="18">
        <f>LN(Stocks!E230/Stocks!E229)</f>
        <v>-1.7076435077557944E-3</v>
      </c>
      <c r="F230" s="19">
        <f>LN(Stocks!F230/Stocks!F229)</f>
        <v>2.9759474431504357E-3</v>
      </c>
      <c r="G230" s="20">
        <f>LN(Stocks!B230/Stocks!B220)</f>
        <v>2.2303141533919209E-2</v>
      </c>
      <c r="H230" s="20">
        <f>LN(Stocks!C230/Stocks!C220)</f>
        <v>2.8692807629909656E-3</v>
      </c>
      <c r="I230" s="20">
        <f>LN(Stocks!D230/Stocks!D220)</f>
        <v>1.5384792064423159E-2</v>
      </c>
      <c r="J230" s="20">
        <f>LN(Stocks!E230/Stocks!E220)</f>
        <v>7.8520143248703503E-4</v>
      </c>
      <c r="K230" s="21">
        <f>LN(Stocks!F230/Stocks!F220)</f>
        <v>2.7661824079708911E-2</v>
      </c>
    </row>
    <row r="231" spans="1:11" x14ac:dyDescent="0.25">
      <c r="A231" s="37">
        <v>41269</v>
      </c>
      <c r="B231" s="18">
        <f>LN(Stocks!B231/Stocks!B230)</f>
        <v>6.3307829069466845E-3</v>
      </c>
      <c r="C231" s="18">
        <f>LN(Stocks!C231/Stocks!C230)</f>
        <v>8.5904796518105188E-4</v>
      </c>
      <c r="D231" s="18">
        <f>LN(Stocks!D231/Stocks!D230)</f>
        <v>-5.6860777786629454E-4</v>
      </c>
      <c r="E231" s="18">
        <f>LN(Stocks!E231/Stocks!E230)</f>
        <v>2.0740526201705432E-3</v>
      </c>
      <c r="F231" s="19">
        <f>LN(Stocks!F231/Stocks!F230)</f>
        <v>2.4281283617901698E-3</v>
      </c>
      <c r="G231" s="20">
        <f>LN(Stocks!B231/Stocks!B221)</f>
        <v>3.4354454380492082E-2</v>
      </c>
      <c r="H231" s="20">
        <f>LN(Stocks!C231/Stocks!C221)</f>
        <v>1.4609897357164203E-2</v>
      </c>
      <c r="I231" s="20">
        <f>LN(Stocks!D231/Stocks!D221)</f>
        <v>1.0865444387738775E-2</v>
      </c>
      <c r="J231" s="20">
        <f>LN(Stocks!E231/Stocks!E221)</f>
        <v>2.8845403896057956E-3</v>
      </c>
      <c r="K231" s="21">
        <f>LN(Stocks!F231/Stocks!F221)</f>
        <v>1.630043581936054E-2</v>
      </c>
    </row>
    <row r="232" spans="1:11" x14ac:dyDescent="0.25">
      <c r="A232" s="37">
        <v>41270</v>
      </c>
      <c r="B232" s="18">
        <f>LN(Stocks!B232/Stocks!B231)</f>
        <v>-4.273083159626297E-3</v>
      </c>
      <c r="C232" s="18">
        <f>LN(Stocks!C232/Stocks!C231)</f>
        <v>-1.0744555097215851E-2</v>
      </c>
      <c r="D232" s="18">
        <f>LN(Stocks!D232/Stocks!D231)</f>
        <v>-3.1739252567612383E-3</v>
      </c>
      <c r="E232" s="18">
        <f>LN(Stocks!E232/Stocks!E231)</f>
        <v>-8.2456386237776107E-3</v>
      </c>
      <c r="F232" s="19">
        <f>LN(Stocks!F232/Stocks!F231)</f>
        <v>3.7654268083377124E-3</v>
      </c>
      <c r="G232" s="20">
        <f>LN(Stocks!B232/Stocks!B222)</f>
        <v>1.3537497257593824E-2</v>
      </c>
      <c r="H232" s="20">
        <f>LN(Stocks!C232/Stocks!C222)</f>
        <v>3.4782356880273804E-3</v>
      </c>
      <c r="I232" s="20">
        <f>LN(Stocks!D232/Stocks!D222)</f>
        <v>0</v>
      </c>
      <c r="J232" s="20">
        <f>LN(Stocks!E232/Stocks!E222)</f>
        <v>-1.3977381211685702E-2</v>
      </c>
      <c r="K232" s="21">
        <f>LN(Stocks!F232/Stocks!F222)</f>
        <v>1.2425709657057884E-2</v>
      </c>
    </row>
    <row r="233" spans="1:11" x14ac:dyDescent="0.25">
      <c r="A233" s="37">
        <v>41271</v>
      </c>
      <c r="B233" s="18">
        <f>LN(Stocks!B233/Stocks!B232)</f>
        <v>-2.5695181853492035E-4</v>
      </c>
      <c r="C233" s="18">
        <f>LN(Stocks!C233/Stocks!C232)</f>
        <v>8.6772592864406699E-4</v>
      </c>
      <c r="D233" s="18">
        <f>LN(Stocks!D233/Stocks!D232)</f>
        <v>8.9629077957186127E-4</v>
      </c>
      <c r="E233" s="18">
        <f>LN(Stocks!E233/Stocks!E232)</f>
        <v>-2.8829620552402535E-3</v>
      </c>
      <c r="F233" s="19">
        <f>LN(Stocks!F233/Stocks!F232)</f>
        <v>4.018716272843636E-3</v>
      </c>
      <c r="G233" s="20">
        <f>LN(Stocks!B233/Stocks!B223)</f>
        <v>1.328054543905883E-2</v>
      </c>
      <c r="H233" s="20">
        <f>LN(Stocks!C233/Stocks!C223)</f>
        <v>4.733068188592403E-3</v>
      </c>
      <c r="I233" s="20">
        <f>LN(Stocks!D233/Stocks!D223)</f>
        <v>-4.0694857836393028E-4</v>
      </c>
      <c r="J233" s="20">
        <f>LN(Stocks!E233/Stocks!E223)</f>
        <v>-1.8078080395067978E-2</v>
      </c>
      <c r="K233" s="21">
        <f>LN(Stocks!F233/Stocks!F223)</f>
        <v>3.7596366305116653E-2</v>
      </c>
    </row>
    <row r="234" spans="1:11" x14ac:dyDescent="0.25">
      <c r="A234" s="37">
        <v>41272</v>
      </c>
      <c r="B234" s="18">
        <f>LN(Stocks!B234/Stocks!B233)</f>
        <v>-7.8263973516724955E-3</v>
      </c>
      <c r="C234" s="18">
        <f>LN(Stocks!C234/Stocks!C233)</f>
        <v>-5.0236249024419137E-3</v>
      </c>
      <c r="D234" s="18">
        <f>LN(Stocks!D234/Stocks!D233)</f>
        <v>-8.7522734779505711E-3</v>
      </c>
      <c r="E234" s="18">
        <f>LN(Stocks!E234/Stocks!E233)</f>
        <v>-1.4113061394316645E-2</v>
      </c>
      <c r="F234" s="19">
        <f>LN(Stocks!F234/Stocks!F233)</f>
        <v>-5.3483562595214667E-4</v>
      </c>
      <c r="G234" s="20">
        <f>LN(Stocks!B234/Stocks!B224)</f>
        <v>0</v>
      </c>
      <c r="H234" s="20">
        <f>LN(Stocks!C234/Stocks!C224)</f>
        <v>-1.0597365942595518E-2</v>
      </c>
      <c r="I234" s="20">
        <f>LN(Stocks!D234/Stocks!D224)</f>
        <v>-5.2440609845685188E-3</v>
      </c>
      <c r="J234" s="20">
        <f>LN(Stocks!E234/Stocks!E224)</f>
        <v>-3.3169208489270491E-2</v>
      </c>
      <c r="K234" s="21">
        <f>LN(Stocks!F234/Stocks!F224)</f>
        <v>4.179242731392295E-2</v>
      </c>
    </row>
    <row r="235" spans="1:11" x14ac:dyDescent="0.25">
      <c r="A235" s="37">
        <v>41276</v>
      </c>
      <c r="B235" s="18">
        <f>LN(Stocks!B235/Stocks!B234)</f>
        <v>2.845065329309632E-3</v>
      </c>
      <c r="C235" s="18">
        <f>LN(Stocks!C235/Stocks!C234)</f>
        <v>2.0514524818040714E-2</v>
      </c>
      <c r="D235" s="18">
        <f>LN(Stocks!D235/Stocks!D234)</f>
        <v>-1.7403248005703989E-2</v>
      </c>
      <c r="E235" s="18">
        <f>LN(Stocks!E235/Stocks!E234)</f>
        <v>1.8383541410842141E-2</v>
      </c>
      <c r="F235" s="19">
        <f>LN(Stocks!F235/Stocks!F234)</f>
        <v>1.6450410424106575E-2</v>
      </c>
      <c r="G235" s="20">
        <f>LN(Stocks!B235/Stocks!B225)</f>
        <v>1.5507746166196637E-3</v>
      </c>
      <c r="H235" s="20">
        <f>LN(Stocks!C235/Stocks!C225)</f>
        <v>1.877282424368747E-2</v>
      </c>
      <c r="I235" s="20">
        <f>LN(Stocks!D235/Stocks!D225)</f>
        <v>-2.9813526506071501E-2</v>
      </c>
      <c r="J235" s="20">
        <f>LN(Stocks!E235/Stocks!E225)</f>
        <v>-5.9101634247897428E-3</v>
      </c>
      <c r="K235" s="21">
        <f>LN(Stocks!F235/Stocks!F225)</f>
        <v>3.7811275725256811E-2</v>
      </c>
    </row>
    <row r="236" spans="1:11" x14ac:dyDescent="0.25">
      <c r="A236" s="37">
        <v>41277</v>
      </c>
      <c r="B236" s="18">
        <f>LN(Stocks!B236/Stocks!B235)</f>
        <v>-1.1197585822495806E-3</v>
      </c>
      <c r="C236" s="18">
        <f>LN(Stocks!C236/Stocks!C235)</f>
        <v>9.4437606103249371E-3</v>
      </c>
      <c r="D236" s="18">
        <f>LN(Stocks!D236/Stocks!D235)</f>
        <v>-1.1709779228314668E-3</v>
      </c>
      <c r="E236" s="18">
        <f>LN(Stocks!E236/Stocks!E235)</f>
        <v>9.6629334320016155E-4</v>
      </c>
      <c r="F236" s="19">
        <f>LN(Stocks!F236/Stocks!F235)</f>
        <v>7.6025850648311806E-3</v>
      </c>
      <c r="G236" s="20">
        <f>LN(Stocks!B236/Stocks!B226)</f>
        <v>-5.3297937849593477E-3</v>
      </c>
      <c r="H236" s="20">
        <f>LN(Stocks!C236/Stocks!C226)</f>
        <v>2.7153530783471356E-2</v>
      </c>
      <c r="I236" s="20">
        <f>LN(Stocks!D236/Stocks!D226)</f>
        <v>-2.8953909093524646E-2</v>
      </c>
      <c r="J236" s="20">
        <f>LN(Stocks!E236/Stocks!E226)</f>
        <v>-9.2341277663297774E-3</v>
      </c>
      <c r="K236" s="21">
        <f>LN(Stocks!F236/Stocks!F226)</f>
        <v>4.6233990818241644E-2</v>
      </c>
    </row>
    <row r="237" spans="1:11" x14ac:dyDescent="0.25">
      <c r="A237" s="37">
        <v>41278</v>
      </c>
      <c r="B237" s="18">
        <f>LN(Stocks!B237/Stocks!B236)</f>
        <v>5.0725775861834559E-3</v>
      </c>
      <c r="C237" s="18">
        <f>LN(Stocks!C237/Stocks!C236)</f>
        <v>7.6937416365744655E-3</v>
      </c>
      <c r="D237" s="18">
        <f>LN(Stocks!D237/Stocks!D236)</f>
        <v>1.8395874723992323E-3</v>
      </c>
      <c r="E237" s="18">
        <f>LN(Stocks!E237/Stocks!E236)</f>
        <v>9.0074689946935994E-3</v>
      </c>
      <c r="F237" s="19">
        <f>LN(Stocks!F237/Stocks!F236)</f>
        <v>7.2859870420042333E-3</v>
      </c>
      <c r="G237" s="20">
        <f>LN(Stocks!B237/Stocks!B227)</f>
        <v>-2.9113906222502516E-3</v>
      </c>
      <c r="H237" s="20">
        <f>LN(Stocks!C237/Stocks!C227)</f>
        <v>2.5235583599376426E-2</v>
      </c>
      <c r="I237" s="20">
        <f>LN(Stocks!D237/Stocks!D227)</f>
        <v>-2.9875022195701723E-2</v>
      </c>
      <c r="J237" s="20">
        <f>LN(Stocks!E237/Stocks!E227)</f>
        <v>-3.0179885026729368E-3</v>
      </c>
      <c r="K237" s="21">
        <f>LN(Stocks!F237/Stocks!F227)</f>
        <v>5.4614699172175644E-2</v>
      </c>
    </row>
    <row r="238" spans="1:11" x14ac:dyDescent="0.25">
      <c r="A238" s="37">
        <v>41279</v>
      </c>
      <c r="B238" s="18">
        <f>LN(Stocks!B238/Stocks!B237)</f>
        <v>1.1086627334271572E-2</v>
      </c>
      <c r="C238" s="18">
        <f>LN(Stocks!C238/Stocks!C237)</f>
        <v>7.1712563087888799E-3</v>
      </c>
      <c r="D238" s="18">
        <f>LN(Stocks!D238/Stocks!D237)</f>
        <v>8.8165220892346997E-3</v>
      </c>
      <c r="E238" s="18">
        <f>LN(Stocks!E238/Stocks!E237)</f>
        <v>1.516118414582376E-2</v>
      </c>
      <c r="F238" s="19">
        <f>LN(Stocks!F238/Stocks!F237)</f>
        <v>-1.7259956954488075E-2</v>
      </c>
      <c r="G238" s="20">
        <f>LN(Stocks!B238/Stocks!B228)</f>
        <v>7.2350539926725682E-3</v>
      </c>
      <c r="H238" s="20">
        <f>LN(Stocks!C238/Stocks!C228)</f>
        <v>3.5952464314400044E-2</v>
      </c>
      <c r="I238" s="20">
        <f>LN(Stocks!D238/Stocks!D228)</f>
        <v>-1.9841405727300077E-2</v>
      </c>
      <c r="J238" s="20">
        <f>LN(Stocks!E238/Stocks!E228)</f>
        <v>1.4481359378197433E-2</v>
      </c>
      <c r="K238" s="21">
        <f>LN(Stocks!F238/Stocks!F228)</f>
        <v>3.0260531488667624E-2</v>
      </c>
    </row>
    <row r="239" spans="1:11" x14ac:dyDescent="0.25">
      <c r="A239" s="37">
        <v>41282</v>
      </c>
      <c r="B239" s="18">
        <f>LN(Stocks!B239/Stocks!B238)</f>
        <v>9.1177092513673834E-3</v>
      </c>
      <c r="C239" s="18">
        <f>LN(Stocks!C239/Stocks!C238)</f>
        <v>-1.9505924113194845E-3</v>
      </c>
      <c r="D239" s="18">
        <f>LN(Stocks!D239/Stocks!D238)</f>
        <v>-2.7365797446171013E-3</v>
      </c>
      <c r="E239" s="18">
        <f>LN(Stocks!E239/Stocks!E238)</f>
        <v>6.2003968395068229E-4</v>
      </c>
      <c r="F239" s="19">
        <f>LN(Stocks!F239/Stocks!F238)</f>
        <v>-1.5953271613709796E-2</v>
      </c>
      <c r="G239" s="20">
        <f>LN(Stocks!B239/Stocks!B229)</f>
        <v>2.2952374277655129E-2</v>
      </c>
      <c r="H239" s="20">
        <f>LN(Stocks!C239/Stocks!C229)</f>
        <v>3.2658746745958776E-2</v>
      </c>
      <c r="I239" s="20">
        <f>LN(Stocks!D239/Stocks!D229)</f>
        <v>-2.6952294670319548E-2</v>
      </c>
      <c r="J239" s="20">
        <f>LN(Stocks!E239/Stocks!E229)</f>
        <v>1.9263274617590677E-2</v>
      </c>
      <c r="K239" s="21">
        <f>LN(Stocks!F239/Stocks!F229)</f>
        <v>1.0779137222914105E-2</v>
      </c>
    </row>
    <row r="240" spans="1:11" x14ac:dyDescent="0.25">
      <c r="A240" s="37">
        <v>41283</v>
      </c>
      <c r="B240" s="18">
        <f>LN(Stocks!B240/Stocks!B239)</f>
        <v>1.0080924342580351E-3</v>
      </c>
      <c r="C240" s="18">
        <f>LN(Stocks!C240/Stocks!C239)</f>
        <v>-2.1410733457118479E-3</v>
      </c>
      <c r="D240" s="18">
        <f>LN(Stocks!D240/Stocks!D239)</f>
        <v>-1.4958104015048422E-3</v>
      </c>
      <c r="E240" s="18">
        <f>LN(Stocks!E240/Stocks!E239)</f>
        <v>-2.3085523801953584E-3</v>
      </c>
      <c r="F240" s="19">
        <f>LN(Stocks!F240/Stocks!F239)</f>
        <v>-5.375061417973369E-3</v>
      </c>
      <c r="G240" s="20">
        <f>LN(Stocks!B240/Stocks!B230)</f>
        <v>2.1984663930253209E-2</v>
      </c>
      <c r="H240" s="20">
        <f>LN(Stocks!C240/Stocks!C230)</f>
        <v>2.6690211510864707E-2</v>
      </c>
      <c r="I240" s="20">
        <f>LN(Stocks!D240/Stocks!D230)</f>
        <v>-2.3749022246029736E-2</v>
      </c>
      <c r="J240" s="20">
        <f>LN(Stocks!E240/Stocks!E230)</f>
        <v>1.8662365745151004E-2</v>
      </c>
      <c r="K240" s="21">
        <f>LN(Stocks!F240/Stocks!F230)</f>
        <v>2.4281283617901698E-3</v>
      </c>
    </row>
    <row r="241" spans="1:11" x14ac:dyDescent="0.25">
      <c r="A241" s="37">
        <v>41284</v>
      </c>
      <c r="B241" s="18">
        <f>LN(Stocks!B241/Stocks!B240)</f>
        <v>5.3587540481266679E-3</v>
      </c>
      <c r="C241" s="18">
        <f>LN(Stocks!C241/Stocks!C240)</f>
        <v>4.5555506912183328E-3</v>
      </c>
      <c r="D241" s="18">
        <f>LN(Stocks!D241/Stocks!D240)</f>
        <v>5.2255005389775866E-3</v>
      </c>
      <c r="E241" s="18">
        <f>LN(Stocks!E241/Stocks!E240)</f>
        <v>3.8692862743822487E-3</v>
      </c>
      <c r="F241" s="19">
        <f>LN(Stocks!F241/Stocks!F240)</f>
        <v>1.1786806431334373E-2</v>
      </c>
      <c r="G241" s="20">
        <f>LN(Stocks!B241/Stocks!B231)</f>
        <v>2.1012635071433267E-2</v>
      </c>
      <c r="H241" s="20">
        <f>LN(Stocks!C241/Stocks!C231)</f>
        <v>3.0386714236902035E-2</v>
      </c>
      <c r="I241" s="20">
        <f>LN(Stocks!D241/Stocks!D231)</f>
        <v>-1.7954913929185794E-2</v>
      </c>
      <c r="J241" s="20">
        <f>LN(Stocks!E241/Stocks!E231)</f>
        <v>2.0457599399362779E-2</v>
      </c>
      <c r="K241" s="21">
        <f>LN(Stocks!F241/Stocks!F231)</f>
        <v>1.1786806431334373E-2</v>
      </c>
    </row>
    <row r="242" spans="1:11" x14ac:dyDescent="0.25">
      <c r="A242" s="37">
        <v>41285</v>
      </c>
      <c r="B242" s="18">
        <f>LN(Stocks!B242/Stocks!B241)</f>
        <v>-4.1843794293068967E-3</v>
      </c>
      <c r="C242" s="18">
        <f>LN(Stocks!C242/Stocks!C241)</f>
        <v>8.3132844635210833E-3</v>
      </c>
      <c r="D242" s="18">
        <f>LN(Stocks!D242/Stocks!D241)</f>
        <v>1.0041975552273884E-2</v>
      </c>
      <c r="E242" s="18">
        <f>LN(Stocks!E242/Stocks!E241)</f>
        <v>-1.9203584489108265E-3</v>
      </c>
      <c r="F242" s="19">
        <f>LN(Stocks!F242/Stocks!F241)</f>
        <v>5.5769809466969279E-3</v>
      </c>
      <c r="G242" s="20">
        <f>LN(Stocks!B242/Stocks!B232)</f>
        <v>2.1101338801752776E-2</v>
      </c>
      <c r="H242" s="20">
        <f>LN(Stocks!C242/Stocks!C232)</f>
        <v>4.9444553797638874E-2</v>
      </c>
      <c r="I242" s="20">
        <f>LN(Stocks!D242/Stocks!D232)</f>
        <v>-4.7390131201506865E-3</v>
      </c>
      <c r="J242" s="20">
        <f>LN(Stocks!E242/Stocks!E232)</f>
        <v>2.6782879574229552E-2</v>
      </c>
      <c r="K242" s="21">
        <f>LN(Stocks!F242/Stocks!F232)</f>
        <v>1.3598360569693364E-2</v>
      </c>
    </row>
    <row r="243" spans="1:11" x14ac:dyDescent="0.25">
      <c r="A243" s="37">
        <v>41286</v>
      </c>
      <c r="B243" s="18">
        <f>LN(Stocks!B243/Stocks!B242)</f>
        <v>-1.7623880354393378E-3</v>
      </c>
      <c r="C243" s="18">
        <f>LN(Stocks!C243/Stocks!C242)</f>
        <v>-9.1858837608700973E-5</v>
      </c>
      <c r="D243" s="18">
        <f>LN(Stocks!D243/Stocks!D242)</f>
        <v>-4.9260631896858526E-3</v>
      </c>
      <c r="E243" s="18">
        <f>LN(Stocks!E243/Stocks!E242)</f>
        <v>1.883264519115978E-3</v>
      </c>
      <c r="F243" s="19">
        <f>LN(Stocks!F243/Stocks!F242)</f>
        <v>-2.6517462063581163E-3</v>
      </c>
      <c r="G243" s="20">
        <f>LN(Stocks!B243/Stocks!B233)</f>
        <v>1.9595902584848269E-2</v>
      </c>
      <c r="H243" s="20">
        <f>LN(Stocks!C243/Stocks!C233)</f>
        <v>4.8484969031386237E-2</v>
      </c>
      <c r="I243" s="20">
        <f>LN(Stocks!D243/Stocks!D233)</f>
        <v>-1.056136708940849E-2</v>
      </c>
      <c r="J243" s="20">
        <f>LN(Stocks!E243/Stocks!E233)</f>
        <v>3.1549106148585977E-2</v>
      </c>
      <c r="K243" s="21">
        <f>LN(Stocks!F243/Stocks!F233)</f>
        <v>6.9278980904917348E-3</v>
      </c>
    </row>
    <row r="244" spans="1:11" x14ac:dyDescent="0.25">
      <c r="A244" s="37">
        <v>41290</v>
      </c>
      <c r="B244" s="18">
        <f>LN(Stocks!B244/Stocks!B243)</f>
        <v>8.0322783918102079E-3</v>
      </c>
      <c r="C244" s="18">
        <f>LN(Stocks!C244/Stocks!C243)</f>
        <v>-2.7636114457186946E-3</v>
      </c>
      <c r="D244" s="18">
        <f>LN(Stocks!D244/Stocks!D243)</f>
        <v>1.0235429348647063E-2</v>
      </c>
      <c r="E244" s="18">
        <f>LN(Stocks!E244/Stocks!E243)</f>
        <v>-4.0558694974251576E-3</v>
      </c>
      <c r="F244" s="19">
        <f>LN(Stocks!F244/Stocks!F243)</f>
        <v>-5.8590842218375818E-3</v>
      </c>
      <c r="G244" s="20">
        <f>LN(Stocks!B244/Stocks!B234)</f>
        <v>3.5454578328330918E-2</v>
      </c>
      <c r="H244" s="20">
        <f>LN(Stocks!C244/Stocks!C234)</f>
        <v>5.0744982488109401E-2</v>
      </c>
      <c r="I244" s="20">
        <f>LN(Stocks!D244/Stocks!D234)</f>
        <v>8.4263357371890165E-3</v>
      </c>
      <c r="J244" s="20">
        <f>LN(Stocks!E244/Stocks!E234)</f>
        <v>4.1606298045477462E-2</v>
      </c>
      <c r="K244" s="21">
        <f>LN(Stocks!F244/Stocks!F234)</f>
        <v>1.6036494946063138E-3</v>
      </c>
    </row>
    <row r="245" spans="1:11" x14ac:dyDescent="0.25">
      <c r="A245" s="37">
        <v>41291</v>
      </c>
      <c r="B245" s="18">
        <f>LN(Stocks!B245/Stocks!B244)</f>
        <v>-8.3459063417104916E-5</v>
      </c>
      <c r="C245" s="18">
        <f>LN(Stocks!C245/Stocks!C244)</f>
        <v>2.3955765221970095E-3</v>
      </c>
      <c r="D245" s="18">
        <f>LN(Stocks!D245/Stocks!D244)</f>
        <v>-3.2583202426640233E-4</v>
      </c>
      <c r="E245" s="18">
        <f>LN(Stocks!E245/Stocks!E244)</f>
        <v>1.812926723048577E-3</v>
      </c>
      <c r="F245" s="19">
        <f>LN(Stocks!F245/Stocks!F244)</f>
        <v>-9.1225934056987801E-3</v>
      </c>
      <c r="G245" s="20">
        <f>LN(Stocks!B245/Stocks!B235)</f>
        <v>3.2526053935604073E-2</v>
      </c>
      <c r="H245" s="20">
        <f>LN(Stocks!C245/Stocks!C235)</f>
        <v>3.2626034192265826E-2</v>
      </c>
      <c r="I245" s="20">
        <f>LN(Stocks!D245/Stocks!D235)</f>
        <v>2.5503751718626701E-2</v>
      </c>
      <c r="J245" s="20">
        <f>LN(Stocks!E245/Stocks!E235)</f>
        <v>2.5035683357683705E-2</v>
      </c>
      <c r="K245" s="21">
        <f>LN(Stocks!F245/Stocks!F235)</f>
        <v>-2.3969354335199103E-2</v>
      </c>
    </row>
    <row r="246" spans="1:11" x14ac:dyDescent="0.25">
      <c r="A246" s="37">
        <v>41292</v>
      </c>
      <c r="B246" s="18">
        <f>LN(Stocks!B246/Stocks!B245)</f>
        <v>-1.751719522765669E-3</v>
      </c>
      <c r="C246" s="18">
        <f>LN(Stocks!C246/Stocks!C245)</f>
        <v>-1.1972866054964513E-3</v>
      </c>
      <c r="D246" s="18">
        <f>LN(Stocks!D246/Stocks!D245)</f>
        <v>-4.328438243308203E-3</v>
      </c>
      <c r="E246" s="18">
        <f>LN(Stocks!E246/Stocks!E245)</f>
        <v>-4.8438224620227857E-3</v>
      </c>
      <c r="F246" s="19">
        <f>LN(Stocks!F246/Stocks!F245)</f>
        <v>-5.4052722064561248E-3</v>
      </c>
      <c r="G246" s="20">
        <f>LN(Stocks!B246/Stocks!B236)</f>
        <v>3.1894092995088177E-2</v>
      </c>
      <c r="H246" s="20">
        <f>LN(Stocks!C246/Stocks!C236)</f>
        <v>2.1984986976444448E-2</v>
      </c>
      <c r="I246" s="20">
        <f>LN(Stocks!D246/Stocks!D236)</f>
        <v>2.2346291398150021E-2</v>
      </c>
      <c r="J246" s="20">
        <f>LN(Stocks!E246/Stocks!E236)</f>
        <v>1.9225567552460823E-2</v>
      </c>
      <c r="K246" s="21">
        <f>LN(Stocks!F246/Stocks!F236)</f>
        <v>-3.6977211606486364E-2</v>
      </c>
    </row>
    <row r="247" spans="1:11" x14ac:dyDescent="0.25">
      <c r="A247" s="37">
        <v>41293</v>
      </c>
      <c r="B247" s="18">
        <f>LN(Stocks!B247/Stocks!B246)</f>
        <v>1.8351785861829247E-3</v>
      </c>
      <c r="C247" s="18">
        <f>LN(Stocks!C247/Stocks!C246)</f>
        <v>1.3090086074808311E-2</v>
      </c>
      <c r="D247" s="18">
        <f>LN(Stocks!D247/Stocks!D246)</f>
        <v>6.5447198549394481E-4</v>
      </c>
      <c r="E247" s="18">
        <f>LN(Stocks!E247/Stocks!E246)</f>
        <v>3.540373081712127E-3</v>
      </c>
      <c r="F247" s="19">
        <f>LN(Stocks!F247/Stocks!F246)</f>
        <v>-1.6274015645997638E-3</v>
      </c>
      <c r="G247" s="20">
        <f>LN(Stocks!B247/Stocks!B237)</f>
        <v>2.8656693995087416E-2</v>
      </c>
      <c r="H247" s="20">
        <f>LN(Stocks!C247/Stocks!C237)</f>
        <v>2.7381331414678311E-2</v>
      </c>
      <c r="I247" s="20">
        <f>LN(Stocks!D247/Stocks!D237)</f>
        <v>2.1161175911244577E-2</v>
      </c>
      <c r="J247" s="20">
        <f>LN(Stocks!E247/Stocks!E237)</f>
        <v>1.3758471639479287E-2</v>
      </c>
      <c r="K247" s="21">
        <f>LN(Stocks!F247/Stocks!F237)</f>
        <v>-4.5890600213090334E-2</v>
      </c>
    </row>
    <row r="248" spans="1:11" x14ac:dyDescent="0.25">
      <c r="A248" s="37">
        <v>41296</v>
      </c>
      <c r="B248" s="18">
        <f>LN(Stocks!B248/Stocks!B247)</f>
        <v>6.6645190095434084E-4</v>
      </c>
      <c r="C248" s="18">
        <f>LN(Stocks!C248/Stocks!C247)</f>
        <v>-3.0055419586528498E-3</v>
      </c>
      <c r="D248" s="18">
        <f>LN(Stocks!D248/Stocks!D247)</f>
        <v>-7.2237337701868583E-3</v>
      </c>
      <c r="E248" s="18">
        <f>LN(Stocks!E248/Stocks!E247)</f>
        <v>1.7595373498980934E-2</v>
      </c>
      <c r="F248" s="19">
        <f>LN(Stocks!F248/Stocks!F247)</f>
        <v>-5.9897562902186379E-3</v>
      </c>
      <c r="G248" s="20">
        <f>LN(Stocks!B248/Stocks!B238)</f>
        <v>1.8236518561770148E-2</v>
      </c>
      <c r="H248" s="20">
        <f>LN(Stocks!C248/Stocks!C238)</f>
        <v>1.7204533147236627E-2</v>
      </c>
      <c r="I248" s="20">
        <f>LN(Stocks!D248/Stocks!D238)</f>
        <v>5.1209200518229489E-3</v>
      </c>
      <c r="J248" s="20">
        <f>LN(Stocks!E248/Stocks!E238)</f>
        <v>1.6192660992636398E-2</v>
      </c>
      <c r="K248" s="21">
        <f>LN(Stocks!F248/Stocks!F238)</f>
        <v>-3.4620399548820881E-2</v>
      </c>
    </row>
    <row r="249" spans="1:11" x14ac:dyDescent="0.25">
      <c r="A249" s="37">
        <v>41297</v>
      </c>
      <c r="B249" s="18">
        <f>LN(Stocks!B249/Stocks!B248)</f>
        <v>-9.1645639848058214E-4</v>
      </c>
      <c r="C249" s="18">
        <f>LN(Stocks!C249/Stocks!C248)</f>
        <v>2.6417249705892459E-3</v>
      </c>
      <c r="D249" s="18">
        <f>LN(Stocks!D249/Stocks!D248)</f>
        <v>-2.7224484052280596E-3</v>
      </c>
      <c r="E249" s="18">
        <f>LN(Stocks!E249/Stocks!E248)</f>
        <v>5.5502242302219026E-3</v>
      </c>
      <c r="F249" s="19">
        <f>LN(Stocks!F249/Stocks!F248)</f>
        <v>7.8879907121969899E-3</v>
      </c>
      <c r="G249" s="20">
        <f>LN(Stocks!B249/Stocks!B239)</f>
        <v>8.2023529119222231E-3</v>
      </c>
      <c r="H249" s="20">
        <f>LN(Stocks!C249/Stocks!C239)</f>
        <v>2.1796850529145328E-2</v>
      </c>
      <c r="I249" s="20">
        <f>LN(Stocks!D249/Stocks!D239)</f>
        <v>5.1350513912121077E-3</v>
      </c>
      <c r="J249" s="20">
        <f>LN(Stocks!E249/Stocks!E239)</f>
        <v>2.1122845538907715E-2</v>
      </c>
      <c r="K249" s="21">
        <f>LN(Stocks!F249/Stocks!F239)</f>
        <v>-1.0779137222914049E-2</v>
      </c>
    </row>
    <row r="250" spans="1:11" x14ac:dyDescent="0.25">
      <c r="A250" s="37">
        <v>41298</v>
      </c>
      <c r="B250" s="18">
        <f>LN(Stocks!B250/Stocks!B249)</f>
        <v>1.5795192475639423E-2</v>
      </c>
      <c r="C250" s="18">
        <f>LN(Stocks!C250/Stocks!C249)</f>
        <v>2.4533268951609961E-3</v>
      </c>
      <c r="D250" s="18">
        <f>LN(Stocks!D250/Stocks!D249)</f>
        <v>6.0947083841559092E-3</v>
      </c>
      <c r="E250" s="18">
        <f>LN(Stocks!E250/Stocks!E249)</f>
        <v>1.4221033566801142E-2</v>
      </c>
      <c r="F250" s="19">
        <f>LN(Stocks!F250/Stocks!F249)</f>
        <v>3.2460674769485601E-3</v>
      </c>
      <c r="G250" s="20">
        <f>LN(Stocks!B250/Stocks!B240)</f>
        <v>2.2989452953303732E-2</v>
      </c>
      <c r="H250" s="20">
        <f>LN(Stocks!C250/Stocks!C240)</f>
        <v>2.6391250770018412E-2</v>
      </c>
      <c r="I250" s="20">
        <f>LN(Stocks!D250/Stocks!D240)</f>
        <v>1.2725570176872704E-2</v>
      </c>
      <c r="J250" s="20">
        <f>LN(Stocks!E250/Stocks!E240)</f>
        <v>3.7652431485904227E-2</v>
      </c>
      <c r="K250" s="21">
        <f>LN(Stocks!F250/Stocks!F240)</f>
        <v>-2.1580083279921047E-3</v>
      </c>
    </row>
    <row r="251" spans="1:11" x14ac:dyDescent="0.25">
      <c r="A251" s="37">
        <v>41299</v>
      </c>
      <c r="B251" s="18">
        <f>LN(Stocks!B251/Stocks!B250)</f>
        <v>4.9205348657892993E-4</v>
      </c>
      <c r="C251" s="18">
        <f>LN(Stocks!C251/Stocks!C250)</f>
        <v>-7.3780368508501023E-3</v>
      </c>
      <c r="D251" s="18">
        <f>LN(Stocks!D251/Stocks!D250)</f>
        <v>7.3872317415842601E-4</v>
      </c>
      <c r="E251" s="18">
        <f>LN(Stocks!E251/Stocks!E250)</f>
        <v>-4.2210360968529398E-3</v>
      </c>
      <c r="F251" s="19">
        <f>LN(Stocks!F251/Stocks!F250)</f>
        <v>-7.8624262778202395E-3</v>
      </c>
      <c r="G251" s="20">
        <f>LN(Stocks!B251/Stocks!B241)</f>
        <v>1.8122752391756151E-2</v>
      </c>
      <c r="H251" s="20">
        <f>LN(Stocks!C251/Stocks!C241)</f>
        <v>1.4457663227949938E-2</v>
      </c>
      <c r="I251" s="20">
        <f>LN(Stocks!D251/Stocks!D241)</f>
        <v>8.2387928120533794E-3</v>
      </c>
      <c r="J251" s="20">
        <f>LN(Stocks!E251/Stocks!E241)</f>
        <v>2.9562109114669034E-2</v>
      </c>
      <c r="K251" s="21">
        <f>LN(Stocks!F251/Stocks!F241)</f>
        <v>-2.1807241037146749E-2</v>
      </c>
    </row>
    <row r="252" spans="1:11" x14ac:dyDescent="0.25">
      <c r="A252" s="37">
        <v>41300</v>
      </c>
      <c r="B252" s="18">
        <f>LN(Stocks!B252/Stocks!B251)</f>
        <v>8.2064254825802175E-5</v>
      </c>
      <c r="C252" s="18">
        <f>LN(Stocks!C252/Stocks!C251)</f>
        <v>4.1968176416050523E-3</v>
      </c>
      <c r="D252" s="18">
        <f>LN(Stocks!D252/Stocks!D251)</f>
        <v>8.0082670972488092E-3</v>
      </c>
      <c r="E252" s="18">
        <f>LN(Stocks!E252/Stocks!E251)</f>
        <v>-1.0679943831554135E-2</v>
      </c>
      <c r="F252" s="19">
        <f>LN(Stocks!F252/Stocks!F251)</f>
        <v>-4.3642581920283899E-3</v>
      </c>
      <c r="G252" s="20">
        <f>LN(Stocks!B252/Stocks!B242)</f>
        <v>2.2389196075888702E-2</v>
      </c>
      <c r="H252" s="20">
        <f>LN(Stocks!C252/Stocks!C242)</f>
        <v>1.0341196406034023E-2</v>
      </c>
      <c r="I252" s="20">
        <f>LN(Stocks!D252/Stocks!D242)</f>
        <v>6.2050843570285331E-3</v>
      </c>
      <c r="J252" s="20">
        <f>LN(Stocks!E252/Stocks!E242)</f>
        <v>2.0802523732025693E-2</v>
      </c>
      <c r="K252" s="21">
        <f>LN(Stocks!F252/Stocks!F242)</f>
        <v>-3.1748480175871951E-2</v>
      </c>
    </row>
    <row r="253" spans="1:11" x14ac:dyDescent="0.25">
      <c r="A253" s="37">
        <v>41303</v>
      </c>
      <c r="B253" s="18">
        <f>LN(Stocks!B253/Stocks!B252)</f>
        <v>-2.6276164405650867E-3</v>
      </c>
      <c r="C253" s="18">
        <f>LN(Stocks!C253/Stocks!C252)</f>
        <v>-4.9284444481126682E-3</v>
      </c>
      <c r="D253" s="18">
        <f>LN(Stocks!D253/Stocks!D252)</f>
        <v>1.3014635155497107E-3</v>
      </c>
      <c r="E253" s="18">
        <f>LN(Stocks!E253/Stocks!E252)</f>
        <v>-2.5825258537483922E-2</v>
      </c>
      <c r="F253" s="19">
        <f>LN(Stocks!F253/Stocks!F252)</f>
        <v>-1.7094622237690663E-2</v>
      </c>
      <c r="G253" s="20">
        <f>LN(Stocks!B253/Stocks!B243)</f>
        <v>2.1523967670762981E-2</v>
      </c>
      <c r="H253" s="20">
        <f>LN(Stocks!C253/Stocks!C243)</f>
        <v>5.5046107955299258E-3</v>
      </c>
      <c r="I253" s="20">
        <f>LN(Stocks!D253/Stocks!D243)</f>
        <v>1.2432611062264147E-2</v>
      </c>
      <c r="J253" s="20">
        <f>LN(Stocks!E253/Stocks!E243)</f>
        <v>-6.9059993245742949E-3</v>
      </c>
      <c r="K253" s="21">
        <f>LN(Stocks!F253/Stocks!F243)</f>
        <v>-4.6191356207204451E-2</v>
      </c>
    </row>
    <row r="254" spans="1:11" x14ac:dyDescent="0.25">
      <c r="A254" s="37">
        <v>41304</v>
      </c>
      <c r="B254" s="18">
        <f>LN(Stocks!B254/Stocks!B253)</f>
        <v>-2.3046353547608324E-3</v>
      </c>
      <c r="C254" s="18">
        <f>LN(Stocks!C254/Stocks!C253)</f>
        <v>-2.7548890267414541E-2</v>
      </c>
      <c r="D254" s="18">
        <f>LN(Stocks!D254/Stocks!D253)</f>
        <v>-3.6646295898844941E-3</v>
      </c>
      <c r="E254" s="18">
        <f>LN(Stocks!E254/Stocks!E253)</f>
        <v>-6.9164111246091033E-3</v>
      </c>
      <c r="F254" s="19">
        <f>LN(Stocks!F254/Stocks!F253)</f>
        <v>5.5584766491103231E-4</v>
      </c>
      <c r="G254" s="20">
        <f>LN(Stocks!B254/Stocks!B244)</f>
        <v>1.1187053924192062E-2</v>
      </c>
      <c r="H254" s="20">
        <f>LN(Stocks!C254/Stocks!C244)</f>
        <v>-1.9280668026165817E-2</v>
      </c>
      <c r="I254" s="20">
        <f>LN(Stocks!D254/Stocks!D244)</f>
        <v>-1.4674478762674013E-3</v>
      </c>
      <c r="J254" s="20">
        <f>LN(Stocks!E254/Stocks!E244)</f>
        <v>-9.7665409517581851E-3</v>
      </c>
      <c r="K254" s="21">
        <f>LN(Stocks!F254/Stocks!F244)</f>
        <v>-3.9776424320455944E-2</v>
      </c>
    </row>
    <row r="255" spans="1:11" s="175" customFormat="1" x14ac:dyDescent="0.25">
      <c r="A255" s="172">
        <v>41305</v>
      </c>
      <c r="B255" s="173">
        <f>LN(Stocks!B255/Stocks!B254)</f>
        <v>5.9193626445050655E-2</v>
      </c>
      <c r="C255" s="173">
        <f>LN(Stocks!C255/Stocks!C254)</f>
        <v>-1.2587183402647195E-2</v>
      </c>
      <c r="D255" s="173">
        <f>LN(Stocks!D255/Stocks!D254)</f>
        <v>-1.2245749375367479E-3</v>
      </c>
      <c r="E255" s="173">
        <f>LN(Stocks!E255/Stocks!E254)</f>
        <v>-1.3751729942476001E-3</v>
      </c>
      <c r="F255" s="174">
        <f>LN(Stocks!F255/Stocks!F254)</f>
        <v>2.7799472009432699E-4</v>
      </c>
      <c r="G255" s="173">
        <f>LN(Stocks!B255/Stocks!B245)</f>
        <v>7.0464139432659806E-2</v>
      </c>
      <c r="H255" s="173">
        <f>LN(Stocks!C255/Stocks!C245)</f>
        <v>-3.4263427951010041E-2</v>
      </c>
      <c r="I255" s="173">
        <f>LN(Stocks!D255/Stocks!D245)</f>
        <v>-2.366190789537875E-3</v>
      </c>
      <c r="J255" s="173">
        <f>LN(Stocks!E255/Stocks!E245)</f>
        <v>-1.2954640669054373E-2</v>
      </c>
      <c r="K255" s="174">
        <f>LN(Stocks!F255/Stocks!F245)</f>
        <v>-3.037583619466272E-2</v>
      </c>
    </row>
    <row r="256" spans="1:11" x14ac:dyDescent="0.25">
      <c r="A256" s="37">
        <v>41306</v>
      </c>
      <c r="B256" s="18">
        <f>LN(Stocks!B256/Stocks!B255)</f>
        <v>-1.7100981060700728E-3</v>
      </c>
      <c r="C256" s="18">
        <f>LN(Stocks!C256/Stocks!C255)</f>
        <v>1.3323459783441058E-3</v>
      </c>
      <c r="D256" s="18">
        <f>LN(Stocks!D256/Stocks!D255)</f>
        <v>6.5137677677309762E-3</v>
      </c>
      <c r="E256" s="18">
        <f>LN(Stocks!E256/Stocks!E255)</f>
        <v>3.5566183248359152E-3</v>
      </c>
      <c r="F256" s="19">
        <f>LN(Stocks!F256/Stocks!F255)</f>
        <v>-5.5725146229086949E-3</v>
      </c>
      <c r="G256" s="20">
        <f>LN(Stocks!B256/Stocks!B246)</f>
        <v>7.0505760849355462E-2</v>
      </c>
      <c r="H256" s="20">
        <f>LN(Stocks!C256/Stocks!C246)</f>
        <v>-3.1733795367169471E-2</v>
      </c>
      <c r="I256" s="20">
        <f>LN(Stocks!D256/Stocks!D246)</f>
        <v>8.4760152215014838E-3</v>
      </c>
      <c r="J256" s="20">
        <f>LN(Stocks!E256/Stocks!E246)</f>
        <v>-4.5541998821956456E-3</v>
      </c>
      <c r="K256" s="21">
        <f>LN(Stocks!F256/Stocks!F246)</f>
        <v>-3.0543078611115219E-2</v>
      </c>
    </row>
    <row r="257" spans="1:11" x14ac:dyDescent="0.25">
      <c r="A257" s="37">
        <v>41307</v>
      </c>
      <c r="B257" s="18">
        <f>LN(Stocks!B257/Stocks!B256)</f>
        <v>4.270050812387515E-3</v>
      </c>
      <c r="C257" s="18">
        <f>LN(Stocks!C257/Stocks!C256)</f>
        <v>1.3603078398309173E-2</v>
      </c>
      <c r="D257" s="18">
        <f>LN(Stocks!D257/Stocks!D256)</f>
        <v>8.2436565263098172E-3</v>
      </c>
      <c r="E257" s="18">
        <f>LN(Stocks!E257/Stocks!E256)</f>
        <v>3.6999091780184428E-3</v>
      </c>
      <c r="F257" s="19">
        <f>LN(Stocks!F257/Stocks!F256)</f>
        <v>3.6256069808012683E-3</v>
      </c>
      <c r="G257" s="20">
        <f>LN(Stocks!B257/Stocks!B247)</f>
        <v>7.2940633075560174E-2</v>
      </c>
      <c r="H257" s="20">
        <f>LN(Stocks!C257/Stocks!C247)</f>
        <v>-3.1220803043668605E-2</v>
      </c>
      <c r="I257" s="20">
        <f>LN(Stocks!D257/Stocks!D247)</f>
        <v>1.6065199762317423E-2</v>
      </c>
      <c r="J257" s="20">
        <f>LN(Stocks!E257/Stocks!E247)</f>
        <v>-4.3946637858893406E-3</v>
      </c>
      <c r="K257" s="21">
        <f>LN(Stocks!F257/Stocks!F247)</f>
        <v>-2.5290070065714144E-2</v>
      </c>
    </row>
    <row r="258" spans="1:11" x14ac:dyDescent="0.25">
      <c r="A258" s="37">
        <v>41310</v>
      </c>
      <c r="B258" s="18">
        <f>LN(Stocks!B258/Stocks!B257)</f>
        <v>9.3303487042103589E-3</v>
      </c>
      <c r="C258" s="18">
        <f>LN(Stocks!C258/Stocks!C257)</f>
        <v>9.3905560696321203E-5</v>
      </c>
      <c r="D258" s="18">
        <f>LN(Stocks!D258/Stocks!D257)</f>
        <v>1.6890306226539122E-3</v>
      </c>
      <c r="E258" s="18">
        <f>LN(Stocks!E258/Stocks!E257)</f>
        <v>-1.8712277515038148E-4</v>
      </c>
      <c r="F258" s="19">
        <f>LN(Stocks!F258/Stocks!F257)</f>
        <v>-2.7876691404553227E-3</v>
      </c>
      <c r="G258" s="20">
        <f>LN(Stocks!B258/Stocks!B248)</f>
        <v>8.1604529878816348E-2</v>
      </c>
      <c r="H258" s="20">
        <f>LN(Stocks!C258/Stocks!C248)</f>
        <v>-2.8121355524319554E-2</v>
      </c>
      <c r="I258" s="20">
        <f>LN(Stocks!D258/Stocks!D248)</f>
        <v>2.4977964155158301E-2</v>
      </c>
      <c r="J258" s="20">
        <f>LN(Stocks!E258/Stocks!E248)</f>
        <v>-2.2177160060020591E-2</v>
      </c>
      <c r="K258" s="21">
        <f>LN(Stocks!F258/Stocks!F248)</f>
        <v>-2.2087982915950929E-2</v>
      </c>
    </row>
    <row r="259" spans="1:11" x14ac:dyDescent="0.25">
      <c r="A259" s="37">
        <v>41311</v>
      </c>
      <c r="B259" s="18">
        <f>LN(Stocks!B259/Stocks!B258)</f>
        <v>9.4720642288944109E-3</v>
      </c>
      <c r="C259" s="18">
        <f>LN(Stocks!C259/Stocks!C258)</f>
        <v>9.3829909187402528E-5</v>
      </c>
      <c r="D259" s="18">
        <f>LN(Stocks!D259/Stocks!D258)</f>
        <v>1.1242404034080924E-3</v>
      </c>
      <c r="E259" s="18">
        <f>LN(Stocks!E259/Stocks!E258)</f>
        <v>7.0010968073629309E-3</v>
      </c>
      <c r="F259" s="19">
        <f>LN(Stocks!F259/Stocks!F258)</f>
        <v>-4.1031566681482008E-2</v>
      </c>
      <c r="G259" s="20">
        <f>LN(Stocks!B259/Stocks!B249)</f>
        <v>9.1993050506191332E-2</v>
      </c>
      <c r="H259" s="20">
        <f>LN(Stocks!C259/Stocks!C249)</f>
        <v>-3.066925058572146E-2</v>
      </c>
      <c r="I259" s="20">
        <f>LN(Stocks!D259/Stocks!D249)</f>
        <v>2.8824652963794325E-2</v>
      </c>
      <c r="J259" s="20">
        <f>LN(Stocks!E259/Stocks!E249)</f>
        <v>-2.0726287482879413E-2</v>
      </c>
      <c r="K259" s="21">
        <f>LN(Stocks!F259/Stocks!F249)</f>
        <v>-7.1007540309630038E-2</v>
      </c>
    </row>
    <row r="260" spans="1:11" x14ac:dyDescent="0.25">
      <c r="A260" s="37">
        <v>41312</v>
      </c>
      <c r="B260" s="18">
        <f>LN(Stocks!B260/Stocks!B259)</f>
        <v>3.870000746245337E-3</v>
      </c>
      <c r="C260" s="18">
        <f>LN(Stocks!C260/Stocks!C259)</f>
        <v>1.1250152319593873E-3</v>
      </c>
      <c r="D260" s="18">
        <f>LN(Stocks!D260/Stocks!D259)</f>
        <v>6.4180763278357119E-4</v>
      </c>
      <c r="E260" s="18">
        <f>LN(Stocks!E260/Stocks!E259)</f>
        <v>1.7457942601595995E-3</v>
      </c>
      <c r="F260" s="19">
        <f>LN(Stocks!F260/Stocks!F259)</f>
        <v>1.4535220740757675E-3</v>
      </c>
      <c r="G260" s="20">
        <f>LN(Stocks!B260/Stocks!B250)</f>
        <v>8.0067858776797313E-2</v>
      </c>
      <c r="H260" s="20">
        <f>LN(Stocks!C260/Stocks!C250)</f>
        <v>-3.1997562248923112E-2</v>
      </c>
      <c r="I260" s="20">
        <f>LN(Stocks!D260/Stocks!D250)</f>
        <v>2.337175221242211E-2</v>
      </c>
      <c r="J260" s="20">
        <f>LN(Stocks!E260/Stocks!E250)</f>
        <v>-3.3201526789520999E-2</v>
      </c>
      <c r="K260" s="21">
        <f>LN(Stocks!F260/Stocks!F250)</f>
        <v>-7.2800085712502807E-2</v>
      </c>
    </row>
    <row r="261" spans="1:11" x14ac:dyDescent="0.25">
      <c r="A261" s="37">
        <v>41313</v>
      </c>
      <c r="B261" s="18">
        <f>LN(Stocks!B261/Stocks!B260)</f>
        <v>7.2000165374643465E-3</v>
      </c>
      <c r="C261" s="18">
        <f>LN(Stocks!C261/Stocks!C260)</f>
        <v>5.4200537566924242E-3</v>
      </c>
      <c r="D261" s="18">
        <f>LN(Stocks!D261/Stocks!D260)</f>
        <v>-1.5251436599388068E-3</v>
      </c>
      <c r="E261" s="18">
        <f>LN(Stocks!E261/Stocks!E260)</f>
        <v>1.4586365465058344E-3</v>
      </c>
      <c r="F261" s="19">
        <f>LN(Stocks!F261/Stocks!F260)</f>
        <v>2.901175986499502E-4</v>
      </c>
      <c r="G261" s="20">
        <f>LN(Stocks!B261/Stocks!B251)</f>
        <v>8.6775821827682745E-2</v>
      </c>
      <c r="H261" s="20">
        <f>LN(Stocks!C261/Stocks!C251)</f>
        <v>-1.9199471641380597E-2</v>
      </c>
      <c r="I261" s="20">
        <f>LN(Stocks!D261/Stocks!D251)</f>
        <v>2.1107885378324996E-2</v>
      </c>
      <c r="J261" s="20">
        <f>LN(Stocks!E261/Stocks!E251)</f>
        <v>-2.7521854146162202E-2</v>
      </c>
      <c r="K261" s="21">
        <f>LN(Stocks!F261/Stocks!F251)</f>
        <v>-6.4647541836032746E-2</v>
      </c>
    </row>
    <row r="262" spans="1:11" x14ac:dyDescent="0.25">
      <c r="A262" s="37">
        <v>41314</v>
      </c>
      <c r="B262" s="18">
        <f>LN(Stocks!B262/Stocks!B261)</f>
        <v>-2.2682067141235108E-3</v>
      </c>
      <c r="C262" s="18">
        <f>LN(Stocks!C262/Stocks!C261)</f>
        <v>-2.7959396823827321E-4</v>
      </c>
      <c r="D262" s="18">
        <f>LN(Stocks!D262/Stocks!D261)</f>
        <v>1.0707337832739545E-2</v>
      </c>
      <c r="E262" s="18">
        <f>LN(Stocks!E262/Stocks!E261)</f>
        <v>5.0639697776285733E-3</v>
      </c>
      <c r="F262" s="19">
        <f>LN(Stocks!F262/Stocks!F261)</f>
        <v>2.6098960417773221E-3</v>
      </c>
      <c r="G262" s="20">
        <f>LN(Stocks!B262/Stocks!B252)</f>
        <v>8.4425550858733225E-2</v>
      </c>
      <c r="H262" s="20">
        <f>LN(Stocks!C262/Stocks!C252)</f>
        <v>-2.3675883251223755E-2</v>
      </c>
      <c r="I262" s="20">
        <f>LN(Stocks!D262/Stocks!D252)</f>
        <v>2.3806956113815659E-2</v>
      </c>
      <c r="J262" s="20">
        <f>LN(Stocks!E262/Stocks!E252)</f>
        <v>-1.1777940536979552E-2</v>
      </c>
      <c r="K262" s="21">
        <f>LN(Stocks!F262/Stocks!F252)</f>
        <v>-5.7673387602227087E-2</v>
      </c>
    </row>
    <row r="263" spans="1:11" x14ac:dyDescent="0.25">
      <c r="A263" s="37">
        <v>41317</v>
      </c>
      <c r="B263" s="18">
        <f>LN(Stocks!B263/Stocks!B262)</f>
        <v>8.8166340870379292E-3</v>
      </c>
      <c r="C263" s="18">
        <f>LN(Stocks!C263/Stocks!C262)</f>
        <v>9.3713648496750526E-3</v>
      </c>
      <c r="D263" s="18">
        <f>LN(Stocks!D263/Stocks!D262)</f>
        <v>-2.2279269020543087E-3</v>
      </c>
      <c r="E263" s="18">
        <f>LN(Stocks!E263/Stocks!E262)</f>
        <v>6.8222115065984697E-3</v>
      </c>
      <c r="F263" s="19">
        <f>LN(Stocks!F263/Stocks!F262)</f>
        <v>3.7577279484523724E-3</v>
      </c>
      <c r="G263" s="20">
        <f>LN(Stocks!B263/Stocks!B253)</f>
        <v>9.5869801386336384E-2</v>
      </c>
      <c r="H263" s="20">
        <f>LN(Stocks!C263/Stocks!C253)</f>
        <v>-9.3760739534360562E-3</v>
      </c>
      <c r="I263" s="20">
        <f>LN(Stocks!D263/Stocks!D253)</f>
        <v>2.0277565696211582E-2</v>
      </c>
      <c r="J263" s="20">
        <f>LN(Stocks!E263/Stocks!E253)</f>
        <v>2.0869529507102712E-2</v>
      </c>
      <c r="K263" s="21">
        <f>LN(Stocks!F263/Stocks!F253)</f>
        <v>-3.6821037416084001E-2</v>
      </c>
    </row>
    <row r="264" spans="1:11" x14ac:dyDescent="0.25">
      <c r="A264" s="37">
        <v>41318</v>
      </c>
      <c r="B264" s="18">
        <f>LN(Stocks!B264/Stocks!B263)</f>
        <v>1.2895801616791986E-2</v>
      </c>
      <c r="C264" s="18">
        <f>LN(Stocks!C264/Stocks!C263)</f>
        <v>5.5260536767651478E-3</v>
      </c>
      <c r="D264" s="18">
        <f>LN(Stocks!D264/Stocks!D263)</f>
        <v>2.148395190107667E-3</v>
      </c>
      <c r="E264" s="18">
        <f>LN(Stocks!E264/Stocks!E263)</f>
        <v>1.4759158355251241E-3</v>
      </c>
      <c r="F264" s="19">
        <f>LN(Stocks!F264/Stocks!F263)</f>
        <v>-2.3106568370544313E-3</v>
      </c>
      <c r="G264" s="20">
        <f>LN(Stocks!B264/Stocks!B254)</f>
        <v>0.1110702383578893</v>
      </c>
      <c r="H264" s="20">
        <f>LN(Stocks!C264/Stocks!C254)</f>
        <v>2.3698869990743512E-2</v>
      </c>
      <c r="I264" s="20">
        <f>LN(Stocks!D264/Stocks!D254)</f>
        <v>2.6090590476203965E-2</v>
      </c>
      <c r="J264" s="20">
        <f>LN(Stocks!E264/Stocks!E254)</f>
        <v>2.9261856467236794E-2</v>
      </c>
      <c r="K264" s="21">
        <f>LN(Stocks!F264/Stocks!F254)</f>
        <v>-3.9687541918049518E-2</v>
      </c>
    </row>
    <row r="265" spans="1:11" x14ac:dyDescent="0.25">
      <c r="A265" s="37">
        <v>41319</v>
      </c>
      <c r="B265" s="18">
        <f>LN(Stocks!B265/Stocks!B264)</f>
        <v>3.6225110325114641E-3</v>
      </c>
      <c r="C265" s="18">
        <f>LN(Stocks!C265/Stocks!C264)</f>
        <v>7.138282300435202E-3</v>
      </c>
      <c r="D265" s="18">
        <f>LN(Stocks!D265/Stocks!D264)</f>
        <v>5.3114321912847429E-3</v>
      </c>
      <c r="E265" s="18">
        <f>LN(Stocks!E265/Stocks!E264)</f>
        <v>-1.7933457374244533E-3</v>
      </c>
      <c r="F265" s="19">
        <f>LN(Stocks!F265/Stocks!F264)</f>
        <v>-5.4584846492754255E-3</v>
      </c>
      <c r="G265" s="20">
        <f>LN(Stocks!B265/Stocks!B255)</f>
        <v>5.5499122945350046E-2</v>
      </c>
      <c r="H265" s="20">
        <f>LN(Stocks!C265/Stocks!C255)</f>
        <v>4.3424335693825734E-2</v>
      </c>
      <c r="I265" s="20">
        <f>LN(Stocks!D265/Stocks!D255)</f>
        <v>3.262659760502537E-2</v>
      </c>
      <c r="J265" s="20">
        <f>LN(Stocks!E265/Stocks!E255)</f>
        <v>2.8843683724060019E-2</v>
      </c>
      <c r="K265" s="21">
        <f>LN(Stocks!F265/Stocks!F255)</f>
        <v>-4.5424021287419188E-2</v>
      </c>
    </row>
    <row r="266" spans="1:11" x14ac:dyDescent="0.25">
      <c r="A266" s="37">
        <v>41320</v>
      </c>
      <c r="B266" s="18">
        <f>LN(Stocks!B266/Stocks!B265)</f>
        <v>-1.1813883780946728E-3</v>
      </c>
      <c r="C266" s="18">
        <f>LN(Stocks!C266/Stocks!C265)</f>
        <v>-3.2882620237642129E-3</v>
      </c>
      <c r="D266" s="18">
        <f>LN(Stocks!D266/Stocks!D265)</f>
        <v>1.737796108705288E-3</v>
      </c>
      <c r="E266" s="18">
        <f>LN(Stocks!E266/Stocks!E265)</f>
        <v>6.3050139467910431E-3</v>
      </c>
      <c r="F266" s="19">
        <f>LN(Stocks!F266/Stocks!F265)</f>
        <v>-3.556546327443573E-3</v>
      </c>
      <c r="G266" s="20">
        <f>LN(Stocks!B266/Stocks!B256)</f>
        <v>5.6027832673325666E-2</v>
      </c>
      <c r="H266" s="20">
        <f>LN(Stocks!C266/Stocks!C256)</f>
        <v>3.8803727691717575E-2</v>
      </c>
      <c r="I266" s="20">
        <f>LN(Stocks!D266/Stocks!D256)</f>
        <v>2.7850625945999481E-2</v>
      </c>
      <c r="J266" s="20">
        <f>LN(Stocks!E266/Stocks!E256)</f>
        <v>3.1592079346015038E-2</v>
      </c>
      <c r="K266" s="21">
        <f>LN(Stocks!F266/Stocks!F256)</f>
        <v>-4.3408052991954181E-2</v>
      </c>
    </row>
    <row r="267" spans="1:11" x14ac:dyDescent="0.25">
      <c r="A267" s="37">
        <v>41321</v>
      </c>
      <c r="B267" s="18">
        <f>LN(Stocks!B267/Stocks!B266)</f>
        <v>2.7300510350288573E-3</v>
      </c>
      <c r="C267" s="18">
        <f>LN(Stocks!C267/Stocks!C266)</f>
        <v>1.0971744668258805E-3</v>
      </c>
      <c r="D267" s="18">
        <f>LN(Stocks!D267/Stocks!D266)</f>
        <v>8.6446720293285994E-3</v>
      </c>
      <c r="E267" s="18">
        <f>LN(Stocks!E267/Stocks!E266)</f>
        <v>4.7330472714133395E-3</v>
      </c>
      <c r="F267" s="19">
        <f>LN(Stocks!F267/Stocks!F266)</f>
        <v>-7.7498312335890088E-3</v>
      </c>
      <c r="G267" s="20">
        <f>LN(Stocks!B267/Stocks!B257)</f>
        <v>5.4487832895966801E-2</v>
      </c>
      <c r="H267" s="20">
        <f>LN(Stocks!C267/Stocks!C257)</f>
        <v>2.6297823760234058E-2</v>
      </c>
      <c r="I267" s="20">
        <f>LN(Stocks!D267/Stocks!D257)</f>
        <v>2.8251641449018372E-2</v>
      </c>
      <c r="J267" s="20">
        <f>LN(Stocks!E267/Stocks!E257)</f>
        <v>3.2625217439410041E-2</v>
      </c>
      <c r="K267" s="21">
        <f>LN(Stocks!F267/Stocks!F257)</f>
        <v>-5.4783491206344487E-2</v>
      </c>
    </row>
    <row r="268" spans="1:11" x14ac:dyDescent="0.25">
      <c r="A268" s="37">
        <v>41325</v>
      </c>
      <c r="B268" s="18">
        <f>LN(Stocks!B268/Stocks!B267)</f>
        <v>7.1949018562236493E-3</v>
      </c>
      <c r="C268" s="18">
        <f>LN(Stocks!C268/Stocks!C267)</f>
        <v>6.7402200140084852E-3</v>
      </c>
      <c r="D268" s="18">
        <f>LN(Stocks!D268/Stocks!D267)</f>
        <v>1.8759028875655725E-3</v>
      </c>
      <c r="E268" s="18">
        <f>LN(Stocks!E268/Stocks!E267)</f>
        <v>4.325970660067094E-3</v>
      </c>
      <c r="F268" s="19">
        <f>LN(Stocks!F268/Stocks!F267)</f>
        <v>1.2193736452328038E-2</v>
      </c>
      <c r="G268" s="20">
        <f>LN(Stocks!B268/Stocks!B258)</f>
        <v>5.2352386047980225E-2</v>
      </c>
      <c r="H268" s="20">
        <f>LN(Stocks!C268/Stocks!C258)</f>
        <v>3.2944138213546359E-2</v>
      </c>
      <c r="I268" s="20">
        <f>LN(Stocks!D268/Stocks!D258)</f>
        <v>2.8438513713930177E-2</v>
      </c>
      <c r="J268" s="20">
        <f>LN(Stocks!E268/Stocks!E258)</f>
        <v>3.7138310874627323E-2</v>
      </c>
      <c r="K268" s="21">
        <f>LN(Stocks!F268/Stocks!F258)</f>
        <v>-3.9802085613561022E-2</v>
      </c>
    </row>
    <row r="269" spans="1:11" x14ac:dyDescent="0.25">
      <c r="A269" s="37">
        <v>41326</v>
      </c>
      <c r="B269" s="18">
        <f>LN(Stocks!B269/Stocks!B268)</f>
        <v>2.9945516724291083E-3</v>
      </c>
      <c r="C269" s="18">
        <f>LN(Stocks!C269/Stocks!C268)</f>
        <v>-6.5574311813232557E-3</v>
      </c>
      <c r="D269" s="18">
        <f>LN(Stocks!D269/Stocks!D268)</f>
        <v>-1.484904394956237E-3</v>
      </c>
      <c r="E269" s="18">
        <f>LN(Stocks!E269/Stocks!E268)</f>
        <v>-1.0827144730209948E-3</v>
      </c>
      <c r="F269" s="19">
        <f>LN(Stocks!F269/Stocks!F268)</f>
        <v>-1.2492919801883842E-2</v>
      </c>
      <c r="G269" s="20">
        <f>LN(Stocks!B269/Stocks!B259)</f>
        <v>4.5874873491514867E-2</v>
      </c>
      <c r="H269" s="20">
        <f>LN(Stocks!C269/Stocks!C259)</f>
        <v>2.6292877123035633E-2</v>
      </c>
      <c r="I269" s="20">
        <f>LN(Stocks!D269/Stocks!D259)</f>
        <v>2.5829368915565937E-2</v>
      </c>
      <c r="J269" s="20">
        <f>LN(Stocks!E269/Stocks!E259)</f>
        <v>2.9054499594243267E-2</v>
      </c>
      <c r="K269" s="21">
        <f>LN(Stocks!F269/Stocks!F259)</f>
        <v>-1.126343873396281E-2</v>
      </c>
    </row>
    <row r="270" spans="1:11" x14ac:dyDescent="0.25">
      <c r="A270" s="37">
        <v>41327</v>
      </c>
      <c r="B270" s="18">
        <f>LN(Stocks!B270/Stocks!B269)</f>
        <v>-4.2392096032731145E-3</v>
      </c>
      <c r="C270" s="18">
        <f>LN(Stocks!C270/Stocks!C269)</f>
        <v>1.1808610424517018E-2</v>
      </c>
      <c r="D270" s="18">
        <f>LN(Stocks!D270/Stocks!D269)</f>
        <v>3.279685484703713E-3</v>
      </c>
      <c r="E270" s="18">
        <f>LN(Stocks!E270/Stocks!E269)</f>
        <v>6.8589187479268154E-4</v>
      </c>
      <c r="F270" s="19">
        <f>LN(Stocks!F270/Stocks!F269)</f>
        <v>1.3379279217257406E-2</v>
      </c>
      <c r="G270" s="20">
        <f>LN(Stocks!B270/Stocks!B260)</f>
        <v>3.7765663141996329E-2</v>
      </c>
      <c r="H270" s="20">
        <f>LN(Stocks!C270/Stocks!C260)</f>
        <v>3.6976472315593291E-2</v>
      </c>
      <c r="I270" s="20">
        <f>LN(Stocks!D270/Stocks!D260)</f>
        <v>2.8467246767486052E-2</v>
      </c>
      <c r="J270" s="20">
        <f>LN(Stocks!E270/Stocks!E260)</f>
        <v>2.7994597208876475E-2</v>
      </c>
      <c r="K270" s="21">
        <f>LN(Stocks!F270/Stocks!F260)</f>
        <v>6.6231840921863311E-4</v>
      </c>
    </row>
    <row r="271" spans="1:11" x14ac:dyDescent="0.25">
      <c r="A271" s="37">
        <v>41328</v>
      </c>
      <c r="B271" s="18">
        <f>LN(Stocks!B271/Stocks!B270)</f>
        <v>9.520139335237245E-4</v>
      </c>
      <c r="C271" s="18">
        <f>LN(Stocks!C271/Stocks!C270)</f>
        <v>2.345218169554917E-3</v>
      </c>
      <c r="D271" s="18">
        <f>LN(Stocks!D271/Stocks!D270)</f>
        <v>2.9580393983727258E-3</v>
      </c>
      <c r="E271" s="18">
        <f>LN(Stocks!E271/Stocks!E270)</f>
        <v>-3.2410276123663977E-3</v>
      </c>
      <c r="F271" s="19">
        <f>LN(Stocks!F271/Stocks!F270)</f>
        <v>-1.0689021626303674E-2</v>
      </c>
      <c r="G271" s="20">
        <f>LN(Stocks!B271/Stocks!B261)</f>
        <v>3.1517660538055763E-2</v>
      </c>
      <c r="H271" s="20">
        <f>LN(Stocks!C271/Stocks!C261)</f>
        <v>3.3901636728455725E-2</v>
      </c>
      <c r="I271" s="20">
        <f>LN(Stocks!D271/Stocks!D261)</f>
        <v>3.2950429825797475E-2</v>
      </c>
      <c r="J271" s="20">
        <f>LN(Stocks!E271/Stocks!E261)</f>
        <v>2.3294933050004164E-2</v>
      </c>
      <c r="K271" s="21">
        <f>LN(Stocks!F271/Stocks!F261)</f>
        <v>-1.0316820815734932E-2</v>
      </c>
    </row>
    <row r="272" spans="1:11" x14ac:dyDescent="0.25">
      <c r="A272" s="37">
        <v>41331</v>
      </c>
      <c r="B272" s="18">
        <f>LN(Stocks!B272/Stocks!B271)</f>
        <v>1.9736107437888775E-3</v>
      </c>
      <c r="C272" s="18">
        <f>LN(Stocks!C272/Stocks!C271)</f>
        <v>-3.881461206538866E-3</v>
      </c>
      <c r="D272" s="18">
        <f>LN(Stocks!D272/Stocks!D271)</f>
        <v>-5.6536487661937715E-3</v>
      </c>
      <c r="E272" s="18">
        <f>LN(Stocks!E272/Stocks!E271)</f>
        <v>7.7206863395907989E-4</v>
      </c>
      <c r="F272" s="19">
        <f>LN(Stocks!F272/Stocks!F271)</f>
        <v>1.422669445849482E-2</v>
      </c>
      <c r="G272" s="20">
        <f>LN(Stocks!B272/Stocks!B262)</f>
        <v>3.575947799596816E-2</v>
      </c>
      <c r="H272" s="20">
        <f>LN(Stocks!C272/Stocks!C262)</f>
        <v>3.029976949015506E-2</v>
      </c>
      <c r="I272" s="20">
        <f>LN(Stocks!D272/Stocks!D262)</f>
        <v>1.6589443226864238E-2</v>
      </c>
      <c r="J272" s="20">
        <f>LN(Stocks!E272/Stocks!E262)</f>
        <v>1.9003031906334806E-2</v>
      </c>
      <c r="K272" s="21">
        <f>LN(Stocks!F272/Stocks!F262)</f>
        <v>1.299977600982757E-3</v>
      </c>
    </row>
    <row r="273" spans="1:11" x14ac:dyDescent="0.25">
      <c r="A273" s="37">
        <v>41332</v>
      </c>
      <c r="B273" s="18">
        <f>LN(Stocks!B273/Stocks!B272)</f>
        <v>4.3825168779156065E-4</v>
      </c>
      <c r="C273" s="18">
        <f>LN(Stocks!C273/Stocks!C272)</f>
        <v>-9.9541793307079008E-4</v>
      </c>
      <c r="D273" s="18">
        <f>LN(Stocks!D273/Stocks!D272)</f>
        <v>5.1838644510614233E-3</v>
      </c>
      <c r="E273" s="18">
        <f>LN(Stocks!E273/Stocks!E272)</f>
        <v>-7.3465305245534341E-3</v>
      </c>
      <c r="F273" s="19">
        <f>LN(Stocks!F273/Stocks!F272)</f>
        <v>-1.7673428230576015E-3</v>
      </c>
      <c r="G273" s="20">
        <f>LN(Stocks!B273/Stocks!B263)</f>
        <v>2.7381095596721548E-2</v>
      </c>
      <c r="H273" s="20">
        <f>LN(Stocks!C273/Stocks!C263)</f>
        <v>1.9932986707409367E-2</v>
      </c>
      <c r="I273" s="20">
        <f>LN(Stocks!D273/Stocks!D263)</f>
        <v>2.400123457997998E-2</v>
      </c>
      <c r="J273" s="20">
        <f>LN(Stocks!E273/Stocks!E263)</f>
        <v>4.8342898751829299E-3</v>
      </c>
      <c r="K273" s="21">
        <f>LN(Stocks!F273/Stocks!F263)</f>
        <v>-4.2250931705272218E-3</v>
      </c>
    </row>
    <row r="274" spans="1:11" x14ac:dyDescent="0.25">
      <c r="A274" s="37">
        <v>41333</v>
      </c>
      <c r="B274" s="18">
        <f>LN(Stocks!B274/Stocks!B273)</f>
        <v>2.0232924119923053E-2</v>
      </c>
      <c r="C274" s="18">
        <f>LN(Stocks!C274/Stocks!C273)</f>
        <v>1.6609551442558011E-2</v>
      </c>
      <c r="D274" s="18">
        <f>LN(Stocks!D274/Stocks!D273)</f>
        <v>1.090780078493683E-2</v>
      </c>
      <c r="E274" s="18">
        <f>LN(Stocks!E274/Stocks!E273)</f>
        <v>1.450773784231745E-2</v>
      </c>
      <c r="F274" s="19">
        <f>LN(Stocks!F274/Stocks!F273)</f>
        <v>9.09760596121479E-3</v>
      </c>
      <c r="G274" s="20">
        <f>LN(Stocks!B274/Stocks!B264)</f>
        <v>3.4718218099852545E-2</v>
      </c>
      <c r="H274" s="20">
        <f>LN(Stocks!C274/Stocks!C264)</f>
        <v>3.101648447320221E-2</v>
      </c>
      <c r="I274" s="20">
        <f>LN(Stocks!D274/Stocks!D264)</f>
        <v>3.2760640174809078E-2</v>
      </c>
      <c r="J274" s="20">
        <f>LN(Stocks!E274/Stocks!E264)</f>
        <v>1.7866111881975386E-2</v>
      </c>
      <c r="K274" s="21">
        <f>LN(Stocks!F274/Stocks!F264)</f>
        <v>7.1831696277418807E-3</v>
      </c>
    </row>
    <row r="275" spans="1:11" x14ac:dyDescent="0.25">
      <c r="A275" s="37">
        <v>41334</v>
      </c>
      <c r="B275" s="18">
        <f>LN(Stocks!B275/Stocks!B274)</f>
        <v>-5.9549275881085008E-3</v>
      </c>
      <c r="C275" s="18">
        <f>LN(Stocks!C275/Stocks!C274)</f>
        <v>-8.7642348765397046E-3</v>
      </c>
      <c r="D275" s="18">
        <f>LN(Stocks!D275/Stocks!D274)</f>
        <v>-6.3745148934093616E-3</v>
      </c>
      <c r="E275" s="18">
        <f>LN(Stocks!E275/Stocks!E274)</f>
        <v>-5.5346416967531472E-3</v>
      </c>
      <c r="F275" s="19">
        <f>LN(Stocks!F275/Stocks!F274)</f>
        <v>-3.2186753378979768E-3</v>
      </c>
      <c r="G275" s="20">
        <f>LN(Stocks!B275/Stocks!B265)</f>
        <v>2.5140779479232472E-2</v>
      </c>
      <c r="H275" s="20">
        <f>LN(Stocks!C275/Stocks!C265)</f>
        <v>1.5113967296227413E-2</v>
      </c>
      <c r="I275" s="20">
        <f>LN(Stocks!D275/Stocks!D265)</f>
        <v>2.1074693090115039E-2</v>
      </c>
      <c r="J275" s="20">
        <f>LN(Stocks!E275/Stocks!E265)</f>
        <v>1.4124815922646672E-2</v>
      </c>
      <c r="K275" s="21">
        <f>LN(Stocks!F275/Stocks!F265)</f>
        <v>9.4229789391194266E-3</v>
      </c>
    </row>
    <row r="276" spans="1:11" x14ac:dyDescent="0.25">
      <c r="A276" s="37">
        <v>41335</v>
      </c>
      <c r="B276" s="18">
        <f>LN(Stocks!B276/Stocks!B275)</f>
        <v>5.8835336773555335E-3</v>
      </c>
      <c r="C276" s="18">
        <f>LN(Stocks!C276/Stocks!C275)</f>
        <v>3.6760305415525509E-3</v>
      </c>
      <c r="D276" s="18">
        <f>LN(Stocks!D276/Stocks!D275)</f>
        <v>-2.5767867976904642E-3</v>
      </c>
      <c r="E276" s="18">
        <f>LN(Stocks!E276/Stocks!E275)</f>
        <v>-1.8677822391418662E-3</v>
      </c>
      <c r="F276" s="19">
        <f>LN(Stocks!F276/Stocks!F275)</f>
        <v>-8.7963753693686168E-4</v>
      </c>
      <c r="G276" s="20">
        <f>LN(Stocks!B276/Stocks!B266)</f>
        <v>3.2205701534682739E-2</v>
      </c>
      <c r="H276" s="20">
        <f>LN(Stocks!C276/Stocks!C266)</f>
        <v>2.2078259861544259E-2</v>
      </c>
      <c r="I276" s="20">
        <f>LN(Stocks!D276/Stocks!D266)</f>
        <v>1.6760110183719239E-2</v>
      </c>
      <c r="J276" s="20">
        <f>LN(Stocks!E276/Stocks!E266)</f>
        <v>5.9520197367137154E-3</v>
      </c>
      <c r="K276" s="21">
        <f>LN(Stocks!F276/Stocks!F266)</f>
        <v>1.2099887729626014E-2</v>
      </c>
    </row>
    <row r="277" spans="1:11" x14ac:dyDescent="0.25">
      <c r="A277" s="37">
        <v>41338</v>
      </c>
      <c r="B277" s="18">
        <f>LN(Stocks!B277/Stocks!B276)</f>
        <v>-3.1527997665436228E-3</v>
      </c>
      <c r="C277" s="18">
        <f>LN(Stocks!C277/Stocks!C276)</f>
        <v>-3.4064212455607577E-3</v>
      </c>
      <c r="D277" s="18">
        <f>LN(Stocks!D277/Stocks!D276)</f>
        <v>1.0159998577202994E-3</v>
      </c>
      <c r="E277" s="18">
        <f>LN(Stocks!E277/Stocks!E276)</f>
        <v>-1.5692191623562608E-3</v>
      </c>
      <c r="F277" s="19">
        <f>LN(Stocks!F277/Stocks!F276)</f>
        <v>-3.5262729026427769E-3</v>
      </c>
      <c r="G277" s="20">
        <f>LN(Stocks!B277/Stocks!B267)</f>
        <v>2.6322850733110251E-2</v>
      </c>
      <c r="H277" s="20">
        <f>LN(Stocks!C277/Stocks!C267)</f>
        <v>1.7574664149157749E-2</v>
      </c>
      <c r="I277" s="20">
        <f>LN(Stocks!D277/Stocks!D267)</f>
        <v>9.1314380121109134E-3</v>
      </c>
      <c r="J277" s="20">
        <f>LN(Stocks!E277/Stocks!E267)</f>
        <v>-3.5024669705577646E-4</v>
      </c>
      <c r="K277" s="21">
        <f>LN(Stocks!F277/Stocks!F267)</f>
        <v>1.6323446060572264E-2</v>
      </c>
    </row>
    <row r="278" spans="1:11" x14ac:dyDescent="0.25">
      <c r="A278" s="37">
        <v>41339</v>
      </c>
      <c r="B278" s="18">
        <f>LN(Stocks!B278/Stocks!B277)</f>
        <v>1.2911124003759924E-3</v>
      </c>
      <c r="C278" s="18">
        <f>LN(Stocks!C278/Stocks!C277)</f>
        <v>-3.5985919127409175E-3</v>
      </c>
      <c r="D278" s="18">
        <f>LN(Stocks!D278/Stocks!D277)</f>
        <v>3.1244978796045374E-4</v>
      </c>
      <c r="E278" s="18">
        <f>LN(Stocks!E278/Stocks!E277)</f>
        <v>4.9767758067188117E-3</v>
      </c>
      <c r="F278" s="19">
        <f>LN(Stocks!F278/Stocks!F277)</f>
        <v>-2.9482133571870797E-3</v>
      </c>
      <c r="G278" s="20">
        <f>LN(Stocks!B278/Stocks!B268)</f>
        <v>2.0419061277262358E-2</v>
      </c>
      <c r="H278" s="20">
        <f>LN(Stocks!C278/Stocks!C268)</f>
        <v>7.235852222408367E-3</v>
      </c>
      <c r="I278" s="20">
        <f>LN(Stocks!D278/Stocks!D268)</f>
        <v>7.5679849125058155E-3</v>
      </c>
      <c r="J278" s="20">
        <f>LN(Stocks!E278/Stocks!E268)</f>
        <v>3.0055844959572792E-4</v>
      </c>
      <c r="K278" s="21">
        <f>LN(Stocks!F278/Stocks!F268)</f>
        <v>1.1814962510569838E-3</v>
      </c>
    </row>
    <row r="279" spans="1:11" x14ac:dyDescent="0.25">
      <c r="A279" s="37">
        <v>41340</v>
      </c>
      <c r="B279" s="18">
        <f>LN(Stocks!B279/Stocks!B278)</f>
        <v>-3.7341580182827863E-3</v>
      </c>
      <c r="C279" s="18">
        <f>LN(Stocks!C279/Stocks!C278)</f>
        <v>1.8026133154149513E-4</v>
      </c>
      <c r="D279" s="18">
        <f>LN(Stocks!D279/Stocks!D278)</f>
        <v>1.5606649297606449E-4</v>
      </c>
      <c r="E279" s="18">
        <f>LN(Stocks!E279/Stocks!E278)</f>
        <v>4.1505050543014779E-3</v>
      </c>
      <c r="F279" s="19">
        <f>LN(Stocks!F279/Stocks!F278)</f>
        <v>-1.6671903907884696E-2</v>
      </c>
      <c r="G279" s="20">
        <f>LN(Stocks!B279/Stocks!B269)</f>
        <v>1.369035158655062E-2</v>
      </c>
      <c r="H279" s="20">
        <f>LN(Stocks!C279/Stocks!C269)</f>
        <v>1.3973544735273057E-2</v>
      </c>
      <c r="I279" s="20">
        <f>LN(Stocks!D279/Stocks!D269)</f>
        <v>9.2089558004380349E-3</v>
      </c>
      <c r="J279" s="20">
        <f>LN(Stocks!E279/Stocks!E269)</f>
        <v>5.533777976918299E-3</v>
      </c>
      <c r="K279" s="21">
        <f>LN(Stocks!F279/Stocks!F269)</f>
        <v>-2.9974878549438662E-3</v>
      </c>
    </row>
    <row r="280" spans="1:11" x14ac:dyDescent="0.25">
      <c r="A280" s="37">
        <v>41341</v>
      </c>
      <c r="B280" s="18">
        <f>LN(Stocks!B280/Stocks!B279)</f>
        <v>-2.3048592184948479E-3</v>
      </c>
      <c r="C280" s="18">
        <f>LN(Stocks!C280/Stocks!C279)</f>
        <v>-1.7134561158679712E-3</v>
      </c>
      <c r="D280" s="18">
        <f>LN(Stocks!D280/Stocks!D279)</f>
        <v>3.9027801847348623E-4</v>
      </c>
      <c r="E280" s="18">
        <f>LN(Stocks!E280/Stocks!E279)</f>
        <v>3.9544844385654412E-3</v>
      </c>
      <c r="F280" s="19">
        <f>LN(Stocks!F280/Stocks!F279)</f>
        <v>5.6877454458975031E-3</v>
      </c>
      <c r="G280" s="20">
        <f>LN(Stocks!B280/Stocks!B270)</f>
        <v>1.5624701971328871E-2</v>
      </c>
      <c r="H280" s="20">
        <f>LN(Stocks!C280/Stocks!C270)</f>
        <v>4.5147819488807974E-4</v>
      </c>
      <c r="I280" s="20">
        <f>LN(Stocks!D280/Stocks!D270)</f>
        <v>6.3195483342077573E-3</v>
      </c>
      <c r="J280" s="20">
        <f>LN(Stocks!E280/Stocks!E270)</f>
        <v>8.802370540690968E-3</v>
      </c>
      <c r="K280" s="21">
        <f>LN(Stocks!F280/Stocks!F270)</f>
        <v>-1.0689021626303674E-2</v>
      </c>
    </row>
    <row r="281" spans="1:11" x14ac:dyDescent="0.25">
      <c r="A281" s="37">
        <v>41342</v>
      </c>
      <c r="B281" s="18">
        <f>LN(Stocks!B281/Stocks!B280)</f>
        <v>3.3116914021137718E-3</v>
      </c>
      <c r="C281" s="18">
        <f>LN(Stocks!C281/Stocks!C280)</f>
        <v>3.7837082849486131E-3</v>
      </c>
      <c r="D281" s="18">
        <f>LN(Stocks!D281/Stocks!D280)</f>
        <v>-1.2494665460862596E-3</v>
      </c>
      <c r="E281" s="18">
        <f>LN(Stocks!E281/Stocks!E280)</f>
        <v>5.4342550111709364E-3</v>
      </c>
      <c r="F281" s="19">
        <f>LN(Stocks!F281/Stocks!F280)</f>
        <v>2.4474349375106404E-2</v>
      </c>
      <c r="G281" s="20">
        <f>LN(Stocks!B281/Stocks!B271)</f>
        <v>1.7984379439918763E-2</v>
      </c>
      <c r="H281" s="20">
        <f>LN(Stocks!C281/Stocks!C271)</f>
        <v>1.8899683102821161E-3</v>
      </c>
      <c r="I281" s="20">
        <f>LN(Stocks!D281/Stocks!D271)</f>
        <v>2.1120423897486346E-3</v>
      </c>
      <c r="J281" s="20">
        <f>LN(Stocks!E281/Stocks!E271)</f>
        <v>1.7477653164228377E-2</v>
      </c>
      <c r="K281" s="21">
        <f>LN(Stocks!F281/Stocks!F271)</f>
        <v>2.4474349375106404E-2</v>
      </c>
    </row>
    <row r="282" spans="1:11" x14ac:dyDescent="0.25">
      <c r="A282" s="37">
        <v>41345</v>
      </c>
      <c r="B282" s="18">
        <f>LN(Stocks!B282/Stocks!B281)</f>
        <v>4.3094705567615611E-4</v>
      </c>
      <c r="C282" s="18">
        <f>LN(Stocks!C282/Stocks!C281)</f>
        <v>2.8732305391314062E-3</v>
      </c>
      <c r="D282" s="18">
        <f>LN(Stocks!D282/Stocks!D281)</f>
        <v>-2.895119229121253E-3</v>
      </c>
      <c r="E282" s="18">
        <f>LN(Stocks!E282/Stocks!E281)</f>
        <v>2.711976543397786E-3</v>
      </c>
      <c r="F282" s="19">
        <f>LN(Stocks!F282/Stocks!F281)</f>
        <v>-7.6026773160894042E-3</v>
      </c>
      <c r="G282" s="20">
        <f>LN(Stocks!B282/Stocks!B272)</f>
        <v>1.6441715751806071E-2</v>
      </c>
      <c r="H282" s="20">
        <f>LN(Stocks!C282/Stocks!C272)</f>
        <v>8.6446600559522049E-3</v>
      </c>
      <c r="I282" s="20">
        <f>LN(Stocks!D282/Stocks!D272)</f>
        <v>4.8705719268212393E-3</v>
      </c>
      <c r="J282" s="20">
        <f>LN(Stocks!E282/Stocks!E272)</f>
        <v>1.9417561073667048E-2</v>
      </c>
      <c r="K282" s="21">
        <f>LN(Stocks!F282/Stocks!F272)</f>
        <v>2.6449776005222155E-3</v>
      </c>
    </row>
    <row r="283" spans="1:11" x14ac:dyDescent="0.25">
      <c r="A283" s="37">
        <v>41346</v>
      </c>
      <c r="B283" s="18">
        <f>LN(Stocks!B283/Stocks!B282)</f>
        <v>-1.5095789196608645E-3</v>
      </c>
      <c r="C283" s="18">
        <f>LN(Stocks!C283/Stocks!C282)</f>
        <v>-9.3684191850593856E-3</v>
      </c>
      <c r="D283" s="18">
        <f>LN(Stocks!D283/Stocks!D282)</f>
        <v>1.4877522953684729E-3</v>
      </c>
      <c r="E283" s="18">
        <f>LN(Stocks!E283/Stocks!E282)</f>
        <v>9.4629723192705202E-5</v>
      </c>
      <c r="F283" s="19">
        <f>LN(Stocks!F283/Stocks!F282)</f>
        <v>-1.8963472847258626E-2</v>
      </c>
      <c r="G283" s="20">
        <f>LN(Stocks!B283/Stocks!B273)</f>
        <v>1.4493885144353617E-2</v>
      </c>
      <c r="H283" s="20">
        <f>LN(Stocks!C283/Stocks!C273)</f>
        <v>2.7165880396360249E-4</v>
      </c>
      <c r="I283" s="20">
        <f>LN(Stocks!D283/Stocks!D273)</f>
        <v>1.1744597711282332E-3</v>
      </c>
      <c r="J283" s="20">
        <f>LN(Stocks!E283/Stocks!E273)</f>
        <v>2.6858721321413065E-2</v>
      </c>
      <c r="K283" s="21">
        <f>LN(Stocks!F283/Stocks!F273)</f>
        <v>-1.4551152423678789E-2</v>
      </c>
    </row>
    <row r="284" spans="1:11" x14ac:dyDescent="0.25">
      <c r="A284" s="37">
        <v>41347</v>
      </c>
      <c r="B284" s="18">
        <f>LN(Stocks!B284/Stocks!B283)</f>
        <v>1.0520846701795886E-2</v>
      </c>
      <c r="C284" s="18">
        <f>LN(Stocks!C284/Stocks!C283)</f>
        <v>1.3752457459335834E-2</v>
      </c>
      <c r="D284" s="18">
        <f>LN(Stocks!D284/Stocks!D283)</f>
        <v>6.2568206010413967E-4</v>
      </c>
      <c r="E284" s="18">
        <f>LN(Stocks!E284/Stocks!E283)</f>
        <v>1.8667282431526816E-3</v>
      </c>
      <c r="F284" s="19">
        <f>LN(Stocks!F284/Stocks!F283)</f>
        <v>1.0415129309233341E-2</v>
      </c>
      <c r="G284" s="20">
        <f>LN(Stocks!B284/Stocks!B274)</f>
        <v>4.7818077262263246E-3</v>
      </c>
      <c r="H284" s="20">
        <f>LN(Stocks!C284/Stocks!C274)</f>
        <v>-2.5854351792583058E-3</v>
      </c>
      <c r="I284" s="20">
        <f>LN(Stocks!D284/Stocks!D274)</f>
        <v>-9.1076589537044048E-3</v>
      </c>
      <c r="J284" s="20">
        <f>LN(Stocks!E284/Stocks!E274)</f>
        <v>1.4217711722248231E-2</v>
      </c>
      <c r="K284" s="21">
        <f>LN(Stocks!F284/Stocks!F274)</f>
        <v>-1.3233629075660249E-2</v>
      </c>
    </row>
    <row r="285" spans="1:11" x14ac:dyDescent="0.25">
      <c r="A285" s="37">
        <v>41348</v>
      </c>
      <c r="B285" s="18">
        <f>LN(Stocks!B285/Stocks!B284)</f>
        <v>1.6358941219577377E-3</v>
      </c>
      <c r="C285" s="18">
        <f>LN(Stocks!C285/Stocks!C284)</f>
        <v>5.7856378307614836E-3</v>
      </c>
      <c r="D285" s="18">
        <f>LN(Stocks!D285/Stocks!D284)</f>
        <v>7.816848736485522E-4</v>
      </c>
      <c r="E285" s="18">
        <f>LN(Stocks!E285/Stocks!E284)</f>
        <v>1.8632500606321619E-3</v>
      </c>
      <c r="F285" s="19">
        <f>LN(Stocks!F285/Stocks!F284)</f>
        <v>7.0798968845085216E-3</v>
      </c>
      <c r="G285" s="20">
        <f>LN(Stocks!B285/Stocks!B275)</f>
        <v>1.2372629436292614E-2</v>
      </c>
      <c r="H285" s="20">
        <f>LN(Stocks!C285/Stocks!C275)</f>
        <v>1.1964437528042975E-2</v>
      </c>
      <c r="I285" s="20">
        <f>LN(Stocks!D285/Stocks!D275)</f>
        <v>-1.9514591866463815E-3</v>
      </c>
      <c r="J285" s="20">
        <f>LN(Stocks!E285/Stocks!E275)</f>
        <v>2.1615603479633691E-2</v>
      </c>
      <c r="K285" s="21">
        <f>LN(Stocks!F285/Stocks!F275)</f>
        <v>-2.9350568532536983E-3</v>
      </c>
    </row>
    <row r="286" spans="1:11" x14ac:dyDescent="0.25">
      <c r="A286" s="37">
        <v>41349</v>
      </c>
      <c r="B286" s="18">
        <f>LN(Stocks!B286/Stocks!B285)</f>
        <v>-4.9877061489744679E-3</v>
      </c>
      <c r="C286" s="18">
        <f>LN(Stocks!C286/Stocks!C285)</f>
        <v>1.4191348049385757E-3</v>
      </c>
      <c r="D286" s="18">
        <f>LN(Stocks!D286/Stocks!D285)</f>
        <v>5.1438586600566225E-3</v>
      </c>
      <c r="E286" s="18">
        <f>LN(Stocks!E286/Stocks!E285)</f>
        <v>3.9272976021495773E-3</v>
      </c>
      <c r="F286" s="19">
        <f>LN(Stocks!F286/Stocks!F285)</f>
        <v>7.6133518692784209E-3</v>
      </c>
      <c r="G286" s="20">
        <f>LN(Stocks!B286/Stocks!B276)</f>
        <v>1.5013896099624782E-3</v>
      </c>
      <c r="H286" s="20">
        <f>LN(Stocks!C286/Stocks!C276)</f>
        <v>9.7075417914287577E-3</v>
      </c>
      <c r="I286" s="20">
        <f>LN(Stocks!D286/Stocks!D276)</f>
        <v>5.7691862711007945E-3</v>
      </c>
      <c r="J286" s="20">
        <f>LN(Stocks!E286/Stocks!E276)</f>
        <v>2.7410683320925069E-2</v>
      </c>
      <c r="K286" s="21">
        <f>LN(Stocks!F286/Stocks!F276)</f>
        <v>5.5579325529615115E-3</v>
      </c>
    </row>
    <row r="287" spans="1:11" x14ac:dyDescent="0.25">
      <c r="A287" s="37">
        <v>41352</v>
      </c>
      <c r="B287" s="18">
        <f>LN(Stocks!B287/Stocks!B286)</f>
        <v>1.0445972483300769E-2</v>
      </c>
      <c r="C287" s="18">
        <f>LN(Stocks!C287/Stocks!C286)</f>
        <v>-3.729280494740716E-3</v>
      </c>
      <c r="D287" s="18">
        <f>LN(Stocks!D287/Stocks!D286)</f>
        <v>1.0876700296349919E-3</v>
      </c>
      <c r="E287" s="18">
        <f>LN(Stocks!E287/Stocks!E286)</f>
        <v>-4.3751051352142857E-3</v>
      </c>
      <c r="F287" s="19">
        <f>LN(Stocks!F287/Stocks!F286)</f>
        <v>-2.6289636973452126E-3</v>
      </c>
      <c r="G287" s="20">
        <f>LN(Stocks!B287/Stocks!B277)</f>
        <v>1.5100161859806652E-2</v>
      </c>
      <c r="H287" s="20">
        <f>LN(Stocks!C287/Stocks!C277)</f>
        <v>9.3846825422486159E-3</v>
      </c>
      <c r="I287" s="20">
        <f>LN(Stocks!D287/Stocks!D277)</f>
        <v>5.8408564430153754E-3</v>
      </c>
      <c r="J287" s="20">
        <f>LN(Stocks!E287/Stocks!E277)</f>
        <v>2.4604797348066944E-2</v>
      </c>
      <c r="K287" s="21">
        <f>LN(Stocks!F287/Stocks!F277)</f>
        <v>6.4552417582590471E-3</v>
      </c>
    </row>
    <row r="288" spans="1:11" x14ac:dyDescent="0.25">
      <c r="A288" s="37">
        <v>41353</v>
      </c>
      <c r="B288" s="18">
        <f>LN(Stocks!B288/Stocks!B287)</f>
        <v>-1.1518163566523874E-2</v>
      </c>
      <c r="C288" s="18">
        <f>LN(Stocks!C288/Stocks!C287)</f>
        <v>-1.5238790646701238E-2</v>
      </c>
      <c r="D288" s="18">
        <f>LN(Stocks!D288/Stocks!D287)</f>
        <v>-2.0209131060288277E-3</v>
      </c>
      <c r="E288" s="18">
        <f>LN(Stocks!E288/Stocks!E287)</f>
        <v>-2.1372460351062775E-2</v>
      </c>
      <c r="F288" s="19">
        <f>LN(Stocks!F288/Stocks!F287)</f>
        <v>1.461606769262035E-3</v>
      </c>
      <c r="G288" s="20">
        <f>LN(Stocks!B288/Stocks!B278)</f>
        <v>2.2908858929070186E-3</v>
      </c>
      <c r="H288" s="20">
        <f>LN(Stocks!C288/Stocks!C278)</f>
        <v>-2.2555161917116166E-3</v>
      </c>
      <c r="I288" s="20">
        <f>LN(Stocks!D288/Stocks!D278)</f>
        <v>3.5074935490259852E-3</v>
      </c>
      <c r="J288" s="20">
        <f>LN(Stocks!E288/Stocks!E278)</f>
        <v>-1.7444388097145576E-3</v>
      </c>
      <c r="K288" s="21">
        <f>LN(Stocks!F288/Stocks!F278)</f>
        <v>1.0865061884708302E-2</v>
      </c>
    </row>
    <row r="289" spans="1:11" x14ac:dyDescent="0.25">
      <c r="A289" s="37">
        <v>41354</v>
      </c>
      <c r="B289" s="18">
        <f>LN(Stocks!B289/Stocks!B288)</f>
        <v>1.1235360738739698E-2</v>
      </c>
      <c r="C289" s="18">
        <f>LN(Stocks!C289/Stocks!C288)</f>
        <v>6.6618152140882165E-3</v>
      </c>
      <c r="D289" s="18">
        <f>LN(Stocks!D289/Stocks!D288)</f>
        <v>4.502792147038151E-3</v>
      </c>
      <c r="E289" s="18">
        <f>LN(Stocks!E289/Stocks!E288)</f>
        <v>-1.048155241071564E-3</v>
      </c>
      <c r="F289" s="19">
        <f>LN(Stocks!F289/Stocks!F288)</f>
        <v>-7.3281838719964128E-3</v>
      </c>
      <c r="G289" s="20">
        <f>LN(Stocks!B289/Stocks!B279)</f>
        <v>1.7260404649929277E-2</v>
      </c>
      <c r="H289" s="20">
        <f>LN(Stocks!C289/Stocks!C279)</f>
        <v>4.2260376908350586E-3</v>
      </c>
      <c r="I289" s="20">
        <f>LN(Stocks!D289/Stocks!D279)</f>
        <v>7.854219203088075E-3</v>
      </c>
      <c r="J289" s="20">
        <f>LN(Stocks!E289/Stocks!E279)</f>
        <v>-6.9430991050874399E-3</v>
      </c>
      <c r="K289" s="21">
        <f>LN(Stocks!F289/Stocks!F279)</f>
        <v>2.020878192059658E-2</v>
      </c>
    </row>
    <row r="290" spans="1:11" x14ac:dyDescent="0.25">
      <c r="A290" s="37">
        <v>41355</v>
      </c>
      <c r="B290" s="18">
        <f>LN(Stocks!B290/Stocks!B289)</f>
        <v>-3.54212995342577E-3</v>
      </c>
      <c r="C290" s="18">
        <f>LN(Stocks!C290/Stocks!C289)</f>
        <v>1.3449766870173997E-3</v>
      </c>
      <c r="D290" s="18">
        <f>LN(Stocks!D290/Stocks!D289)</f>
        <v>-7.7495907942385766E-4</v>
      </c>
      <c r="E290" s="18">
        <f>LN(Stocks!E290/Stocks!E289)</f>
        <v>-1.4582857283149862E-2</v>
      </c>
      <c r="F290" s="19">
        <f>LN(Stocks!F290/Stocks!F289)</f>
        <v>2.0573725323806296E-3</v>
      </c>
      <c r="G290" s="20">
        <f>LN(Stocks!B290/Stocks!B280)</f>
        <v>1.6023133914998339E-2</v>
      </c>
      <c r="H290" s="20">
        <f>LN(Stocks!C290/Stocks!C280)</f>
        <v>7.2844704937204069E-3</v>
      </c>
      <c r="I290" s="20">
        <f>LN(Stocks!D290/Stocks!D280)</f>
        <v>6.6889821051907793E-3</v>
      </c>
      <c r="J290" s="20">
        <f>LN(Stocks!E290/Stocks!E280)</f>
        <v>-2.5480440826802675E-2</v>
      </c>
      <c r="K290" s="21">
        <f>LN(Stocks!F290/Stocks!F280)</f>
        <v>1.6578409007079645E-2</v>
      </c>
    </row>
    <row r="291" spans="1:11" x14ac:dyDescent="0.25">
      <c r="A291" s="37">
        <v>41356</v>
      </c>
      <c r="B291" s="18">
        <f>LN(Stocks!B291/Stocks!B290)</f>
        <v>-1.9887532179614408E-3</v>
      </c>
      <c r="C291" s="18">
        <f>LN(Stocks!C291/Stocks!C290)</f>
        <v>3.3994449135561775E-3</v>
      </c>
      <c r="D291" s="18">
        <f>LN(Stocks!D291/Stocks!D290)</f>
        <v>2.6320848205280039E-3</v>
      </c>
      <c r="E291" s="18">
        <f>LN(Stocks!E291/Stocks!E290)</f>
        <v>-3.86030464579232E-3</v>
      </c>
      <c r="F291" s="19">
        <f>LN(Stocks!F291/Stocks!F290)</f>
        <v>-8.2550804860879196E-3</v>
      </c>
      <c r="G291" s="20">
        <f>LN(Stocks!B291/Stocks!B281)</f>
        <v>1.0722689294923343E-2</v>
      </c>
      <c r="H291" s="20">
        <f>LN(Stocks!C291/Stocks!C281)</f>
        <v>6.9002071223278599E-3</v>
      </c>
      <c r="I291" s="20">
        <f>LN(Stocks!D291/Stocks!D281)</f>
        <v>1.0570533471805135E-2</v>
      </c>
      <c r="J291" s="20">
        <f>LN(Stocks!E291/Stocks!E281)</f>
        <v>-3.4775000483765937E-2</v>
      </c>
      <c r="K291" s="21">
        <f>LN(Stocks!F291/Stocks!F281)</f>
        <v>-1.6151020854114666E-2</v>
      </c>
    </row>
    <row r="292" spans="1:11" x14ac:dyDescent="0.25">
      <c r="A292" s="37">
        <v>41359</v>
      </c>
      <c r="B292" s="18">
        <f>LN(Stocks!B292/Stocks!B291)</f>
        <v>1.7052150218475213E-3</v>
      </c>
      <c r="C292" s="18">
        <f>LN(Stocks!C292/Stocks!C291)</f>
        <v>-3.5745290520910696E-4</v>
      </c>
      <c r="D292" s="18">
        <f>LN(Stocks!D292/Stocks!D291)</f>
        <v>1.159189354479714E-3</v>
      </c>
      <c r="E292" s="18">
        <f>LN(Stocks!E292/Stocks!E291)</f>
        <v>6.2181394163916808E-3</v>
      </c>
      <c r="F292" s="19">
        <f>LN(Stocks!F292/Stocks!F291)</f>
        <v>-8.8835295396906273E-4</v>
      </c>
      <c r="G292" s="20">
        <f>LN(Stocks!B292/Stocks!B282)</f>
        <v>1.1996957261094907E-2</v>
      </c>
      <c r="H292" s="20">
        <f>LN(Stocks!C292/Stocks!C282)</f>
        <v>3.6695236779873191E-3</v>
      </c>
      <c r="I292" s="20">
        <f>LN(Stocks!D292/Stocks!D282)</f>
        <v>1.4624842055405925E-2</v>
      </c>
      <c r="J292" s="20">
        <f>LN(Stocks!E292/Stocks!E282)</f>
        <v>-3.126883761077192E-2</v>
      </c>
      <c r="K292" s="21">
        <f>LN(Stocks!F292/Stocks!F282)</f>
        <v>-9.4366964919943442E-3</v>
      </c>
    </row>
    <row r="293" spans="1:11" x14ac:dyDescent="0.25">
      <c r="A293" s="37">
        <v>41360</v>
      </c>
      <c r="B293" s="18">
        <f>LN(Stocks!B293/Stocks!B292)</f>
        <v>2.0514974648294094E-2</v>
      </c>
      <c r="C293" s="18">
        <f>LN(Stocks!C293/Stocks!C292)</f>
        <v>4.7237025329284581E-3</v>
      </c>
      <c r="D293" s="18">
        <f>LN(Stocks!D293/Stocks!D292)</f>
        <v>-3.0903123624604321E-4</v>
      </c>
      <c r="E293" s="18">
        <f>LN(Stocks!E293/Stocks!E292)</f>
        <v>1.7190289780479749E-3</v>
      </c>
      <c r="F293" s="19">
        <f>LN(Stocks!F293/Stocks!F292)</f>
        <v>5.0243760684146668E-3</v>
      </c>
      <c r="G293" s="20">
        <f>LN(Stocks!B293/Stocks!B283)</f>
        <v>3.4021510829049653E-2</v>
      </c>
      <c r="H293" s="20">
        <f>LN(Stocks!C293/Stocks!C283)</f>
        <v>1.7761645395975072E-2</v>
      </c>
      <c r="I293" s="20">
        <f>LN(Stocks!D293/Stocks!D283)</f>
        <v>1.2828058523791279E-2</v>
      </c>
      <c r="J293" s="20">
        <f>LN(Stocks!E293/Stocks!E283)</f>
        <v>-2.9644438355916666E-2</v>
      </c>
      <c r="K293" s="21">
        <f>LN(Stocks!F293/Stocks!F283)</f>
        <v>1.455115242367875E-2</v>
      </c>
    </row>
    <row r="294" spans="1:11" x14ac:dyDescent="0.25">
      <c r="A294" s="37">
        <v>41361</v>
      </c>
      <c r="B294" s="18">
        <f>LN(Stocks!B294/Stocks!B293)</f>
        <v>2.222559061454478E-3</v>
      </c>
      <c r="C294" s="18">
        <f>LN(Stocks!C294/Stocks!C293)</f>
        <v>-3.6521901154362522E-3</v>
      </c>
      <c r="D294" s="18">
        <f>LN(Stocks!D294/Stocks!D293)</f>
        <v>-4.723441352505086E-3</v>
      </c>
      <c r="E294" s="18">
        <f>LN(Stocks!E294/Stocks!E293)</f>
        <v>1.2697380323555505E-2</v>
      </c>
      <c r="F294" s="19">
        <f>LN(Stocks!F294/Stocks!F293)</f>
        <v>1.4923624101291971E-2</v>
      </c>
      <c r="G294" s="20">
        <f>LN(Stocks!B294/Stocks!B284)</f>
        <v>2.5723223188708278E-2</v>
      </c>
      <c r="H294" s="20">
        <f>LN(Stocks!C294/Stocks!C284)</f>
        <v>3.5699782120310499E-4</v>
      </c>
      <c r="I294" s="20">
        <f>LN(Stocks!D294/Stocks!D284)</f>
        <v>7.4789351111822534E-3</v>
      </c>
      <c r="J294" s="20">
        <f>LN(Stocks!E294/Stocks!E284)</f>
        <v>-1.8813786275513902E-2</v>
      </c>
      <c r="K294" s="21">
        <f>LN(Stocks!F294/Stocks!F284)</f>
        <v>1.9059647215737403E-2</v>
      </c>
    </row>
    <row r="295" spans="1:11" x14ac:dyDescent="0.25">
      <c r="A295" s="37">
        <v>41362</v>
      </c>
      <c r="B295" s="18">
        <f>LN(Stocks!B295/Stocks!B294)</f>
        <v>-1.3192055725768795E-3</v>
      </c>
      <c r="C295" s="18">
        <f>LN(Stocks!C295/Stocks!C294)</f>
        <v>5.428640009558448E-3</v>
      </c>
      <c r="D295" s="18">
        <f>LN(Stocks!D295/Stocks!D294)</f>
        <v>3.7187251378401525E-3</v>
      </c>
      <c r="E295" s="18">
        <f>LN(Stocks!E295/Stocks!E294)</f>
        <v>1.0827645699361722E-4</v>
      </c>
      <c r="F295" s="19">
        <f>LN(Stocks!F295/Stocks!F294)</f>
        <v>2.610417736288151E-3</v>
      </c>
      <c r="G295" s="20">
        <f>LN(Stocks!B295/Stocks!B285)</f>
        <v>2.2768123494173793E-2</v>
      </c>
      <c r="H295" s="20">
        <f>LN(Stocks!C295/Stocks!C285)</f>
        <v>0</v>
      </c>
      <c r="I295" s="20">
        <f>LN(Stocks!D295/Stocks!D285)</f>
        <v>1.0415975375373794E-2</v>
      </c>
      <c r="J295" s="20">
        <f>LN(Stocks!E295/Stocks!E285)</f>
        <v>-2.0568759879152448E-2</v>
      </c>
      <c r="K295" s="21">
        <f>LN(Stocks!F295/Stocks!F285)</f>
        <v>1.4590168067516915E-2</v>
      </c>
    </row>
    <row r="296" spans="1:11" x14ac:dyDescent="0.25">
      <c r="A296" s="37">
        <v>41363</v>
      </c>
      <c r="B296" s="18">
        <f>LN(Stocks!B296/Stocks!B295)</f>
        <v>-1.8774331081425647E-3</v>
      </c>
      <c r="C296" s="18">
        <f>LN(Stocks!C296/Stocks!C295)</f>
        <v>-1.7764498941223144E-3</v>
      </c>
      <c r="D296" s="18">
        <f>LN(Stocks!D296/Stocks!D295)</f>
        <v>2.2400112259927558E-3</v>
      </c>
      <c r="E296" s="18">
        <f>LN(Stocks!E296/Stocks!E295)</f>
        <v>-2.3358612987250992E-3</v>
      </c>
      <c r="F296" s="19">
        <f>LN(Stocks!F296/Stocks!F295)</f>
        <v>0</v>
      </c>
      <c r="G296" s="20">
        <f>LN(Stocks!B296/Stocks!B286)</f>
        <v>2.5878396535005774E-2</v>
      </c>
      <c r="H296" s="20">
        <f>LN(Stocks!C296/Stocks!C286)</f>
        <v>-3.1955846990607984E-3</v>
      </c>
      <c r="I296" s="20">
        <f>LN(Stocks!D296/Stocks!D286)</f>
        <v>7.5121279413098404E-3</v>
      </c>
      <c r="J296" s="20">
        <f>LN(Stocks!E296/Stocks!E286)</f>
        <v>-2.6831918780027209E-2</v>
      </c>
      <c r="K296" s="21">
        <f>LN(Stocks!F296/Stocks!F286)</f>
        <v>6.9768161982386523E-3</v>
      </c>
    </row>
    <row r="297" spans="1:11" x14ac:dyDescent="0.25">
      <c r="A297" s="37">
        <v>41366</v>
      </c>
      <c r="B297" s="18">
        <f>LN(Stocks!B297/Stocks!B296)</f>
        <v>2.7850292945479153E-4</v>
      </c>
      <c r="C297" s="18">
        <f>LN(Stocks!C297/Stocks!C296)</f>
        <v>-2.0471709263138595E-3</v>
      </c>
      <c r="D297" s="18">
        <f>LN(Stocks!D297/Stocks!D296)</f>
        <v>0</v>
      </c>
      <c r="E297" s="18">
        <f>LN(Stocks!E297/Stocks!E296)</f>
        <v>1.077875813296259E-2</v>
      </c>
      <c r="F297" s="19">
        <f>LN(Stocks!F297/Stocks!F296)</f>
        <v>-3.4822363541610313E-3</v>
      </c>
      <c r="G297" s="20">
        <f>LN(Stocks!B297/Stocks!B287)</f>
        <v>1.5710926981159969E-2</v>
      </c>
      <c r="H297" s="20">
        <f>LN(Stocks!C297/Stocks!C287)</f>
        <v>-1.5134751306339447E-3</v>
      </c>
      <c r="I297" s="20">
        <f>LN(Stocks!D297/Stocks!D287)</f>
        <v>6.4244579116749063E-3</v>
      </c>
      <c r="J297" s="20">
        <f>LN(Stocks!E297/Stocks!E287)</f>
        <v>-1.1678055511850288E-2</v>
      </c>
      <c r="K297" s="21">
        <f>LN(Stocks!F297/Stocks!F287)</f>
        <v>6.1235435414228705E-3</v>
      </c>
    </row>
    <row r="298" spans="1:11" x14ac:dyDescent="0.25">
      <c r="A298" s="37">
        <v>41367</v>
      </c>
      <c r="B298" s="18">
        <f>LN(Stocks!B298/Stocks!B297)</f>
        <v>7.4183076603610608E-3</v>
      </c>
      <c r="C298" s="18">
        <f>LN(Stocks!C298/Stocks!C297)</f>
        <v>-1.3373022251974094E-3</v>
      </c>
      <c r="D298" s="18">
        <f>LN(Stocks!D298/Stocks!D297)</f>
        <v>-2.472109541960562E-3</v>
      </c>
      <c r="E298" s="18">
        <f>LN(Stocks!E298/Stocks!E297)</f>
        <v>-4.7575649313129674E-3</v>
      </c>
      <c r="F298" s="19">
        <f>LN(Stocks!F298/Stocks!F297)</f>
        <v>1.12734034443694E-2</v>
      </c>
      <c r="G298" s="20">
        <f>LN(Stocks!B298/Stocks!B288)</f>
        <v>3.4647398208044904E-2</v>
      </c>
      <c r="H298" s="20">
        <f>LN(Stocks!C298/Stocks!C288)</f>
        <v>1.2388013290869906E-2</v>
      </c>
      <c r="I298" s="20">
        <f>LN(Stocks!D298/Stocks!D288)</f>
        <v>5.9732614757432058E-3</v>
      </c>
      <c r="J298" s="20">
        <f>LN(Stocks!E298/Stocks!E288)</f>
        <v>4.9368399078995899E-3</v>
      </c>
      <c r="K298" s="21">
        <f>LN(Stocks!F298/Stocks!F288)</f>
        <v>1.5935340216529981E-2</v>
      </c>
    </row>
    <row r="299" spans="1:11" x14ac:dyDescent="0.25">
      <c r="A299" s="37">
        <v>41368</v>
      </c>
      <c r="B299" s="18">
        <f>LN(Stocks!B299/Stocks!B298)</f>
        <v>-5.1942038193522775E-3</v>
      </c>
      <c r="C299" s="18">
        <f>LN(Stocks!C299/Stocks!C298)</f>
        <v>1.7861288804130217E-3</v>
      </c>
      <c r="D299" s="18">
        <f>LN(Stocks!D299/Stocks!D298)</f>
        <v>8.6255674288726325E-3</v>
      </c>
      <c r="E299" s="18">
        <f>LN(Stocks!E299/Stocks!E298)</f>
        <v>-3.7936083599181317E-3</v>
      </c>
      <c r="F299" s="19">
        <f>LN(Stocks!F299/Stocks!F298)</f>
        <v>-5.7654194167270512E-3</v>
      </c>
      <c r="G299" s="20">
        <f>LN(Stocks!B299/Stocks!B289)</f>
        <v>1.8217833649952945E-2</v>
      </c>
      <c r="H299" s="20">
        <f>LN(Stocks!C299/Stocks!C289)</f>
        <v>7.5123269571949194E-3</v>
      </c>
      <c r="I299" s="20">
        <f>LN(Stocks!D299/Stocks!D289)</f>
        <v>1.0096036757577679E-2</v>
      </c>
      <c r="J299" s="20">
        <f>LN(Stocks!E299/Stocks!E289)</f>
        <v>2.1913867890528344E-3</v>
      </c>
      <c r="K299" s="21">
        <f>LN(Stocks!F299/Stocks!F289)</f>
        <v>1.749810467179938E-2</v>
      </c>
    </row>
    <row r="300" spans="1:11" x14ac:dyDescent="0.25">
      <c r="A300" s="37">
        <v>41369</v>
      </c>
      <c r="B300" s="18">
        <f>LN(Stocks!B300/Stocks!B299)</f>
        <v>-2.502606770463653E-3</v>
      </c>
      <c r="C300" s="18">
        <f>LN(Stocks!C300/Stocks!C299)</f>
        <v>3.2071662757587605E-3</v>
      </c>
      <c r="D300" s="18">
        <f>LN(Stocks!D300/Stocks!D299)</f>
        <v>-1.9958183408681114E-3</v>
      </c>
      <c r="E300" s="18">
        <f>LN(Stocks!E300/Stocks!E299)</f>
        <v>-4.2547997904485131E-3</v>
      </c>
      <c r="F300" s="19">
        <f>LN(Stocks!F300/Stocks!F299)</f>
        <v>4.0391566496386045E-3</v>
      </c>
      <c r="G300" s="20">
        <f>LN(Stocks!B300/Stocks!B290)</f>
        <v>1.9257356832915115E-2</v>
      </c>
      <c r="H300" s="20">
        <f>LN(Stocks!C300/Stocks!C290)</f>
        <v>9.3745165459362661E-3</v>
      </c>
      <c r="I300" s="20">
        <f>LN(Stocks!D300/Stocks!D290)</f>
        <v>8.8751774961333494E-3</v>
      </c>
      <c r="J300" s="20">
        <f>LN(Stocks!E300/Stocks!E290)</f>
        <v>1.2519444281754256E-2</v>
      </c>
      <c r="K300" s="21">
        <f>LN(Stocks!F300/Stocks!F290)</f>
        <v>1.9479888789057393E-2</v>
      </c>
    </row>
    <row r="301" spans="1:11" x14ac:dyDescent="0.25">
      <c r="A301" s="37">
        <v>41370</v>
      </c>
      <c r="B301" s="18">
        <f>LN(Stocks!B301/Stocks!B300)</f>
        <v>-2.2300110855431672E-3</v>
      </c>
      <c r="C301" s="18">
        <f>LN(Stocks!C301/Stocks!C300)</f>
        <v>-1.6914013101734572E-3</v>
      </c>
      <c r="D301" s="18">
        <f>LN(Stocks!D301/Stocks!D300)</f>
        <v>-1.4608698169685931E-3</v>
      </c>
      <c r="E301" s="18">
        <f>LN(Stocks!E301/Stocks!E300)</f>
        <v>-3.884936686505548E-3</v>
      </c>
      <c r="F301" s="19">
        <f>LN(Stocks!F301/Stocks!F300)</f>
        <v>3.4493095076798511E-3</v>
      </c>
      <c r="G301" s="20">
        <f>LN(Stocks!B301/Stocks!B291)</f>
        <v>1.9016098965333541E-2</v>
      </c>
      <c r="H301" s="20">
        <f>LN(Stocks!C301/Stocks!C291)</f>
        <v>4.2836703222064714E-3</v>
      </c>
      <c r="I301" s="20">
        <f>LN(Stocks!D301/Stocks!D291)</f>
        <v>4.7822228586368865E-3</v>
      </c>
      <c r="J301" s="20">
        <f>LN(Stocks!E301/Stocks!E291)</f>
        <v>1.249481224104107E-2</v>
      </c>
      <c r="K301" s="21">
        <f>LN(Stocks!F301/Stocks!F291)</f>
        <v>3.1184278782825217E-2</v>
      </c>
    </row>
    <row r="302" spans="1:11" x14ac:dyDescent="0.25">
      <c r="A302" s="37">
        <v>41373</v>
      </c>
      <c r="B302" s="18">
        <f>LN(Stocks!B302/Stocks!B301)</f>
        <v>-1.1867481461276127E-3</v>
      </c>
      <c r="C302" s="18">
        <f>LN(Stocks!C302/Stocks!C301)</f>
        <v>7.125909948338707E-4</v>
      </c>
      <c r="D302" s="18">
        <f>LN(Stocks!D302/Stocks!D301)</f>
        <v>1.5385496050807353E-4</v>
      </c>
      <c r="E302" s="18">
        <f>LN(Stocks!E302/Stocks!E301)</f>
        <v>7.2750092606187387E-5</v>
      </c>
      <c r="F302" s="19">
        <f>LN(Stocks!F302/Stocks!F301)</f>
        <v>6.8630954830947053E-3</v>
      </c>
      <c r="G302" s="20">
        <f>LN(Stocks!B302/Stocks!B292)</f>
        <v>1.6124135797358212E-2</v>
      </c>
      <c r="H302" s="20">
        <f>LN(Stocks!C302/Stocks!C292)</f>
        <v>5.3537142222494869E-3</v>
      </c>
      <c r="I302" s="20">
        <f>LN(Stocks!D302/Stocks!D292)</f>
        <v>3.7768884646653005E-3</v>
      </c>
      <c r="J302" s="20">
        <f>LN(Stocks!E302/Stocks!E292)</f>
        <v>6.3494229172554872E-3</v>
      </c>
      <c r="K302" s="21">
        <f>LN(Stocks!F302/Stocks!F292)</f>
        <v>3.8935727219888937E-2</v>
      </c>
    </row>
    <row r="303" spans="1:11" x14ac:dyDescent="0.25">
      <c r="A303" s="37">
        <v>41374</v>
      </c>
      <c r="B303" s="18">
        <f>LN(Stocks!B303/Stocks!B302)</f>
        <v>-1.0814587081279315E-2</v>
      </c>
      <c r="C303" s="18">
        <f>LN(Stocks!C303/Stocks!C302)</f>
        <v>-1.8713840349562914E-3</v>
      </c>
      <c r="D303" s="18">
        <f>LN(Stocks!D303/Stocks!D302)</f>
        <v>9.3423352173157437E-3</v>
      </c>
      <c r="E303" s="18">
        <f>LN(Stocks!E303/Stocks!E302)</f>
        <v>-1.6746812768408787E-3</v>
      </c>
      <c r="F303" s="19">
        <f>LN(Stocks!F303/Stocks!F302)</f>
        <v>7.947710396417406E-3</v>
      </c>
      <c r="G303" s="20">
        <f>LN(Stocks!B303/Stocks!B293)</f>
        <v>-1.5205425932215109E-2</v>
      </c>
      <c r="H303" s="20">
        <f>LN(Stocks!C303/Stocks!C293)</f>
        <v>-1.2413723456352369E-3</v>
      </c>
      <c r="I303" s="20">
        <f>LN(Stocks!D303/Stocks!D293)</f>
        <v>1.3428254918227227E-2</v>
      </c>
      <c r="J303" s="20">
        <f>LN(Stocks!E303/Stocks!E293)</f>
        <v>2.9557126623666408E-3</v>
      </c>
      <c r="K303" s="21">
        <f>LN(Stocks!F303/Stocks!F293)</f>
        <v>4.1859061547891804E-2</v>
      </c>
    </row>
    <row r="304" spans="1:11" x14ac:dyDescent="0.25">
      <c r="A304" s="37">
        <v>41375</v>
      </c>
      <c r="B304" s="18">
        <f>LN(Stocks!B304/Stocks!B303)</f>
        <v>1.1993053202646118E-3</v>
      </c>
      <c r="C304" s="18">
        <f>LN(Stocks!C304/Stocks!C303)</f>
        <v>-5.7251675128934306E-3</v>
      </c>
      <c r="D304" s="18">
        <f>LN(Stocks!D304/Stocks!D303)</f>
        <v>4.5714138835362014E-4</v>
      </c>
      <c r="E304" s="18">
        <f>LN(Stocks!E304/Stocks!E303)</f>
        <v>1.1774580129273655E-3</v>
      </c>
      <c r="F304" s="19">
        <f>LN(Stocks!F304/Stocks!F303)</f>
        <v>2.2594334696982013E-3</v>
      </c>
      <c r="G304" s="20">
        <f>LN(Stocks!B304/Stocks!B294)</f>
        <v>-1.6228679673404751E-2</v>
      </c>
      <c r="H304" s="20">
        <f>LN(Stocks!C304/Stocks!C294)</f>
        <v>-3.3143497430924481E-3</v>
      </c>
      <c r="I304" s="20">
        <f>LN(Stocks!D304/Stocks!D294)</f>
        <v>1.8608837659085855E-2</v>
      </c>
      <c r="J304" s="20">
        <f>LN(Stocks!E304/Stocks!E294)</f>
        <v>-8.5642096482614807E-3</v>
      </c>
      <c r="K304" s="21">
        <f>LN(Stocks!F304/Stocks!F294)</f>
        <v>2.9194870916297931E-2</v>
      </c>
    </row>
    <row r="305" spans="1:11" x14ac:dyDescent="0.25">
      <c r="A305" s="37">
        <v>41376</v>
      </c>
      <c r="B305" s="18">
        <f>LN(Stocks!B305/Stocks!B304)</f>
        <v>-5.3029456424181134E-3</v>
      </c>
      <c r="C305" s="18">
        <f>LN(Stocks!C305/Stocks!C304)</f>
        <v>-2.2453034000566078E-3</v>
      </c>
      <c r="D305" s="18">
        <f>LN(Stocks!D305/Stocks!D304)</f>
        <v>-3.8166994876852422E-3</v>
      </c>
      <c r="E305" s="18">
        <f>LN(Stocks!E305/Stocks!E304)</f>
        <v>-9.2240824766493792E-4</v>
      </c>
      <c r="F305" s="19">
        <f>LN(Stocks!F305/Stocks!F304)</f>
        <v>-1.3061087861025033E-2</v>
      </c>
      <c r="G305" s="20">
        <f>LN(Stocks!B305/Stocks!B295)</f>
        <v>-2.0212419743246071E-2</v>
      </c>
      <c r="H305" s="20">
        <f>LN(Stocks!C305/Stocks!C295)</f>
        <v>-1.0988293152707572E-2</v>
      </c>
      <c r="I305" s="20">
        <f>LN(Stocks!D305/Stocks!D295)</f>
        <v>1.1073413033560426E-2</v>
      </c>
      <c r="J305" s="20">
        <f>LN(Stocks!E305/Stocks!E295)</f>
        <v>-9.5948943529200661E-3</v>
      </c>
      <c r="K305" s="21">
        <f>LN(Stocks!F305/Stocks!F295)</f>
        <v>1.3523365318984952E-2</v>
      </c>
    </row>
    <row r="306" spans="1:11" x14ac:dyDescent="0.25">
      <c r="A306" s="37">
        <v>41380</v>
      </c>
      <c r="B306" s="18">
        <f>LN(Stocks!B306/Stocks!B305)</f>
        <v>5.5146287587343173E-3</v>
      </c>
      <c r="C306" s="18">
        <f>LN(Stocks!C306/Stocks!C305)</f>
        <v>1.295310298000534E-2</v>
      </c>
      <c r="D306" s="18">
        <f>LN(Stocks!D306/Stocks!D305)</f>
        <v>4.5020773149839896E-3</v>
      </c>
      <c r="E306" s="18">
        <f>LN(Stocks!E306/Stocks!E305)</f>
        <v>1.6390731611743928E-2</v>
      </c>
      <c r="F306" s="19">
        <f>LN(Stocks!F306/Stocks!F305)</f>
        <v>1.1423152444301728E-3</v>
      </c>
      <c r="G306" s="20">
        <f>LN(Stocks!B306/Stocks!B296)</f>
        <v>-1.28203578763692E-2</v>
      </c>
      <c r="H306" s="20">
        <f>LN(Stocks!C306/Stocks!C296)</f>
        <v>3.7412597214200789E-3</v>
      </c>
      <c r="I306" s="20">
        <f>LN(Stocks!D306/Stocks!D296)</f>
        <v>1.3335479122551688E-2</v>
      </c>
      <c r="J306" s="20">
        <f>LN(Stocks!E306/Stocks!E296)</f>
        <v>9.1316985575489191E-3</v>
      </c>
      <c r="K306" s="21">
        <f>LN(Stocks!F306/Stocks!F296)</f>
        <v>1.4665680563415148E-2</v>
      </c>
    </row>
    <row r="307" spans="1:11" x14ac:dyDescent="0.25">
      <c r="A307" s="37">
        <v>41381</v>
      </c>
      <c r="B307" s="18">
        <f>LN(Stocks!B307/Stocks!B306)</f>
        <v>-4.451630679556064E-3</v>
      </c>
      <c r="C307" s="18">
        <f>LN(Stocks!C307/Stocks!C306)</f>
        <v>-1.3324042187175891E-3</v>
      </c>
      <c r="D307" s="18">
        <f>LN(Stocks!D307/Stocks!D306)</f>
        <v>7.2067529901890318E-3</v>
      </c>
      <c r="E307" s="18">
        <f>LN(Stocks!E307/Stocks!E306)</f>
        <v>-4.1813392814729752E-4</v>
      </c>
      <c r="F307" s="19">
        <f>LN(Stocks!F307/Stocks!F306)</f>
        <v>-1.0329850979976423E-2</v>
      </c>
      <c r="G307" s="20">
        <f>LN(Stocks!B307/Stocks!B297)</f>
        <v>-1.7550491485380199E-2</v>
      </c>
      <c r="H307" s="20">
        <f>LN(Stocks!C307/Stocks!C297)</f>
        <v>4.4560264290163477E-3</v>
      </c>
      <c r="I307" s="20">
        <f>LN(Stocks!D307/Stocks!D297)</f>
        <v>2.0542232112740699E-2</v>
      </c>
      <c r="J307" s="20">
        <f>LN(Stocks!E307/Stocks!E297)</f>
        <v>-2.0651935035609407E-3</v>
      </c>
      <c r="K307" s="21">
        <f>LN(Stocks!F307/Stocks!F297)</f>
        <v>7.818065937599674E-3</v>
      </c>
    </row>
    <row r="308" spans="1:11" x14ac:dyDescent="0.25">
      <c r="A308" s="37">
        <v>41382</v>
      </c>
      <c r="B308" s="18">
        <f>LN(Stocks!B308/Stocks!B307)</f>
        <v>-3.6897504072110452E-3</v>
      </c>
      <c r="C308" s="18">
        <f>LN(Stocks!C308/Stocks!C307)</f>
        <v>-2.0459674877626433E-3</v>
      </c>
      <c r="D308" s="18">
        <f>LN(Stocks!D308/Stocks!D307)</f>
        <v>2.5663941459644871E-3</v>
      </c>
      <c r="E308" s="18">
        <f>LN(Stocks!E308/Stocks!E307)</f>
        <v>1.6596900294431594E-3</v>
      </c>
      <c r="F308" s="19">
        <f>LN(Stocks!F308/Stocks!F307)</f>
        <v>-1.5405003964628315E-2</v>
      </c>
      <c r="G308" s="20">
        <f>LN(Stocks!B308/Stocks!B298)</f>
        <v>-2.8658549552952352E-2</v>
      </c>
      <c r="H308" s="20">
        <f>LN(Stocks!C308/Stocks!C298)</f>
        <v>3.7473611664511999E-3</v>
      </c>
      <c r="I308" s="20">
        <f>LN(Stocks!D308/Stocks!D298)</f>
        <v>2.5580735800665718E-2</v>
      </c>
      <c r="J308" s="20">
        <f>LN(Stocks!E308/Stocks!E298)</f>
        <v>4.3520614571949875E-3</v>
      </c>
      <c r="K308" s="21">
        <f>LN(Stocks!F308/Stocks!F298)</f>
        <v>-1.8860341471398017E-2</v>
      </c>
    </row>
    <row r="309" spans="1:11" x14ac:dyDescent="0.25">
      <c r="A309" s="37">
        <v>41383</v>
      </c>
      <c r="B309" s="18">
        <f>LN(Stocks!B309/Stocks!B308)</f>
        <v>1.2433158714928493E-2</v>
      </c>
      <c r="C309" s="18">
        <f>LN(Stocks!C309/Stocks!C308)</f>
        <v>2.027556418396129E-2</v>
      </c>
      <c r="D309" s="18">
        <f>LN(Stocks!D309/Stocks!D308)</f>
        <v>4.7386072083954664E-3</v>
      </c>
      <c r="E309" s="18">
        <f>LN(Stocks!E309/Stocks!E308)</f>
        <v>4.0955873874045368E-3</v>
      </c>
      <c r="F309" s="19">
        <f>LN(Stocks!F309/Stocks!F308)</f>
        <v>2.9296278187916354E-4</v>
      </c>
      <c r="G309" s="20">
        <f>LN(Stocks!B309/Stocks!B299)</f>
        <v>-1.1031187018671418E-2</v>
      </c>
      <c r="H309" s="20">
        <f>LN(Stocks!C309/Stocks!C299)</f>
        <v>2.2236796469999365E-2</v>
      </c>
      <c r="I309" s="20">
        <f>LN(Stocks!D309/Stocks!D299)</f>
        <v>2.1693775580188524E-2</v>
      </c>
      <c r="J309" s="20">
        <f>LN(Stocks!E309/Stocks!E299)</f>
        <v>1.2241257204517728E-2</v>
      </c>
      <c r="K309" s="21">
        <f>LN(Stocks!F309/Stocks!F299)</f>
        <v>-1.2801959272791711E-2</v>
      </c>
    </row>
    <row r="310" spans="1:11" x14ac:dyDescent="0.25">
      <c r="A310" s="37">
        <v>41384</v>
      </c>
      <c r="B310" s="18">
        <f>LN(Stocks!B310/Stocks!B309)</f>
        <v>-1.1941408752229243E-3</v>
      </c>
      <c r="C310" s="18">
        <f>LN(Stocks!C310/Stocks!C309)</f>
        <v>-2.796473828868017E-3</v>
      </c>
      <c r="D310" s="18">
        <f>LN(Stocks!D310/Stocks!D309)</f>
        <v>1.0499590009260013E-3</v>
      </c>
      <c r="E310" s="18">
        <f>LN(Stocks!E310/Stocks!E309)</f>
        <v>1.8280411256679536E-3</v>
      </c>
      <c r="F310" s="19">
        <f>LN(Stocks!F310/Stocks!F309)</f>
        <v>-4.4021372019589916E-3</v>
      </c>
      <c r="G310" s="20">
        <f>LN(Stocks!B310/Stocks!B300)</f>
        <v>-9.7227211234306842E-3</v>
      </c>
      <c r="H310" s="20">
        <f>LN(Stocks!C310/Stocks!C300)</f>
        <v>1.6233156365372391E-2</v>
      </c>
      <c r="I310" s="20">
        <f>LN(Stocks!D310/Stocks!D300)</f>
        <v>2.473955292198279E-2</v>
      </c>
      <c r="J310" s="20">
        <f>LN(Stocks!E310/Stocks!E300)</f>
        <v>1.832409812063425E-2</v>
      </c>
      <c r="K310" s="21">
        <f>LN(Stocks!F310/Stocks!F300)</f>
        <v>-2.1243253124389253E-2</v>
      </c>
    </row>
    <row r="311" spans="1:11" x14ac:dyDescent="0.25">
      <c r="A311" s="37">
        <v>41387</v>
      </c>
      <c r="B311" s="18">
        <f>LN(Stocks!B311/Stocks!B310)</f>
        <v>9.583447840488651E-3</v>
      </c>
      <c r="C311" s="18">
        <f>LN(Stocks!C311/Stocks!C310)</f>
        <v>1.2436607600189914E-2</v>
      </c>
      <c r="D311" s="18">
        <f>LN(Stocks!D311/Stocks!D310)</f>
        <v>6.1275226557988473E-3</v>
      </c>
      <c r="E311" s="18">
        <f>LN(Stocks!E311/Stocks!E310)</f>
        <v>2.2944243838707728E-2</v>
      </c>
      <c r="F311" s="19">
        <f>LN(Stocks!F311/Stocks!F310)</f>
        <v>1.3148523996945032E-2</v>
      </c>
      <c r="G311" s="20">
        <f>LN(Stocks!B311/Stocks!B301)</f>
        <v>2.0907378026012819E-3</v>
      </c>
      <c r="H311" s="20">
        <f>LN(Stocks!C311/Stocks!C301)</f>
        <v>3.0361165275735864E-2</v>
      </c>
      <c r="I311" s="20">
        <f>LN(Stocks!D311/Stocks!D301)</f>
        <v>3.2327945394750077E-2</v>
      </c>
      <c r="J311" s="20">
        <f>LN(Stocks!E311/Stocks!E301)</f>
        <v>4.5153278645847304E-2</v>
      </c>
      <c r="K311" s="21">
        <f>LN(Stocks!F311/Stocks!F301)</f>
        <v>-1.1544038635124126E-2</v>
      </c>
    </row>
    <row r="312" spans="1:11" x14ac:dyDescent="0.25">
      <c r="A312" s="37">
        <v>41388</v>
      </c>
      <c r="B312" s="18">
        <f>LN(Stocks!B312/Stocks!B311)</f>
        <v>6.1769502876731592E-3</v>
      </c>
      <c r="C312" s="18">
        <f>LN(Stocks!C312/Stocks!C311)</f>
        <v>3.7095681583093404E-3</v>
      </c>
      <c r="D312" s="18">
        <f>LN(Stocks!D312/Stocks!D311)</f>
        <v>5.4157637027342581E-2</v>
      </c>
      <c r="E312" s="18">
        <f>LN(Stocks!E312/Stocks!E311)</f>
        <v>1.0996823337555627E-2</v>
      </c>
      <c r="F312" s="19">
        <f>LN(Stocks!F312/Stocks!F311)</f>
        <v>6.077155506669831E-3</v>
      </c>
      <c r="G312" s="20">
        <f>LN(Stocks!B312/Stocks!B302)</f>
        <v>9.4544362364019571E-3</v>
      </c>
      <c r="H312" s="20">
        <f>LN(Stocks!C312/Stocks!C302)</f>
        <v>3.3358142439211307E-2</v>
      </c>
      <c r="I312" s="20">
        <f>LN(Stocks!D312/Stocks!D302)</f>
        <v>8.6331727461584434E-2</v>
      </c>
      <c r="J312" s="20">
        <f>LN(Stocks!E312/Stocks!E302)</f>
        <v>5.6077351890796788E-2</v>
      </c>
      <c r="K312" s="21">
        <f>LN(Stocks!F312/Stocks!F302)</f>
        <v>-1.2329978611548916E-2</v>
      </c>
    </row>
    <row r="313" spans="1:11" x14ac:dyDescent="0.25">
      <c r="A313" s="37">
        <v>41389</v>
      </c>
      <c r="B313" s="18">
        <f>LN(Stocks!B313/Stocks!B312)</f>
        <v>-5.8984158445185833E-3</v>
      </c>
      <c r="C313" s="18">
        <f>LN(Stocks!C313/Stocks!C312)</f>
        <v>3.4435416690673469E-4</v>
      </c>
      <c r="D313" s="18">
        <f>LN(Stocks!D313/Stocks!D312)</f>
        <v>-6.0878217159694714E-3</v>
      </c>
      <c r="E313" s="18">
        <f>LN(Stocks!E313/Stocks!E312)</f>
        <v>-6.5366769006824281E-4</v>
      </c>
      <c r="F313" s="19">
        <f>LN(Stocks!F313/Stocks!F312)</f>
        <v>0</v>
      </c>
      <c r="G313" s="20">
        <f>LN(Stocks!B313/Stocks!B303)</f>
        <v>1.4370607473162742E-2</v>
      </c>
      <c r="H313" s="20">
        <f>LN(Stocks!C313/Stocks!C303)</f>
        <v>3.5573880641074508E-2</v>
      </c>
      <c r="I313" s="20">
        <f>LN(Stocks!D313/Stocks!D303)</f>
        <v>7.0901570528299332E-2</v>
      </c>
      <c r="J313" s="20">
        <f>LN(Stocks!E313/Stocks!E303)</f>
        <v>5.7098365477569551E-2</v>
      </c>
      <c r="K313" s="21">
        <f>LN(Stocks!F313/Stocks!F303)</f>
        <v>-2.027768900796631E-2</v>
      </c>
    </row>
    <row r="314" spans="1:11" x14ac:dyDescent="0.25">
      <c r="A314" s="37">
        <v>41390</v>
      </c>
      <c r="B314" s="18">
        <f>LN(Stocks!B314/Stocks!B313)</f>
        <v>7.6508128852352704E-4</v>
      </c>
      <c r="C314" s="18">
        <f>LN(Stocks!C314/Stocks!C313)</f>
        <v>7.9736919538431119E-3</v>
      </c>
      <c r="D314" s="18">
        <f>LN(Stocks!D314/Stocks!D313)</f>
        <v>2.129518486018395E-4</v>
      </c>
      <c r="E314" s="18">
        <f>LN(Stocks!E314/Stocks!E313)</f>
        <v>2.8866559511159062E-3</v>
      </c>
      <c r="F314" s="19">
        <f>LN(Stocks!F314/Stocks!F313)</f>
        <v>-7.5295670565063422E-3</v>
      </c>
      <c r="G314" s="20">
        <f>LN(Stocks!B314/Stocks!B304)</f>
        <v>1.3936383441421583E-2</v>
      </c>
      <c r="H314" s="20">
        <f>LN(Stocks!C314/Stocks!C304)</f>
        <v>4.9272740107810971E-2</v>
      </c>
      <c r="I314" s="20">
        <f>LN(Stocks!D314/Stocks!D304)</f>
        <v>7.0657380988547513E-2</v>
      </c>
      <c r="J314" s="20">
        <f>LN(Stocks!E314/Stocks!E304)</f>
        <v>5.8807563415758046E-2</v>
      </c>
      <c r="K314" s="21">
        <f>LN(Stocks!F314/Stocks!F304)</f>
        <v>-3.0066689534170899E-2</v>
      </c>
    </row>
    <row r="315" spans="1:11" x14ac:dyDescent="0.25">
      <c r="A315" s="37">
        <v>41391</v>
      </c>
      <c r="B315" s="18">
        <f>LN(Stocks!B315/Stocks!B314)</f>
        <v>-9.7403121409835741E-4</v>
      </c>
      <c r="C315" s="18">
        <f>LN(Stocks!C315/Stocks!C314)</f>
        <v>-6.683194032364774E-3</v>
      </c>
      <c r="D315" s="18">
        <f>LN(Stocks!D315/Stocks!D314)</f>
        <v>-6.6951465155941914E-3</v>
      </c>
      <c r="E315" s="18">
        <f>LN(Stocks!E315/Stocks!E314)</f>
        <v>3.5628803298106436E-2</v>
      </c>
      <c r="F315" s="19">
        <f>LN(Stocks!F315/Stocks!F314)</f>
        <v>-2.3283041608329821E-3</v>
      </c>
      <c r="G315" s="20">
        <f>LN(Stocks!B315/Stocks!B305)</f>
        <v>1.8265297869741477E-2</v>
      </c>
      <c r="H315" s="20">
        <f>LN(Stocks!C315/Stocks!C305)</f>
        <v>4.4834849475502724E-2</v>
      </c>
      <c r="I315" s="20">
        <f>LN(Stocks!D315/Stocks!D305)</f>
        <v>6.7778933960638596E-2</v>
      </c>
      <c r="J315" s="20">
        <f>LN(Stocks!E315/Stocks!E305)</f>
        <v>9.5358774961529433E-2</v>
      </c>
      <c r="K315" s="21">
        <f>LN(Stocks!F315/Stocks!F305)</f>
        <v>-1.9333905833978902E-2</v>
      </c>
    </row>
    <row r="316" spans="1:11" x14ac:dyDescent="0.25">
      <c r="A316" s="37">
        <v>41394</v>
      </c>
      <c r="B316" s="18">
        <f>LN(Stocks!B316/Stocks!B315)</f>
        <v>2.0191648161434983E-2</v>
      </c>
      <c r="C316" s="18">
        <f>LN(Stocks!C316/Stocks!C315)</f>
        <v>4.2977578584660542E-4</v>
      </c>
      <c r="D316" s="18">
        <f>LN(Stocks!D316/Stocks!D315)</f>
        <v>8.6807293233441066E-3</v>
      </c>
      <c r="E316" s="18">
        <f>LN(Stocks!E316/Stocks!E315)</f>
        <v>7.2696232722260718E-3</v>
      </c>
      <c r="F316" s="19">
        <f>LN(Stocks!F316/Stocks!F315)</f>
        <v>0</v>
      </c>
      <c r="G316" s="20">
        <f>LN(Stocks!B316/Stocks!B306)</f>
        <v>3.2942317272442199E-2</v>
      </c>
      <c r="H316" s="20">
        <f>LN(Stocks!C316/Stocks!C306)</f>
        <v>3.2311522281344027E-2</v>
      </c>
      <c r="I316" s="20">
        <f>LN(Stocks!D316/Stocks!D306)</f>
        <v>7.1957585968998483E-2</v>
      </c>
      <c r="J316" s="20">
        <f>LN(Stocks!E316/Stocks!E306)</f>
        <v>8.6237666622011599E-2</v>
      </c>
      <c r="K316" s="21">
        <f>LN(Stocks!F316/Stocks!F306)</f>
        <v>-2.0476221078409088E-2</v>
      </c>
    </row>
    <row r="317" spans="1:11" x14ac:dyDescent="0.25">
      <c r="A317" s="37">
        <v>41395</v>
      </c>
      <c r="B317" s="18">
        <f>LN(Stocks!B317/Stocks!B316)</f>
        <v>6.3244139949495933E-3</v>
      </c>
      <c r="C317" s="18">
        <f>LN(Stocks!C317/Stocks!C316)</f>
        <v>1.492638959231392E-2</v>
      </c>
      <c r="D317" s="18">
        <f>LN(Stocks!D317/Stocks!D316)</f>
        <v>5.6675032648936655E-4</v>
      </c>
      <c r="E317" s="18">
        <f>LN(Stocks!E317/Stocks!E316)</f>
        <v>4.2317983568330372E-3</v>
      </c>
      <c r="F317" s="19">
        <f>LN(Stocks!F317/Stocks!F316)</f>
        <v>1.2451162380044985E-2</v>
      </c>
      <c r="G317" s="20">
        <f>LN(Stocks!B317/Stocks!B307)</f>
        <v>4.3718361946947802E-2</v>
      </c>
      <c r="H317" s="20">
        <f>LN(Stocks!C317/Stocks!C307)</f>
        <v>4.8570316092375665E-2</v>
      </c>
      <c r="I317" s="20">
        <f>LN(Stocks!D317/Stocks!D307)</f>
        <v>6.5317583305298618E-2</v>
      </c>
      <c r="J317" s="20">
        <f>LN(Stocks!E317/Stocks!E307)</f>
        <v>9.0887598906991954E-2</v>
      </c>
      <c r="K317" s="21">
        <f>LN(Stocks!F317/Stocks!F307)</f>
        <v>2.3047922816122651E-3</v>
      </c>
    </row>
    <row r="318" spans="1:11" x14ac:dyDescent="0.25">
      <c r="A318" s="37">
        <v>41396</v>
      </c>
      <c r="B318" s="18">
        <f>LN(Stocks!B318/Stocks!B317)</f>
        <v>-3.0549755421357722E-3</v>
      </c>
      <c r="C318" s="18">
        <f>LN(Stocks!C318/Stocks!C317)</f>
        <v>-6.7106929631129157E-3</v>
      </c>
      <c r="D318" s="18">
        <f>LN(Stocks!D318/Stocks!D317)</f>
        <v>9.7940159730690434E-3</v>
      </c>
      <c r="E318" s="18">
        <f>LN(Stocks!E318/Stocks!E317)</f>
        <v>1.1500089978887984E-2</v>
      </c>
      <c r="F318" s="19">
        <f>LN(Stocks!F318/Stocks!F317)</f>
        <v>-1.7281479329851982E-3</v>
      </c>
      <c r="G318" s="20">
        <f>LN(Stocks!B318/Stocks!B308)</f>
        <v>4.4353136812023186E-2</v>
      </c>
      <c r="H318" s="20">
        <f>LN(Stocks!C318/Stocks!C308)</f>
        <v>4.3905590617025377E-2</v>
      </c>
      <c r="I318" s="20">
        <f>LN(Stocks!D318/Stocks!D308)</f>
        <v>7.2545205132403409E-2</v>
      </c>
      <c r="J318" s="20">
        <f>LN(Stocks!E318/Stocks!E308)</f>
        <v>0.10072799885643709</v>
      </c>
      <c r="K318" s="21">
        <f>LN(Stocks!F318/Stocks!F308)</f>
        <v>1.5981648313255294E-2</v>
      </c>
    </row>
    <row r="319" spans="1:11" x14ac:dyDescent="0.25">
      <c r="A319" s="37">
        <v>41397</v>
      </c>
      <c r="B319" s="18">
        <f>LN(Stocks!B319/Stocks!B318)</f>
        <v>-3.610787754398262E-3</v>
      </c>
      <c r="C319" s="18">
        <f>LN(Stocks!C319/Stocks!C318)</f>
        <v>5.0157898269449462E-3</v>
      </c>
      <c r="D319" s="18">
        <f>LN(Stocks!D319/Stocks!D318)</f>
        <v>5.8027663348023733E-3</v>
      </c>
      <c r="E319" s="18">
        <f>LN(Stocks!E319/Stocks!E318)</f>
        <v>4.971221430356814E-3</v>
      </c>
      <c r="F319" s="19">
        <f>LN(Stocks!F319/Stocks!F318)</f>
        <v>-1.0723014447059639E-2</v>
      </c>
      <c r="G319" s="20">
        <f>LN(Stocks!B319/Stocks!B309)</f>
        <v>2.8309190342696397E-2</v>
      </c>
      <c r="H319" s="20">
        <f>LN(Stocks!C319/Stocks!C309)</f>
        <v>2.8645816260009147E-2</v>
      </c>
      <c r="I319" s="20">
        <f>LN(Stocks!D319/Stocks!D309)</f>
        <v>7.3609364258810275E-2</v>
      </c>
      <c r="J319" s="20">
        <f>LN(Stocks!E319/Stocks!E309)</f>
        <v>0.10160363289938927</v>
      </c>
      <c r="K319" s="21">
        <f>LN(Stocks!F319/Stocks!F309)</f>
        <v>4.9656710843166245E-3</v>
      </c>
    </row>
    <row r="320" spans="1:11" x14ac:dyDescent="0.25">
      <c r="A320" s="37">
        <v>41398</v>
      </c>
      <c r="B320" s="18">
        <f>LN(Stocks!B320/Stocks!B319)</f>
        <v>1.6447636362193718E-2</v>
      </c>
      <c r="C320" s="18">
        <f>LN(Stocks!C320/Stocks!C319)</f>
        <v>-3.5679892236141989E-3</v>
      </c>
      <c r="D320" s="18">
        <f>LN(Stocks!D320/Stocks!D319)</f>
        <v>3.5489350804333978E-3</v>
      </c>
      <c r="E320" s="18">
        <f>LN(Stocks!E320/Stocks!E319)</f>
        <v>-4.8741138286847487E-3</v>
      </c>
      <c r="F320" s="19">
        <f>LN(Stocks!F320/Stocks!F319)</f>
        <v>2.815452959271313E-2</v>
      </c>
      <c r="G320" s="20">
        <f>LN(Stocks!B320/Stocks!B310)</f>
        <v>4.5950967580113182E-2</v>
      </c>
      <c r="H320" s="20">
        <f>LN(Stocks!C320/Stocks!C310)</f>
        <v>2.7874300865263012E-2</v>
      </c>
      <c r="I320" s="20">
        <f>LN(Stocks!D320/Stocks!D310)</f>
        <v>7.6108340338317551E-2</v>
      </c>
      <c r="J320" s="20">
        <f>LN(Stocks!E320/Stocks!E310)</f>
        <v>9.4901477945036464E-2</v>
      </c>
      <c r="K320" s="21">
        <f>LN(Stocks!F320/Stocks!F310)</f>
        <v>3.7522337878988801E-2</v>
      </c>
    </row>
    <row r="321" spans="1:11" x14ac:dyDescent="0.25">
      <c r="A321" s="37">
        <v>41401</v>
      </c>
      <c r="B321" s="18">
        <f>LN(Stocks!B321/Stocks!B320)</f>
        <v>2.6825654002792691E-2</v>
      </c>
      <c r="C321" s="18">
        <f>LN(Stocks!C321/Stocks!C320)</f>
        <v>-7.6033236183863633E-3</v>
      </c>
      <c r="D321" s="18">
        <f>LN(Stocks!D321/Stocks!D320)</f>
        <v>1.9432362011234992E-3</v>
      </c>
      <c r="E321" s="18">
        <f>LN(Stocks!E321/Stocks!E320)</f>
        <v>7.7037745038584038E-3</v>
      </c>
      <c r="F321" s="19">
        <f>LN(Stocks!F321/Stocks!F320)</f>
        <v>3.6760502620991615E-3</v>
      </c>
      <c r="G321" s="20">
        <f>LN(Stocks!B321/Stocks!B311)</f>
        <v>6.3193173742417189E-2</v>
      </c>
      <c r="H321" s="20">
        <f>LN(Stocks!C321/Stocks!C311)</f>
        <v>7.8343696466866598E-3</v>
      </c>
      <c r="I321" s="20">
        <f>LN(Stocks!D321/Stocks!D311)</f>
        <v>7.1924053883642342E-2</v>
      </c>
      <c r="J321" s="20">
        <f>LN(Stocks!E321/Stocks!E311)</f>
        <v>7.9661008610187503E-2</v>
      </c>
      <c r="K321" s="21">
        <f>LN(Stocks!F321/Stocks!F311)</f>
        <v>2.804986414414283E-2</v>
      </c>
    </row>
    <row r="322" spans="1:11" x14ac:dyDescent="0.25">
      <c r="A322" s="37">
        <v>41402</v>
      </c>
      <c r="B322" s="18">
        <f>LN(Stocks!B322/Stocks!B321)</f>
        <v>6.3843649954223071E-3</v>
      </c>
      <c r="C322" s="18">
        <f>LN(Stocks!C322/Stocks!C321)</f>
        <v>-1.7165906367821058E-3</v>
      </c>
      <c r="D322" s="18">
        <f>LN(Stocks!D322/Stocks!D321)</f>
        <v>8.3146395568080636E-4</v>
      </c>
      <c r="E322" s="18">
        <f>LN(Stocks!E322/Stocks!E321)</f>
        <v>-2.2823897065025818E-3</v>
      </c>
      <c r="F322" s="19">
        <f>LN(Stocks!F322/Stocks!F321)</f>
        <v>-2.260370861410445E-3</v>
      </c>
      <c r="G322" s="20">
        <f>LN(Stocks!B322/Stocks!B312)</f>
        <v>6.3400588450166065E-2</v>
      </c>
      <c r="H322" s="20">
        <f>LN(Stocks!C322/Stocks!C312)</f>
        <v>2.4082108515952566E-3</v>
      </c>
      <c r="I322" s="20">
        <f>LN(Stocks!D322/Stocks!D312)</f>
        <v>1.8597880811980362E-2</v>
      </c>
      <c r="J322" s="20">
        <f>LN(Stocks!E322/Stocks!E312)</f>
        <v>6.6381795566129193E-2</v>
      </c>
      <c r="K322" s="21">
        <f>LN(Stocks!F322/Stocks!F312)</f>
        <v>1.9712337776062506E-2</v>
      </c>
    </row>
    <row r="323" spans="1:11" x14ac:dyDescent="0.25">
      <c r="A323" s="37">
        <v>41403</v>
      </c>
      <c r="B323" s="18">
        <f>LN(Stocks!B323/Stocks!B322)</f>
        <v>-4.7519917625189556E-3</v>
      </c>
      <c r="C323" s="18">
        <f>LN(Stocks!C323/Stocks!C322)</f>
        <v>2.0595972436558032E-3</v>
      </c>
      <c r="D323" s="18">
        <f>LN(Stocks!D323/Stocks!D322)</f>
        <v>1.1076609315918105E-3</v>
      </c>
      <c r="E323" s="18">
        <f>LN(Stocks!E323/Stocks!E322)</f>
        <v>-3.6432550340396675E-3</v>
      </c>
      <c r="F323" s="19">
        <f>LN(Stocks!F323/Stocks!F322)</f>
        <v>7.4539880676755595E-3</v>
      </c>
      <c r="G323" s="20">
        <f>LN(Stocks!B323/Stocks!B313)</f>
        <v>6.4547012532165923E-2</v>
      </c>
      <c r="H323" s="20">
        <f>LN(Stocks!C323/Stocks!C313)</f>
        <v>4.1234539283441767E-3</v>
      </c>
      <c r="I323" s="20">
        <f>LN(Stocks!D323/Stocks!D313)</f>
        <v>2.5793363459541831E-2</v>
      </c>
      <c r="J323" s="20">
        <f>LN(Stocks!E323/Stocks!E313)</f>
        <v>6.3392208222157964E-2</v>
      </c>
      <c r="K323" s="21">
        <f>LN(Stocks!F323/Stocks!F313)</f>
        <v>2.7166325843738168E-2</v>
      </c>
    </row>
    <row r="324" spans="1:11" x14ac:dyDescent="0.25">
      <c r="A324" s="37">
        <v>41404</v>
      </c>
      <c r="B324" s="18">
        <f>LN(Stocks!B324/Stocks!B323)</f>
        <v>8.6110717800092478E-3</v>
      </c>
      <c r="C324" s="18">
        <f>LN(Stocks!C324/Stocks!C323)</f>
        <v>-1.0292335113882081E-3</v>
      </c>
      <c r="D324" s="18">
        <f>LN(Stocks!D324/Stocks!D323)</f>
        <v>-2.1475559276845396E-3</v>
      </c>
      <c r="E324" s="18">
        <f>LN(Stocks!E324/Stocks!E323)</f>
        <v>1.95758540620744E-3</v>
      </c>
      <c r="F324" s="19">
        <f>LN(Stocks!F324/Stocks!F323)</f>
        <v>5.6963840481806562E-3</v>
      </c>
      <c r="G324" s="20">
        <f>LN(Stocks!B324/Stocks!B314)</f>
        <v>7.2393003023651328E-2</v>
      </c>
      <c r="H324" s="20">
        <f>LN(Stocks!C324/Stocks!C314)</f>
        <v>-4.8794715368871066E-3</v>
      </c>
      <c r="I324" s="20">
        <f>LN(Stocks!D324/Stocks!D314)</f>
        <v>2.3432855683255607E-2</v>
      </c>
      <c r="J324" s="20">
        <f>LN(Stocks!E324/Stocks!E314)</f>
        <v>6.246313767724946E-2</v>
      </c>
      <c r="K324" s="21">
        <f>LN(Stocks!F324/Stocks!F314)</f>
        <v>4.03922769484251E-2</v>
      </c>
    </row>
    <row r="325" spans="1:11" x14ac:dyDescent="0.25">
      <c r="A325" s="37">
        <v>41405</v>
      </c>
      <c r="B325" s="18">
        <f>LN(Stocks!B325/Stocks!B324)</f>
        <v>1.3869051965024857E-2</v>
      </c>
      <c r="C325" s="18">
        <f>LN(Stocks!C325/Stocks!C324)</f>
        <v>5.1356329536672123E-3</v>
      </c>
      <c r="D325" s="18">
        <f>LN(Stocks!D325/Stocks!D324)</f>
        <v>7.9430408769974037E-3</v>
      </c>
      <c r="E325" s="18">
        <f>LN(Stocks!E325/Stocks!E324)</f>
        <v>1.739293602692839E-3</v>
      </c>
      <c r="F325" s="19">
        <f>LN(Stocks!F325/Stocks!F324)</f>
        <v>5.0992886703241898E-3</v>
      </c>
      <c r="G325" s="20">
        <f>LN(Stocks!B325/Stocks!B315)</f>
        <v>8.7236086202774607E-2</v>
      </c>
      <c r="H325" s="20">
        <f>LN(Stocks!C325/Stocks!C315)</f>
        <v>6.9393554491448319E-3</v>
      </c>
      <c r="I325" s="20">
        <f>LN(Stocks!D325/Stocks!D315)</f>
        <v>3.8071043075847334E-2</v>
      </c>
      <c r="J325" s="20">
        <f>LN(Stocks!E325/Stocks!E315)</f>
        <v>2.8573627981835964E-2</v>
      </c>
      <c r="K325" s="21">
        <f>LN(Stocks!F325/Stocks!F315)</f>
        <v>4.7819869779582164E-2</v>
      </c>
    </row>
    <row r="326" spans="1:11" x14ac:dyDescent="0.25">
      <c r="A326" s="37">
        <v>41408</v>
      </c>
      <c r="B326" s="18">
        <f>LN(Stocks!B326/Stocks!B325)</f>
        <v>-2.5656234145972215E-3</v>
      </c>
      <c r="C326" s="18">
        <f>LN(Stocks!C326/Stocks!C325)</f>
        <v>9.1783193274871059E-3</v>
      </c>
      <c r="D326" s="18">
        <f>LN(Stocks!D326/Stocks!D325)</f>
        <v>6.3090418701028713E-3</v>
      </c>
      <c r="E326" s="18">
        <f>LN(Stocks!E326/Stocks!E325)</f>
        <v>5.1998683806168469E-3</v>
      </c>
      <c r="F326" s="19">
        <f>LN(Stocks!F326/Stocks!F325)</f>
        <v>9.001338135639211E-3</v>
      </c>
      <c r="G326" s="20">
        <f>LN(Stocks!B326/Stocks!B316)</f>
        <v>6.4478814626742334E-2</v>
      </c>
      <c r="H326" s="20">
        <f>LN(Stocks!C326/Stocks!C316)</f>
        <v>1.5687898990785296E-2</v>
      </c>
      <c r="I326" s="20">
        <f>LN(Stocks!D326/Stocks!D316)</f>
        <v>3.569935562260608E-2</v>
      </c>
      <c r="J326" s="20">
        <f>LN(Stocks!E326/Stocks!E316)</f>
        <v>2.650387309022673E-2</v>
      </c>
      <c r="K326" s="21">
        <f>LN(Stocks!F326/Stocks!F316)</f>
        <v>5.6821207915221369E-2</v>
      </c>
    </row>
    <row r="327" spans="1:11" x14ac:dyDescent="0.25">
      <c r="A327" s="37">
        <v>41409</v>
      </c>
      <c r="B327" s="18">
        <f>LN(Stocks!B327/Stocks!B326)</f>
        <v>-1.4785299251867379E-3</v>
      </c>
      <c r="C327" s="18">
        <f>LN(Stocks!C327/Stocks!C326)</f>
        <v>2.3658863514844385E-3</v>
      </c>
      <c r="D327" s="18">
        <f>LN(Stocks!D327/Stocks!D326)</f>
        <v>6.8810642193487415E-3</v>
      </c>
      <c r="E327" s="18">
        <f>LN(Stocks!E327/Stocks!E326)</f>
        <v>6.2976070294129922E-3</v>
      </c>
      <c r="F327" s="19">
        <f>LN(Stocks!F327/Stocks!F326)</f>
        <v>1.4732803871366629E-2</v>
      </c>
      <c r="G327" s="20">
        <f>LN(Stocks!B327/Stocks!B317)</f>
        <v>5.6675870706605923E-2</v>
      </c>
      <c r="H327" s="20">
        <f>LN(Stocks!C327/Stocks!C317)</f>
        <v>3.1273957499556295E-3</v>
      </c>
      <c r="I327" s="20">
        <f>LN(Stocks!D327/Stocks!D317)</f>
        <v>4.2013669515465632E-2</v>
      </c>
      <c r="J327" s="20">
        <f>LN(Stocks!E327/Stocks!E317)</f>
        <v>2.8569681762806467E-2</v>
      </c>
      <c r="K327" s="21">
        <f>LN(Stocks!F327/Stocks!F317)</f>
        <v>5.9102849406543007E-2</v>
      </c>
    </row>
    <row r="328" spans="1:11" x14ac:dyDescent="0.25">
      <c r="A328" s="37">
        <v>41410</v>
      </c>
      <c r="B328" s="18">
        <f>LN(Stocks!B328/Stocks!B327)</f>
        <v>-3.4152007131481255E-2</v>
      </c>
      <c r="C328" s="18">
        <f>LN(Stocks!C328/Stocks!C327)</f>
        <v>-1.4365544594011617E-2</v>
      </c>
      <c r="D328" s="18">
        <f>LN(Stocks!D328/Stocks!D327)</f>
        <v>-5.9926673529312234E-3</v>
      </c>
      <c r="E328" s="18">
        <f>LN(Stocks!E328/Stocks!E327)</f>
        <v>-2.5105746831614571E-2</v>
      </c>
      <c r="F328" s="19">
        <f>LN(Stocks!F328/Stocks!F327)</f>
        <v>-1.9334726794906134E-3</v>
      </c>
      <c r="G328" s="20">
        <f>LN(Stocks!B328/Stocks!B318)</f>
        <v>2.5578839117260492E-2</v>
      </c>
      <c r="H328" s="20">
        <f>LN(Stocks!C328/Stocks!C318)</f>
        <v>-4.5274558809429927E-3</v>
      </c>
      <c r="I328" s="20">
        <f>LN(Stocks!D328/Stocks!D318)</f>
        <v>2.6226986189465416E-2</v>
      </c>
      <c r="J328" s="20">
        <f>LN(Stocks!E328/Stocks!E318)</f>
        <v>-8.0361550476960499E-3</v>
      </c>
      <c r="K328" s="21">
        <f>LN(Stocks!F328/Stocks!F318)</f>
        <v>5.8897524660037684E-2</v>
      </c>
    </row>
    <row r="329" spans="1:11" x14ac:dyDescent="0.25">
      <c r="A329" s="37">
        <v>41411</v>
      </c>
      <c r="B329" s="18">
        <f>LN(Stocks!B329/Stocks!B328)</f>
        <v>1.5126062341478876E-2</v>
      </c>
      <c r="C329" s="18">
        <f>LN(Stocks!C329/Stocks!C328)</f>
        <v>-4.8061558173102372E-3</v>
      </c>
      <c r="D329" s="18">
        <f>LN(Stocks!D329/Stocks!D328)</f>
        <v>4.0898184468495776E-3</v>
      </c>
      <c r="E329" s="18">
        <f>LN(Stocks!E329/Stocks!E328)</f>
        <v>1.1482070818754121E-2</v>
      </c>
      <c r="F329" s="19">
        <f>LN(Stocks!F329/Stocks!F328)</f>
        <v>9.3560809513103041E-3</v>
      </c>
      <c r="G329" s="20">
        <f>LN(Stocks!B329/Stocks!B319)</f>
        <v>4.4315689213137645E-2</v>
      </c>
      <c r="H329" s="20">
        <f>LN(Stocks!C329/Stocks!C319)</f>
        <v>-1.4349401525198136E-2</v>
      </c>
      <c r="I329" s="20">
        <f>LN(Stocks!D329/Stocks!D319)</f>
        <v>2.4514038301512536E-2</v>
      </c>
      <c r="J329" s="20">
        <f>LN(Stocks!E329/Stocks!E319)</f>
        <v>-1.5253056592987591E-3</v>
      </c>
      <c r="K329" s="21">
        <f>LN(Stocks!F329/Stocks!F319)</f>
        <v>7.8976620058407734E-2</v>
      </c>
    </row>
    <row r="330" spans="1:11" x14ac:dyDescent="0.25">
      <c r="A330" s="37">
        <v>41412</v>
      </c>
      <c r="B330" s="18">
        <f>LN(Stocks!B330/Stocks!B329)</f>
        <v>3.4030915884746223E-3</v>
      </c>
      <c r="C330" s="18">
        <f>LN(Stocks!C330/Stocks!C329)</f>
        <v>1.1462045246473452E-2</v>
      </c>
      <c r="D330" s="18">
        <f>LN(Stocks!D330/Stocks!D329)</f>
        <v>7.7245254490870838E-3</v>
      </c>
      <c r="E330" s="18">
        <f>LN(Stocks!E330/Stocks!E329)</f>
        <v>4.0445488955688494E-3</v>
      </c>
      <c r="F330" s="19">
        <f>LN(Stocks!F330/Stocks!F329)</f>
        <v>1.1708804860199382E-2</v>
      </c>
      <c r="G330" s="20">
        <f>LN(Stocks!B330/Stocks!B320)</f>
        <v>3.1271144439418287E-2</v>
      </c>
      <c r="H330" s="20">
        <f>LN(Stocks!C330/Stocks!C320)</f>
        <v>6.8063294488936209E-4</v>
      </c>
      <c r="I330" s="20">
        <f>LN(Stocks!D330/Stocks!D320)</f>
        <v>2.868962867016616E-2</v>
      </c>
      <c r="J330" s="20">
        <f>LN(Stocks!E330/Stocks!E320)</f>
        <v>7.3933570649550064E-3</v>
      </c>
      <c r="K330" s="21">
        <f>LN(Stocks!F330/Stocks!F320)</f>
        <v>6.2530895325894037E-2</v>
      </c>
    </row>
    <row r="331" spans="1:11" x14ac:dyDescent="0.25">
      <c r="A331" s="37">
        <v>41415</v>
      </c>
      <c r="B331" s="18">
        <f>LN(Stocks!B331/Stocks!B330)</f>
        <v>6.0578037531836861E-3</v>
      </c>
      <c r="C331" s="18">
        <f>LN(Stocks!C331/Stocks!C330)</f>
        <v>1.2004534428328403E-2</v>
      </c>
      <c r="D331" s="18">
        <f>LN(Stocks!D331/Stocks!D330)</f>
        <v>2.699133823175249E-4</v>
      </c>
      <c r="E331" s="18">
        <f>LN(Stocks!E331/Stocks!E330)</f>
        <v>8.3694721316858074E-3</v>
      </c>
      <c r="F331" s="19">
        <f>LN(Stocks!F331/Stocks!F330)</f>
        <v>5.4123233785011095E-4</v>
      </c>
      <c r="G331" s="20">
        <f>LN(Stocks!B331/Stocks!B321)</f>
        <v>1.0503294189809387E-2</v>
      </c>
      <c r="H331" s="20">
        <f>LN(Stocks!C331/Stocks!C321)</f>
        <v>2.0288490991604315E-2</v>
      </c>
      <c r="I331" s="20">
        <f>LN(Stocks!D331/Stocks!D321)</f>
        <v>2.7016305851360341E-2</v>
      </c>
      <c r="J331" s="20">
        <f>LN(Stocks!E331/Stocks!E321)</f>
        <v>8.0590546927822252E-3</v>
      </c>
      <c r="K331" s="21">
        <f>LN(Stocks!F331/Stocks!F321)</f>
        <v>5.9396077401645063E-2</v>
      </c>
    </row>
    <row r="332" spans="1:11" x14ac:dyDescent="0.25">
      <c r="A332" s="37">
        <v>41416</v>
      </c>
      <c r="B332" s="18">
        <f>LN(Stocks!B332/Stocks!B331)</f>
        <v>-1.2345741972414562E-3</v>
      </c>
      <c r="C332" s="18">
        <f>LN(Stocks!C332/Stocks!C331)</f>
        <v>5.0293718720045765E-3</v>
      </c>
      <c r="D332" s="18">
        <f>LN(Stocks!D332/Stocks!D331)</f>
        <v>-2.4996176346841841E-3</v>
      </c>
      <c r="E332" s="18">
        <f>LN(Stocks!E332/Stocks!E331)</f>
        <v>7.3624870090396571E-3</v>
      </c>
      <c r="F332" s="19">
        <f>LN(Stocks!F332/Stocks!F331)</f>
        <v>-8.1194241529188211E-4</v>
      </c>
      <c r="G332" s="20">
        <f>LN(Stocks!B332/Stocks!B322)</f>
        <v>2.8843549971456217E-3</v>
      </c>
      <c r="H332" s="20">
        <f>LN(Stocks!C332/Stocks!C322)</f>
        <v>2.7034453500390902E-2</v>
      </c>
      <c r="I332" s="20">
        <f>LN(Stocks!D332/Stocks!D322)</f>
        <v>2.3685224260995386E-2</v>
      </c>
      <c r="J332" s="20">
        <f>LN(Stocks!E332/Stocks!E322)</f>
        <v>1.7703931408324568E-2</v>
      </c>
      <c r="K332" s="21">
        <f>LN(Stocks!F332/Stocks!F322)</f>
        <v>6.0844505847763672E-2</v>
      </c>
    </row>
    <row r="333" spans="1:11" x14ac:dyDescent="0.25">
      <c r="A333" s="37">
        <v>41417</v>
      </c>
      <c r="B333" s="18">
        <f>LN(Stocks!B333/Stocks!B332)</f>
        <v>-2.9953395583178087E-3</v>
      </c>
      <c r="C333" s="18">
        <f>LN(Stocks!C333/Stocks!C332)</f>
        <v>9.1552195981141494E-3</v>
      </c>
      <c r="D333" s="18">
        <f>LN(Stocks!D333/Stocks!D332)</f>
        <v>1.130089471281444E-2</v>
      </c>
      <c r="E333" s="18">
        <f>LN(Stocks!E333/Stocks!E332)</f>
        <v>6.4503631675051996E-3</v>
      </c>
      <c r="F333" s="19">
        <f>LN(Stocks!F333/Stocks!F332)</f>
        <v>-8.1263418910648374E-4</v>
      </c>
      <c r="G333" s="20">
        <f>LN(Stocks!B333/Stocks!B323)</f>
        <v>4.6410072013468272E-3</v>
      </c>
      <c r="H333" s="20">
        <f>LN(Stocks!C333/Stocks!C323)</f>
        <v>3.4130075854849069E-2</v>
      </c>
      <c r="I333" s="20">
        <f>LN(Stocks!D333/Stocks!D323)</f>
        <v>3.3878458042217834E-2</v>
      </c>
      <c r="J333" s="20">
        <f>LN(Stocks!E333/Stocks!E323)</f>
        <v>2.7797549609869542E-2</v>
      </c>
      <c r="K333" s="21">
        <f>LN(Stocks!F333/Stocks!F323)</f>
        <v>5.2577883590981658E-2</v>
      </c>
    </row>
    <row r="334" spans="1:11" x14ac:dyDescent="0.25">
      <c r="A334" s="37">
        <v>41418</v>
      </c>
      <c r="B334" s="18">
        <f>LN(Stocks!B334/Stocks!B333)</f>
        <v>3.4501635723153063E-3</v>
      </c>
      <c r="C334" s="18">
        <f>LN(Stocks!C334/Stocks!C333)</f>
        <v>1.0057017743896998E-2</v>
      </c>
      <c r="D334" s="18">
        <f>LN(Stocks!D334/Stocks!D333)</f>
        <v>1.8711785425997772E-3</v>
      </c>
      <c r="E334" s="18">
        <f>LN(Stocks!E334/Stocks!E333)</f>
        <v>1.5152231696641262E-2</v>
      </c>
      <c r="F334" s="19">
        <f>LN(Stocks!F334/Stocks!F333)</f>
        <v>-1.3642806106544184E-2</v>
      </c>
      <c r="G334" s="20">
        <f>LN(Stocks!B334/Stocks!B324)</f>
        <v>-5.1990100634699207E-4</v>
      </c>
      <c r="H334" s="20">
        <f>LN(Stocks!C334/Stocks!C324)</f>
        <v>4.5216327110134305E-2</v>
      </c>
      <c r="I334" s="20">
        <f>LN(Stocks!D334/Stocks!D324)</f>
        <v>3.7897192512502301E-2</v>
      </c>
      <c r="J334" s="20">
        <f>LN(Stocks!E334/Stocks!E324)</f>
        <v>4.0992195900303452E-2</v>
      </c>
      <c r="K334" s="21">
        <f>LN(Stocks!F334/Stocks!F324)</f>
        <v>3.3238693436256621E-2</v>
      </c>
    </row>
    <row r="335" spans="1:11" x14ac:dyDescent="0.25">
      <c r="A335" s="37">
        <v>41419</v>
      </c>
      <c r="B335" s="18">
        <f>LN(Stocks!B335/Stocks!B334)</f>
        <v>-1.6907278347850301E-3</v>
      </c>
      <c r="C335" s="18">
        <f>LN(Stocks!C335/Stocks!C334)</f>
        <v>-2.3815002045738136E-3</v>
      </c>
      <c r="D335" s="18">
        <f>LN(Stocks!D335/Stocks!D334)</f>
        <v>5.3399638361665278E-4</v>
      </c>
      <c r="E335" s="18">
        <f>LN(Stocks!E335/Stocks!E334)</f>
        <v>1.9886488856416932E-3</v>
      </c>
      <c r="F335" s="19">
        <f>LN(Stocks!F335/Stocks!F334)</f>
        <v>2.7474844430450221E-4</v>
      </c>
      <c r="G335" s="20">
        <f>LN(Stocks!B335/Stocks!B325)</f>
        <v>-1.6079680806156998E-2</v>
      </c>
      <c r="H335" s="20">
        <f>LN(Stocks!C335/Stocks!C325)</f>
        <v>3.7699193951893431E-2</v>
      </c>
      <c r="I335" s="20">
        <f>LN(Stocks!D335/Stocks!D325)</f>
        <v>3.0488148019121308E-2</v>
      </c>
      <c r="J335" s="20">
        <f>LN(Stocks!E335/Stocks!E325)</f>
        <v>4.1241551183252075E-2</v>
      </c>
      <c r="K335" s="21">
        <f>LN(Stocks!F335/Stocks!F325)</f>
        <v>2.8414153210237061E-2</v>
      </c>
    </row>
    <row r="336" spans="1:11" x14ac:dyDescent="0.25">
      <c r="A336" s="37">
        <v>41423</v>
      </c>
      <c r="B336" s="18">
        <f>LN(Stocks!B336/Stocks!B335)</f>
        <v>3.9040769452754762E-4</v>
      </c>
      <c r="C336" s="18">
        <f>LN(Stocks!C336/Stocks!C335)</f>
        <v>1.6450220706098941E-4</v>
      </c>
      <c r="D336" s="18">
        <f>LN(Stocks!D336/Stocks!D335)</f>
        <v>4.6680851028628977E-4</v>
      </c>
      <c r="E336" s="18">
        <f>LN(Stocks!E336/Stocks!E335)</f>
        <v>4.5292747512497341E-3</v>
      </c>
      <c r="F336" s="19">
        <f>LN(Stocks!F336/Stocks!F335)</f>
        <v>-3.8526485932289735E-3</v>
      </c>
      <c r="G336" s="20">
        <f>LN(Stocks!B336/Stocks!B326)</f>
        <v>-1.3123649697032268E-2</v>
      </c>
      <c r="H336" s="20">
        <f>LN(Stocks!C336/Stocks!C326)</f>
        <v>2.8685376831467053E-2</v>
      </c>
      <c r="I336" s="20">
        <f>LN(Stocks!D336/Stocks!D326)</f>
        <v>2.4645914659304539E-2</v>
      </c>
      <c r="J336" s="20">
        <f>LN(Stocks!E336/Stocks!E326)</f>
        <v>4.0570957553884957E-2</v>
      </c>
      <c r="K336" s="21">
        <f>LN(Stocks!F336/Stocks!F326)</f>
        <v>1.5560166481368791E-2</v>
      </c>
    </row>
    <row r="337" spans="1:11" x14ac:dyDescent="0.25">
      <c r="A337" s="37">
        <v>41424</v>
      </c>
      <c r="B337" s="18">
        <f>LN(Stocks!B337/Stocks!B336)</f>
        <v>-5.9394936119238646E-3</v>
      </c>
      <c r="C337" s="18">
        <f>LN(Stocks!C337/Stocks!C336)</f>
        <v>1.0060231762003819E-2</v>
      </c>
      <c r="D337" s="18">
        <f>LN(Stocks!D337/Stocks!D336)</f>
        <v>6.3826356643978512E-3</v>
      </c>
      <c r="E337" s="18">
        <f>LN(Stocks!E337/Stocks!E336)</f>
        <v>-1.1356635610238135E-2</v>
      </c>
      <c r="F337" s="19">
        <f>LN(Stocks!F337/Stocks!F336)</f>
        <v>-3.3137614667523266E-3</v>
      </c>
      <c r="G337" s="20">
        <f>LN(Stocks!B337/Stocks!B327)</f>
        <v>-1.7584613383769439E-2</v>
      </c>
      <c r="H337" s="20">
        <f>LN(Stocks!C337/Stocks!C327)</f>
        <v>3.6379722241986795E-2</v>
      </c>
      <c r="I337" s="20">
        <f>LN(Stocks!D337/Stocks!D327)</f>
        <v>2.4147486104353934E-2</v>
      </c>
      <c r="J337" s="20">
        <f>LN(Stocks!E337/Stocks!E327)</f>
        <v>2.2916714914233915E-2</v>
      </c>
      <c r="K337" s="21">
        <f>LN(Stocks!F337/Stocks!F327)</f>
        <v>-2.4863988567500809E-3</v>
      </c>
    </row>
    <row r="338" spans="1:11" x14ac:dyDescent="0.25">
      <c r="A338" s="37">
        <v>41425</v>
      </c>
      <c r="B338" s="18">
        <f>LN(Stocks!B338/Stocks!B337)</f>
        <v>2.7456419846587578E-3</v>
      </c>
      <c r="C338" s="18">
        <f>LN(Stocks!C338/Stocks!C337)</f>
        <v>4.2227775394750632E-3</v>
      </c>
      <c r="D338" s="18">
        <f>LN(Stocks!D338/Stocks!D337)</f>
        <v>1.6141356115311263E-2</v>
      </c>
      <c r="E338" s="18">
        <f>LN(Stocks!E338/Stocks!E337)</f>
        <v>2.1638026707716711E-3</v>
      </c>
      <c r="F338" s="19">
        <f>LN(Stocks!F338/Stocks!F337)</f>
        <v>2.4863988567500224E-3</v>
      </c>
      <c r="G338" s="20">
        <f>LN(Stocks!B338/Stocks!B328)</f>
        <v>1.931303573237042E-2</v>
      </c>
      <c r="H338" s="20">
        <f>LN(Stocks!C338/Stocks!C328)</f>
        <v>5.496804437547332E-2</v>
      </c>
      <c r="I338" s="20">
        <f>LN(Stocks!D338/Stocks!D328)</f>
        <v>4.6281509572596337E-2</v>
      </c>
      <c r="J338" s="20">
        <f>LN(Stocks!E338/Stocks!E328)</f>
        <v>5.0186264416620129E-2</v>
      </c>
      <c r="K338" s="21">
        <f>LN(Stocks!F338/Stocks!F328)</f>
        <v>1.9334726794905915E-3</v>
      </c>
    </row>
    <row r="339" spans="1:11" x14ac:dyDescent="0.25">
      <c r="A339" s="37">
        <v>41426</v>
      </c>
      <c r="B339" s="18">
        <f>LN(Stocks!B339/Stocks!B338)</f>
        <v>1.4710499556573668E-2</v>
      </c>
      <c r="C339" s="18">
        <f>LN(Stocks!C339/Stocks!C338)</f>
        <v>1.4481276488996251E-2</v>
      </c>
      <c r="D339" s="18">
        <f>LN(Stocks!D339/Stocks!D338)</f>
        <v>8.8197508046414293E-3</v>
      </c>
      <c r="E339" s="18">
        <f>LN(Stocks!E339/Stocks!E338)</f>
        <v>8.9058415230557179E-3</v>
      </c>
      <c r="F339" s="19">
        <f>LN(Stocks!F339/Stocks!F338)</f>
        <v>-9.1478367670538643E-3</v>
      </c>
      <c r="G339" s="20">
        <f>LN(Stocks!B339/Stocks!B329)</f>
        <v>1.8897472947465317E-2</v>
      </c>
      <c r="H339" s="20">
        <f>LN(Stocks!C339/Stocks!C329)</f>
        <v>7.4255476681779661E-2</v>
      </c>
      <c r="I339" s="20">
        <f>LN(Stocks!D339/Stocks!D329)</f>
        <v>5.1011441930387945E-2</v>
      </c>
      <c r="J339" s="20">
        <f>LN(Stocks!E339/Stocks!E329)</f>
        <v>4.7610035120921768E-2</v>
      </c>
      <c r="K339" s="21">
        <f>LN(Stocks!F339/Stocks!F329)</f>
        <v>-1.6570445038873571E-2</v>
      </c>
    </row>
    <row r="340" spans="1:11" x14ac:dyDescent="0.25">
      <c r="A340" s="37">
        <v>41429</v>
      </c>
      <c r="B340" s="18">
        <f>LN(Stocks!B340/Stocks!B339)</f>
        <v>-9.8262685439681648E-3</v>
      </c>
      <c r="C340" s="18">
        <f>LN(Stocks!C340/Stocks!C339)</f>
        <v>5.5755329782890359E-3</v>
      </c>
      <c r="D340" s="18">
        <f>LN(Stocks!D340/Stocks!D339)</f>
        <v>-6.1984228222090407E-3</v>
      </c>
      <c r="E340" s="18">
        <f>LN(Stocks!E340/Stocks!E339)</f>
        <v>8.247992052522116E-3</v>
      </c>
      <c r="F340" s="19">
        <f>LN(Stocks!F340/Stocks!F339)</f>
        <v>4.7230490534756362E-3</v>
      </c>
      <c r="G340" s="20">
        <f>LN(Stocks!B340/Stocks!B330)</f>
        <v>5.6681128150224821E-3</v>
      </c>
      <c r="H340" s="20">
        <f>LN(Stocks!C340/Stocks!C330)</f>
        <v>6.8368964413595357E-2</v>
      </c>
      <c r="I340" s="20">
        <f>LN(Stocks!D340/Stocks!D330)</f>
        <v>3.7088493659091941E-2</v>
      </c>
      <c r="J340" s="20">
        <f>LN(Stocks!E340/Stocks!E330)</f>
        <v>5.1813478277874858E-2</v>
      </c>
      <c r="K340" s="21">
        <f>LN(Stocks!F340/Stocks!F330)</f>
        <v>-2.3556200845597359E-2</v>
      </c>
    </row>
    <row r="341" spans="1:11" x14ac:dyDescent="0.25">
      <c r="A341" s="37">
        <v>41430</v>
      </c>
      <c r="B341" s="18">
        <f>LN(Stocks!B341/Stocks!B340)</f>
        <v>3.3725138522002263E-3</v>
      </c>
      <c r="C341" s="18">
        <f>LN(Stocks!C341/Stocks!C340)</f>
        <v>-5.2560563607339083E-3</v>
      </c>
      <c r="D341" s="18">
        <f>LN(Stocks!D341/Stocks!D340)</f>
        <v>-1.0262667863514178E-2</v>
      </c>
      <c r="E341" s="18">
        <f>LN(Stocks!E341/Stocks!E340)</f>
        <v>-7.254194290766092E-3</v>
      </c>
      <c r="F341" s="19">
        <f>LN(Stocks!F341/Stocks!F340)</f>
        <v>4.4247877135782532E-3</v>
      </c>
      <c r="G341" s="20">
        <f>LN(Stocks!B341/Stocks!B331)</f>
        <v>2.9828229140391942E-3</v>
      </c>
      <c r="H341" s="20">
        <f>LN(Stocks!C341/Stocks!C331)</f>
        <v>5.1108373624533035E-2</v>
      </c>
      <c r="I341" s="20">
        <f>LN(Stocks!D341/Stocks!D331)</f>
        <v>2.6555912413260312E-2</v>
      </c>
      <c r="J341" s="20">
        <f>LN(Stocks!E341/Stocks!E331)</f>
        <v>3.6189811855423137E-2</v>
      </c>
      <c r="K341" s="21">
        <f>LN(Stocks!F341/Stocks!F331)</f>
        <v>-1.9672645469869365E-2</v>
      </c>
    </row>
    <row r="342" spans="1:11" x14ac:dyDescent="0.25">
      <c r="A342" s="37">
        <v>41431</v>
      </c>
      <c r="B342" s="18">
        <f>LN(Stocks!B342/Stocks!B341)</f>
        <v>5.9390727031393403E-3</v>
      </c>
      <c r="C342" s="18">
        <f>LN(Stocks!C342/Stocks!C341)</f>
        <v>-3.9926638284406928E-4</v>
      </c>
      <c r="D342" s="18">
        <f>LN(Stocks!D342/Stocks!D341)</f>
        <v>4.6839437047346182E-3</v>
      </c>
      <c r="E342" s="18">
        <f>LN(Stocks!E342/Stocks!E341)</f>
        <v>4.4648581509619091E-3</v>
      </c>
      <c r="F342" s="19">
        <f>LN(Stocks!F342/Stocks!F341)</f>
        <v>-2.2886916185662524E-2</v>
      </c>
      <c r="G342" s="20">
        <f>LN(Stocks!B342/Stocks!B332)</f>
        <v>1.0156469814419707E-2</v>
      </c>
      <c r="H342" s="20">
        <f>LN(Stocks!C342/Stocks!C332)</f>
        <v>4.5679735369684428E-2</v>
      </c>
      <c r="I342" s="20">
        <f>LN(Stocks!D342/Stocks!D332)</f>
        <v>3.3739473752679321E-2</v>
      </c>
      <c r="J342" s="20">
        <f>LN(Stocks!E342/Stocks!E332)</f>
        <v>3.3292182997345349E-2</v>
      </c>
      <c r="K342" s="21">
        <f>LN(Stocks!F342/Stocks!F332)</f>
        <v>-4.1747619240240043E-2</v>
      </c>
    </row>
    <row r="343" spans="1:11" x14ac:dyDescent="0.25">
      <c r="A343" s="37">
        <v>41432</v>
      </c>
      <c r="B343" s="18">
        <f>LN(Stocks!B343/Stocks!B342)</f>
        <v>-2.4488166291712328E-3</v>
      </c>
      <c r="C343" s="18">
        <f>LN(Stocks!C343/Stocks!C342)</f>
        <v>-3.440644088298386E-3</v>
      </c>
      <c r="D343" s="18">
        <f>LN(Stocks!D343/Stocks!D342)</f>
        <v>-3.3623672584466818E-3</v>
      </c>
      <c r="E343" s="18">
        <f>LN(Stocks!E343/Stocks!E342)</f>
        <v>2.5147986185284944E-3</v>
      </c>
      <c r="F343" s="19">
        <f>LN(Stocks!F343/Stocks!F342)</f>
        <v>-2.8226219285365094E-4</v>
      </c>
      <c r="G343" s="20">
        <f>LN(Stocks!B343/Stocks!B333)</f>
        <v>1.0702992743566469E-2</v>
      </c>
      <c r="H343" s="20">
        <f>LN(Stocks!C343/Stocks!C333)</f>
        <v>3.3083871683271988E-2</v>
      </c>
      <c r="I343" s="20">
        <f>LN(Stocks!D343/Stocks!D333)</f>
        <v>1.9076211781418211E-2</v>
      </c>
      <c r="J343" s="20">
        <f>LN(Stocks!E343/Stocks!E333)</f>
        <v>2.9356618448368565E-2</v>
      </c>
      <c r="K343" s="21">
        <f>LN(Stocks!F343/Stocks!F333)</f>
        <v>-4.1217247243987107E-2</v>
      </c>
    </row>
    <row r="344" spans="1:11" x14ac:dyDescent="0.25">
      <c r="A344" s="37">
        <v>41433</v>
      </c>
      <c r="B344" s="18">
        <f>LN(Stocks!B344/Stocks!B343)</f>
        <v>-3.9548672256871663E-2</v>
      </c>
      <c r="C344" s="18">
        <f>LN(Stocks!C344/Stocks!C343)</f>
        <v>-1.3882415797273099E-2</v>
      </c>
      <c r="D344" s="18">
        <f>LN(Stocks!D344/Stocks!D343)</f>
        <v>3.3017433113363128E-4</v>
      </c>
      <c r="E344" s="18">
        <f>LN(Stocks!E344/Stocks!E343)</f>
        <v>-3.4743057161651048E-2</v>
      </c>
      <c r="F344" s="19">
        <f>LN(Stocks!F344/Stocks!F343)</f>
        <v>1.1791359937424877E-2</v>
      </c>
      <c r="G344" s="20">
        <f>LN(Stocks!B344/Stocks!B334)</f>
        <v>-3.2295843085620682E-2</v>
      </c>
      <c r="H344" s="20">
        <f>LN(Stocks!C344/Stocks!C334)</f>
        <v>9.1444381421017431E-3</v>
      </c>
      <c r="I344" s="20">
        <f>LN(Stocks!D344/Stocks!D334)</f>
        <v>1.7535207569952013E-2</v>
      </c>
      <c r="J344" s="20">
        <f>LN(Stocks!E344/Stocks!E334)</f>
        <v>-2.0538670409923864E-2</v>
      </c>
      <c r="K344" s="21">
        <f>LN(Stocks!F344/Stocks!F334)</f>
        <v>-1.5783081200017916E-2</v>
      </c>
    </row>
    <row r="345" spans="1:11" x14ac:dyDescent="0.25">
      <c r="A345" s="37">
        <v>41436</v>
      </c>
      <c r="B345" s="18">
        <f>LN(Stocks!B345/Stocks!B344)</f>
        <v>-2.4185766884875195E-2</v>
      </c>
      <c r="C345" s="18">
        <f>LN(Stocks!C345/Stocks!C344)</f>
        <v>-1.8704481852050502E-2</v>
      </c>
      <c r="D345" s="18">
        <f>LN(Stocks!D345/Stocks!D344)</f>
        <v>-2.0070456918492369E-2</v>
      </c>
      <c r="E345" s="18">
        <f>LN(Stocks!E345/Stocks!E344)</f>
        <v>-7.3227811860945005E-3</v>
      </c>
      <c r="F345" s="19">
        <f>LN(Stocks!F345/Stocks!F344)</f>
        <v>-5.5837217233499134E-4</v>
      </c>
      <c r="G345" s="20">
        <f>LN(Stocks!B345/Stocks!B335)</f>
        <v>-5.4790882135710782E-2</v>
      </c>
      <c r="H345" s="20">
        <f>LN(Stocks!C345/Stocks!C335)</f>
        <v>-7.1785435053748408E-3</v>
      </c>
      <c r="I345" s="20">
        <f>LN(Stocks!D345/Stocks!D335)</f>
        <v>-3.0692457321569275E-3</v>
      </c>
      <c r="J345" s="20">
        <f>LN(Stocks!E345/Stocks!E335)</f>
        <v>-2.9850100481660001E-2</v>
      </c>
      <c r="K345" s="21">
        <f>LN(Stocks!F345/Stocks!F335)</f>
        <v>-1.6616201816657409E-2</v>
      </c>
    </row>
    <row r="346" spans="1:11" x14ac:dyDescent="0.25">
      <c r="A346" s="37">
        <v>41437</v>
      </c>
      <c r="B346" s="18">
        <f>LN(Stocks!B346/Stocks!B345)</f>
        <v>8.0134466295619083E-3</v>
      </c>
      <c r="C346" s="18">
        <f>LN(Stocks!C346/Stocks!C345)</f>
        <v>1.2835586785792811E-2</v>
      </c>
      <c r="D346" s="18">
        <f>LN(Stocks!D346/Stocks!D345)</f>
        <v>9.0515642029679825E-3</v>
      </c>
      <c r="E346" s="18">
        <f>LN(Stocks!E346/Stocks!E345)</f>
        <v>1.1074310018770092E-2</v>
      </c>
      <c r="F346" s="19">
        <f>LN(Stocks!F346/Stocks!F345)</f>
        <v>6.1243903157976896E-3</v>
      </c>
      <c r="G346" s="20">
        <f>LN(Stocks!B346/Stocks!B336)</f>
        <v>-4.7167843200676303E-2</v>
      </c>
      <c r="H346" s="20">
        <f>LN(Stocks!C346/Stocks!C336)</f>
        <v>5.4925410733570445E-3</v>
      </c>
      <c r="I346" s="20">
        <f>LN(Stocks!D346/Stocks!D336)</f>
        <v>5.5155099605248507E-3</v>
      </c>
      <c r="J346" s="20">
        <f>LN(Stocks!E346/Stocks!E336)</f>
        <v>-2.3305065214139643E-2</v>
      </c>
      <c r="K346" s="21">
        <f>LN(Stocks!F346/Stocks!F336)</f>
        <v>-6.6391629076308044E-3</v>
      </c>
    </row>
    <row r="347" spans="1:11" x14ac:dyDescent="0.25">
      <c r="A347" s="37">
        <v>41438</v>
      </c>
      <c r="B347" s="18">
        <f>LN(Stocks!B347/Stocks!B346)</f>
        <v>-9.8030505426969314E-3</v>
      </c>
      <c r="C347" s="18">
        <f>LN(Stocks!C347/Stocks!C346)</f>
        <v>1.4704601884118677E-3</v>
      </c>
      <c r="D347" s="18">
        <f>LN(Stocks!D347/Stocks!D346)</f>
        <v>5.7237148015687397E-3</v>
      </c>
      <c r="E347" s="18">
        <f>LN(Stocks!E347/Stocks!E346)</f>
        <v>-2.7728926607376134E-3</v>
      </c>
      <c r="F347" s="19">
        <f>LN(Stocks!F347/Stocks!F346)</f>
        <v>-1.8487791558569076E-2</v>
      </c>
      <c r="G347" s="20">
        <f>LN(Stocks!B347/Stocks!B337)</f>
        <v>-5.103140013144937E-2</v>
      </c>
      <c r="H347" s="20">
        <f>LN(Stocks!C347/Stocks!C337)</f>
        <v>-3.097230500235124E-3</v>
      </c>
      <c r="I347" s="20">
        <f>LN(Stocks!D347/Stocks!D337)</f>
        <v>4.8565890976957826E-3</v>
      </c>
      <c r="J347" s="20">
        <f>LN(Stocks!E347/Stocks!E337)</f>
        <v>-1.4721322264639142E-2</v>
      </c>
      <c r="K347" s="21">
        <f>LN(Stocks!F347/Stocks!F337)</f>
        <v>-2.1813192999447516E-2</v>
      </c>
    </row>
    <row r="348" spans="1:11" x14ac:dyDescent="0.25">
      <c r="A348" s="37">
        <v>41439</v>
      </c>
      <c r="B348" s="18">
        <f>LN(Stocks!B348/Stocks!B347)</f>
        <v>-6.0116969452120627E-3</v>
      </c>
      <c r="C348" s="18">
        <f>LN(Stocks!C348/Stocks!C347)</f>
        <v>-8.8554628906361791E-3</v>
      </c>
      <c r="D348" s="18">
        <f>LN(Stocks!D348/Stocks!D347)</f>
        <v>3.2467661622845273E-3</v>
      </c>
      <c r="E348" s="18">
        <f>LN(Stocks!E348/Stocks!E347)</f>
        <v>-8.9273699175666729E-3</v>
      </c>
      <c r="F348" s="19">
        <f>LN(Stocks!F348/Stocks!F347)</f>
        <v>-3.6820825942668351E-3</v>
      </c>
      <c r="G348" s="20">
        <f>LN(Stocks!B348/Stocks!B338)</f>
        <v>-5.9788739061320061E-2</v>
      </c>
      <c r="H348" s="20">
        <f>LN(Stocks!C348/Stocks!C338)</f>
        <v>-1.6175470930346297E-2</v>
      </c>
      <c r="I348" s="20">
        <f>LN(Stocks!D348/Stocks!D338)</f>
        <v>-8.0380008553309745E-3</v>
      </c>
      <c r="J348" s="20">
        <f>LN(Stocks!E348/Stocks!E338)</f>
        <v>-2.5812494852977489E-2</v>
      </c>
      <c r="K348" s="21">
        <f>LN(Stocks!F348/Stocks!F338)</f>
        <v>-2.7981674450464501E-2</v>
      </c>
    </row>
    <row r="349" spans="1:11" x14ac:dyDescent="0.25">
      <c r="A349" s="37">
        <v>41440</v>
      </c>
      <c r="B349" s="18">
        <f>LN(Stocks!B349/Stocks!B348)</f>
        <v>-1.4098173356189439E-2</v>
      </c>
      <c r="C349" s="18">
        <f>LN(Stocks!C349/Stocks!C348)</f>
        <v>4.4375296517261088E-3</v>
      </c>
      <c r="D349" s="18">
        <f>LN(Stocks!D349/Stocks!D348)</f>
        <v>5.4095653646476704E-3</v>
      </c>
      <c r="E349" s="18">
        <f>LN(Stocks!E349/Stocks!E348)</f>
        <v>-2.6884691885743633E-3</v>
      </c>
      <c r="F349" s="19">
        <f>LN(Stocks!F349/Stocks!F348)</f>
        <v>2.1337063551633641E-2</v>
      </c>
      <c r="G349" s="20">
        <f>LN(Stocks!B349/Stocks!B339)</f>
        <v>-8.8597411974083135E-2</v>
      </c>
      <c r="H349" s="20">
        <f>LN(Stocks!C349/Stocks!C339)</f>
        <v>-2.6219217767616515E-2</v>
      </c>
      <c r="I349" s="20">
        <f>LN(Stocks!D349/Stocks!D339)</f>
        <v>-1.1448186295324785E-2</v>
      </c>
      <c r="J349" s="20">
        <f>LN(Stocks!E349/Stocks!E339)</f>
        <v>-3.7406805564607695E-2</v>
      </c>
      <c r="K349" s="21">
        <f>LN(Stocks!F349/Stocks!F339)</f>
        <v>2.503225868223167E-3</v>
      </c>
    </row>
    <row r="350" spans="1:11" x14ac:dyDescent="0.25">
      <c r="A350" s="37">
        <v>41443</v>
      </c>
      <c r="B350" s="18">
        <f>LN(Stocks!B350/Stocks!B349)</f>
        <v>2.8205858234151972E-2</v>
      </c>
      <c r="C350" s="18">
        <f>LN(Stocks!C350/Stocks!C349)</f>
        <v>9.2226098531596658E-3</v>
      </c>
      <c r="D350" s="18">
        <f>LN(Stocks!D350/Stocks!D349)</f>
        <v>7.5378616525779343E-3</v>
      </c>
      <c r="E350" s="18">
        <f>LN(Stocks!E350/Stocks!E349)</f>
        <v>1.8544100202649107E-2</v>
      </c>
      <c r="F350" s="19">
        <f>LN(Stocks!F350/Stocks!F349)</f>
        <v>1.1107076742259336E-3</v>
      </c>
      <c r="G350" s="20">
        <f>LN(Stocks!B350/Stocks!B340)</f>
        <v>-5.0565285195962852E-2</v>
      </c>
      <c r="H350" s="20">
        <f>LN(Stocks!C350/Stocks!C340)</f>
        <v>-2.2572140892745857E-2</v>
      </c>
      <c r="I350" s="20">
        <f>LN(Stocks!D350/Stocks!D340)</f>
        <v>2.2880981794620274E-3</v>
      </c>
      <c r="J350" s="20">
        <f>LN(Stocks!E350/Stocks!E340)</f>
        <v>-2.7110697414480779E-2</v>
      </c>
      <c r="K350" s="21">
        <f>LN(Stocks!F350/Stocks!F340)</f>
        <v>-1.1091155110266057E-3</v>
      </c>
    </row>
    <row r="351" spans="1:11" x14ac:dyDescent="0.25">
      <c r="A351" s="37">
        <v>41444</v>
      </c>
      <c r="B351" s="18">
        <f>LN(Stocks!B351/Stocks!B350)</f>
        <v>-9.1298814672851579E-3</v>
      </c>
      <c r="C351" s="18">
        <f>LN(Stocks!C351/Stocks!C350)</f>
        <v>-1.3007416428584162E-3</v>
      </c>
      <c r="D351" s="18">
        <f>LN(Stocks!D351/Stocks!D350)</f>
        <v>6.0543707969113562E-3</v>
      </c>
      <c r="E351" s="18">
        <f>LN(Stocks!E351/Stocks!E350)</f>
        <v>-7.0650084225977903E-3</v>
      </c>
      <c r="F351" s="19">
        <f>LN(Stocks!F351/Stocks!F350)</f>
        <v>-2.9853265847251273E-2</v>
      </c>
      <c r="G351" s="20">
        <f>LN(Stocks!B351/Stocks!B341)</f>
        <v>-6.3067680515448421E-2</v>
      </c>
      <c r="H351" s="20">
        <f>LN(Stocks!C351/Stocks!C341)</f>
        <v>-1.8616826174870371E-2</v>
      </c>
      <c r="I351" s="20">
        <f>LN(Stocks!D351/Stocks!D341)</f>
        <v>1.8605136839887619E-2</v>
      </c>
      <c r="J351" s="20">
        <f>LN(Stocks!E351/Stocks!E341)</f>
        <v>-2.692151154631257E-2</v>
      </c>
      <c r="K351" s="21">
        <f>LN(Stocks!F351/Stocks!F341)</f>
        <v>-3.5387169071855948E-2</v>
      </c>
    </row>
    <row r="352" spans="1:11" x14ac:dyDescent="0.25">
      <c r="A352" s="37">
        <v>41445</v>
      </c>
      <c r="B352" s="18">
        <f>LN(Stocks!B352/Stocks!B351)</f>
        <v>5.9130400420948611E-3</v>
      </c>
      <c r="C352" s="18">
        <f>LN(Stocks!C352/Stocks!C351)</f>
        <v>1.3819586375649702E-3</v>
      </c>
      <c r="D352" s="18">
        <f>LN(Stocks!D352/Stocks!D351)</f>
        <v>-2.2093131121467477E-3</v>
      </c>
      <c r="E352" s="18">
        <f>LN(Stocks!E352/Stocks!E351)</f>
        <v>9.235288165954373E-3</v>
      </c>
      <c r="F352" s="19">
        <f>LN(Stocks!F352/Stocks!F351)</f>
        <v>-9.4785745951238495E-3</v>
      </c>
      <c r="G352" s="20">
        <f>LN(Stocks!B352/Stocks!B342)</f>
        <v>-6.3093713176492913E-2</v>
      </c>
      <c r="H352" s="20">
        <f>LN(Stocks!C352/Stocks!C342)</f>
        <v>-1.6835601154461408E-2</v>
      </c>
      <c r="I352" s="20">
        <f>LN(Stocks!D352/Stocks!D342)</f>
        <v>1.1711880023006341E-2</v>
      </c>
      <c r="J352" s="20">
        <f>LN(Stocks!E352/Stocks!E342)</f>
        <v>-2.2151081531320026E-2</v>
      </c>
      <c r="K352" s="21">
        <f>LN(Stocks!F352/Stocks!F342)</f>
        <v>-2.1978827481317374E-2</v>
      </c>
    </row>
    <row r="353" spans="1:11" x14ac:dyDescent="0.25">
      <c r="A353" s="37">
        <v>41446</v>
      </c>
      <c r="B353" s="18">
        <f>LN(Stocks!B353/Stocks!B352)</f>
        <v>-1.646382349296232E-3</v>
      </c>
      <c r="C353" s="18">
        <f>LN(Stocks!C353/Stocks!C352)</f>
        <v>1.623442291163442E-3</v>
      </c>
      <c r="D353" s="18">
        <f>LN(Stocks!D353/Stocks!D352)</f>
        <v>6.9364417209404772E-3</v>
      </c>
      <c r="E353" s="18">
        <f>LN(Stocks!E353/Stocks!E352)</f>
        <v>-2.4627569941517258E-3</v>
      </c>
      <c r="F353" s="19">
        <f>LN(Stocks!F353/Stocks!F352)</f>
        <v>-1.4440569126003807E-3</v>
      </c>
      <c r="G353" s="20">
        <f>LN(Stocks!B353/Stocks!B343)</f>
        <v>-6.2291278896617924E-2</v>
      </c>
      <c r="H353" s="20">
        <f>LN(Stocks!C353/Stocks!C343)</f>
        <v>-1.1771514774999591E-2</v>
      </c>
      <c r="I353" s="20">
        <f>LN(Stocks!D353/Stocks!D343)</f>
        <v>2.2010689002393485E-2</v>
      </c>
      <c r="J353" s="20">
        <f>LN(Stocks!E353/Stocks!E343)</f>
        <v>-2.7128637144000222E-2</v>
      </c>
      <c r="K353" s="21">
        <f>LN(Stocks!F353/Stocks!F343)</f>
        <v>-2.3140622201064207E-2</v>
      </c>
    </row>
    <row r="354" spans="1:11" x14ac:dyDescent="0.25">
      <c r="A354" s="37">
        <v>41447</v>
      </c>
      <c r="B354" s="18">
        <f>LN(Stocks!B354/Stocks!B353)</f>
        <v>4.4531502515967707E-3</v>
      </c>
      <c r="C354" s="18">
        <f>LN(Stocks!C354/Stocks!C353)</f>
        <v>5.7417698849470972E-3</v>
      </c>
      <c r="D354" s="18">
        <f>LN(Stocks!D354/Stocks!D353)</f>
        <v>-1.0341607204868485E-3</v>
      </c>
      <c r="E354" s="18">
        <f>LN(Stocks!E354/Stocks!E353)</f>
        <v>8.8418823079301594E-3</v>
      </c>
      <c r="F354" s="19">
        <f>LN(Stocks!F354/Stocks!F353)</f>
        <v>6.9124726231044008E-3</v>
      </c>
      <c r="G354" s="20">
        <f>LN(Stocks!B354/Stocks!B344)</f>
        <v>-1.8289456388149546E-2</v>
      </c>
      <c r="H354" s="20">
        <f>LN(Stocks!C354/Stocks!C344)</f>
        <v>7.8526709072206519E-3</v>
      </c>
      <c r="I354" s="20">
        <f>LN(Stocks!D354/Stocks!D344)</f>
        <v>2.0646353950772786E-2</v>
      </c>
      <c r="J354" s="20">
        <f>LN(Stocks!E354/Stocks!E344)</f>
        <v>1.6456302325581228E-2</v>
      </c>
      <c r="K354" s="21">
        <f>LN(Stocks!F354/Stocks!F344)</f>
        <v>-2.8019509515384629E-2</v>
      </c>
    </row>
    <row r="355" spans="1:11" x14ac:dyDescent="0.25">
      <c r="A355" s="37">
        <v>41450</v>
      </c>
      <c r="B355" s="18">
        <f>LN(Stocks!B355/Stocks!B354)</f>
        <v>-3.1495675262591095E-3</v>
      </c>
      <c r="C355" s="18">
        <f>LN(Stocks!C355/Stocks!C354)</f>
        <v>-3.9591282662493083E-3</v>
      </c>
      <c r="D355" s="18">
        <f>LN(Stocks!D355/Stocks!D354)</f>
        <v>-4.4070721563222144E-3</v>
      </c>
      <c r="E355" s="18">
        <f>LN(Stocks!E355/Stocks!E354)</f>
        <v>-1.3890712408195831E-2</v>
      </c>
      <c r="F355" s="19">
        <f>LN(Stocks!F355/Stocks!F354)</f>
        <v>1.1474305832361634E-3</v>
      </c>
      <c r="G355" s="20">
        <f>LN(Stocks!B355/Stocks!B345)</f>
        <v>2.7467429704666185E-3</v>
      </c>
      <c r="H355" s="20">
        <f>LN(Stocks!C355/Stocks!C345)</f>
        <v>2.2598024493021736E-2</v>
      </c>
      <c r="I355" s="20">
        <f>LN(Stocks!D355/Stocks!D345)</f>
        <v>3.6309738712942824E-2</v>
      </c>
      <c r="J355" s="20">
        <f>LN(Stocks!E355/Stocks!E345)</f>
        <v>9.8883711034796727E-3</v>
      </c>
      <c r="K355" s="21">
        <f>LN(Stocks!F355/Stocks!F345)</f>
        <v>-2.6313706759813354E-2</v>
      </c>
    </row>
    <row r="356" spans="1:11" x14ac:dyDescent="0.25">
      <c r="A356" s="37">
        <v>41451</v>
      </c>
      <c r="B356" s="18">
        <f>LN(Stocks!B356/Stocks!B355)</f>
        <v>-1.4436565244057223E-2</v>
      </c>
      <c r="C356" s="18">
        <f>LN(Stocks!C356/Stocks!C355)</f>
        <v>-6.3348538212916871E-3</v>
      </c>
      <c r="D356" s="18">
        <f>LN(Stocks!D356/Stocks!D355)</f>
        <v>-1.5600627134806618E-3</v>
      </c>
      <c r="E356" s="18">
        <f>LN(Stocks!E356/Stocks!E355)</f>
        <v>-2.6539121423785367E-2</v>
      </c>
      <c r="F356" s="19">
        <f>LN(Stocks!F356/Stocks!F355)</f>
        <v>7.7110769028757506E-3</v>
      </c>
      <c r="G356" s="20">
        <f>LN(Stocks!B356/Stocks!B346)</f>
        <v>-1.9703268903152559E-2</v>
      </c>
      <c r="H356" s="20">
        <f>LN(Stocks!C356/Stocks!C346)</f>
        <v>3.4275838859374138E-3</v>
      </c>
      <c r="I356" s="20">
        <f>LN(Stocks!D356/Stocks!D346)</f>
        <v>2.5698111796494318E-2</v>
      </c>
      <c r="J356" s="20">
        <f>LN(Stocks!E356/Stocks!E346)</f>
        <v>-2.7725060339075555E-2</v>
      </c>
      <c r="K356" s="21">
        <f>LN(Stocks!F356/Stocks!F346)</f>
        <v>-2.4727020172735439E-2</v>
      </c>
    </row>
    <row r="357" spans="1:11" x14ac:dyDescent="0.25">
      <c r="A357" s="37">
        <v>41452</v>
      </c>
      <c r="B357" s="18">
        <f>LN(Stocks!B357/Stocks!B356)</f>
        <v>1.4505262999710427E-2</v>
      </c>
      <c r="C357" s="18">
        <f>LN(Stocks!C357/Stocks!C356)</f>
        <v>1.672437732300034E-2</v>
      </c>
      <c r="D357" s="18">
        <f>LN(Stocks!D357/Stocks!D356)</f>
        <v>3.7659746028233195E-3</v>
      </c>
      <c r="E357" s="18">
        <f>LN(Stocks!E357/Stocks!E356)</f>
        <v>1.409149780487693E-2</v>
      </c>
      <c r="F357" s="19">
        <f>LN(Stocks!F357/Stocks!F356)</f>
        <v>3.4080435119157987E-3</v>
      </c>
      <c r="G357" s="20">
        <f>LN(Stocks!B357/Stocks!B347)</f>
        <v>4.6050446392546067E-3</v>
      </c>
      <c r="H357" s="20">
        <f>LN(Stocks!C357/Stocks!C347)</f>
        <v>1.8681501020525879E-2</v>
      </c>
      <c r="I357" s="20">
        <f>LN(Stocks!D357/Stocks!D347)</f>
        <v>2.3740371597748781E-2</v>
      </c>
      <c r="J357" s="20">
        <f>LN(Stocks!E357/Stocks!E347)</f>
        <v>-1.0860669873460984E-2</v>
      </c>
      <c r="K357" s="21">
        <f>LN(Stocks!F357/Stocks!F347)</f>
        <v>-2.8311851022505019E-3</v>
      </c>
    </row>
    <row r="358" spans="1:11" x14ac:dyDescent="0.25">
      <c r="A358" s="37">
        <v>41453</v>
      </c>
      <c r="B358" s="18">
        <f>LN(Stocks!B358/Stocks!B357)</f>
        <v>-1.4853051628622252E-2</v>
      </c>
      <c r="C358" s="18">
        <f>LN(Stocks!C358/Stocks!C357)</f>
        <v>-2.6796017956263695E-2</v>
      </c>
      <c r="D358" s="18">
        <f>LN(Stocks!D358/Stocks!D357)</f>
        <v>-7.6114916209034109E-3</v>
      </c>
      <c r="E358" s="18">
        <f>LN(Stocks!E358/Stocks!E357)</f>
        <v>-2.4432423098802006E-2</v>
      </c>
      <c r="F358" s="19">
        <f>LN(Stocks!F358/Stocks!F357)</f>
        <v>-1.1692501834356111E-2</v>
      </c>
      <c r="G358" s="20">
        <f>LN(Stocks!B358/Stocks!B348)</f>
        <v>-4.2363100441556072E-3</v>
      </c>
      <c r="H358" s="20">
        <f>LN(Stocks!C358/Stocks!C348)</f>
        <v>7.4094595489812272E-4</v>
      </c>
      <c r="I358" s="20">
        <f>LN(Stocks!D358/Stocks!D348)</f>
        <v>1.2882113814560815E-2</v>
      </c>
      <c r="J358" s="20">
        <f>LN(Stocks!E358/Stocks!E348)</f>
        <v>-2.6365723054696245E-2</v>
      </c>
      <c r="K358" s="21">
        <f>LN(Stocks!F358/Stocks!F348)</f>
        <v>-1.0841604342339817E-2</v>
      </c>
    </row>
    <row r="359" spans="1:11" x14ac:dyDescent="0.25">
      <c r="A359" s="37">
        <v>41454</v>
      </c>
      <c r="B359" s="18">
        <f>LN(Stocks!B359/Stocks!B358)</f>
        <v>2.3635619897859352E-3</v>
      </c>
      <c r="C359" s="18">
        <f>LN(Stocks!C359/Stocks!C358)</f>
        <v>-4.9397266359299031E-4</v>
      </c>
      <c r="D359" s="18">
        <f>LN(Stocks!D359/Stocks!D358)</f>
        <v>1.9602454933023166E-4</v>
      </c>
      <c r="E359" s="18">
        <f>LN(Stocks!E359/Stocks!E358)</f>
        <v>-9.9205839670780203E-3</v>
      </c>
      <c r="F359" s="19">
        <f>LN(Stocks!F359/Stocks!F358)</f>
        <v>-6.042464874175593E-3</v>
      </c>
      <c r="G359" s="20">
        <f>LN(Stocks!B359/Stocks!B349)</f>
        <v>1.2225425301819892E-2</v>
      </c>
      <c r="H359" s="20">
        <f>LN(Stocks!C359/Stocks!C349)</f>
        <v>-4.1905563604208796E-3</v>
      </c>
      <c r="I359" s="20">
        <f>LN(Stocks!D359/Stocks!D349)</f>
        <v>7.668572999243368E-3</v>
      </c>
      <c r="J359" s="20">
        <f>LN(Stocks!E359/Stocks!E349)</f>
        <v>-3.3597837833199931E-2</v>
      </c>
      <c r="K359" s="21">
        <f>LN(Stocks!F359/Stocks!F349)</f>
        <v>-3.8221132768149146E-2</v>
      </c>
    </row>
    <row r="360" spans="1:11" x14ac:dyDescent="0.25">
      <c r="A360" s="37">
        <v>41457</v>
      </c>
      <c r="B360" s="18">
        <f>LN(Stocks!B360/Stocks!B359)</f>
        <v>-3.6173112093375644E-3</v>
      </c>
      <c r="C360" s="18">
        <f>LN(Stocks!C360/Stocks!C359)</f>
        <v>-5.5318701310560284E-3</v>
      </c>
      <c r="D360" s="18">
        <f>LN(Stocks!D360/Stocks!D359)</f>
        <v>-4.3185737336260055E-3</v>
      </c>
      <c r="E360" s="18">
        <f>LN(Stocks!E360/Stocks!E359)</f>
        <v>-1.1098710326763133E-2</v>
      </c>
      <c r="F360" s="19">
        <f>LN(Stocks!F360/Stocks!F359)</f>
        <v>1.0621415636278013E-2</v>
      </c>
      <c r="G360" s="20">
        <f>LN(Stocks!B360/Stocks!B350)</f>
        <v>-1.9597744141669707E-2</v>
      </c>
      <c r="H360" s="20">
        <f>LN(Stocks!C360/Stocks!C350)</f>
        <v>-1.894503634463662E-2</v>
      </c>
      <c r="I360" s="20">
        <f>LN(Stocks!D360/Stocks!D350)</f>
        <v>-4.1878623869605102E-3</v>
      </c>
      <c r="J360" s="20">
        <f>LN(Stocks!E360/Stocks!E350)</f>
        <v>-6.3240648362612145E-2</v>
      </c>
      <c r="K360" s="21">
        <f>LN(Stocks!F360/Stocks!F350)</f>
        <v>-2.8710424806097059E-2</v>
      </c>
    </row>
    <row r="361" spans="1:11" x14ac:dyDescent="0.25">
      <c r="A361" s="37">
        <v>41459</v>
      </c>
      <c r="B361" s="18">
        <f>LN(Stocks!B361/Stocks!B360)</f>
        <v>4.1032373988134415E-3</v>
      </c>
      <c r="C361" s="18">
        <f>LN(Stocks!C361/Stocks!C360)</f>
        <v>1.1709453826684145E-2</v>
      </c>
      <c r="D361" s="18">
        <f>LN(Stocks!D361/Stocks!D360)</f>
        <v>3.730706097092877E-3</v>
      </c>
      <c r="E361" s="18">
        <f>LN(Stocks!E361/Stocks!E360)</f>
        <v>1.437269316458151E-2</v>
      </c>
      <c r="F361" s="19">
        <f>LN(Stocks!F361/Stocks!F360)</f>
        <v>-1.7281357307675192E-2</v>
      </c>
      <c r="G361" s="20">
        <f>LN(Stocks!B361/Stocks!B351)</f>
        <v>-6.364625275571076E-3</v>
      </c>
      <c r="H361" s="20">
        <f>LN(Stocks!C361/Stocks!C351)</f>
        <v>-5.9348408750939585E-3</v>
      </c>
      <c r="I361" s="20">
        <f>LN(Stocks!D361/Stocks!D351)</f>
        <v>-6.5115270867791173E-3</v>
      </c>
      <c r="J361" s="20">
        <f>LN(Stocks!E361/Stocks!E351)</f>
        <v>-4.1802946775432746E-2</v>
      </c>
      <c r="K361" s="21">
        <f>LN(Stocks!F361/Stocks!F351)</f>
        <v>-1.6138516266520929E-2</v>
      </c>
    </row>
    <row r="362" spans="1:11" x14ac:dyDescent="0.25">
      <c r="A362" s="37">
        <v>41460</v>
      </c>
      <c r="B362" s="18">
        <f>LN(Stocks!B362/Stocks!B361)</f>
        <v>-9.4833212617850375E-3</v>
      </c>
      <c r="C362" s="18">
        <f>LN(Stocks!C362/Stocks!C361)</f>
        <v>-9.7207096500947048E-3</v>
      </c>
      <c r="D362" s="18">
        <f>LN(Stocks!D362/Stocks!D361)</f>
        <v>1.3044982794560277E-4</v>
      </c>
      <c r="E362" s="18">
        <f>LN(Stocks!E362/Stocks!E361)</f>
        <v>-5.5213733908000473E-3</v>
      </c>
      <c r="F362" s="19">
        <f>LN(Stocks!F362/Stocks!F361)</f>
        <v>5.8064052515422349E-4</v>
      </c>
      <c r="G362" s="20">
        <f>LN(Stocks!B362/Stocks!B352)</f>
        <v>-2.17609865794509E-2</v>
      </c>
      <c r="H362" s="20">
        <f>LN(Stocks!C362/Stocks!C352)</f>
        <v>-1.7037509162753581E-2</v>
      </c>
      <c r="I362" s="20">
        <f>LN(Stocks!D362/Stocks!D352)</f>
        <v>-4.1717641466867666E-3</v>
      </c>
      <c r="J362" s="20">
        <f>LN(Stocks!E362/Stocks!E352)</f>
        <v>-5.655960833218731E-2</v>
      </c>
      <c r="K362" s="21">
        <f>LN(Stocks!F362/Stocks!F352)</f>
        <v>-6.0793011462427805E-3</v>
      </c>
    </row>
    <row r="363" spans="1:11" x14ac:dyDescent="0.25">
      <c r="A363" s="37">
        <v>41461</v>
      </c>
      <c r="B363" s="18">
        <f>LN(Stocks!B363/Stocks!B362)</f>
        <v>1.010776767622408E-2</v>
      </c>
      <c r="C363" s="18">
        <f>LN(Stocks!C363/Stocks!C362)</f>
        <v>1.1522631349816279E-2</v>
      </c>
      <c r="D363" s="18">
        <f>LN(Stocks!D363/Stocks!D362)</f>
        <v>2.0559441199627951E-2</v>
      </c>
      <c r="E363" s="18">
        <f>LN(Stocks!E363/Stocks!E362)</f>
        <v>1.3039307303513544E-2</v>
      </c>
      <c r="F363" s="19">
        <f>LN(Stocks!F363/Stocks!F362)</f>
        <v>-2.3252747498011435E-3</v>
      </c>
      <c r="G363" s="20">
        <f>LN(Stocks!B363/Stocks!B353)</f>
        <v>-1.0006836553930625E-2</v>
      </c>
      <c r="H363" s="20">
        <f>LN(Stocks!C363/Stocks!C353)</f>
        <v>-7.138320104100644E-3</v>
      </c>
      <c r="I363" s="20">
        <f>LN(Stocks!D363/Stocks!D353)</f>
        <v>9.4512353320005231E-3</v>
      </c>
      <c r="J363" s="20">
        <f>LN(Stocks!E363/Stocks!E353)</f>
        <v>-4.1057544034522081E-2</v>
      </c>
      <c r="K363" s="21">
        <f>LN(Stocks!F363/Stocks!F353)</f>
        <v>-6.9605189834435321E-3</v>
      </c>
    </row>
    <row r="364" spans="1:11" x14ac:dyDescent="0.25">
      <c r="A364" s="37">
        <v>41464</v>
      </c>
      <c r="B364" s="18">
        <f>LN(Stocks!B364/Stocks!B363)</f>
        <v>6.084670601538663E-3</v>
      </c>
      <c r="C364" s="18">
        <f>LN(Stocks!C364/Stocks!C363)</f>
        <v>4.3279602786764062E-3</v>
      </c>
      <c r="D364" s="18">
        <f>LN(Stocks!D364/Stocks!D363)</f>
        <v>-4.8109662600125834E-3</v>
      </c>
      <c r="E364" s="18">
        <f>LN(Stocks!E364/Stocks!E363)</f>
        <v>1.1053502369541815E-2</v>
      </c>
      <c r="F364" s="19">
        <f>LN(Stocks!F364/Stocks!F363)</f>
        <v>-8.7344265607955786E-4</v>
      </c>
      <c r="G364" s="20">
        <f>LN(Stocks!B364/Stocks!B354)</f>
        <v>-8.3753162039887554E-3</v>
      </c>
      <c r="H364" s="20">
        <f>LN(Stocks!C364/Stocks!C354)</f>
        <v>-8.5521297103714807E-3</v>
      </c>
      <c r="I364" s="20">
        <f>LN(Stocks!D364/Stocks!D354)</f>
        <v>5.674429792474834E-3</v>
      </c>
      <c r="J364" s="20">
        <f>LN(Stocks!E364/Stocks!E354)</f>
        <v>-3.8845923972910409E-2</v>
      </c>
      <c r="K364" s="21">
        <f>LN(Stocks!F364/Stocks!F354)</f>
        <v>-1.4746434262627492E-2</v>
      </c>
    </row>
    <row r="365" spans="1:11" x14ac:dyDescent="0.25">
      <c r="A365" s="37">
        <v>41465</v>
      </c>
      <c r="B365" s="18">
        <f>LN(Stocks!B365/Stocks!B364)</f>
        <v>3.2349971475194787E-3</v>
      </c>
      <c r="C365" s="18">
        <f>LN(Stocks!C365/Stocks!C364)</f>
        <v>1.2147800916341218E-2</v>
      </c>
      <c r="D365" s="18">
        <f>LN(Stocks!D365/Stocks!D364)</f>
        <v>-3.9300384837277309E-3</v>
      </c>
      <c r="E365" s="18">
        <f>LN(Stocks!E365/Stocks!E364)</f>
        <v>1.3879672241931624E-3</v>
      </c>
      <c r="F365" s="19">
        <f>LN(Stocks!F365/Stocks!F364)</f>
        <v>8.7344265607940629E-4</v>
      </c>
      <c r="G365" s="20">
        <f>LN(Stocks!B365/Stocks!B355)</f>
        <v>-1.9907515302100415E-3</v>
      </c>
      <c r="H365" s="20">
        <f>LN(Stocks!C365/Stocks!C355)</f>
        <v>7.5547994722190114E-3</v>
      </c>
      <c r="I365" s="20">
        <f>LN(Stocks!D365/Stocks!D355)</f>
        <v>6.151463465069465E-3</v>
      </c>
      <c r="J365" s="20">
        <f>LN(Stocks!E365/Stocks!E355)</f>
        <v>-2.35672443405214E-2</v>
      </c>
      <c r="K365" s="21">
        <f>LN(Stocks!F365/Stocks!F355)</f>
        <v>-1.5020422189784118E-2</v>
      </c>
    </row>
    <row r="366" spans="1:11" x14ac:dyDescent="0.25">
      <c r="A366" s="37">
        <v>41466</v>
      </c>
      <c r="B366" s="18">
        <f>LN(Stocks!B366/Stocks!B365)</f>
        <v>1.4419633361161387E-3</v>
      </c>
      <c r="C366" s="18">
        <f>LN(Stocks!C366/Stocks!C365)</f>
        <v>8.4165744893748475E-3</v>
      </c>
      <c r="D366" s="18">
        <f>LN(Stocks!D366/Stocks!D365)</f>
        <v>1.0722740518822367E-2</v>
      </c>
      <c r="E366" s="18">
        <f>LN(Stocks!E366/Stocks!E365)</f>
        <v>1.4664698506273121E-2</v>
      </c>
      <c r="F366" s="19">
        <f>LN(Stocks!F366/Stocks!F365)</f>
        <v>1.4733552552196025E-2</v>
      </c>
      <c r="G366" s="20">
        <f>LN(Stocks!B366/Stocks!B356)</f>
        <v>1.3887777049963272E-2</v>
      </c>
      <c r="H366" s="20">
        <f>LN(Stocks!C366/Stocks!C356)</f>
        <v>2.2306227782885584E-2</v>
      </c>
      <c r="I366" s="20">
        <f>LN(Stocks!D366/Stocks!D356)</f>
        <v>1.8434266697372408E-2</v>
      </c>
      <c r="J366" s="20">
        <f>LN(Stocks!E366/Stocks!E356)</f>
        <v>1.7636575589537015E-2</v>
      </c>
      <c r="K366" s="21">
        <f>LN(Stocks!F366/Stocks!F356)</f>
        <v>-7.997946540463742E-3</v>
      </c>
    </row>
    <row r="367" spans="1:11" x14ac:dyDescent="0.25">
      <c r="A367" s="37">
        <v>41467</v>
      </c>
      <c r="B367" s="18">
        <f>LN(Stocks!B367/Stocks!B366)</f>
        <v>1.3833029135265131E-2</v>
      </c>
      <c r="C367" s="18">
        <f>LN(Stocks!C367/Stocks!C366)</f>
        <v>1.5155600829935647E-3</v>
      </c>
      <c r="D367" s="18">
        <f>LN(Stocks!D367/Stocks!D366)</f>
        <v>-9.8839911783008706E-3</v>
      </c>
      <c r="E367" s="18">
        <f>LN(Stocks!E367/Stocks!E366)</f>
        <v>3.5219218077884853E-3</v>
      </c>
      <c r="F367" s="19">
        <f>LN(Stocks!F367/Stocks!F366)</f>
        <v>-4.310943470454136E-3</v>
      </c>
      <c r="G367" s="20">
        <f>LN(Stocks!B367/Stocks!B357)</f>
        <v>1.3215543185518056E-2</v>
      </c>
      <c r="H367" s="20">
        <f>LN(Stocks!C367/Stocks!C357)</f>
        <v>7.0974105428790119E-3</v>
      </c>
      <c r="I367" s="20">
        <f>LN(Stocks!D367/Stocks!D357)</f>
        <v>4.7843009162484556E-3</v>
      </c>
      <c r="J367" s="20">
        <f>LN(Stocks!E367/Stocks!E357)</f>
        <v>7.0669995924483057E-3</v>
      </c>
      <c r="K367" s="21">
        <f>LN(Stocks!F367/Stocks!F357)</f>
        <v>-1.5716933522833699E-2</v>
      </c>
    </row>
    <row r="368" spans="1:11" x14ac:dyDescent="0.25">
      <c r="A368" s="37">
        <v>41468</v>
      </c>
      <c r="B368" s="18">
        <f>LN(Stocks!B368/Stocks!B367)</f>
        <v>8.5575308590809928E-3</v>
      </c>
      <c r="C368" s="18">
        <f>LN(Stocks!C368/Stocks!C367)</f>
        <v>1.219902469105132E-2</v>
      </c>
      <c r="D368" s="18">
        <f>LN(Stocks!D368/Stocks!D367)</f>
        <v>1.5469974560704861E-3</v>
      </c>
      <c r="E368" s="18">
        <f>LN(Stocks!E368/Stocks!E367)</f>
        <v>9.2794372832464452E-3</v>
      </c>
      <c r="F368" s="19">
        <f>LN(Stocks!F368/Stocks!F367)</f>
        <v>6.6026540096433594E-3</v>
      </c>
      <c r="G368" s="20">
        <f>LN(Stocks!B368/Stocks!B358)</f>
        <v>3.6626125673221391E-2</v>
      </c>
      <c r="H368" s="20">
        <f>LN(Stocks!C368/Stocks!C358)</f>
        <v>4.6092453190194005E-2</v>
      </c>
      <c r="I368" s="20">
        <f>LN(Stocks!D368/Stocks!D358)</f>
        <v>1.3942789993222215E-2</v>
      </c>
      <c r="J368" s="20">
        <f>LN(Stocks!E368/Stocks!E358)</f>
        <v>4.0778859974496616E-2</v>
      </c>
      <c r="K368" s="21">
        <f>LN(Stocks!F368/Stocks!F358)</f>
        <v>2.578222321165695E-3</v>
      </c>
    </row>
    <row r="369" spans="1:11" x14ac:dyDescent="0.25">
      <c r="A369" s="37">
        <v>41471</v>
      </c>
      <c r="B369" s="18">
        <f>LN(Stocks!B369/Stocks!B368)</f>
        <v>3.4827575772363572E-3</v>
      </c>
      <c r="C369" s="18">
        <f>LN(Stocks!C369/Stocks!C368)</f>
        <v>3.3013484136552767E-3</v>
      </c>
      <c r="D369" s="18">
        <f>LN(Stocks!D369/Stocks!D368)</f>
        <v>-1.2882336525073414E-4</v>
      </c>
      <c r="E369" s="18">
        <f>LN(Stocks!E369/Stocks!E368)</f>
        <v>-2.6919400111163165E-3</v>
      </c>
      <c r="F369" s="19">
        <f>LN(Stocks!F369/Stocks!F368)</f>
        <v>-8.5879300911191115E-4</v>
      </c>
      <c r="G369" s="20">
        <f>LN(Stocks!B369/Stocks!B359)</f>
        <v>3.7745321260671767E-2</v>
      </c>
      <c r="H369" s="20">
        <f>LN(Stocks!C369/Stocks!C359)</f>
        <v>4.9887774267442404E-2</v>
      </c>
      <c r="I369" s="20">
        <f>LN(Stocks!D369/Stocks!D359)</f>
        <v>1.361794207864128E-2</v>
      </c>
      <c r="J369" s="20">
        <f>LN(Stocks!E369/Stocks!E359)</f>
        <v>4.8007503930458412E-2</v>
      </c>
      <c r="K369" s="21">
        <f>LN(Stocks!F369/Stocks!F359)</f>
        <v>7.7618941862293515E-3</v>
      </c>
    </row>
    <row r="370" spans="1:11" x14ac:dyDescent="0.25">
      <c r="A370" s="37">
        <v>41472</v>
      </c>
      <c r="B370" s="18">
        <f>LN(Stocks!B370/Stocks!B369)</f>
        <v>3.470995909489199E-3</v>
      </c>
      <c r="C370" s="18">
        <f>LN(Stocks!C370/Stocks!C369)</f>
        <v>2.3514067689276875E-3</v>
      </c>
      <c r="D370" s="18">
        <f>LN(Stocks!D370/Stocks!D369)</f>
        <v>-8.4083868964106474E-3</v>
      </c>
      <c r="E370" s="18">
        <f>LN(Stocks!E370/Stocks!E369)</f>
        <v>1.2487045812384202E-2</v>
      </c>
      <c r="F370" s="19">
        <f>LN(Stocks!F370/Stocks!F369)</f>
        <v>-2.5803386259834133E-3</v>
      </c>
      <c r="G370" s="20">
        <f>LN(Stocks!B370/Stocks!B360)</f>
        <v>4.4833628379498419E-2</v>
      </c>
      <c r="H370" s="20">
        <f>LN(Stocks!C370/Stocks!C360)</f>
        <v>5.7771051167425987E-2</v>
      </c>
      <c r="I370" s="20">
        <f>LN(Stocks!D370/Stocks!D360)</f>
        <v>9.528128915856535E-3</v>
      </c>
      <c r="J370" s="20">
        <f>LN(Stocks!E370/Stocks!E360)</f>
        <v>7.1593260069605646E-2</v>
      </c>
      <c r="K370" s="21">
        <f>LN(Stocks!F370/Stocks!F360)</f>
        <v>-5.4398600760321575E-3</v>
      </c>
    </row>
    <row r="371" spans="1:11" x14ac:dyDescent="0.25">
      <c r="A371" s="37">
        <v>41473</v>
      </c>
      <c r="B371" s="18">
        <f>LN(Stocks!B371/Stocks!B370)</f>
        <v>6.2437425202400724E-3</v>
      </c>
      <c r="C371" s="18">
        <f>LN(Stocks!C371/Stocks!C370)</f>
        <v>2.4240693566191379E-3</v>
      </c>
      <c r="D371" s="18">
        <f>LN(Stocks!D371/Stocks!D370)</f>
        <v>-4.547209068716632E-4</v>
      </c>
      <c r="E371" s="18">
        <f>LN(Stocks!E371/Stocks!E370)</f>
        <v>5.6706439643372797E-3</v>
      </c>
      <c r="F371" s="19">
        <f>LN(Stocks!F371/Stocks!F370)</f>
        <v>5.7252652914490569E-3</v>
      </c>
      <c r="G371" s="20">
        <f>LN(Stocks!B371/Stocks!B361)</f>
        <v>4.6974133500925122E-2</v>
      </c>
      <c r="H371" s="20">
        <f>LN(Stocks!C371/Stocks!C361)</f>
        <v>4.8485666697360923E-2</v>
      </c>
      <c r="I371" s="20">
        <f>LN(Stocks!D371/Stocks!D361)</f>
        <v>5.3427019118921113E-3</v>
      </c>
      <c r="J371" s="20">
        <f>LN(Stocks!E371/Stocks!E361)</f>
        <v>6.2891210869361433E-2</v>
      </c>
      <c r="K371" s="21">
        <f>LN(Stocks!F371/Stocks!F361)</f>
        <v>1.7566762523092017E-2</v>
      </c>
    </row>
    <row r="372" spans="1:11" x14ac:dyDescent="0.25">
      <c r="A372" s="37">
        <v>41474</v>
      </c>
      <c r="B372" s="18">
        <f>LN(Stocks!B372/Stocks!B371)</f>
        <v>-4.512970074662964E-3</v>
      </c>
      <c r="C372" s="18">
        <f>LN(Stocks!C372/Stocks!C371)</f>
        <v>3.3526887403854196E-3</v>
      </c>
      <c r="D372" s="18">
        <f>LN(Stocks!D372/Stocks!D371)</f>
        <v>2.0772136225372844E-3</v>
      </c>
      <c r="E372" s="18">
        <f>LN(Stocks!E372/Stocks!E371)</f>
        <v>-2.8261333119369669E-3</v>
      </c>
      <c r="F372" s="19">
        <f>LN(Stocks!F372/Stocks!F371)</f>
        <v>1.9966014532898941E-3</v>
      </c>
      <c r="G372" s="20">
        <f>LN(Stocks!B372/Stocks!B362)</f>
        <v>5.1944484688047382E-2</v>
      </c>
      <c r="H372" s="20">
        <f>LN(Stocks!C372/Stocks!C362)</f>
        <v>6.1559065087840967E-2</v>
      </c>
      <c r="I372" s="20">
        <f>LN(Stocks!D372/Stocks!D362)</f>
        <v>7.2894657064837519E-3</v>
      </c>
      <c r="J372" s="20">
        <f>LN(Stocks!E372/Stocks!E362)</f>
        <v>6.5586450948224503E-2</v>
      </c>
      <c r="K372" s="21">
        <f>LN(Stocks!F372/Stocks!F362)</f>
        <v>1.8982723451227632E-2</v>
      </c>
    </row>
    <row r="373" spans="1:11" x14ac:dyDescent="0.25">
      <c r="A373" s="37">
        <v>41475</v>
      </c>
      <c r="B373" s="18">
        <f>LN(Stocks!B373/Stocks!B372)</f>
        <v>-4.6572040898423665E-4</v>
      </c>
      <c r="C373" s="18">
        <f>LN(Stocks!C373/Stocks!C372)</f>
        <v>6.208065744389508E-3</v>
      </c>
      <c r="D373" s="18">
        <f>LN(Stocks!D373/Stocks!D372)</f>
        <v>-1.8824766217438221E-3</v>
      </c>
      <c r="E373" s="18">
        <f>LN(Stocks!E373/Stocks!E372)</f>
        <v>4.9147826552978086E-3</v>
      </c>
      <c r="F373" s="19">
        <f>LN(Stocks!F373/Stocks!F372)</f>
        <v>-1.2038110569643424E-2</v>
      </c>
      <c r="G373" s="20">
        <f>LN(Stocks!B373/Stocks!B363)</f>
        <v>4.1370996602838959E-2</v>
      </c>
      <c r="H373" s="20">
        <f>LN(Stocks!C373/Stocks!C363)</f>
        <v>5.6244499482414369E-2</v>
      </c>
      <c r="I373" s="20">
        <f>LN(Stocks!D373/Stocks!D363)</f>
        <v>-1.5152452114887905E-2</v>
      </c>
      <c r="J373" s="20">
        <f>LN(Stocks!E373/Stocks!E363)</f>
        <v>5.7461926300008792E-2</v>
      </c>
      <c r="K373" s="21">
        <f>LN(Stocks!F373/Stocks!F363)</f>
        <v>9.2698876313853096E-3</v>
      </c>
    </row>
    <row r="374" spans="1:11" x14ac:dyDescent="0.25">
      <c r="A374" s="37">
        <v>41478</v>
      </c>
      <c r="B374" s="18">
        <f>LN(Stocks!B374/Stocks!B373)</f>
        <v>1.2039004847647286E-2</v>
      </c>
      <c r="C374" s="18">
        <f>LN(Stocks!C374/Stocks!C373)</f>
        <v>1.9317401433304085E-3</v>
      </c>
      <c r="D374" s="18">
        <f>LN(Stocks!D374/Stocks!D373)</f>
        <v>-1.3539807001610931E-2</v>
      </c>
      <c r="E374" s="18">
        <f>LN(Stocks!E374/Stocks!E373)</f>
        <v>7.5976364179999225E-3</v>
      </c>
      <c r="F374" s="19">
        <f>LN(Stocks!F374/Stocks!F373)</f>
        <v>-6.3638297687983684E-3</v>
      </c>
      <c r="G374" s="20">
        <f>LN(Stocks!B374/Stocks!B364)</f>
        <v>4.7325330848947619E-2</v>
      </c>
      <c r="H374" s="20">
        <f>LN(Stocks!C374/Stocks!C364)</f>
        <v>5.3848279347068331E-2</v>
      </c>
      <c r="I374" s="20">
        <f>LN(Stocks!D374/Stocks!D364)</f>
        <v>-2.3881292856486335E-2</v>
      </c>
      <c r="J374" s="20">
        <f>LN(Stocks!E374/Stocks!E364)</f>
        <v>5.4006060348466847E-2</v>
      </c>
      <c r="K374" s="21">
        <f>LN(Stocks!F374/Stocks!F364)</f>
        <v>3.7795005186664469E-3</v>
      </c>
    </row>
    <row r="375" spans="1:11" x14ac:dyDescent="0.25">
      <c r="A375" s="37">
        <v>41479</v>
      </c>
      <c r="B375" s="18">
        <f>LN(Stocks!B375/Stocks!B374)</f>
        <v>4.2645088001581561E-3</v>
      </c>
      <c r="C375" s="18">
        <f>LN(Stocks!C375/Stocks!C374)</f>
        <v>3.5454562524697753E-3</v>
      </c>
      <c r="D375" s="18">
        <f>LN(Stocks!D375/Stocks!D374)</f>
        <v>4.645134869902233E-2</v>
      </c>
      <c r="E375" s="18">
        <f>LN(Stocks!E375/Stocks!E374)</f>
        <v>-3.0700909824988961E-2</v>
      </c>
      <c r="F375" s="19">
        <f>LN(Stocks!F375/Stocks!F374)</f>
        <v>1.268768773438924E-2</v>
      </c>
      <c r="G375" s="20">
        <f>LN(Stocks!B375/Stocks!B365)</f>
        <v>4.8354842501586323E-2</v>
      </c>
      <c r="H375" s="20">
        <f>LN(Stocks!C375/Stocks!C365)</f>
        <v>4.5245934683196799E-2</v>
      </c>
      <c r="I375" s="20">
        <f>LN(Stocks!D375/Stocks!D365)</f>
        <v>2.6500094326263844E-2</v>
      </c>
      <c r="J375" s="20">
        <f>LN(Stocks!E375/Stocks!E365)</f>
        <v>2.1917183299284864E-2</v>
      </c>
      <c r="K375" s="21">
        <f>LN(Stocks!F375/Stocks!F365)</f>
        <v>1.5593745596976176E-2</v>
      </c>
    </row>
    <row r="376" spans="1:11" x14ac:dyDescent="0.25">
      <c r="A376" s="37">
        <v>41480</v>
      </c>
      <c r="B376" s="18">
        <f>LN(Stocks!B376/Stocks!B375)</f>
        <v>4.7029547943259649E-3</v>
      </c>
      <c r="C376" s="18">
        <f>LN(Stocks!C376/Stocks!C375)</f>
        <v>7.7403498745219875E-3</v>
      </c>
      <c r="D376" s="18">
        <f>LN(Stocks!D376/Stocks!D375)</f>
        <v>-1.6224573644506E-2</v>
      </c>
      <c r="E376" s="18">
        <f>LN(Stocks!E376/Stocks!E375)</f>
        <v>-3.0550711146740909E-3</v>
      </c>
      <c r="F376" s="19">
        <f>LN(Stocks!F376/Stocks!F375)</f>
        <v>-1.7207539904282409E-3</v>
      </c>
      <c r="G376" s="20">
        <f>LN(Stocks!B376/Stocks!B366)</f>
        <v>5.1615833959796305E-2</v>
      </c>
      <c r="H376" s="20">
        <f>LN(Stocks!C376/Stocks!C366)</f>
        <v>4.4569710068344058E-2</v>
      </c>
      <c r="I376" s="20">
        <f>LN(Stocks!D376/Stocks!D366)</f>
        <v>-4.4721983706469951E-4</v>
      </c>
      <c r="J376" s="20">
        <f>LN(Stocks!E376/Stocks!E366)</f>
        <v>4.1974136783376548E-3</v>
      </c>
      <c r="K376" s="21">
        <f>LN(Stocks!F376/Stocks!F366)</f>
        <v>-8.6056094564810237E-4</v>
      </c>
    </row>
    <row r="377" spans="1:11" x14ac:dyDescent="0.25">
      <c r="A377" s="37">
        <v>41481</v>
      </c>
      <c r="B377" s="18">
        <f>LN(Stocks!B377/Stocks!B376)</f>
        <v>-1.9078340376296576E-2</v>
      </c>
      <c r="C377" s="18">
        <f>LN(Stocks!C377/Stocks!C376)</f>
        <v>-1.5851529230881158E-2</v>
      </c>
      <c r="D377" s="18">
        <f>LN(Stocks!D377/Stocks!D376)</f>
        <v>2.8073403672905545E-3</v>
      </c>
      <c r="E377" s="18">
        <f>LN(Stocks!E377/Stocks!E376)</f>
        <v>-1.4570674637870309E-2</v>
      </c>
      <c r="F377" s="19">
        <f>LN(Stocks!F377/Stocks!F376)</f>
        <v>4.2960253474553269E-3</v>
      </c>
      <c r="G377" s="20">
        <f>LN(Stocks!B377/Stocks!B367)</f>
        <v>1.8704464448234412E-2</v>
      </c>
      <c r="H377" s="20">
        <f>LN(Stocks!C377/Stocks!C367)</f>
        <v>2.7202620754469289E-2</v>
      </c>
      <c r="I377" s="20">
        <f>LN(Stocks!D377/Stocks!D367)</f>
        <v>1.2244111708526618E-2</v>
      </c>
      <c r="J377" s="20">
        <f>LN(Stocks!E377/Stocks!E367)</f>
        <v>-1.3895182767320964E-2</v>
      </c>
      <c r="K377" s="21">
        <f>LN(Stocks!F377/Stocks!F367)</f>
        <v>7.7464078722613528E-3</v>
      </c>
    </row>
    <row r="378" spans="1:11" x14ac:dyDescent="0.25">
      <c r="A378" s="37">
        <v>41482</v>
      </c>
      <c r="B378" s="18">
        <f>LN(Stocks!B378/Stocks!B377)</f>
        <v>-7.0653076291467875E-3</v>
      </c>
      <c r="C378" s="18">
        <f>LN(Stocks!C378/Stocks!C377)</f>
        <v>-7.9425891516831781E-3</v>
      </c>
      <c r="D378" s="18">
        <f>LN(Stocks!D378/Stocks!D377)</f>
        <v>-7.0329743822240233E-3</v>
      </c>
      <c r="E378" s="18">
        <f>LN(Stocks!E378/Stocks!E377)</f>
        <v>7.9334202025043363E-3</v>
      </c>
      <c r="F378" s="19">
        <f>LN(Stocks!F378/Stocks!F377)</f>
        <v>4.8469326017237142E-3</v>
      </c>
      <c r="G378" s="20">
        <f>LN(Stocks!B378/Stocks!B368)</f>
        <v>3.0816259600069222E-3</v>
      </c>
      <c r="H378" s="20">
        <f>LN(Stocks!C378/Stocks!C368)</f>
        <v>7.0610069117345428E-3</v>
      </c>
      <c r="I378" s="20">
        <f>LN(Stocks!D378/Stocks!D368)</f>
        <v>3.6641398702320941E-3</v>
      </c>
      <c r="J378" s="20">
        <f>LN(Stocks!E378/Stocks!E368)</f>
        <v>-1.5241199848062931E-2</v>
      </c>
      <c r="K378" s="21">
        <f>LN(Stocks!F378/Stocks!F368)</f>
        <v>5.990686464341601E-3</v>
      </c>
    </row>
    <row r="379" spans="1:11" x14ac:dyDescent="0.25">
      <c r="A379" s="37">
        <v>41485</v>
      </c>
      <c r="B379" s="18">
        <f>LN(Stocks!B379/Stocks!B378)</f>
        <v>-5.1638184429472775E-3</v>
      </c>
      <c r="C379" s="18">
        <f>LN(Stocks!C379/Stocks!C378)</f>
        <v>-8.6036788875277961E-4</v>
      </c>
      <c r="D379" s="18">
        <f>LN(Stocks!D379/Stocks!D378)</f>
        <v>-4.5661625284447527E-3</v>
      </c>
      <c r="E379" s="18">
        <f>LN(Stocks!E379/Stocks!E378)</f>
        <v>-1.1784166354917545E-2</v>
      </c>
      <c r="F379" s="19">
        <f>LN(Stocks!F379/Stocks!F378)</f>
        <v>-5.690826303075047E-4</v>
      </c>
      <c r="G379" s="20">
        <f>LN(Stocks!B379/Stocks!B369)</f>
        <v>-5.5649500601767836E-3</v>
      </c>
      <c r="H379" s="20">
        <f>LN(Stocks!C379/Stocks!C369)</f>
        <v>2.8992906093264674E-3</v>
      </c>
      <c r="I379" s="20">
        <f>LN(Stocks!D379/Stocks!D369)</f>
        <v>-7.7319929296186898E-4</v>
      </c>
      <c r="J379" s="20">
        <f>LN(Stocks!E379/Stocks!E369)</f>
        <v>-2.4333426191864259E-2</v>
      </c>
      <c r="K379" s="21">
        <f>LN(Stocks!F379/Stocks!F369)</f>
        <v>6.2803968431460735E-3</v>
      </c>
    </row>
    <row r="380" spans="1:11" x14ac:dyDescent="0.25">
      <c r="A380" s="37">
        <v>41486</v>
      </c>
      <c r="B380" s="18">
        <f>LN(Stocks!B380/Stocks!B379)</f>
        <v>8.8360917632816279E-3</v>
      </c>
      <c r="C380" s="18">
        <f>LN(Stocks!C380/Stocks!C379)</f>
        <v>1.3137221106849775E-2</v>
      </c>
      <c r="D380" s="18">
        <f>LN(Stocks!D380/Stocks!D379)</f>
        <v>-7.1155265987428691E-3</v>
      </c>
      <c r="E380" s="18">
        <f>LN(Stocks!E380/Stocks!E379)</f>
        <v>3.546034292082109E-4</v>
      </c>
      <c r="F380" s="19">
        <f>LN(Stocks!F380/Stocks!F379)</f>
        <v>3.1650815247606649E-2</v>
      </c>
      <c r="G380" s="20">
        <f>LN(Stocks!B380/Stocks!B370)</f>
        <v>-1.9985420638431311E-4</v>
      </c>
      <c r="H380" s="20">
        <f>LN(Stocks!C380/Stocks!C370)</f>
        <v>1.3685104947248686E-2</v>
      </c>
      <c r="I380" s="20">
        <f>LN(Stocks!D380/Stocks!D370)</f>
        <v>5.1966100470609829E-4</v>
      </c>
      <c r="J380" s="20">
        <f>LN(Stocks!E380/Stocks!E370)</f>
        <v>-3.6465868575040271E-2</v>
      </c>
      <c r="K380" s="21">
        <f>LN(Stocks!F380/Stocks!F370)</f>
        <v>4.0511550716736087E-2</v>
      </c>
    </row>
    <row r="381" spans="1:11" x14ac:dyDescent="0.25">
      <c r="A381" s="37">
        <v>41487</v>
      </c>
      <c r="B381" s="18">
        <f>LN(Stocks!B381/Stocks!B380)</f>
        <v>4.6168444236496964E-2</v>
      </c>
      <c r="C381" s="18">
        <f>LN(Stocks!C381/Stocks!C380)</f>
        <v>8.6119767158412842E-3</v>
      </c>
      <c r="D381" s="18">
        <f>LN(Stocks!D381/Stocks!D380)</f>
        <v>1.6418307901252611E-2</v>
      </c>
      <c r="E381" s="18">
        <f>LN(Stocks!E381/Stocks!E380)</f>
        <v>-4.7281030789691602E-4</v>
      </c>
      <c r="F381" s="19">
        <f>LN(Stocks!F381/Stocks!F380)</f>
        <v>3.5779001489246519E-3</v>
      </c>
      <c r="G381" s="20">
        <f>LN(Stocks!B381/Stocks!B371)</f>
        <v>3.972484750987261E-2</v>
      </c>
      <c r="H381" s="20">
        <f>LN(Stocks!C381/Stocks!C371)</f>
        <v>1.9873012306470719E-2</v>
      </c>
      <c r="I381" s="20">
        <f>LN(Stocks!D381/Stocks!D371)</f>
        <v>1.7392689812830337E-2</v>
      </c>
      <c r="J381" s="20">
        <f>LN(Stocks!E381/Stocks!E371)</f>
        <v>-4.2609322847274277E-2</v>
      </c>
      <c r="K381" s="21">
        <f>LN(Stocks!F381/Stocks!F371)</f>
        <v>3.8364185574211673E-2</v>
      </c>
    </row>
    <row r="382" spans="1:11" x14ac:dyDescent="0.25">
      <c r="A382" s="37">
        <v>41488</v>
      </c>
      <c r="B382" s="18">
        <f>LN(Stocks!B382/Stocks!B381)</f>
        <v>-1.0041293563601856E-2</v>
      </c>
      <c r="C382" s="18">
        <f>LN(Stocks!C382/Stocks!C381)</f>
        <v>-5.5277024178279569E-3</v>
      </c>
      <c r="D382" s="18">
        <f>LN(Stocks!D382/Stocks!D381)</f>
        <v>-1.2013630871960636E-2</v>
      </c>
      <c r="E382" s="18">
        <f>LN(Stocks!E382/Stocks!E381)</f>
        <v>-7.2706312151023106E-3</v>
      </c>
      <c r="F382" s="19">
        <f>LN(Stocks!F382/Stocks!F381)</f>
        <v>-7.1685823270793338E-3</v>
      </c>
      <c r="G382" s="20">
        <f>LN(Stocks!B382/Stocks!B372)</f>
        <v>3.4196524020933587E-2</v>
      </c>
      <c r="H382" s="20">
        <f>LN(Stocks!C382/Stocks!C372)</f>
        <v>1.0992621148257485E-2</v>
      </c>
      <c r="I382" s="20">
        <f>LN(Stocks!D382/Stocks!D372)</f>
        <v>3.3018453183324575E-3</v>
      </c>
      <c r="J382" s="20">
        <f>LN(Stocks!E382/Stocks!E372)</f>
        <v>-4.7053820750439589E-2</v>
      </c>
      <c r="K382" s="21">
        <f>LN(Stocks!F382/Stocks!F372)</f>
        <v>2.9199001793842484E-2</v>
      </c>
    </row>
    <row r="383" spans="1:11" x14ac:dyDescent="0.25">
      <c r="A383" s="37">
        <v>41489</v>
      </c>
      <c r="B383" s="18">
        <f>LN(Stocks!B383/Stocks!B382)</f>
        <v>5.2570750094692647E-3</v>
      </c>
      <c r="C383" s="18">
        <f>LN(Stocks!C383/Stocks!C382)</f>
        <v>-5.3912814746412852E-4</v>
      </c>
      <c r="D383" s="18">
        <f>LN(Stocks!D383/Stocks!D382)</f>
        <v>-5.8339867129139642E-3</v>
      </c>
      <c r="E383" s="18">
        <f>LN(Stocks!E383/Stocks!E382)</f>
        <v>4.6554141283480423E-3</v>
      </c>
      <c r="F383" s="19">
        <f>LN(Stocks!F383/Stocks!F382)</f>
        <v>5.2437790018900017E-3</v>
      </c>
      <c r="G383" s="20">
        <f>LN(Stocks!B383/Stocks!B373)</f>
        <v>3.991931943938723E-2</v>
      </c>
      <c r="H383" s="20">
        <f>LN(Stocks!C383/Stocks!C373)</f>
        <v>4.245427256403725E-3</v>
      </c>
      <c r="I383" s="20">
        <f>LN(Stocks!D383/Stocks!D373)</f>
        <v>-6.4966477283772458E-4</v>
      </c>
      <c r="J383" s="20">
        <f>LN(Stocks!E383/Stocks!E373)</f>
        <v>-4.7313189277389429E-2</v>
      </c>
      <c r="K383" s="21">
        <f>LN(Stocks!F383/Stocks!F373)</f>
        <v>4.648089136537592E-2</v>
      </c>
    </row>
    <row r="384" spans="1:11" x14ac:dyDescent="0.25">
      <c r="A384" s="37">
        <v>41492</v>
      </c>
      <c r="B384" s="18">
        <f>LN(Stocks!B384/Stocks!B383)</f>
        <v>1.5355709007369722E-2</v>
      </c>
      <c r="C384" s="18">
        <f>LN(Stocks!C384/Stocks!C383)</f>
        <v>4.3044342104415125E-3</v>
      </c>
      <c r="D384" s="18">
        <f>LN(Stocks!D384/Stocks!D383)</f>
        <v>7.4484123006680796E-3</v>
      </c>
      <c r="E384" s="18">
        <f>LN(Stocks!E384/Stocks!E383)</f>
        <v>1.5075089482172739E-3</v>
      </c>
      <c r="F384" s="19">
        <f>LN(Stocks!F384/Stocks!F383)</f>
        <v>1.1494310548096121E-2</v>
      </c>
      <c r="G384" s="20">
        <f>LN(Stocks!B384/Stocks!B374)</f>
        <v>4.3236023599109545E-2</v>
      </c>
      <c r="H384" s="20">
        <f>LN(Stocks!C384/Stocks!C374)</f>
        <v>6.6181213235148714E-3</v>
      </c>
      <c r="I384" s="20">
        <f>LN(Stocks!D384/Stocks!D374)</f>
        <v>2.0338554529441336E-2</v>
      </c>
      <c r="J384" s="20">
        <f>LN(Stocks!E384/Stocks!E374)</f>
        <v>-5.3403316747172094E-2</v>
      </c>
      <c r="K384" s="21">
        <f>LN(Stocks!F384/Stocks!F374)</f>
        <v>6.4339031682270467E-2</v>
      </c>
    </row>
    <row r="385" spans="1:11" x14ac:dyDescent="0.25">
      <c r="A385" s="37">
        <v>41493</v>
      </c>
      <c r="B385" s="18">
        <f>LN(Stocks!B385/Stocks!B384)</f>
        <v>7.9650979944326499E-3</v>
      </c>
      <c r="C385" s="18">
        <f>LN(Stocks!C385/Stocks!C384)</f>
        <v>-4.1504649920553879E-3</v>
      </c>
      <c r="D385" s="18">
        <f>LN(Stocks!D385/Stocks!D384)</f>
        <v>-3.2284784316235989E-4</v>
      </c>
      <c r="E385" s="18">
        <f>LN(Stocks!E385/Stocks!E384)</f>
        <v>-2.7691821173324391E-3</v>
      </c>
      <c r="F385" s="19">
        <f>LN(Stocks!F385/Stocks!F384)</f>
        <v>-5.7307212249209111E-3</v>
      </c>
      <c r="G385" s="20">
        <f>LN(Stocks!B385/Stocks!B375)</f>
        <v>4.6936612793384E-2</v>
      </c>
      <c r="H385" s="20">
        <f>LN(Stocks!C385/Stocks!C375)</f>
        <v>-1.0777999210101862E-3</v>
      </c>
      <c r="I385" s="20">
        <f>LN(Stocks!D385/Stocks!D375)</f>
        <v>-2.6435642012743458E-2</v>
      </c>
      <c r="J385" s="20">
        <f>LN(Stocks!E385/Stocks!E375)</f>
        <v>-2.5471589039515592E-2</v>
      </c>
      <c r="K385" s="21">
        <f>LN(Stocks!F385/Stocks!F375)</f>
        <v>4.5920622722960436E-2</v>
      </c>
    </row>
    <row r="386" spans="1:11" x14ac:dyDescent="0.25">
      <c r="A386" s="37">
        <v>41494</v>
      </c>
      <c r="B386" s="18">
        <f>LN(Stocks!B386/Stocks!B385)</f>
        <v>6.1031811572385538E-3</v>
      </c>
      <c r="C386" s="18">
        <f>LN(Stocks!C386/Stocks!C385)</f>
        <v>-9.2456192752620792E-4</v>
      </c>
      <c r="D386" s="18">
        <f>LN(Stocks!D386/Stocks!D385)</f>
        <v>0</v>
      </c>
      <c r="E386" s="18">
        <f>LN(Stocks!E386/Stocks!E385)</f>
        <v>-4.2060666712323792E-3</v>
      </c>
      <c r="F386" s="19">
        <f>LN(Stocks!F386/Stocks!F385)</f>
        <v>6.102548094811722E-3</v>
      </c>
      <c r="G386" s="20">
        <f>LN(Stocks!B386/Stocks!B376)</f>
        <v>4.8336839156296642E-2</v>
      </c>
      <c r="H386" s="20">
        <f>LN(Stocks!C386/Stocks!C376)</f>
        <v>-9.7427117230584285E-3</v>
      </c>
      <c r="I386" s="20">
        <f>LN(Stocks!D386/Stocks!D376)</f>
        <v>-1.021106836823747E-2</v>
      </c>
      <c r="J386" s="20">
        <f>LN(Stocks!E386/Stocks!E376)</f>
        <v>-2.6622584596073928E-2</v>
      </c>
      <c r="K386" s="21">
        <f>LN(Stocks!F386/Stocks!F376)</f>
        <v>5.374392480820013E-2</v>
      </c>
    </row>
    <row r="387" spans="1:11" x14ac:dyDescent="0.25">
      <c r="A387" s="37">
        <v>41495</v>
      </c>
      <c r="B387" s="18">
        <f>LN(Stocks!B387/Stocks!B386)</f>
        <v>-3.237005525452448E-2</v>
      </c>
      <c r="C387" s="18">
        <f>LN(Stocks!C387/Stocks!C386)</f>
        <v>-1.5929381669910963E-2</v>
      </c>
      <c r="D387" s="18">
        <f>LN(Stocks!D387/Stocks!D386)</f>
        <v>1.0913432733688824E-2</v>
      </c>
      <c r="E387" s="18">
        <f>LN(Stocks!E387/Stocks!E386)</f>
        <v>-1.7113899586721614E-2</v>
      </c>
      <c r="F387" s="19">
        <f>LN(Stocks!F387/Stocks!F386)</f>
        <v>-1.9265954936279837E-2</v>
      </c>
      <c r="G387" s="20">
        <f>LN(Stocks!B387/Stocks!B377)</f>
        <v>3.5045124278068676E-2</v>
      </c>
      <c r="H387" s="20">
        <f>LN(Stocks!C387/Stocks!C377)</f>
        <v>-9.8205641620881506E-3</v>
      </c>
      <c r="I387" s="20">
        <f>LN(Stocks!D387/Stocks!D377)</f>
        <v>-2.1049760018391948E-3</v>
      </c>
      <c r="J387" s="20">
        <f>LN(Stocks!E387/Stocks!E377)</f>
        <v>-2.9165809544925314E-2</v>
      </c>
      <c r="K387" s="21">
        <f>LN(Stocks!F387/Stocks!F377)</f>
        <v>3.0181944524465022E-2</v>
      </c>
    </row>
    <row r="388" spans="1:11" x14ac:dyDescent="0.25">
      <c r="A388" s="37">
        <v>41496</v>
      </c>
      <c r="B388" s="18">
        <f>LN(Stocks!B388/Stocks!B387)</f>
        <v>1.3811036923157816E-2</v>
      </c>
      <c r="C388" s="18">
        <f>LN(Stocks!C388/Stocks!C387)</f>
        <v>6.8690866525825626E-3</v>
      </c>
      <c r="D388" s="18">
        <f>LN(Stocks!D388/Stocks!D387)</f>
        <v>4.3325973757881598E-3</v>
      </c>
      <c r="E388" s="18">
        <f>LN(Stocks!E388/Stocks!E387)</f>
        <v>7.8501800024029528E-3</v>
      </c>
      <c r="F388" s="19">
        <f>LN(Stocks!F388/Stocks!F387)</f>
        <v>-1.50552387032782E-2</v>
      </c>
      <c r="G388" s="20">
        <f>LN(Stocks!B388/Stocks!B378)</f>
        <v>5.5921468830373147E-2</v>
      </c>
      <c r="H388" s="20">
        <f>LN(Stocks!C388/Stocks!C378)</f>
        <v>4.9911116421776994E-3</v>
      </c>
      <c r="I388" s="20">
        <f>LN(Stocks!D388/Stocks!D378)</f>
        <v>9.2605957561730807E-3</v>
      </c>
      <c r="J388" s="20">
        <f>LN(Stocks!E388/Stocks!E378)</f>
        <v>-2.9249049745026748E-2</v>
      </c>
      <c r="K388" s="21">
        <f>LN(Stocks!F388/Stocks!F378)</f>
        <v>1.0279773219463209E-2</v>
      </c>
    </row>
    <row r="389" spans="1:11" x14ac:dyDescent="0.25">
      <c r="A389" s="37">
        <v>41499</v>
      </c>
      <c r="B389" s="18">
        <f>LN(Stocks!B389/Stocks!B388)</f>
        <v>1.4937292935124986E-2</v>
      </c>
      <c r="C389" s="18">
        <f>LN(Stocks!C389/Stocks!C388)</f>
        <v>1.9566069213444202E-2</v>
      </c>
      <c r="D389" s="18">
        <f>LN(Stocks!D389/Stocks!D388)</f>
        <v>-2.544628933309453E-4</v>
      </c>
      <c r="E389" s="18">
        <f>LN(Stocks!E389/Stocks!E388)</f>
        <v>9.0144296627022863E-3</v>
      </c>
      <c r="F389" s="19">
        <f>LN(Stocks!F389/Stocks!F388)</f>
        <v>-7.4691352026689719E-3</v>
      </c>
      <c r="G389" s="20">
        <f>LN(Stocks!B389/Stocks!B379)</f>
        <v>7.6022580208445462E-2</v>
      </c>
      <c r="H389" s="20">
        <f>LN(Stocks!C389/Stocks!C379)</f>
        <v>2.5417548744374709E-2</v>
      </c>
      <c r="I389" s="20">
        <f>LN(Stocks!D389/Stocks!D379)</f>
        <v>1.3572295391286867E-2</v>
      </c>
      <c r="J389" s="20">
        <f>LN(Stocks!E389/Stocks!E379)</f>
        <v>-8.4504537274069213E-3</v>
      </c>
      <c r="K389" s="21">
        <f>LN(Stocks!F389/Stocks!F379)</f>
        <v>3.3797206471017577E-3</v>
      </c>
    </row>
    <row r="390" spans="1:11" x14ac:dyDescent="0.25">
      <c r="A390" s="37">
        <v>41500</v>
      </c>
      <c r="B390" s="18">
        <f>LN(Stocks!B390/Stocks!B389)</f>
        <v>1.0888203776038545E-2</v>
      </c>
      <c r="C390" s="18">
        <f>LN(Stocks!C390/Stocks!C389)</f>
        <v>3.731026342517341E-3</v>
      </c>
      <c r="D390" s="18">
        <f>LN(Stocks!D390/Stocks!D389)</f>
        <v>2.2866919016418818E-3</v>
      </c>
      <c r="E390" s="18">
        <f>LN(Stocks!E390/Stocks!E389)</f>
        <v>-4.8784699374543664E-4</v>
      </c>
      <c r="F390" s="19">
        <f>LN(Stocks!F390/Stocks!F389)</f>
        <v>-3.1768930401485048E-3</v>
      </c>
      <c r="G390" s="20">
        <f>LN(Stocks!B390/Stocks!B380)</f>
        <v>7.8074692221202155E-2</v>
      </c>
      <c r="H390" s="20">
        <f>LN(Stocks!C390/Stocks!C380)</f>
        <v>1.6011353980042265E-2</v>
      </c>
      <c r="I390" s="20">
        <f>LN(Stocks!D390/Stocks!D380)</f>
        <v>2.2974513891671478E-2</v>
      </c>
      <c r="J390" s="20">
        <f>LN(Stocks!E390/Stocks!E380)</f>
        <v>-9.292904150360522E-3</v>
      </c>
      <c r="K390" s="21">
        <f>LN(Stocks!F390/Stocks!F380)</f>
        <v>-3.1447987640653367E-2</v>
      </c>
    </row>
    <row r="391" spans="1:11" x14ac:dyDescent="0.25">
      <c r="A391" s="37">
        <v>41501</v>
      </c>
      <c r="B391" s="18">
        <f>LN(Stocks!B391/Stocks!B390)</f>
        <v>-4.0302466853476132E-3</v>
      </c>
      <c r="C391" s="18">
        <f>LN(Stocks!C391/Stocks!C390)</f>
        <v>5.9859233693706701E-3</v>
      </c>
      <c r="D391" s="18">
        <f>LN(Stocks!D391/Stocks!D390)</f>
        <v>8.0879540465569905E-3</v>
      </c>
      <c r="E391" s="18">
        <f>LN(Stocks!E391/Stocks!E390)</f>
        <v>5.1266630611479314E-3</v>
      </c>
      <c r="F391" s="19">
        <f>LN(Stocks!F391/Stocks!F390)</f>
        <v>-8.1324655108351782E-3</v>
      </c>
      <c r="G391" s="20">
        <f>LN(Stocks!B391/Stocks!B381)</f>
        <v>2.7876001299357529E-2</v>
      </c>
      <c r="H391" s="20">
        <f>LN(Stocks!C391/Stocks!C381)</f>
        <v>1.3385300633571771E-2</v>
      </c>
      <c r="I391" s="20">
        <f>LN(Stocks!D391/Stocks!D381)</f>
        <v>1.4644160036975976E-2</v>
      </c>
      <c r="J391" s="20">
        <f>LN(Stocks!E391/Stocks!E381)</f>
        <v>-3.6934307813156538E-3</v>
      </c>
      <c r="K391" s="21">
        <f>LN(Stocks!F391/Stocks!F381)</f>
        <v>-4.3158353300413135E-2</v>
      </c>
    </row>
    <row r="392" spans="1:11" x14ac:dyDescent="0.25">
      <c r="A392" s="37">
        <v>41502</v>
      </c>
      <c r="B392" s="18">
        <f>LN(Stocks!B392/Stocks!B391)</f>
        <v>-1.9385304675756793E-2</v>
      </c>
      <c r="C392" s="18">
        <f>LN(Stocks!C392/Stocks!C391)</f>
        <v>-1.1320025304238437E-2</v>
      </c>
      <c r="D392" s="18">
        <f>LN(Stocks!D392/Stocks!D391)</f>
        <v>-6.376311001741194E-3</v>
      </c>
      <c r="E392" s="18">
        <f>LN(Stocks!E392/Stocks!E391)</f>
        <v>-1.7389517254528794E-2</v>
      </c>
      <c r="F392" s="19">
        <f>LN(Stocks!F392/Stocks!F391)</f>
        <v>-5.5563950530453142E-3</v>
      </c>
      <c r="G392" s="20">
        <f>LN(Stocks!B392/Stocks!B382)</f>
        <v>1.8531990187202706E-2</v>
      </c>
      <c r="H392" s="20">
        <f>LN(Stocks!C392/Stocks!C382)</f>
        <v>7.5929777471612269E-3</v>
      </c>
      <c r="I392" s="20">
        <f>LN(Stocks!D392/Stocks!D382)</f>
        <v>2.0281479907195397E-2</v>
      </c>
      <c r="J392" s="20">
        <f>LN(Stocks!E392/Stocks!E382)</f>
        <v>-1.3812316820742241E-2</v>
      </c>
      <c r="K392" s="21">
        <f>LN(Stocks!F392/Stocks!F382)</f>
        <v>-4.1546166026379019E-2</v>
      </c>
    </row>
    <row r="393" spans="1:11" x14ac:dyDescent="0.25">
      <c r="A393" s="37">
        <v>41503</v>
      </c>
      <c r="B393" s="18">
        <f>LN(Stocks!B393/Stocks!B392)</f>
        <v>-2.2829213942246176E-3</v>
      </c>
      <c r="C393" s="18">
        <f>LN(Stocks!C393/Stocks!C392)</f>
        <v>1.9844543105248945E-3</v>
      </c>
      <c r="D393" s="18">
        <f>LN(Stocks!D393/Stocks!D392)</f>
        <v>-8.2370475344204917E-4</v>
      </c>
      <c r="E393" s="18">
        <f>LN(Stocks!E393/Stocks!E392)</f>
        <v>-3.4034749736645088E-4</v>
      </c>
      <c r="F393" s="19">
        <f>LN(Stocks!F393/Stocks!F392)</f>
        <v>1.758006597188115E-3</v>
      </c>
      <c r="G393" s="20">
        <f>LN(Stocks!B393/Stocks!B383)</f>
        <v>1.0991993783508781E-2</v>
      </c>
      <c r="H393" s="20">
        <f>LN(Stocks!C393/Stocks!C383)</f>
        <v>1.0116560205150131E-2</v>
      </c>
      <c r="I393" s="20">
        <f>LN(Stocks!D393/Stocks!D383)</f>
        <v>2.5291761866667224E-2</v>
      </c>
      <c r="J393" s="20">
        <f>LN(Stocks!E393/Stocks!E383)</f>
        <v>-1.8808078446456711E-2</v>
      </c>
      <c r="K393" s="21">
        <f>LN(Stocks!F393/Stocks!F383)</f>
        <v>-4.5031938431081026E-2</v>
      </c>
    </row>
    <row r="394" spans="1:11" x14ac:dyDescent="0.25">
      <c r="A394" s="37">
        <v>41506</v>
      </c>
      <c r="B394" s="18">
        <f>LN(Stocks!B394/Stocks!B393)</f>
        <v>-1.843006529910457E-3</v>
      </c>
      <c r="C394" s="18">
        <f>LN(Stocks!C394/Stocks!C393)</f>
        <v>6.0818152990711567E-3</v>
      </c>
      <c r="D394" s="18">
        <f>LN(Stocks!D394/Stocks!D393)</f>
        <v>3.7959197701268373E-3</v>
      </c>
      <c r="E394" s="18">
        <f>LN(Stocks!E394/Stocks!E393)</f>
        <v>-4.413085796313024E-3</v>
      </c>
      <c r="F394" s="19">
        <f>LN(Stocks!F394/Stocks!F393)</f>
        <v>-4.694743705781261E-3</v>
      </c>
      <c r="G394" s="20">
        <f>LN(Stocks!B394/Stocks!B384)</f>
        <v>-6.2067217537712382E-3</v>
      </c>
      <c r="H394" s="20">
        <f>LN(Stocks!C394/Stocks!C384)</f>
        <v>1.1893941293779844E-2</v>
      </c>
      <c r="I394" s="20">
        <f>LN(Stocks!D394/Stocks!D384)</f>
        <v>2.1639269336125946E-2</v>
      </c>
      <c r="J394" s="20">
        <f>LN(Stocks!E394/Stocks!E384)</f>
        <v>-2.4728673190987115E-2</v>
      </c>
      <c r="K394" s="21">
        <f>LN(Stocks!F394/Stocks!F384)</f>
        <v>-6.1220992684958314E-2</v>
      </c>
    </row>
    <row r="395" spans="1:11" x14ac:dyDescent="0.25">
      <c r="A395" s="37">
        <v>41507</v>
      </c>
      <c r="B395" s="18">
        <f>LN(Stocks!B395/Stocks!B394)</f>
        <v>1.6215399415235733E-2</v>
      </c>
      <c r="C395" s="18">
        <f>LN(Stocks!C395/Stocks!C394)</f>
        <v>1.3998863095806306E-2</v>
      </c>
      <c r="D395" s="18">
        <f>LN(Stocks!D395/Stocks!D394)</f>
        <v>8.0505258493873705E-3</v>
      </c>
      <c r="E395" s="18">
        <f>LN(Stocks!E395/Stocks!E394)</f>
        <v>1.9691060495754836E-2</v>
      </c>
      <c r="F395" s="19">
        <f>LN(Stocks!F395/Stocks!F394)</f>
        <v>4.4021497899870803E-3</v>
      </c>
      <c r="G395" s="20">
        <f>LN(Stocks!B395/Stocks!B385)</f>
        <v>2.0435796670318159E-3</v>
      </c>
      <c r="H395" s="20">
        <f>LN(Stocks!C395/Stocks!C385)</f>
        <v>3.0043269381641341E-2</v>
      </c>
      <c r="I395" s="20">
        <f>LN(Stocks!D395/Stocks!D385)</f>
        <v>3.0012643028675616E-2</v>
      </c>
      <c r="J395" s="20">
        <f>LN(Stocks!E395/Stocks!E385)</f>
        <v>-2.2684305778997646E-3</v>
      </c>
      <c r="K395" s="21">
        <f>LN(Stocks!F395/Stocks!F385)</f>
        <v>-5.1088121670050383E-2</v>
      </c>
    </row>
    <row r="396" spans="1:11" x14ac:dyDescent="0.25">
      <c r="A396" s="37">
        <v>41508</v>
      </c>
      <c r="B396" s="18">
        <f>LN(Stocks!B396/Stocks!B395)</f>
        <v>1.2507846341125682E-3</v>
      </c>
      <c r="C396" s="18">
        <f>LN(Stocks!C396/Stocks!C395)</f>
        <v>-5.4708967199662891E-3</v>
      </c>
      <c r="D396" s="18">
        <f>LN(Stocks!D396/Stocks!D395)</f>
        <v>-5.2129548920111062E-3</v>
      </c>
      <c r="E396" s="18">
        <f>LN(Stocks!E396/Stocks!E395)</f>
        <v>2.4950171960074468E-3</v>
      </c>
      <c r="F396" s="19">
        <f>LN(Stocks!F396/Stocks!F395)</f>
        <v>2.6318958550588128E-3</v>
      </c>
      <c r="G396" s="20">
        <f>LN(Stocks!B396/Stocks!B386)</f>
        <v>-2.8088168560943608E-3</v>
      </c>
      <c r="H396" s="20">
        <f>LN(Stocks!C396/Stocks!C386)</f>
        <v>2.5496934589201301E-2</v>
      </c>
      <c r="I396" s="20">
        <f>LN(Stocks!D396/Stocks!D386)</f>
        <v>2.4799688136664368E-2</v>
      </c>
      <c r="J396" s="20">
        <f>LN(Stocks!E396/Stocks!E386)</f>
        <v>4.4326532893400874E-3</v>
      </c>
      <c r="K396" s="21">
        <f>LN(Stocks!F396/Stocks!F386)</f>
        <v>-5.455877390980321E-2</v>
      </c>
    </row>
    <row r="397" spans="1:11" x14ac:dyDescent="0.25">
      <c r="A397" s="37">
        <v>41509</v>
      </c>
      <c r="B397" s="18">
        <f>LN(Stocks!B397/Stocks!B396)</f>
        <v>-4.4478961340417419E-3</v>
      </c>
      <c r="C397" s="18">
        <f>LN(Stocks!C397/Stocks!C396)</f>
        <v>-8.267556194892626E-4</v>
      </c>
      <c r="D397" s="18">
        <f>LN(Stocks!D397/Stocks!D396)</f>
        <v>-2.5218431334683568E-3</v>
      </c>
      <c r="E397" s="18">
        <f>LN(Stocks!E397/Stocks!E396)</f>
        <v>-6.1895266641008532E-3</v>
      </c>
      <c r="F397" s="19">
        <f>LN(Stocks!F397/Stocks!F396)</f>
        <v>-1.7538613249817366E-3</v>
      </c>
      <c r="G397" s="20">
        <f>LN(Stocks!B397/Stocks!B387)</f>
        <v>2.5113342264388393E-2</v>
      </c>
      <c r="H397" s="20">
        <f>LN(Stocks!C397/Stocks!C387)</f>
        <v>4.0599560639622875E-2</v>
      </c>
      <c r="I397" s="20">
        <f>LN(Stocks!D397/Stocks!D387)</f>
        <v>1.1364412269507483E-2</v>
      </c>
      <c r="J397" s="20">
        <f>LN(Stocks!E397/Stocks!E387)</f>
        <v>1.5357026211960998E-2</v>
      </c>
      <c r="K397" s="21">
        <f>LN(Stocks!F397/Stocks!F387)</f>
        <v>-3.7046680298505018E-2</v>
      </c>
    </row>
    <row r="398" spans="1:11" x14ac:dyDescent="0.25">
      <c r="A398" s="37">
        <v>41510</v>
      </c>
      <c r="B398" s="18">
        <f>LN(Stocks!B398/Stocks!B397)</f>
        <v>3.6976118080208763E-3</v>
      </c>
      <c r="C398" s="18">
        <f>LN(Stocks!C398/Stocks!C397)</f>
        <v>-1.5806334174089083E-3</v>
      </c>
      <c r="D398" s="18">
        <f>LN(Stocks!D398/Stocks!D397)</f>
        <v>2.5848204234501446E-3</v>
      </c>
      <c r="E398" s="18">
        <f>LN(Stocks!E398/Stocks!E397)</f>
        <v>-5.867752397417607E-3</v>
      </c>
      <c r="F398" s="19">
        <f>LN(Stocks!F398/Stocks!F397)</f>
        <v>1.0477288491315039E-2</v>
      </c>
      <c r="G398" s="20">
        <f>LN(Stocks!B398/Stocks!B388)</f>
        <v>1.4999917149251406E-2</v>
      </c>
      <c r="H398" s="20">
        <f>LN(Stocks!C398/Stocks!C388)</f>
        <v>3.2149840569631417E-2</v>
      </c>
      <c r="I398" s="20">
        <f>LN(Stocks!D398/Stocks!D388)</f>
        <v>9.6166353171695165E-3</v>
      </c>
      <c r="J398" s="20">
        <f>LN(Stocks!E398/Stocks!E388)</f>
        <v>1.6390938121404513E-3</v>
      </c>
      <c r="K398" s="21">
        <f>LN(Stocks!F398/Stocks!F388)</f>
        <v>-1.1514153103911852E-2</v>
      </c>
    </row>
    <row r="399" spans="1:11" x14ac:dyDescent="0.25">
      <c r="A399" s="37">
        <v>41513</v>
      </c>
      <c r="B399" s="18">
        <f>LN(Stocks!B399/Stocks!B398)</f>
        <v>1.0020926172239273E-2</v>
      </c>
      <c r="C399" s="18">
        <f>LN(Stocks!C399/Stocks!C398)</f>
        <v>8.2517065928733504E-3</v>
      </c>
      <c r="D399" s="18">
        <f>LN(Stocks!D399/Stocks!D398)</f>
        <v>5.3376006577956743E-3</v>
      </c>
      <c r="E399" s="18">
        <f>LN(Stocks!E399/Stocks!E398)</f>
        <v>-2.2736163100465592E-3</v>
      </c>
      <c r="F399" s="19">
        <f>LN(Stocks!F399/Stocks!F398)</f>
        <v>-2.0286276764648592E-3</v>
      </c>
      <c r="G399" s="20">
        <f>LN(Stocks!B399/Stocks!B389)</f>
        <v>1.008355038636561E-2</v>
      </c>
      <c r="H399" s="20">
        <f>LN(Stocks!C399/Stocks!C389)</f>
        <v>2.0835477949060554E-2</v>
      </c>
      <c r="I399" s="20">
        <f>LN(Stocks!D399/Stocks!D389)</f>
        <v>1.5208698868296113E-2</v>
      </c>
      <c r="J399" s="20">
        <f>LN(Stocks!E399/Stocks!E389)</f>
        <v>-9.6489521606085513E-3</v>
      </c>
      <c r="K399" s="21">
        <f>LN(Stocks!F399/Stocks!F389)</f>
        <v>-6.0736455777077132E-3</v>
      </c>
    </row>
    <row r="400" spans="1:11" x14ac:dyDescent="0.25">
      <c r="A400" s="37">
        <v>41514</v>
      </c>
      <c r="B400" s="18">
        <f>LN(Stocks!B400/Stocks!B399)</f>
        <v>8.8784873863524388E-3</v>
      </c>
      <c r="C400" s="18">
        <f>LN(Stocks!C400/Stocks!C399)</f>
        <v>-7.4557861010246835E-5</v>
      </c>
      <c r="D400" s="18">
        <f>LN(Stocks!D400/Stocks!D399)</f>
        <v>-1.8178381537148735E-3</v>
      </c>
      <c r="E400" s="18">
        <f>LN(Stocks!E400/Stocks!E399)</f>
        <v>8.1521677544065408E-3</v>
      </c>
      <c r="F400" s="19">
        <f>LN(Stocks!F400/Stocks!F399)</f>
        <v>-2.9053032097095142E-3</v>
      </c>
      <c r="G400" s="20">
        <f>LN(Stocks!B400/Stocks!B390)</f>
        <v>8.0738339966796979E-3</v>
      </c>
      <c r="H400" s="20">
        <f>LN(Stocks!C400/Stocks!C390)</f>
        <v>1.7029893745533205E-2</v>
      </c>
      <c r="I400" s="20">
        <f>LN(Stocks!D400/Stocks!D390)</f>
        <v>1.110416881293924E-2</v>
      </c>
      <c r="J400" s="20">
        <f>LN(Stocks!E400/Stocks!E390)</f>
        <v>-1.0089374124563745E-3</v>
      </c>
      <c r="K400" s="21">
        <f>LN(Stocks!F400/Stocks!F390)</f>
        <v>-5.8020557472686493E-3</v>
      </c>
    </row>
    <row r="401" spans="1:11" x14ac:dyDescent="0.25">
      <c r="A401" s="37">
        <v>41515</v>
      </c>
      <c r="B401" s="18">
        <f>LN(Stocks!B401/Stocks!B400)</f>
        <v>2.6973844500022015E-3</v>
      </c>
      <c r="C401" s="18">
        <f>LN(Stocks!C401/Stocks!C400)</f>
        <v>-2.9886297499874E-4</v>
      </c>
      <c r="D401" s="18">
        <f>LN(Stocks!D401/Stocks!D400)</f>
        <v>6.856087822080398E-3</v>
      </c>
      <c r="E401" s="18">
        <f>LN(Stocks!E401/Stocks!E400)</f>
        <v>8.9472832136405778E-3</v>
      </c>
      <c r="F401" s="19">
        <f>LN(Stocks!F401/Stocks!F400)</f>
        <v>0</v>
      </c>
      <c r="G401" s="20">
        <f>LN(Stocks!B401/Stocks!B391)</f>
        <v>1.4801465132029557E-2</v>
      </c>
      <c r="H401" s="20">
        <f>LN(Stocks!C401/Stocks!C391)</f>
        <v>1.0745107401163849E-2</v>
      </c>
      <c r="I401" s="20">
        <f>LN(Stocks!D401/Stocks!D391)</f>
        <v>9.8723025884626357E-3</v>
      </c>
      <c r="J401" s="20">
        <f>LN(Stocks!E401/Stocks!E391)</f>
        <v>2.8116827400364126E-3</v>
      </c>
      <c r="K401" s="21">
        <f>LN(Stocks!F401/Stocks!F391)</f>
        <v>2.3304097635665458E-3</v>
      </c>
    </row>
    <row r="402" spans="1:11" x14ac:dyDescent="0.25">
      <c r="A402" s="37">
        <v>41516</v>
      </c>
      <c r="B402" s="18">
        <f>LN(Stocks!B402/Stocks!B401)</f>
        <v>3.9710550624713174E-3</v>
      </c>
      <c r="C402" s="18">
        <f>LN(Stocks!C402/Stocks!C401)</f>
        <v>-3.7438603002633618E-3</v>
      </c>
      <c r="D402" s="18">
        <f>LN(Stocks!D402/Stocks!D401)</f>
        <v>2.7544722917706111E-3</v>
      </c>
      <c r="E402" s="18">
        <f>LN(Stocks!E402/Stocks!E401)</f>
        <v>1.0444752103848317E-2</v>
      </c>
      <c r="F402" s="19">
        <f>LN(Stocks!F402/Stocks!F401)</f>
        <v>1.0419670513328833E-2</v>
      </c>
      <c r="G402" s="20">
        <f>LN(Stocks!B402/Stocks!B392)</f>
        <v>3.8157824870257678E-2</v>
      </c>
      <c r="H402" s="20">
        <f>LN(Stocks!C402/Stocks!C392)</f>
        <v>1.8321272405138894E-2</v>
      </c>
      <c r="I402" s="20">
        <f>LN(Stocks!D402/Stocks!D392)</f>
        <v>1.9003085881974635E-2</v>
      </c>
      <c r="J402" s="20">
        <f>LN(Stocks!E402/Stocks!E392)</f>
        <v>3.0645952098413434E-2</v>
      </c>
      <c r="K402" s="21">
        <f>LN(Stocks!F402/Stocks!F392)</f>
        <v>1.8306475329940619E-2</v>
      </c>
    </row>
    <row r="403" spans="1:11" x14ac:dyDescent="0.25">
      <c r="A403" s="37">
        <v>41517</v>
      </c>
      <c r="B403" s="18">
        <f>LN(Stocks!B403/Stocks!B402)</f>
        <v>3.0505950993210549E-4</v>
      </c>
      <c r="C403" s="18">
        <f>LN(Stocks!C403/Stocks!C402)</f>
        <v>-4.5031953426514284E-4</v>
      </c>
      <c r="D403" s="18">
        <f>LN(Stocks!D403/Stocks!D402)</f>
        <v>-1.0008024745226201E-3</v>
      </c>
      <c r="E403" s="18">
        <f>LN(Stocks!E403/Stocks!E402)</f>
        <v>-2.1207678485835294E-3</v>
      </c>
      <c r="F403" s="19">
        <f>LN(Stocks!F403/Stocks!F402)</f>
        <v>1.1511715686006842E-3</v>
      </c>
      <c r="G403" s="20">
        <f>LN(Stocks!B403/Stocks!B393)</f>
        <v>4.0745805774414272E-2</v>
      </c>
      <c r="H403" s="20">
        <f>LN(Stocks!C403/Stocks!C393)</f>
        <v>1.5886498560349009E-2</v>
      </c>
      <c r="I403" s="20">
        <f>LN(Stocks!D403/Stocks!D393)</f>
        <v>1.8825988160893949E-2</v>
      </c>
      <c r="J403" s="20">
        <f>LN(Stocks!E403/Stocks!E393)</f>
        <v>2.8865531747196149E-2</v>
      </c>
      <c r="K403" s="21">
        <f>LN(Stocks!F403/Stocks!F393)</f>
        <v>1.7699640301353188E-2</v>
      </c>
    </row>
    <row r="404" spans="1:11" x14ac:dyDescent="0.25">
      <c r="A404" s="37">
        <v>41521</v>
      </c>
      <c r="B404" s="18">
        <f>LN(Stocks!B404/Stocks!B403)</f>
        <v>-1.2081323890818093E-2</v>
      </c>
      <c r="C404" s="18">
        <f>LN(Stocks!C404/Stocks!C403)</f>
        <v>-4.3621667954533158E-3</v>
      </c>
      <c r="D404" s="18">
        <f>LN(Stocks!D404/Stocks!D403)</f>
        <v>-4.4526465248440426E-3</v>
      </c>
      <c r="E404" s="18">
        <f>LN(Stocks!E404/Stocks!E403)</f>
        <v>-9.5295634462303578E-3</v>
      </c>
      <c r="F404" s="19">
        <f>LN(Stocks!F404/Stocks!F403)</f>
        <v>5.1633873242385199E-3</v>
      </c>
      <c r="G404" s="20">
        <f>LN(Stocks!B404/Stocks!B394)</f>
        <v>3.0507488413506541E-2</v>
      </c>
      <c r="H404" s="20">
        <f>LN(Stocks!C404/Stocks!C394)</f>
        <v>5.4425164658244351E-3</v>
      </c>
      <c r="I404" s="20">
        <f>LN(Stocks!D404/Stocks!D394)</f>
        <v>1.0577421865923106E-2</v>
      </c>
      <c r="J404" s="20">
        <f>LN(Stocks!E404/Stocks!E394)</f>
        <v>2.374905409727893E-2</v>
      </c>
      <c r="K404" s="21">
        <f>LN(Stocks!F404/Stocks!F394)</f>
        <v>2.7557771331372993E-2</v>
      </c>
    </row>
    <row r="405" spans="1:11" x14ac:dyDescent="0.25">
      <c r="A405" s="37">
        <v>41522</v>
      </c>
      <c r="B405" s="18">
        <f>LN(Stocks!B405/Stocks!B404)</f>
        <v>-1.0496459216781716E-3</v>
      </c>
      <c r="C405" s="18">
        <f>LN(Stocks!C405/Stocks!C404)</f>
        <v>1.7321321857553557E-3</v>
      </c>
      <c r="D405" s="18">
        <f>LN(Stocks!D405/Stocks!D404)</f>
        <v>-5.5463930943092862E-3</v>
      </c>
      <c r="E405" s="18">
        <f>LN(Stocks!E405/Stocks!E404)</f>
        <v>-6.8957368247271524E-4</v>
      </c>
      <c r="F405" s="19">
        <f>LN(Stocks!F405/Stocks!F404)</f>
        <v>1.0531148157337427E-2</v>
      </c>
      <c r="G405" s="20">
        <f>LN(Stocks!B405/Stocks!B395)</f>
        <v>1.3242443076592673E-2</v>
      </c>
      <c r="H405" s="20">
        <f>LN(Stocks!C405/Stocks!C395)</f>
        <v>-6.8242144442265005E-3</v>
      </c>
      <c r="I405" s="20">
        <f>LN(Stocks!D405/Stocks!D395)</f>
        <v>-3.0194970777734369E-3</v>
      </c>
      <c r="J405" s="20">
        <f>LN(Stocks!E405/Stocks!E395)</f>
        <v>3.3684199190512237E-3</v>
      </c>
      <c r="K405" s="21">
        <f>LN(Stocks!F405/Stocks!F395)</f>
        <v>3.3686769698723092E-2</v>
      </c>
    </row>
    <row r="406" spans="1:11" x14ac:dyDescent="0.25">
      <c r="A406" s="37">
        <v>41523</v>
      </c>
      <c r="B406" s="18">
        <f>LN(Stocks!B406/Stocks!B405)</f>
        <v>-4.0224187195306684E-3</v>
      </c>
      <c r="C406" s="18">
        <f>LN(Stocks!C406/Stocks!C405)</f>
        <v>2.7022604551282602E-2</v>
      </c>
      <c r="D406" s="18">
        <f>LN(Stocks!D406/Stocks!D405)</f>
        <v>1.0561845440651668E-2</v>
      </c>
      <c r="E406" s="18">
        <f>LN(Stocks!E406/Stocks!E405)</f>
        <v>8.7351007796369669E-3</v>
      </c>
      <c r="F406" s="19">
        <f>LN(Stocks!F406/Stocks!F405)</f>
        <v>5.0831869702900358E-3</v>
      </c>
      <c r="G406" s="20">
        <f>LN(Stocks!B406/Stocks!B396)</f>
        <v>7.9692397229496215E-3</v>
      </c>
      <c r="H406" s="20">
        <f>LN(Stocks!C406/Stocks!C396)</f>
        <v>2.5669286827022318E-2</v>
      </c>
      <c r="I406" s="20">
        <f>LN(Stocks!D406/Stocks!D396)</f>
        <v>1.2755303254889331E-2</v>
      </c>
      <c r="J406" s="20">
        <f>LN(Stocks!E406/Stocks!E396)</f>
        <v>9.6085035026806775E-3</v>
      </c>
      <c r="K406" s="21">
        <f>LN(Stocks!F406/Stocks!F396)</f>
        <v>3.6138060813954473E-2</v>
      </c>
    </row>
    <row r="407" spans="1:11" x14ac:dyDescent="0.25">
      <c r="A407" s="37">
        <v>41524</v>
      </c>
      <c r="B407" s="18">
        <f>LN(Stocks!B407/Stocks!B406)</f>
        <v>-1.6443450604956385E-2</v>
      </c>
      <c r="C407" s="18">
        <f>LN(Stocks!C407/Stocks!C406)</f>
        <v>5.0410853062344621E-3</v>
      </c>
      <c r="D407" s="18">
        <f>LN(Stocks!D407/Stocks!D406)</f>
        <v>-1.1886940842221717E-3</v>
      </c>
      <c r="E407" s="18">
        <f>LN(Stocks!E407/Stocks!E406)</f>
        <v>-1.0148023343121371E-2</v>
      </c>
      <c r="F407" s="19">
        <f>LN(Stocks!F407/Stocks!F406)</f>
        <v>-5.08318697029008E-3</v>
      </c>
      <c r="G407" s="20">
        <f>LN(Stocks!B407/Stocks!B397)</f>
        <v>-4.0263147479649907E-3</v>
      </c>
      <c r="H407" s="20">
        <f>LN(Stocks!C407/Stocks!C397)</f>
        <v>3.153712775274619E-2</v>
      </c>
      <c r="I407" s="20">
        <f>LN(Stocks!D407/Stocks!D397)</f>
        <v>1.408845230413556E-2</v>
      </c>
      <c r="J407" s="20">
        <f>LN(Stocks!E407/Stocks!E397)</f>
        <v>5.6500068236601652E-3</v>
      </c>
      <c r="K407" s="21">
        <f>LN(Stocks!F407/Stocks!F397)</f>
        <v>3.2808735168646089E-2</v>
      </c>
    </row>
    <row r="408" spans="1:11" x14ac:dyDescent="0.25">
      <c r="A408" s="37">
        <v>41527</v>
      </c>
      <c r="B408" s="18">
        <f>LN(Stocks!B408/Stocks!B407)</f>
        <v>1.7930630054180548E-2</v>
      </c>
      <c r="C408" s="18">
        <f>LN(Stocks!C408/Stocks!C407)</f>
        <v>3.4171048777946141E-2</v>
      </c>
      <c r="D408" s="18">
        <f>LN(Stocks!D408/Stocks!D407)</f>
        <v>1.1331135355430606E-2</v>
      </c>
      <c r="E408" s="18">
        <f>LN(Stocks!E408/Stocks!E407)</f>
        <v>2.7808217796723984E-3</v>
      </c>
      <c r="F408" s="19">
        <f>LN(Stocks!F408/Stocks!F407)</f>
        <v>6.7720527313466167E-3</v>
      </c>
      <c r="G408" s="20">
        <f>LN(Stocks!B408/Stocks!B398)</f>
        <v>1.0206703498194705E-2</v>
      </c>
      <c r="H408" s="20">
        <f>LN(Stocks!C408/Stocks!C398)</f>
        <v>6.7288809948100978E-2</v>
      </c>
      <c r="I408" s="20">
        <f>LN(Stocks!D408/Stocks!D398)</f>
        <v>2.2834767236115893E-2</v>
      </c>
      <c r="J408" s="20">
        <f>LN(Stocks!E408/Stocks!E398)</f>
        <v>1.4298581000750227E-2</v>
      </c>
      <c r="K408" s="21">
        <f>LN(Stocks!F408/Stocks!F398)</f>
        <v>2.910349940867751E-2</v>
      </c>
    </row>
    <row r="409" spans="1:11" x14ac:dyDescent="0.25">
      <c r="A409" s="37">
        <v>41528</v>
      </c>
      <c r="B409" s="18">
        <f>LN(Stocks!B409/Stocks!B408)</f>
        <v>-3.9706084825308829E-3</v>
      </c>
      <c r="C409" s="18">
        <f>LN(Stocks!C409/Stocks!C408)</f>
        <v>3.0239105936229532E-3</v>
      </c>
      <c r="D409" s="18">
        <f>LN(Stocks!D409/Stocks!D408)</f>
        <v>-3.2721734981146937E-2</v>
      </c>
      <c r="E409" s="18">
        <f>LN(Stocks!E409/Stocks!E408)</f>
        <v>3.2130591663954572E-3</v>
      </c>
      <c r="F409" s="19">
        <f>LN(Stocks!F409/Stocks!F408)</f>
        <v>5.328739829387817E-3</v>
      </c>
      <c r="G409" s="20">
        <f>LN(Stocks!B409/Stocks!B399)</f>
        <v>-3.7848311565755249E-3</v>
      </c>
      <c r="H409" s="20">
        <f>LN(Stocks!C409/Stocks!C399)</f>
        <v>6.2061013948850684E-2</v>
      </c>
      <c r="I409" s="20">
        <f>LN(Stocks!D409/Stocks!D399)</f>
        <v>-1.5224568402826722E-2</v>
      </c>
      <c r="J409" s="20">
        <f>LN(Stocks!E409/Stocks!E399)</f>
        <v>1.9785256477192252E-2</v>
      </c>
      <c r="K409" s="21">
        <f>LN(Stocks!F409/Stocks!F399)</f>
        <v>3.646086691453003E-2</v>
      </c>
    </row>
    <row r="410" spans="1:11" x14ac:dyDescent="0.25">
      <c r="A410" s="37">
        <v>41529</v>
      </c>
      <c r="B410" s="18">
        <f>LN(Stocks!B410/Stocks!B409)</f>
        <v>-7.5506125733948238E-3</v>
      </c>
      <c r="C410" s="18">
        <f>LN(Stocks!C410/Stocks!C409)</f>
        <v>-1.6424075116227031E-2</v>
      </c>
      <c r="D410" s="18">
        <f>LN(Stocks!D410/Stocks!D409)</f>
        <v>4.2767379217890237E-3</v>
      </c>
      <c r="E410" s="18">
        <f>LN(Stocks!E410/Stocks!E409)</f>
        <v>3.2348835435448446E-3</v>
      </c>
      <c r="F410" s="19">
        <f>LN(Stocks!F410/Stocks!F409)</f>
        <v>6.6906776847329326E-3</v>
      </c>
      <c r="G410" s="20">
        <f>LN(Stocks!B410/Stocks!B400)</f>
        <v>-2.0213931116322883E-2</v>
      </c>
      <c r="H410" s="20">
        <f>LN(Stocks!C410/Stocks!C400)</f>
        <v>4.5711496693633842E-2</v>
      </c>
      <c r="I410" s="20">
        <f>LN(Stocks!D410/Stocks!D400)</f>
        <v>-9.129992327322799E-3</v>
      </c>
      <c r="J410" s="20">
        <f>LN(Stocks!E410/Stocks!E400)</f>
        <v>1.4867972266330536E-2</v>
      </c>
      <c r="K410" s="21">
        <f>LN(Stocks!F410/Stocks!F400)</f>
        <v>4.6056847808972491E-2</v>
      </c>
    </row>
    <row r="411" spans="1:11" x14ac:dyDescent="0.25">
      <c r="A411" s="37">
        <v>41530</v>
      </c>
      <c r="B411" s="18">
        <f>LN(Stocks!B411/Stocks!B410)</f>
        <v>-8.6183860612600929E-3</v>
      </c>
      <c r="C411" s="18">
        <f>LN(Stocks!C411/Stocks!C410)</f>
        <v>9.7313412178893308E-3</v>
      </c>
      <c r="D411" s="18">
        <f>LN(Stocks!D411/Stocks!D410)</f>
        <v>0</v>
      </c>
      <c r="E411" s="18">
        <f>LN(Stocks!E411/Stocks!E410)</f>
        <v>-1.0730177068265297E-2</v>
      </c>
      <c r="F411" s="19">
        <f>LN(Stocks!F411/Stocks!F410)</f>
        <v>9.4029484998726671E-3</v>
      </c>
      <c r="G411" s="20">
        <f>LN(Stocks!B411/Stocks!B401)</f>
        <v>-3.1529701627585165E-2</v>
      </c>
      <c r="H411" s="20">
        <f>LN(Stocks!C411/Stocks!C401)</f>
        <v>5.5741700886522069E-2</v>
      </c>
      <c r="I411" s="20">
        <f>LN(Stocks!D411/Stocks!D401)</f>
        <v>-1.598608014940316E-2</v>
      </c>
      <c r="J411" s="20">
        <f>LN(Stocks!E411/Stocks!E401)</f>
        <v>-4.8094880155754322E-3</v>
      </c>
      <c r="K411" s="21">
        <f>LN(Stocks!F411/Stocks!F401)</f>
        <v>5.5459796308845101E-2</v>
      </c>
    </row>
    <row r="412" spans="1:11" x14ac:dyDescent="0.25">
      <c r="A412" s="37">
        <v>41531</v>
      </c>
      <c r="B412" s="18">
        <f>LN(Stocks!B412/Stocks!B411)</f>
        <v>1.0058043045678011E-2</v>
      </c>
      <c r="C412" s="18">
        <f>LN(Stocks!C412/Stocks!C411)</f>
        <v>7.7704935801668122E-4</v>
      </c>
      <c r="D412" s="18">
        <f>LN(Stocks!D412/Stocks!D411)</f>
        <v>-5.098472937797178E-4</v>
      </c>
      <c r="E412" s="18">
        <f>LN(Stocks!E412/Stocks!E411)</f>
        <v>-5.2238192884440249E-3</v>
      </c>
      <c r="F412" s="19">
        <f>LN(Stocks!F412/Stocks!F411)</f>
        <v>6.8579553038565343E-3</v>
      </c>
      <c r="G412" s="20">
        <f>LN(Stocks!B412/Stocks!B402)</f>
        <v>-2.5442713644378522E-2</v>
      </c>
      <c r="H412" s="20">
        <f>LN(Stocks!C412/Stocks!C402)</f>
        <v>6.0262610544801934E-2</v>
      </c>
      <c r="I412" s="20">
        <f>LN(Stocks!D412/Stocks!D402)</f>
        <v>-1.9250399734953488E-2</v>
      </c>
      <c r="J412" s="20">
        <f>LN(Stocks!E412/Stocks!E402)</f>
        <v>-2.0478059407867691E-2</v>
      </c>
      <c r="K412" s="21">
        <f>LN(Stocks!F412/Stocks!F402)</f>
        <v>5.1898081099372911E-2</v>
      </c>
    </row>
    <row r="413" spans="1:11" x14ac:dyDescent="0.25">
      <c r="A413" s="37">
        <v>41534</v>
      </c>
      <c r="B413" s="18">
        <f>LN(Stocks!B413/Stocks!B412)</f>
        <v>-7.5969735756639808E-3</v>
      </c>
      <c r="C413" s="18">
        <f>LN(Stocks!C413/Stocks!C412)</f>
        <v>-1.2721438759546956E-3</v>
      </c>
      <c r="D413" s="18">
        <f>LN(Stocks!D413/Stocks!D412)</f>
        <v>-1.5305810249969856E-3</v>
      </c>
      <c r="E413" s="18">
        <f>LN(Stocks!E413/Stocks!E412)</f>
        <v>-5.764748582796568E-3</v>
      </c>
      <c r="F413" s="19">
        <f>LN(Stocks!F413/Stocks!F412)</f>
        <v>1.9115341539134043E-3</v>
      </c>
      <c r="G413" s="20">
        <f>LN(Stocks!B413/Stocks!B403)</f>
        <v>-3.3344746729974513E-2</v>
      </c>
      <c r="H413" s="20">
        <f>LN(Stocks!C413/Stocks!C403)</f>
        <v>5.9440786203112411E-2</v>
      </c>
      <c r="I413" s="20">
        <f>LN(Stocks!D413/Stocks!D403)</f>
        <v>-1.9780178285427975E-2</v>
      </c>
      <c r="J413" s="20">
        <f>LN(Stocks!E413/Stocks!E403)</f>
        <v>-2.4122040142080758E-2</v>
      </c>
      <c r="K413" s="21">
        <f>LN(Stocks!F413/Stocks!F403)</f>
        <v>5.2658443684685516E-2</v>
      </c>
    </row>
    <row r="414" spans="1:11" x14ac:dyDescent="0.25">
      <c r="A414" s="37">
        <v>41535</v>
      </c>
      <c r="B414" s="18">
        <f>LN(Stocks!B414/Stocks!B413)</f>
        <v>3.778791097888795E-4</v>
      </c>
      <c r="C414" s="18">
        <f>LN(Stocks!C414/Stocks!C413)</f>
        <v>7.6792711720581625E-3</v>
      </c>
      <c r="D414" s="18">
        <f>LN(Stocks!D414/Stocks!D413)</f>
        <v>4.7754565922815033E-3</v>
      </c>
      <c r="E414" s="18">
        <f>LN(Stocks!E414/Stocks!E413)</f>
        <v>7.4150611226032189E-3</v>
      </c>
      <c r="F414" s="19">
        <f>LN(Stocks!F414/Stocks!F413)</f>
        <v>8.1521317034600454E-3</v>
      </c>
      <c r="G414" s="20">
        <f>LN(Stocks!B414/Stocks!B404)</f>
        <v>-2.0885543729367587E-2</v>
      </c>
      <c r="H414" s="20">
        <f>LN(Stocks!C414/Stocks!C404)</f>
        <v>7.1482224170623901E-2</v>
      </c>
      <c r="I414" s="20">
        <f>LN(Stocks!D414/Stocks!D404)</f>
        <v>-1.0552075168302437E-2</v>
      </c>
      <c r="J414" s="20">
        <f>LN(Stocks!E414/Stocks!E404)</f>
        <v>-7.177415573247181E-3</v>
      </c>
      <c r="K414" s="21">
        <f>LN(Stocks!F414/Stocks!F404)</f>
        <v>5.5647188063907164E-2</v>
      </c>
    </row>
    <row r="415" spans="1:11" x14ac:dyDescent="0.25">
      <c r="A415" s="37">
        <v>41536</v>
      </c>
      <c r="B415" s="18">
        <f>LN(Stocks!B415/Stocks!B414)</f>
        <v>-1.6899852262755366E-2</v>
      </c>
      <c r="C415" s="18">
        <f>LN(Stocks!C415/Stocks!C414)</f>
        <v>-1.7561854246462049E-3</v>
      </c>
      <c r="D415" s="18">
        <f>LN(Stocks!D415/Stocks!D414)</f>
        <v>1.5442659043785115E-2</v>
      </c>
      <c r="E415" s="18">
        <f>LN(Stocks!E415/Stocks!E414)</f>
        <v>1.0542961188786858E-2</v>
      </c>
      <c r="F415" s="19">
        <f>LN(Stocks!F415/Stocks!F414)</f>
        <v>7.5492516978949188E-3</v>
      </c>
      <c r="G415" s="20">
        <f>LN(Stocks!B415/Stocks!B405)</f>
        <v>-3.673575007044471E-2</v>
      </c>
      <c r="H415" s="20">
        <f>LN(Stocks!C415/Stocks!C405)</f>
        <v>6.7993906560222236E-2</v>
      </c>
      <c r="I415" s="20">
        <f>LN(Stocks!D415/Stocks!D405)</f>
        <v>1.043697696979215E-2</v>
      </c>
      <c r="J415" s="20">
        <f>LN(Stocks!E415/Stocks!E405)</f>
        <v>4.0551192980123303E-3</v>
      </c>
      <c r="K415" s="21">
        <f>LN(Stocks!F415/Stocks!F405)</f>
        <v>5.2665291604464669E-2</v>
      </c>
    </row>
    <row r="416" spans="1:11" x14ac:dyDescent="0.25">
      <c r="A416" s="37">
        <v>41537</v>
      </c>
      <c r="B416" s="18">
        <f>LN(Stocks!B416/Stocks!B415)</f>
        <v>-1.7320994235321012E-2</v>
      </c>
      <c r="C416" s="18">
        <f>LN(Stocks!C416/Stocks!C415)</f>
        <v>-3.6624703972886349E-3</v>
      </c>
      <c r="D416" s="18">
        <f>LN(Stocks!D416/Stocks!D415)</f>
        <v>-5.3306687137697206E-3</v>
      </c>
      <c r="E416" s="18">
        <f>LN(Stocks!E416/Stocks!E415)</f>
        <v>9.3345605986679104E-4</v>
      </c>
      <c r="F416" s="19">
        <f>LN(Stocks!F416/Stocks!F415)</f>
        <v>1.2545137022769942E-2</v>
      </c>
      <c r="G416" s="20">
        <f>LN(Stocks!B416/Stocks!B406)</f>
        <v>-5.0034325586235155E-2</v>
      </c>
      <c r="H416" s="20">
        <f>LN(Stocks!C416/Stocks!C406)</f>
        <v>3.7308831611651092E-2</v>
      </c>
      <c r="I416" s="20">
        <f>LN(Stocks!D416/Stocks!D406)</f>
        <v>-5.4555371846293941E-3</v>
      </c>
      <c r="J416" s="20">
        <f>LN(Stocks!E416/Stocks!E406)</f>
        <v>-3.7465254217577282E-3</v>
      </c>
      <c r="K416" s="21">
        <f>LN(Stocks!F416/Stocks!F406)</f>
        <v>6.0127241656944379E-2</v>
      </c>
    </row>
    <row r="417" spans="1:11" x14ac:dyDescent="0.25">
      <c r="A417" s="37">
        <v>41538</v>
      </c>
      <c r="B417" s="18">
        <f>LN(Stocks!B417/Stocks!B416)</f>
        <v>-9.8271791580757037E-3</v>
      </c>
      <c r="C417" s="18">
        <f>LN(Stocks!C417/Stocks!C416)</f>
        <v>1.1990522879837481E-3</v>
      </c>
      <c r="D417" s="18">
        <f>LN(Stocks!D417/Stocks!D416)</f>
        <v>-7.5489732334786273E-4</v>
      </c>
      <c r="E417" s="18">
        <f>LN(Stocks!E417/Stocks!E416)</f>
        <v>-4.2128219661118739E-3</v>
      </c>
      <c r="F417" s="19">
        <f>LN(Stocks!F417/Stocks!F416)</f>
        <v>3.1782236509538685E-3</v>
      </c>
      <c r="G417" s="20">
        <f>LN(Stocks!B417/Stocks!B407)</f>
        <v>-4.3418054139354352E-2</v>
      </c>
      <c r="H417" s="20">
        <f>LN(Stocks!C417/Stocks!C407)</f>
        <v>3.3466798593400397E-2</v>
      </c>
      <c r="I417" s="20">
        <f>LN(Stocks!D417/Stocks!D407)</f>
        <v>-5.0217404237550443E-3</v>
      </c>
      <c r="J417" s="20">
        <f>LN(Stocks!E417/Stocks!E407)</f>
        <v>2.188675955251615E-3</v>
      </c>
      <c r="K417" s="21">
        <f>LN(Stocks!F417/Stocks!F407)</f>
        <v>6.83886522781883E-2</v>
      </c>
    </row>
    <row r="418" spans="1:11" x14ac:dyDescent="0.25">
      <c r="A418" s="37">
        <v>41541</v>
      </c>
      <c r="B418" s="18">
        <f>LN(Stocks!B418/Stocks!B417)</f>
        <v>-8.8612002826122405E-3</v>
      </c>
      <c r="C418" s="18">
        <f>LN(Stocks!C418/Stocks!C417)</f>
        <v>-2.367680298747667E-2</v>
      </c>
      <c r="D418" s="18">
        <f>LN(Stocks!D418/Stocks!D417)</f>
        <v>-1.6816852484977846E-2</v>
      </c>
      <c r="E418" s="18">
        <f>LN(Stocks!E418/Stocks!E417)</f>
        <v>-8.1752907343224674E-3</v>
      </c>
      <c r="F418" s="19">
        <f>LN(Stocks!F418/Stocks!F417)</f>
        <v>1.1043917722135903E-2</v>
      </c>
      <c r="G418" s="20">
        <f>LN(Stocks!B418/Stocks!B408)</f>
        <v>-7.0209884476147108E-2</v>
      </c>
      <c r="H418" s="20">
        <f>LN(Stocks!C418/Stocks!C408)</f>
        <v>-2.4381053172022427E-2</v>
      </c>
      <c r="I418" s="20">
        <f>LN(Stocks!D418/Stocks!D408)</f>
        <v>-3.3169728264163464E-2</v>
      </c>
      <c r="J418" s="20">
        <f>LN(Stocks!E418/Stocks!E408)</f>
        <v>-8.7674365587431628E-3</v>
      </c>
      <c r="K418" s="21">
        <f>LN(Stocks!F418/Stocks!F408)</f>
        <v>7.2660517268977709E-2</v>
      </c>
    </row>
    <row r="419" spans="1:11" x14ac:dyDescent="0.25">
      <c r="A419" s="37">
        <v>41542</v>
      </c>
      <c r="B419" s="18">
        <f>LN(Stocks!B419/Stocks!B418)</f>
        <v>1.705714042253061E-2</v>
      </c>
      <c r="C419" s="18">
        <f>LN(Stocks!C419/Stocks!C418)</f>
        <v>-1.4443537376794039E-3</v>
      </c>
      <c r="D419" s="18">
        <f>LN(Stocks!D419/Stocks!D418)</f>
        <v>-1.8798276804883267E-2</v>
      </c>
      <c r="E419" s="18">
        <f>LN(Stocks!E419/Stocks!E418)</f>
        <v>4.2149275412876304E-3</v>
      </c>
      <c r="F419" s="19">
        <f>LN(Stocks!F419/Stocks!F418)</f>
        <v>-9.7228555770686731E-3</v>
      </c>
      <c r="G419" s="20">
        <f>LN(Stocks!B419/Stocks!B409)</f>
        <v>-4.9182135571085701E-2</v>
      </c>
      <c r="H419" s="20">
        <f>LN(Stocks!C419/Stocks!C409)</f>
        <v>-2.8849317503324784E-2</v>
      </c>
      <c r="I419" s="20">
        <f>LN(Stocks!D419/Stocks!D409)</f>
        <v>-1.9246270087899763E-2</v>
      </c>
      <c r="J419" s="20">
        <f>LN(Stocks!E419/Stocks!E409)</f>
        <v>-7.7655681838511076E-3</v>
      </c>
      <c r="K419" s="21">
        <f>LN(Stocks!F419/Stocks!F409)</f>
        <v>5.7608921862521263E-2</v>
      </c>
    </row>
    <row r="420" spans="1:11" x14ac:dyDescent="0.25">
      <c r="A420" s="37">
        <v>41543</v>
      </c>
      <c r="B420" s="18">
        <f>LN(Stocks!B420/Stocks!B419)</f>
        <v>7.0924677175295114E-3</v>
      </c>
      <c r="C420" s="18">
        <f>LN(Stocks!C420/Stocks!C419)</f>
        <v>9.3510708281121391E-3</v>
      </c>
      <c r="D420" s="18">
        <f>LN(Stocks!D420/Stocks!D419)</f>
        <v>4.5544637641052382E-3</v>
      </c>
      <c r="E420" s="18">
        <f>LN(Stocks!E420/Stocks!E419)</f>
        <v>2.1002730197665791E-2</v>
      </c>
      <c r="F420" s="19">
        <f>LN(Stocks!F420/Stocks!F419)</f>
        <v>3.953113796868633E-3</v>
      </c>
      <c r="G420" s="20">
        <f>LN(Stocks!B420/Stocks!B410)</f>
        <v>-3.4539055280161317E-2</v>
      </c>
      <c r="H420" s="20">
        <f>LN(Stocks!C420/Stocks!C410)</f>
        <v>-3.0741715589857207E-3</v>
      </c>
      <c r="I420" s="20">
        <f>LN(Stocks!D420/Stocks!D410)</f>
        <v>-1.89685442455837E-2</v>
      </c>
      <c r="J420" s="20">
        <f>LN(Stocks!E420/Stocks!E410)</f>
        <v>1.0002278470270007E-2</v>
      </c>
      <c r="K420" s="21">
        <f>LN(Stocks!F420/Stocks!F410)</f>
        <v>5.4871357974657094E-2</v>
      </c>
    </row>
    <row r="421" spans="1:11" x14ac:dyDescent="0.25">
      <c r="A421" s="37">
        <v>41544</v>
      </c>
      <c r="B421" s="18">
        <f>LN(Stocks!B421/Stocks!B420)</f>
        <v>-6.1785484230720573E-3</v>
      </c>
      <c r="C421" s="18">
        <f>LN(Stocks!C421/Stocks!C420)</f>
        <v>3.7875251155151087E-3</v>
      </c>
      <c r="D421" s="18">
        <f>LN(Stocks!D421/Stocks!D420)</f>
        <v>2.208468805054295E-2</v>
      </c>
      <c r="E421" s="18">
        <f>LN(Stocks!E421/Stocks!E420)</f>
        <v>5.2904415670434165E-3</v>
      </c>
      <c r="F421" s="19">
        <f>LN(Stocks!F421/Stocks!F420)</f>
        <v>1.0465597343829212E-2</v>
      </c>
      <c r="G421" s="20">
        <f>LN(Stocks!B421/Stocks!B411)</f>
        <v>-3.2099217641973342E-2</v>
      </c>
      <c r="H421" s="20">
        <f>LN(Stocks!C421/Stocks!C411)</f>
        <v>-9.0179876613600881E-3</v>
      </c>
      <c r="I421" s="20">
        <f>LN(Stocks!D421/Stocks!D411)</f>
        <v>3.1161438049591597E-3</v>
      </c>
      <c r="J421" s="20">
        <f>LN(Stocks!E421/Stocks!E411)</f>
        <v>2.6022897105578598E-2</v>
      </c>
      <c r="K421" s="21">
        <f>LN(Stocks!F421/Stocks!F411)</f>
        <v>5.593400681861347E-2</v>
      </c>
    </row>
    <row r="422" spans="1:11" x14ac:dyDescent="0.25">
      <c r="A422" s="37">
        <v>41545</v>
      </c>
      <c r="B422" s="18">
        <f>LN(Stocks!B422/Stocks!B421)</f>
        <v>5.4650292664346614E-3</v>
      </c>
      <c r="C422" s="18">
        <f>LN(Stocks!C422/Stocks!C421)</f>
        <v>7.1074673707094936E-3</v>
      </c>
      <c r="D422" s="18">
        <f>LN(Stocks!D422/Stocks!D421)</f>
        <v>-5.15657212373586E-3</v>
      </c>
      <c r="E422" s="18">
        <f>LN(Stocks!E422/Stocks!E421)</f>
        <v>1.0070225229166282E-2</v>
      </c>
      <c r="F422" s="19">
        <f>LN(Stocks!F422/Stocks!F421)</f>
        <v>2.6038144245615652E-4</v>
      </c>
      <c r="G422" s="20">
        <f>LN(Stocks!B422/Stocks!B412)</f>
        <v>-3.6692231421216713E-2</v>
      </c>
      <c r="H422" s="20">
        <f>LN(Stocks!C422/Stocks!C412)</f>
        <v>-2.6875696486671334E-3</v>
      </c>
      <c r="I422" s="20">
        <f>LN(Stocks!D422/Stocks!D412)</f>
        <v>-1.5305810249969856E-3</v>
      </c>
      <c r="J422" s="20">
        <f>LN(Stocks!E422/Stocks!E412)</f>
        <v>4.1316941623188948E-2</v>
      </c>
      <c r="K422" s="21">
        <f>LN(Stocks!F422/Stocks!F412)</f>
        <v>4.9336432957213038E-2</v>
      </c>
    </row>
    <row r="423" spans="1:11" x14ac:dyDescent="0.25">
      <c r="A423" s="37">
        <v>41548</v>
      </c>
      <c r="B423" s="18">
        <f>LN(Stocks!B423/Stocks!B422)</f>
        <v>-2.0133165328993959E-3</v>
      </c>
      <c r="C423" s="18">
        <f>LN(Stocks!C423/Stocks!C422)</f>
        <v>4.3815720673339937E-3</v>
      </c>
      <c r="D423" s="18">
        <f>LN(Stocks!D423/Stocks!D422)</f>
        <v>1.785540550944082E-3</v>
      </c>
      <c r="E423" s="18">
        <f>LN(Stocks!E423/Stocks!E422)</f>
        <v>-6.1075551285443104E-3</v>
      </c>
      <c r="F423" s="19">
        <f>LN(Stocks!F423/Stocks!F422)</f>
        <v>-1.0412977424078208E-3</v>
      </c>
      <c r="G423" s="20">
        <f>LN(Stocks!B423/Stocks!B413)</f>
        <v>-3.1108574378452148E-2</v>
      </c>
      <c r="H423" s="20">
        <f>LN(Stocks!C423/Stocks!C413)</f>
        <v>2.9661462946216923E-3</v>
      </c>
      <c r="I423" s="20">
        <f>LN(Stocks!D423/Stocks!D413)</f>
        <v>1.785540550944082E-3</v>
      </c>
      <c r="J423" s="20">
        <f>LN(Stocks!E423/Stocks!E413)</f>
        <v>4.0974135077441187E-2</v>
      </c>
      <c r="K423" s="21">
        <f>LN(Stocks!F423/Stocks!F413)</f>
        <v>4.6383601060891816E-2</v>
      </c>
    </row>
    <row r="424" spans="1:11" x14ac:dyDescent="0.25">
      <c r="A424" s="37">
        <v>41549</v>
      </c>
      <c r="B424" s="18">
        <f>LN(Stocks!B424/Stocks!B423)</f>
        <v>4.3466560969142812E-3</v>
      </c>
      <c r="C424" s="18">
        <f>LN(Stocks!C424/Stocks!C423)</f>
        <v>8.425722884716394E-3</v>
      </c>
      <c r="D424" s="18">
        <f>LN(Stocks!D424/Stocks!D423)</f>
        <v>-6.3735810667112254E-4</v>
      </c>
      <c r="E424" s="18">
        <f>LN(Stocks!E424/Stocks!E423)</f>
        <v>4.7303239384727516E-3</v>
      </c>
      <c r="F424" s="19">
        <f>LN(Stocks!F424/Stocks!F423)</f>
        <v>8.0425206711787316E-3</v>
      </c>
      <c r="G424" s="20">
        <f>LN(Stocks!B424/Stocks!B414)</f>
        <v>-2.7139797391326895E-2</v>
      </c>
      <c r="H424" s="20">
        <f>LN(Stocks!C424/Stocks!C414)</f>
        <v>3.7125980072798856E-3</v>
      </c>
      <c r="I424" s="20">
        <f>LN(Stocks!D424/Stocks!D414)</f>
        <v>-3.6272741480085362E-3</v>
      </c>
      <c r="J424" s="20">
        <f>LN(Stocks!E424/Stocks!E414)</f>
        <v>3.8289397893310741E-2</v>
      </c>
      <c r="K424" s="21">
        <f>LN(Stocks!F424/Stocks!F414)</f>
        <v>4.6273990028610545E-2</v>
      </c>
    </row>
    <row r="425" spans="1:11" x14ac:dyDescent="0.25">
      <c r="A425" s="37">
        <v>41550</v>
      </c>
      <c r="B425" s="18">
        <f>LN(Stocks!B425/Stocks!B424)</f>
        <v>-6.4943752471461388E-3</v>
      </c>
      <c r="C425" s="18">
        <f>LN(Stocks!C425/Stocks!C424)</f>
        <v>-6.5238685400894007E-3</v>
      </c>
      <c r="D425" s="18">
        <f>LN(Stocks!D425/Stocks!D424)</f>
        <v>2.2290730575806887E-3</v>
      </c>
      <c r="E425" s="18">
        <f>LN(Stocks!E425/Stocks!E424)</f>
        <v>-6.3996878151133052E-3</v>
      </c>
      <c r="F425" s="19">
        <f>LN(Stocks!F425/Stocks!F424)</f>
        <v>-1.2928311728576153E-3</v>
      </c>
      <c r="G425" s="20">
        <f>LN(Stocks!B425/Stocks!B415)</f>
        <v>-1.6734320375717669E-2</v>
      </c>
      <c r="H425" s="20">
        <f>LN(Stocks!C425/Stocks!C415)</f>
        <v>-1.0550851081633926E-3</v>
      </c>
      <c r="I425" s="20">
        <f>LN(Stocks!D425/Stocks!D415)</f>
        <v>-1.6840860134212834E-2</v>
      </c>
      <c r="J425" s="20">
        <f>LN(Stocks!E425/Stocks!E415)</f>
        <v>2.1346748889410665E-2</v>
      </c>
      <c r="K425" s="21">
        <f>LN(Stocks!F425/Stocks!F415)</f>
        <v>3.7431907157857998E-2</v>
      </c>
    </row>
    <row r="426" spans="1:11" x14ac:dyDescent="0.25">
      <c r="A426" s="37">
        <v>41551</v>
      </c>
      <c r="B426" s="18">
        <f>LN(Stocks!B426/Stocks!B425)</f>
        <v>1.2367720528362144E-2</v>
      </c>
      <c r="C426" s="18">
        <f>LN(Stocks!C426/Stocks!C425)</f>
        <v>1.3164401366235064E-2</v>
      </c>
      <c r="D426" s="18">
        <f>LN(Stocks!D426/Stocks!D425)</f>
        <v>1.0062955633088965E-2</v>
      </c>
      <c r="E426" s="18">
        <f>LN(Stocks!E426/Stocks!E425)</f>
        <v>1.9026019738778731E-2</v>
      </c>
      <c r="F426" s="19">
        <f>LN(Stocks!F426/Stocks!F425)</f>
        <v>-1.0354877465761317E-3</v>
      </c>
      <c r="G426" s="20">
        <f>LN(Stocks!B426/Stocks!B416)</f>
        <v>1.2954394387965437E-2</v>
      </c>
      <c r="H426" s="20">
        <f>LN(Stocks!C426/Stocks!C416)</f>
        <v>1.5771786655360394E-2</v>
      </c>
      <c r="I426" s="20">
        <f>LN(Stocks!D426/Stocks!D416)</f>
        <v>-1.4472357873542806E-3</v>
      </c>
      <c r="J426" s="20">
        <f>LN(Stocks!E426/Stocks!E416)</f>
        <v>3.9439312568322699E-2</v>
      </c>
      <c r="K426" s="21">
        <f>LN(Stocks!F426/Stocks!F416)</f>
        <v>2.3851282388512089E-2</v>
      </c>
    </row>
    <row r="427" spans="1:11" x14ac:dyDescent="0.25">
      <c r="A427" s="37">
        <v>41552</v>
      </c>
      <c r="B427" s="18">
        <f>LN(Stocks!B427/Stocks!B426)</f>
        <v>-5.7946063613799337E-4</v>
      </c>
      <c r="C427" s="18">
        <f>LN(Stocks!C427/Stocks!C426)</f>
        <v>-1.6011637537443825E-3</v>
      </c>
      <c r="D427" s="18">
        <f>LN(Stocks!D427/Stocks!D426)</f>
        <v>5.0251030870586957E-3</v>
      </c>
      <c r="E427" s="18">
        <f>LN(Stocks!E427/Stocks!E426)</f>
        <v>9.1644357755191874E-3</v>
      </c>
      <c r="F427" s="19">
        <f>LN(Stocks!F427/Stocks!F426)</f>
        <v>-9.1061474132004168E-3</v>
      </c>
      <c r="G427" s="20">
        <f>LN(Stocks!B427/Stocks!B417)</f>
        <v>2.220211290990309E-2</v>
      </c>
      <c r="H427" s="20">
        <f>LN(Stocks!C427/Stocks!C417)</f>
        <v>1.2971570613632426E-2</v>
      </c>
      <c r="I427" s="20">
        <f>LN(Stocks!D427/Stocks!D417)</f>
        <v>4.332764623052412E-3</v>
      </c>
      <c r="J427" s="20">
        <f>LN(Stocks!E427/Stocks!E417)</f>
        <v>5.2816570309953875E-2</v>
      </c>
      <c r="K427" s="21">
        <f>LN(Stocks!F427/Stocks!F417)</f>
        <v>1.1566911324357816E-2</v>
      </c>
    </row>
    <row r="428" spans="1:11" x14ac:dyDescent="0.25">
      <c r="A428" s="37">
        <v>41555</v>
      </c>
      <c r="B428" s="18">
        <f>LN(Stocks!B428/Stocks!B427)</f>
        <v>3.4711326734839206E-3</v>
      </c>
      <c r="C428" s="18">
        <f>LN(Stocks!C428/Stocks!C427)</f>
        <v>7.1509318664568127E-3</v>
      </c>
      <c r="D428" s="18">
        <f>LN(Stocks!D428/Stocks!D427)</f>
        <v>3.2527706707120392E-3</v>
      </c>
      <c r="E428" s="18">
        <f>LN(Stocks!E428/Stocks!E427)</f>
        <v>-1.9326399478371272E-3</v>
      </c>
      <c r="F428" s="19">
        <f>LN(Stocks!F428/Stocks!F427)</f>
        <v>5.213468022317474E-3</v>
      </c>
      <c r="G428" s="20">
        <f>LN(Stocks!B428/Stocks!B418)</f>
        <v>3.4534445865999061E-2</v>
      </c>
      <c r="H428" s="20">
        <f>LN(Stocks!C428/Stocks!C418)</f>
        <v>4.3799305467565879E-2</v>
      </c>
      <c r="I428" s="20">
        <f>LN(Stocks!D428/Stocks!D418)</f>
        <v>2.4402387778742141E-2</v>
      </c>
      <c r="J428" s="20">
        <f>LN(Stocks!E428/Stocks!E418)</f>
        <v>5.905922109643897E-2</v>
      </c>
      <c r="K428" s="21">
        <f>LN(Stocks!F428/Stocks!F418)</f>
        <v>5.7364616245394375E-3</v>
      </c>
    </row>
    <row r="429" spans="1:11" x14ac:dyDescent="0.25">
      <c r="A429" s="37">
        <v>41556</v>
      </c>
      <c r="B429" s="18">
        <f>LN(Stocks!B429/Stocks!B428)</f>
        <v>3.8493279858656324E-4</v>
      </c>
      <c r="C429" s="18">
        <f>LN(Stocks!C429/Stocks!C428)</f>
        <v>7.5809364970264659E-3</v>
      </c>
      <c r="D429" s="18">
        <f>LN(Stocks!D429/Stocks!D428)</f>
        <v>2.8688814543292272E-3</v>
      </c>
      <c r="E429" s="18">
        <f>LN(Stocks!E429/Stocks!E428)</f>
        <v>-4.5137787492234866E-3</v>
      </c>
      <c r="F429" s="19">
        <f>LN(Stocks!F429/Stocks!F428)</f>
        <v>9.059339226276027E-3</v>
      </c>
      <c r="G429" s="20">
        <f>LN(Stocks!B429/Stocks!B419)</f>
        <v>1.7862238242054955E-2</v>
      </c>
      <c r="H429" s="20">
        <f>LN(Stocks!C429/Stocks!C419)</f>
        <v>5.2824595702271597E-2</v>
      </c>
      <c r="I429" s="20">
        <f>LN(Stocks!D429/Stocks!D419)</f>
        <v>4.6069546037954504E-2</v>
      </c>
      <c r="J429" s="20">
        <f>LN(Stocks!E429/Stocks!E419)</f>
        <v>5.0330514805927977E-2</v>
      </c>
      <c r="K429" s="21">
        <f>LN(Stocks!F429/Stocks!F419)</f>
        <v>2.4518656427884002E-2</v>
      </c>
    </row>
    <row r="430" spans="1:11" x14ac:dyDescent="0.25">
      <c r="A430" s="37">
        <v>41557</v>
      </c>
      <c r="B430" s="18">
        <f>LN(Stocks!B430/Stocks!B429)</f>
        <v>4.1608372777768698E-3</v>
      </c>
      <c r="C430" s="18">
        <f>LN(Stocks!C430/Stocks!C429)</f>
        <v>8.2052479351061094E-3</v>
      </c>
      <c r="D430" s="18">
        <f>LN(Stocks!D430/Stocks!D429)</f>
        <v>1.5877536350994724E-2</v>
      </c>
      <c r="E430" s="18">
        <f>LN(Stocks!E430/Stocks!E429)</f>
        <v>1.6974206971974534E-2</v>
      </c>
      <c r="F430" s="19">
        <f>LN(Stocks!F430/Stocks!F429)</f>
        <v>1.0302439277580786E-3</v>
      </c>
      <c r="G430" s="20">
        <f>LN(Stocks!B430/Stocks!B420)</f>
        <v>1.4930607802302437E-2</v>
      </c>
      <c r="H430" s="20">
        <f>LN(Stocks!C430/Stocks!C420)</f>
        <v>5.1678772809265701E-2</v>
      </c>
      <c r="I430" s="20">
        <f>LN(Stocks!D430/Stocks!D420)</f>
        <v>5.7392618624844315E-2</v>
      </c>
      <c r="J430" s="20">
        <f>LN(Stocks!E430/Stocks!E420)</f>
        <v>4.6301991580236589E-2</v>
      </c>
      <c r="K430" s="21">
        <f>LN(Stocks!F430/Stocks!F420)</f>
        <v>2.1595786558773609E-2</v>
      </c>
    </row>
    <row r="431" spans="1:11" x14ac:dyDescent="0.25">
      <c r="A431" s="37">
        <v>41558</v>
      </c>
      <c r="B431" s="18">
        <f>LN(Stocks!B431/Stocks!B430)</f>
        <v>-3.5193260241728392E-3</v>
      </c>
      <c r="C431" s="18">
        <f>LN(Stocks!C431/Stocks!C430)</f>
        <v>-7.4914478179491492E-4</v>
      </c>
      <c r="D431" s="18">
        <f>LN(Stocks!D431/Stocks!D430)</f>
        <v>4.647659175148304E-3</v>
      </c>
      <c r="E431" s="18">
        <f>LN(Stocks!E431/Stocks!E430)</f>
        <v>-1.4364448903971892E-3</v>
      </c>
      <c r="F431" s="19">
        <f>LN(Stocks!F431/Stocks!F430)</f>
        <v>4.1099777294500298E-3</v>
      </c>
      <c r="G431" s="20">
        <f>LN(Stocks!B431/Stocks!B421)</f>
        <v>1.7589830201201764E-2</v>
      </c>
      <c r="H431" s="20">
        <f>LN(Stocks!C431/Stocks!C421)</f>
        <v>4.71421029119556E-2</v>
      </c>
      <c r="I431" s="20">
        <f>LN(Stocks!D431/Stocks!D421)</f>
        <v>3.9955589749449585E-2</v>
      </c>
      <c r="J431" s="20">
        <f>LN(Stocks!E431/Stocks!E421)</f>
        <v>3.957510512279605E-2</v>
      </c>
      <c r="K431" s="21">
        <f>LN(Stocks!F431/Stocks!F421)</f>
        <v>1.5240166944394385E-2</v>
      </c>
    </row>
    <row r="432" spans="1:11" x14ac:dyDescent="0.25">
      <c r="A432" s="37">
        <v>41559</v>
      </c>
      <c r="B432" s="18">
        <f>LN(Stocks!B432/Stocks!B431)</f>
        <v>6.3260349210785844E-3</v>
      </c>
      <c r="C432" s="18">
        <f>LN(Stocks!C432/Stocks!C431)</f>
        <v>4.0804055489194156E-3</v>
      </c>
      <c r="D432" s="18">
        <f>LN(Stocks!D432/Stocks!D431)</f>
        <v>8.8678146109520163E-3</v>
      </c>
      <c r="E432" s="18">
        <f>LN(Stocks!E432/Stocks!E431)</f>
        <v>1.8710161064463065E-3</v>
      </c>
      <c r="F432" s="19">
        <f>LN(Stocks!F432/Stocks!F431)</f>
        <v>2.3043234866221111E-3</v>
      </c>
      <c r="G432" s="20">
        <f>LN(Stocks!B432/Stocks!B422)</f>
        <v>1.8450835855845778E-2</v>
      </c>
      <c r="H432" s="20">
        <f>LN(Stocks!C432/Stocks!C422)</f>
        <v>4.4115041090165549E-2</v>
      </c>
      <c r="I432" s="20">
        <f>LN(Stocks!D432/Stocks!D422)</f>
        <v>5.3979976484137382E-2</v>
      </c>
      <c r="J432" s="20">
        <f>LN(Stocks!E432/Stocks!E422)</f>
        <v>3.1375896000075926E-2</v>
      </c>
      <c r="K432" s="21">
        <f>LN(Stocks!F432/Stocks!F422)</f>
        <v>1.7284108988560712E-2</v>
      </c>
    </row>
    <row r="433" spans="1:11" x14ac:dyDescent="0.25">
      <c r="A433" s="37">
        <v>41562</v>
      </c>
      <c r="B433" s="18">
        <f>LN(Stocks!B433/Stocks!B432)</f>
        <v>1.8241395565370824E-2</v>
      </c>
      <c r="C433" s="18">
        <f>LN(Stocks!C433/Stocks!C432)</f>
        <v>-7.630455996611352E-3</v>
      </c>
      <c r="D433" s="18">
        <f>LN(Stocks!D433/Stocks!D432)</f>
        <v>-2.1793223393299275E-3</v>
      </c>
      <c r="E433" s="18">
        <f>LN(Stocks!E433/Stocks!E432)</f>
        <v>2.3414558032898874E-3</v>
      </c>
      <c r="F433" s="19">
        <f>LN(Stocks!F433/Stocks!F432)</f>
        <v>2.2991442807411733E-3</v>
      </c>
      <c r="G433" s="20">
        <f>LN(Stocks!B433/Stocks!B423)</f>
        <v>3.8705547954116168E-2</v>
      </c>
      <c r="H433" s="20">
        <f>LN(Stocks!C433/Stocks!C423)</f>
        <v>3.2103013026220172E-2</v>
      </c>
      <c r="I433" s="20">
        <f>LN(Stocks!D433/Stocks!D423)</f>
        <v>5.0015113593863528E-2</v>
      </c>
      <c r="J433" s="20">
        <f>LN(Stocks!E433/Stocks!E423)</f>
        <v>3.9824906931910341E-2</v>
      </c>
      <c r="K433" s="21">
        <f>LN(Stocks!F433/Stocks!F423)</f>
        <v>2.062455101170959E-2</v>
      </c>
    </row>
    <row r="434" spans="1:11" x14ac:dyDescent="0.25">
      <c r="A434" s="37">
        <v>41563</v>
      </c>
      <c r="B434" s="18">
        <f>LN(Stocks!B434/Stocks!B433)</f>
        <v>3.6834263541496359E-3</v>
      </c>
      <c r="C434" s="18">
        <f>LN(Stocks!C434/Stocks!C433)</f>
        <v>-1.9852573937542742E-3</v>
      </c>
      <c r="D434" s="18">
        <f>LN(Stocks!D434/Stocks!D433)</f>
        <v>2.3605528490945036E-3</v>
      </c>
      <c r="E434" s="18">
        <f>LN(Stocks!E434/Stocks!E433)</f>
        <v>1.8142809737901395E-4</v>
      </c>
      <c r="F434" s="19">
        <f>LN(Stocks!F434/Stocks!F433)</f>
        <v>-1.2840594926292383E-2</v>
      </c>
      <c r="G434" s="20">
        <f>LN(Stocks!B434/Stocks!B424)</f>
        <v>3.804231821135156E-2</v>
      </c>
      <c r="H434" s="20">
        <f>LN(Stocks!C434/Stocks!C424)</f>
        <v>2.1692032747749321E-2</v>
      </c>
      <c r="I434" s="20">
        <f>LN(Stocks!D434/Stocks!D424)</f>
        <v>5.3013024549628987E-2</v>
      </c>
      <c r="J434" s="20">
        <f>LN(Stocks!E434/Stocks!E424)</f>
        <v>3.5276011090816434E-2</v>
      </c>
      <c r="K434" s="21">
        <f>LN(Stocks!F434/Stocks!F424)</f>
        <v>-2.5856458576136018E-4</v>
      </c>
    </row>
    <row r="435" spans="1:11" x14ac:dyDescent="0.25">
      <c r="A435" s="37">
        <v>41564</v>
      </c>
      <c r="B435" s="18">
        <f>LN(Stocks!B435/Stocks!B434)</f>
        <v>-4.4342773498483841E-3</v>
      </c>
      <c r="C435" s="18">
        <f>LN(Stocks!C435/Stocks!C434)</f>
        <v>1.7800760148289575E-3</v>
      </c>
      <c r="D435" s="18">
        <f>LN(Stocks!D435/Stocks!D434)</f>
        <v>2.2346515007361841E-3</v>
      </c>
      <c r="E435" s="18">
        <f>LN(Stocks!E435/Stocks!E434)</f>
        <v>6.3476896509361924E-4</v>
      </c>
      <c r="F435" s="19">
        <f>LN(Stocks!F435/Stocks!F434)</f>
        <v>7.7522342546438965E-4</v>
      </c>
      <c r="G435" s="20">
        <f>LN(Stocks!B435/Stocks!B425)</f>
        <v>4.0102416108649286E-2</v>
      </c>
      <c r="H435" s="20">
        <f>LN(Stocks!C435/Stocks!C425)</f>
        <v>2.9995977302667686E-2</v>
      </c>
      <c r="I435" s="20">
        <f>LN(Stocks!D435/Stocks!D425)</f>
        <v>5.3018602992784505E-2</v>
      </c>
      <c r="J435" s="20">
        <f>LN(Stocks!E435/Stocks!E425)</f>
        <v>4.2310467871023487E-2</v>
      </c>
      <c r="K435" s="21">
        <f>LN(Stocks!F435/Stocks!F425)</f>
        <v>1.8094900125606168E-3</v>
      </c>
    </row>
    <row r="436" spans="1:11" x14ac:dyDescent="0.25">
      <c r="A436" s="37">
        <v>41565</v>
      </c>
      <c r="B436" s="18">
        <f>LN(Stocks!B436/Stocks!B435)</f>
        <v>-2.3945030884205579E-2</v>
      </c>
      <c r="C436" s="18">
        <f>LN(Stocks!C436/Stocks!C435)</f>
        <v>-8.3114946826178572E-3</v>
      </c>
      <c r="D436" s="18">
        <f>LN(Stocks!D436/Stocks!D435)</f>
        <v>4.3941779925884645E-3</v>
      </c>
      <c r="E436" s="18">
        <f>LN(Stocks!E436/Stocks!E435)</f>
        <v>-8.4561825699564566E-3</v>
      </c>
      <c r="F436" s="19">
        <f>LN(Stocks!F436/Stocks!F435)</f>
        <v>7.7450307854515937E-4</v>
      </c>
      <c r="G436" s="20">
        <f>LN(Stocks!B436/Stocks!B426)</f>
        <v>3.789664696081657E-3</v>
      </c>
      <c r="H436" s="20">
        <f>LN(Stocks!C436/Stocks!C426)</f>
        <v>8.5200812538147545E-3</v>
      </c>
      <c r="I436" s="20">
        <f>LN(Stocks!D436/Stocks!D426)</f>
        <v>4.7349825352284089E-2</v>
      </c>
      <c r="J436" s="20">
        <f>LN(Stocks!E436/Stocks!E426)</f>
        <v>1.482826556228814E-2</v>
      </c>
      <c r="K436" s="21">
        <f>LN(Stocks!F436/Stocks!F426)</f>
        <v>3.6194808376817972E-3</v>
      </c>
    </row>
    <row r="437" spans="1:11" x14ac:dyDescent="0.25">
      <c r="A437" s="37">
        <v>41566</v>
      </c>
      <c r="B437" s="18">
        <f>LN(Stocks!B437/Stocks!B436)</f>
        <v>1.7295027280526966E-3</v>
      </c>
      <c r="C437" s="18">
        <f>LN(Stocks!C437/Stocks!C436)</f>
        <v>2.7554078912925798E-3</v>
      </c>
      <c r="D437" s="18">
        <f>LN(Stocks!D437/Stocks!D436)</f>
        <v>-1.2019151983944311E-3</v>
      </c>
      <c r="E437" s="18">
        <f>LN(Stocks!E437/Stocks!E436)</f>
        <v>3.8019967775515836E-3</v>
      </c>
      <c r="F437" s="19">
        <f>LN(Stocks!F437/Stocks!F436)</f>
        <v>0</v>
      </c>
      <c r="G437" s="20">
        <f>LN(Stocks!B437/Stocks!B427)</f>
        <v>6.0986280602723653E-3</v>
      </c>
      <c r="H437" s="20">
        <f>LN(Stocks!C437/Stocks!C427)</f>
        <v>1.2876652898851522E-2</v>
      </c>
      <c r="I437" s="20">
        <f>LN(Stocks!D437/Stocks!D427)</f>
        <v>4.1122807066831073E-2</v>
      </c>
      <c r="J437" s="20">
        <f>LN(Stocks!E437/Stocks!E427)</f>
        <v>9.465826564320599E-3</v>
      </c>
      <c r="K437" s="21">
        <f>LN(Stocks!F437/Stocks!F427)</f>
        <v>1.2725628250882286E-2</v>
      </c>
    </row>
    <row r="438" spans="1:11" x14ac:dyDescent="0.25">
      <c r="A438" s="37">
        <v>41569</v>
      </c>
      <c r="B438" s="18">
        <f>LN(Stocks!B438/Stocks!B437)</f>
        <v>-5.119673301996891E-4</v>
      </c>
      <c r="C438" s="18">
        <f>LN(Stocks!C438/Stocks!C437)</f>
        <v>1.2373294375024367E-3</v>
      </c>
      <c r="D438" s="18">
        <f>LN(Stocks!D438/Stocks!D437)</f>
        <v>-1.7959576293046356E-2</v>
      </c>
      <c r="E438" s="18">
        <f>LN(Stocks!E438/Stocks!E437)</f>
        <v>-2.0188250875758314E-2</v>
      </c>
      <c r="F438" s="19">
        <f>LN(Stocks!F438/Stocks!F437)</f>
        <v>1.0319580279907247E-3</v>
      </c>
      <c r="G438" s="20">
        <f>LN(Stocks!B438/Stocks!B428)</f>
        <v>2.1155280565887968E-3</v>
      </c>
      <c r="H438" s="20">
        <f>LN(Stocks!C438/Stocks!C428)</f>
        <v>6.9630504698970303E-3</v>
      </c>
      <c r="I438" s="20">
        <f>LN(Stocks!D438/Stocks!D428)</f>
        <v>1.9910460103072666E-2</v>
      </c>
      <c r="J438" s="20">
        <f>LN(Stocks!E438/Stocks!E428)</f>
        <v>-8.7897843636005734E-3</v>
      </c>
      <c r="K438" s="21">
        <f>LN(Stocks!F438/Stocks!F428)</f>
        <v>8.5441182565554261E-3</v>
      </c>
    </row>
    <row r="439" spans="1:11" x14ac:dyDescent="0.25">
      <c r="A439" s="37">
        <v>41570</v>
      </c>
      <c r="B439" s="18">
        <f>LN(Stocks!B439/Stocks!B438)</f>
        <v>5.9372192147189203E-3</v>
      </c>
      <c r="C439" s="18">
        <f>LN(Stocks!C439/Stocks!C438)</f>
        <v>1.6474015916126165E-3</v>
      </c>
      <c r="D439" s="18">
        <f>LN(Stocks!D439/Stocks!D438)</f>
        <v>3.3005442287026331E-3</v>
      </c>
      <c r="E439" s="18">
        <f>LN(Stocks!E439/Stocks!E438)</f>
        <v>2.1557272808480511E-3</v>
      </c>
      <c r="F439" s="19">
        <f>LN(Stocks!F439/Stocks!F438)</f>
        <v>5.3990521433557081E-3</v>
      </c>
      <c r="G439" s="20">
        <f>LN(Stocks!B439/Stocks!B429)</f>
        <v>7.6678144727211949E-3</v>
      </c>
      <c r="H439" s="20">
        <f>LN(Stocks!C439/Stocks!C429)</f>
        <v>1.0295155644832763E-3</v>
      </c>
      <c r="I439" s="20">
        <f>LN(Stocks!D439/Stocks!D429)</f>
        <v>2.0342122877446172E-2</v>
      </c>
      <c r="J439" s="20">
        <f>LN(Stocks!E439/Stocks!E429)</f>
        <v>-2.1202783335290752E-3</v>
      </c>
      <c r="K439" s="21">
        <f>LN(Stocks!F439/Stocks!F429)</f>
        <v>4.8838311736349449E-3</v>
      </c>
    </row>
    <row r="440" spans="1:11" x14ac:dyDescent="0.25">
      <c r="A440" s="37">
        <v>41571</v>
      </c>
      <c r="B440" s="18">
        <f>LN(Stocks!B440/Stocks!B439)</f>
        <v>-4.4017053066854024E-3</v>
      </c>
      <c r="C440" s="18">
        <f>LN(Stocks!C440/Stocks!C439)</f>
        <v>3.0132344232101523E-3</v>
      </c>
      <c r="D440" s="18">
        <f>LN(Stocks!D440/Stocks!D439)</f>
        <v>-1.8321303471953891E-3</v>
      </c>
      <c r="E440" s="18">
        <f>LN(Stocks!E440/Stocks!E439)</f>
        <v>2.8706044366023273E-3</v>
      </c>
      <c r="F440" s="19">
        <f>LN(Stocks!F440/Stocks!F439)</f>
        <v>-5.3990521433555996E-3</v>
      </c>
      <c r="G440" s="20">
        <f>LN(Stocks!B440/Stocks!B430)</f>
        <v>-8.9472811174122534E-4</v>
      </c>
      <c r="H440" s="20">
        <f>LN(Stocks!C440/Stocks!C430)</f>
        <v>-4.1624979474125306E-3</v>
      </c>
      <c r="I440" s="20">
        <f>LN(Stocks!D440/Stocks!D430)</f>
        <v>2.6324561792558454E-3</v>
      </c>
      <c r="J440" s="20">
        <f>LN(Stocks!E440/Stocks!E430)</f>
        <v>-1.6223880868901291E-2</v>
      </c>
      <c r="K440" s="21">
        <f>LN(Stocks!F440/Stocks!F430)</f>
        <v>-1.5454648974787401E-3</v>
      </c>
    </row>
    <row r="441" spans="1:11" x14ac:dyDescent="0.25">
      <c r="A441" s="37">
        <v>41572</v>
      </c>
      <c r="B441" s="18">
        <f>LN(Stocks!B441/Stocks!B440)</f>
        <v>6.3729070246185638E-3</v>
      </c>
      <c r="C441" s="18">
        <f>LN(Stocks!C441/Stocks!C440)</f>
        <v>2.3905396247624546E-3</v>
      </c>
      <c r="D441" s="18">
        <f>LN(Stocks!D441/Stocks!D440)</f>
        <v>2.6250584730989103E-3</v>
      </c>
      <c r="E441" s="18">
        <f>LN(Stocks!E441/Stocks!E440)</f>
        <v>-7.9143120552234837E-4</v>
      </c>
      <c r="F441" s="19">
        <f>LN(Stocks!F441/Stocks!F440)</f>
        <v>-3.6159511190964745E-3</v>
      </c>
      <c r="G441" s="20">
        <f>LN(Stocks!B441/Stocks!B431)</f>
        <v>8.9975049370503799E-3</v>
      </c>
      <c r="H441" s="20">
        <f>LN(Stocks!C441/Stocks!C431)</f>
        <v>-1.0228135408551372E-3</v>
      </c>
      <c r="I441" s="20">
        <f>LN(Stocks!D441/Stocks!D431)</f>
        <v>6.0985547720668505E-4</v>
      </c>
      <c r="J441" s="20">
        <f>LN(Stocks!E441/Stocks!E431)</f>
        <v>-1.5578867184026407E-2</v>
      </c>
      <c r="K441" s="21">
        <f>LN(Stocks!F441/Stocks!F431)</f>
        <v>-9.2713937460251802E-3</v>
      </c>
    </row>
    <row r="442" spans="1:11" x14ac:dyDescent="0.25">
      <c r="A442" s="37">
        <v>41573</v>
      </c>
      <c r="B442" s="18">
        <f>LN(Stocks!B442/Stocks!B441)</f>
        <v>3.5203047044200284E-2</v>
      </c>
      <c r="C442" s="18">
        <f>LN(Stocks!C442/Stocks!C441)</f>
        <v>1.308015803161478E-2</v>
      </c>
      <c r="D442" s="18">
        <f>LN(Stocks!D442/Stocks!D441)</f>
        <v>8.3788816683231411E-3</v>
      </c>
      <c r="E442" s="18">
        <f>LN(Stocks!E442/Stocks!E441)</f>
        <v>4.6910215208902512E-2</v>
      </c>
      <c r="F442" s="19">
        <f>LN(Stocks!F442/Stocks!F441)</f>
        <v>1.1575717232647331E-2</v>
      </c>
      <c r="G442" s="20">
        <f>LN(Stocks!B442/Stocks!B432)</f>
        <v>3.7874517060171781E-2</v>
      </c>
      <c r="H442" s="20">
        <f>LN(Stocks!C442/Stocks!C432)</f>
        <v>7.9769389418403013E-3</v>
      </c>
      <c r="I442" s="20">
        <f>LN(Stocks!D442/Stocks!D432)</f>
        <v>1.2092253457770685E-4</v>
      </c>
      <c r="J442" s="20">
        <f>LN(Stocks!E442/Stocks!E432)</f>
        <v>2.9460331918429811E-2</v>
      </c>
      <c r="K442" s="21">
        <f>LN(Stocks!F442/Stocks!F432)</f>
        <v>0</v>
      </c>
    </row>
    <row r="443" spans="1:11" x14ac:dyDescent="0.25">
      <c r="A443" s="37">
        <v>41576</v>
      </c>
      <c r="B443" s="18">
        <f>LN(Stocks!B443/Stocks!B442)</f>
        <v>2.2259146764619868E-2</v>
      </c>
      <c r="C443" s="18">
        <f>LN(Stocks!C443/Stocks!C442)</f>
        <v>2.8911382240950916E-3</v>
      </c>
      <c r="D443" s="18">
        <f>LN(Stocks!D443/Stocks!D442)</f>
        <v>5.0659968583993478E-3</v>
      </c>
      <c r="E443" s="18">
        <f>LN(Stocks!E443/Stocks!E442)</f>
        <v>-2.121446689523456E-3</v>
      </c>
      <c r="F443" s="19">
        <f>LN(Stocks!F443/Stocks!F442)</f>
        <v>1.3211718677604312E-2</v>
      </c>
      <c r="G443" s="20">
        <f>LN(Stocks!B443/Stocks!B433)</f>
        <v>4.1892268259420731E-2</v>
      </c>
      <c r="H443" s="20">
        <f>LN(Stocks!C443/Stocks!C433)</f>
        <v>1.8498533162546748E-2</v>
      </c>
      <c r="I443" s="20">
        <f>LN(Stocks!D443/Stocks!D433)</f>
        <v>7.3662417323069034E-3</v>
      </c>
      <c r="J443" s="20">
        <f>LN(Stocks!E443/Stocks!E433)</f>
        <v>2.49974294256162E-2</v>
      </c>
      <c r="K443" s="21">
        <f>LN(Stocks!F443/Stocks!F433)</f>
        <v>1.0912574396863153E-2</v>
      </c>
    </row>
    <row r="444" spans="1:11" x14ac:dyDescent="0.25">
      <c r="A444" s="37">
        <v>41577</v>
      </c>
      <c r="B444" s="18">
        <f>LN(Stocks!B444/Stocks!B443)</f>
        <v>1.3819374963278118E-2</v>
      </c>
      <c r="C444" s="18">
        <f>LN(Stocks!C444/Stocks!C443)</f>
        <v>-1.2094712661637379E-3</v>
      </c>
      <c r="D444" s="18">
        <f>LN(Stocks!D444/Stocks!D443)</f>
        <v>4.0823127005745197E-3</v>
      </c>
      <c r="E444" s="18">
        <f>LN(Stocks!E444/Stocks!E443)</f>
        <v>-4.6217087485246654E-4</v>
      </c>
      <c r="F444" s="19">
        <f>LN(Stocks!F444/Stocks!F443)</f>
        <v>2.6156654843700194E-2</v>
      </c>
      <c r="G444" s="20">
        <f>LN(Stocks!B444/Stocks!B434)</f>
        <v>5.2028216868549249E-2</v>
      </c>
      <c r="H444" s="20">
        <f>LN(Stocks!C444/Stocks!C434)</f>
        <v>1.9274319290137346E-2</v>
      </c>
      <c r="I444" s="20">
        <f>LN(Stocks!D444/Stocks!D434)</f>
        <v>9.0880015837871489E-3</v>
      </c>
      <c r="J444" s="20">
        <f>LN(Stocks!E444/Stocks!E434)</f>
        <v>2.4353830453384798E-2</v>
      </c>
      <c r="K444" s="21">
        <f>LN(Stocks!F444/Stocks!F434)</f>
        <v>4.9909824166855653E-2</v>
      </c>
    </row>
    <row r="445" spans="1:11" x14ac:dyDescent="0.25">
      <c r="A445" s="37">
        <v>41578</v>
      </c>
      <c r="B445" s="18">
        <f>LN(Stocks!B445/Stocks!B444)</f>
        <v>-1.2800282710012826E-2</v>
      </c>
      <c r="C445" s="18">
        <f>LN(Stocks!C445/Stocks!C444)</f>
        <v>8.0637243302922313E-4</v>
      </c>
      <c r="D445" s="18">
        <f>LN(Stocks!D445/Stocks!D444)</f>
        <v>-3.2404353522970854E-3</v>
      </c>
      <c r="E445" s="18">
        <f>LN(Stocks!E445/Stocks!E444)</f>
        <v>8.6772116767986907E-3</v>
      </c>
      <c r="F445" s="19">
        <f>LN(Stocks!F445/Stocks!F444)</f>
        <v>2.2104018173298152E-3</v>
      </c>
      <c r="G445" s="20">
        <f>LN(Stocks!B445/Stocks!B435)</f>
        <v>4.3662211508384952E-2</v>
      </c>
      <c r="H445" s="20">
        <f>LN(Stocks!C445/Stocks!C435)</f>
        <v>1.8300615708337537E-2</v>
      </c>
      <c r="I445" s="20">
        <f>LN(Stocks!D445/Stocks!D435)</f>
        <v>3.6129147307538746E-3</v>
      </c>
      <c r="J445" s="20">
        <f>LN(Stocks!E445/Stocks!E435)</f>
        <v>3.2396273165090063E-2</v>
      </c>
      <c r="K445" s="21">
        <f>LN(Stocks!F445/Stocks!F435)</f>
        <v>5.1345002558721126E-2</v>
      </c>
    </row>
    <row r="446" spans="1:11" x14ac:dyDescent="0.25">
      <c r="A446" s="37">
        <v>41579</v>
      </c>
      <c r="B446" s="18">
        <f>LN(Stocks!B446/Stocks!B445)</f>
        <v>7.2835927048397683E-3</v>
      </c>
      <c r="C446" s="18">
        <f>LN(Stocks!C446/Stocks!C445)</f>
        <v>-4.3076856216173595E-3</v>
      </c>
      <c r="D446" s="18">
        <f>LN(Stocks!D446/Stocks!D445)</f>
        <v>1.0344741059471503E-2</v>
      </c>
      <c r="E446" s="18">
        <f>LN(Stocks!E446/Stocks!E445)</f>
        <v>7.7964781242798441E-5</v>
      </c>
      <c r="F446" s="19">
        <f>LN(Stocks!F446/Stocks!F445)</f>
        <v>-2.2104018173298165E-3</v>
      </c>
      <c r="G446" s="20">
        <f>LN(Stocks!B446/Stocks!B436)</f>
        <v>7.4890835097430247E-2</v>
      </c>
      <c r="H446" s="20">
        <f>LN(Stocks!C446/Stocks!C436)</f>
        <v>2.230442476933793E-2</v>
      </c>
      <c r="I446" s="20">
        <f>LN(Stocks!D446/Stocks!D436)</f>
        <v>9.5634777976370978E-3</v>
      </c>
      <c r="J446" s="20">
        <f>LN(Stocks!E446/Stocks!E436)</f>
        <v>4.0930420516289326E-2</v>
      </c>
      <c r="K446" s="21">
        <f>LN(Stocks!F446/Stocks!F436)</f>
        <v>4.8360097662846165E-2</v>
      </c>
    </row>
    <row r="447" spans="1:11" x14ac:dyDescent="0.25">
      <c r="A447" s="37">
        <v>41580</v>
      </c>
      <c r="B447" s="18">
        <f>LN(Stocks!B447/Stocks!B446)</f>
        <v>2.5778642162111239E-2</v>
      </c>
      <c r="C447" s="18">
        <f>LN(Stocks!C447/Stocks!C446)</f>
        <v>6.9906201624143583E-3</v>
      </c>
      <c r="D447" s="18">
        <f>LN(Stocks!D447/Stocks!D446)</f>
        <v>3.2665757941157019E-3</v>
      </c>
      <c r="E447" s="18">
        <f>LN(Stocks!E447/Stocks!E446)</f>
        <v>6.7053925230160316E-3</v>
      </c>
      <c r="F447" s="19">
        <f>LN(Stocks!F447/Stocks!F446)</f>
        <v>-2.7083560193207215E-3</v>
      </c>
      <c r="G447" s="20">
        <f>LN(Stocks!B447/Stocks!B437)</f>
        <v>9.893997453148895E-2</v>
      </c>
      <c r="H447" s="20">
        <f>LN(Stocks!C447/Stocks!C437)</f>
        <v>2.6539637040459974E-2</v>
      </c>
      <c r="I447" s="20">
        <f>LN(Stocks!D447/Stocks!D437)</f>
        <v>1.4031968790147115E-2</v>
      </c>
      <c r="J447" s="20">
        <f>LN(Stocks!E447/Stocks!E437)</f>
        <v>4.3833816261753838E-2</v>
      </c>
      <c r="K447" s="21">
        <f>LN(Stocks!F447/Stocks!F437)</f>
        <v>4.5651741643525576E-2</v>
      </c>
    </row>
    <row r="448" spans="1:11" x14ac:dyDescent="0.25">
      <c r="A448" s="37">
        <v>41583</v>
      </c>
      <c r="B448" s="18">
        <f>LN(Stocks!B448/Stocks!B447)</f>
        <v>1.0093840451971856E-2</v>
      </c>
      <c r="C448" s="18">
        <f>LN(Stocks!C448/Stocks!C447)</f>
        <v>5.3441683996686296E-3</v>
      </c>
      <c r="D448" s="18">
        <f>LN(Stocks!D448/Stocks!D447)</f>
        <v>8.3845914521575547E-3</v>
      </c>
      <c r="E448" s="18">
        <f>LN(Stocks!E448/Stocks!E447)</f>
        <v>-6.3933563289344623E-3</v>
      </c>
      <c r="F448" s="19">
        <f>LN(Stocks!F448/Stocks!F447)</f>
        <v>2.0739880898350459E-2</v>
      </c>
      <c r="G448" s="20">
        <f>LN(Stocks!B448/Stocks!B438)</f>
        <v>0.10954578231366063</v>
      </c>
      <c r="H448" s="20">
        <f>LN(Stocks!C448/Stocks!C438)</f>
        <v>3.0646476002626141E-2</v>
      </c>
      <c r="I448" s="20">
        <f>LN(Stocks!D448/Stocks!D438)</f>
        <v>4.0376136535350868E-2</v>
      </c>
      <c r="J448" s="20">
        <f>LN(Stocks!E448/Stocks!E438)</f>
        <v>5.7628710808577586E-2</v>
      </c>
      <c r="K448" s="21">
        <f>LN(Stocks!F448/Stocks!F438)</f>
        <v>6.5359664513885141E-2</v>
      </c>
    </row>
    <row r="449" spans="1:11" x14ac:dyDescent="0.25">
      <c r="A449" s="37">
        <v>41584</v>
      </c>
      <c r="B449" s="18">
        <f>LN(Stocks!B449/Stocks!B448)</f>
        <v>3.2084910112120924E-3</v>
      </c>
      <c r="C449" s="18">
        <f>LN(Stocks!C449/Stocks!C448)</f>
        <v>-7.9971366396862234E-4</v>
      </c>
      <c r="D449" s="18">
        <f>LN(Stocks!D449/Stocks!D448)</f>
        <v>4.1076276004514758E-3</v>
      </c>
      <c r="E449" s="18">
        <f>LN(Stocks!E449/Stocks!E448)</f>
        <v>7.2162549249301846E-3</v>
      </c>
      <c r="F449" s="19">
        <f>LN(Stocks!F449/Stocks!F448)</f>
        <v>1.689100231330092E-3</v>
      </c>
      <c r="G449" s="20">
        <f>LN(Stocks!B449/Stocks!B439)</f>
        <v>0.10681705411015394</v>
      </c>
      <c r="H449" s="20">
        <f>LN(Stocks!C449/Stocks!C439)</f>
        <v>2.8199360747044828E-2</v>
      </c>
      <c r="I449" s="20">
        <f>LN(Stocks!D449/Stocks!D439)</f>
        <v>4.1183219907099874E-2</v>
      </c>
      <c r="J449" s="20">
        <f>LN(Stocks!E449/Stocks!E439)</f>
        <v>6.2689238452659862E-2</v>
      </c>
      <c r="K449" s="21">
        <f>LN(Stocks!F449/Stocks!F439)</f>
        <v>6.1649712601859648E-2</v>
      </c>
    </row>
    <row r="450" spans="1:11" x14ac:dyDescent="0.25">
      <c r="A450" s="37">
        <v>41585</v>
      </c>
      <c r="B450" s="18">
        <f>LN(Stocks!B450/Stocks!B449)</f>
        <v>8.1472882155077444E-3</v>
      </c>
      <c r="C450" s="18">
        <f>LN(Stocks!C450/Stocks!C449)</f>
        <v>0</v>
      </c>
      <c r="D450" s="18">
        <f>LN(Stocks!D450/Stocks!D449)</f>
        <v>-3.9313050907138561E-3</v>
      </c>
      <c r="E450" s="18">
        <f>LN(Stocks!E450/Stocks!E449)</f>
        <v>6.2898944709876108E-3</v>
      </c>
      <c r="F450" s="19">
        <f>LN(Stocks!F450/Stocks!F449)</f>
        <v>-1.9304049896983963E-3</v>
      </c>
      <c r="G450" s="20">
        <f>LN(Stocks!B450/Stocks!B440)</f>
        <v>0.11936604763234696</v>
      </c>
      <c r="H450" s="20">
        <f>LN(Stocks!C450/Stocks!C440)</f>
        <v>2.5186126323834743E-2</v>
      </c>
      <c r="I450" s="20">
        <f>LN(Stocks!D450/Stocks!D440)</f>
        <v>3.9084045163581417E-2</v>
      </c>
      <c r="J450" s="20">
        <f>LN(Stocks!E450/Stocks!E440)</f>
        <v>6.6108528487045334E-2</v>
      </c>
      <c r="K450" s="21">
        <f>LN(Stocks!F450/Stocks!F440)</f>
        <v>6.5118359755516789E-2</v>
      </c>
    </row>
    <row r="451" spans="1:11" x14ac:dyDescent="0.25">
      <c r="A451" s="37">
        <v>41586</v>
      </c>
      <c r="B451" s="18">
        <f>LN(Stocks!B451/Stocks!B450)</f>
        <v>-2.0446808612152229E-3</v>
      </c>
      <c r="C451" s="18">
        <f>LN(Stocks!C451/Stocks!C450)</f>
        <v>-4.5444547357000572E-3</v>
      </c>
      <c r="D451" s="18">
        <f>LN(Stocks!D451/Stocks!D450)</f>
        <v>-1.8392630924412463E-2</v>
      </c>
      <c r="E451" s="18">
        <f>LN(Stocks!E451/Stocks!E450)</f>
        <v>-8.2950836152296883E-3</v>
      </c>
      <c r="F451" s="19">
        <f>LN(Stocks!F451/Stocks!F450)</f>
        <v>-1.9628540082699542E-3</v>
      </c>
      <c r="G451" s="20">
        <f>LN(Stocks!B451/Stocks!B441)</f>
        <v>0.11094845974651324</v>
      </c>
      <c r="H451" s="20">
        <f>LN(Stocks!C451/Stocks!C441)</f>
        <v>1.8251131963372309E-2</v>
      </c>
      <c r="I451" s="20">
        <f>LN(Stocks!D451/Stocks!D441)</f>
        <v>1.8066355766069898E-2</v>
      </c>
      <c r="J451" s="20">
        <f>LN(Stocks!E451/Stocks!E441)</f>
        <v>5.8604876077337963E-2</v>
      </c>
      <c r="K451" s="21">
        <f>LN(Stocks!F451/Stocks!F441)</f>
        <v>6.6771456866343296E-2</v>
      </c>
    </row>
    <row r="452" spans="1:11" x14ac:dyDescent="0.25">
      <c r="A452" s="37">
        <v>41587</v>
      </c>
      <c r="B452" s="18">
        <f>LN(Stocks!B452/Stocks!B451)</f>
        <v>-3.3153194886546091E-3</v>
      </c>
      <c r="C452" s="18">
        <f>LN(Stocks!C452/Stocks!C451)</f>
        <v>1.6731091158174837E-3</v>
      </c>
      <c r="D452" s="18">
        <f>LN(Stocks!D452/Stocks!D451)</f>
        <v>-8.4787570169772564E-3</v>
      </c>
      <c r="E452" s="18">
        <f>LN(Stocks!E452/Stocks!E451)</f>
        <v>-3.0981597119804317E-3</v>
      </c>
      <c r="F452" s="19">
        <f>LN(Stocks!F452/Stocks!F451)</f>
        <v>-1.0367771739829697E-2</v>
      </c>
      <c r="G452" s="20">
        <f>LN(Stocks!B452/Stocks!B442)</f>
        <v>7.243009321365837E-2</v>
      </c>
      <c r="H452" s="20">
        <f>LN(Stocks!C452/Stocks!C442)</f>
        <v>6.8440830475750194E-3</v>
      </c>
      <c r="I452" s="20">
        <f>LN(Stocks!D452/Stocks!D442)</f>
        <v>1.2087170807696438E-3</v>
      </c>
      <c r="J452" s="20">
        <f>LN(Stocks!E452/Stocks!E442)</f>
        <v>8.5965011564550688E-3</v>
      </c>
      <c r="K452" s="21">
        <f>LN(Stocks!F452/Stocks!F442)</f>
        <v>4.4827967893866311E-2</v>
      </c>
    </row>
    <row r="453" spans="1:11" x14ac:dyDescent="0.25">
      <c r="A453" s="37">
        <v>41590</v>
      </c>
      <c r="B453" s="18">
        <f>LN(Stocks!B453/Stocks!B452)</f>
        <v>-4.0155025578489309E-3</v>
      </c>
      <c r="C453" s="18">
        <f>LN(Stocks!C453/Stocks!C452)</f>
        <v>1.0027479900434925E-3</v>
      </c>
      <c r="D453" s="18">
        <f>LN(Stocks!D453/Stocks!D452)</f>
        <v>1.0691831531593357E-2</v>
      </c>
      <c r="E453" s="18">
        <f>LN(Stocks!E453/Stocks!E452)</f>
        <v>-2.259153234172087E-3</v>
      </c>
      <c r="F453" s="19">
        <f>LN(Stocks!F453/Stocks!F452)</f>
        <v>-1.0476590364381972E-2</v>
      </c>
      <c r="G453" s="20">
        <f>LN(Stocks!B453/Stocks!B443)</f>
        <v>4.6155443891189564E-2</v>
      </c>
      <c r="H453" s="20">
        <f>LN(Stocks!C453/Stocks!C443)</f>
        <v>4.9556928135234025E-3</v>
      </c>
      <c r="I453" s="20">
        <f>LN(Stocks!D453/Stocks!D443)</f>
        <v>6.8345517539636315E-3</v>
      </c>
      <c r="J453" s="20">
        <f>LN(Stocks!E453/Stocks!E443)</f>
        <v>8.45879461180646E-3</v>
      </c>
      <c r="K453" s="21">
        <f>LN(Stocks!F453/Stocks!F443)</f>
        <v>2.1139658851879878E-2</v>
      </c>
    </row>
    <row r="454" spans="1:11" x14ac:dyDescent="0.25">
      <c r="A454" s="37">
        <v>41591</v>
      </c>
      <c r="B454" s="18">
        <f>LN(Stocks!B454/Stocks!B453)</f>
        <v>-1.5233205072380863E-2</v>
      </c>
      <c r="C454" s="18">
        <f>LN(Stocks!C454/Stocks!C453)</f>
        <v>1.735300454756428E-3</v>
      </c>
      <c r="D454" s="18">
        <f>LN(Stocks!D454/Stocks!D453)</f>
        <v>4.4114087405125284E-3</v>
      </c>
      <c r="E454" s="18">
        <f>LN(Stocks!E454/Stocks!E453)</f>
        <v>2.4369440841929649E-4</v>
      </c>
      <c r="F454" s="19">
        <f>LN(Stocks!F454/Stocks!F453)</f>
        <v>-6.7935007508829375E-3</v>
      </c>
      <c r="G454" s="20">
        <f>LN(Stocks!B454/Stocks!B444)</f>
        <v>1.7102863855530406E-2</v>
      </c>
      <c r="H454" s="20">
        <f>LN(Stocks!C454/Stocks!C444)</f>
        <v>7.9004645344433362E-3</v>
      </c>
      <c r="I454" s="20">
        <f>LN(Stocks!D454/Stocks!D444)</f>
        <v>7.1636477939014528E-3</v>
      </c>
      <c r="J454" s="20">
        <f>LN(Stocks!E454/Stocks!E444)</f>
        <v>9.1646598950783122E-3</v>
      </c>
      <c r="K454" s="21">
        <f>LN(Stocks!F454/Stocks!F444)</f>
        <v>-1.1810496742703205E-2</v>
      </c>
    </row>
    <row r="455" spans="1:11" x14ac:dyDescent="0.25">
      <c r="A455" s="37">
        <v>41592</v>
      </c>
      <c r="B455" s="18">
        <f>LN(Stocks!B455/Stocks!B454)</f>
        <v>-1.3277893695221053E-2</v>
      </c>
      <c r="C455" s="18">
        <f>LN(Stocks!C455/Stocks!C454)</f>
        <v>-1.0862482002846624E-2</v>
      </c>
      <c r="D455" s="18">
        <f>LN(Stocks!D455/Stocks!D454)</f>
        <v>-4.7102161721963628E-3</v>
      </c>
      <c r="E455" s="18">
        <f>LN(Stocks!E455/Stocks!E454)</f>
        <v>-4.9733867720365352E-3</v>
      </c>
      <c r="F455" s="19">
        <f>LN(Stocks!F455/Stocks!F454)</f>
        <v>-1.3214906047492444E-2</v>
      </c>
      <c r="G455" s="20">
        <f>LN(Stocks!B455/Stocks!B445)</f>
        <v>1.6625252870322307E-2</v>
      </c>
      <c r="H455" s="20">
        <f>LN(Stocks!C455/Stocks!C445)</f>
        <v>-3.7683899014324014E-3</v>
      </c>
      <c r="I455" s="20">
        <f>LN(Stocks!D455/Stocks!D445)</f>
        <v>5.6938669740022943E-3</v>
      </c>
      <c r="J455" s="20">
        <f>LN(Stocks!E455/Stocks!E445)</f>
        <v>-4.4859385537569987E-3</v>
      </c>
      <c r="K455" s="21">
        <f>LN(Stocks!F455/Stocks!F445)</f>
        <v>-2.7235804607525373E-2</v>
      </c>
    </row>
    <row r="456" spans="1:11" x14ac:dyDescent="0.25">
      <c r="A456" s="37">
        <v>41593</v>
      </c>
      <c r="B456" s="18">
        <f>LN(Stocks!B456/Stocks!B455)</f>
        <v>1.1876414138870261E-2</v>
      </c>
      <c r="C456" s="18">
        <f>LN(Stocks!C456/Stocks!C455)</f>
        <v>1.3393414890923716E-2</v>
      </c>
      <c r="D456" s="18">
        <f>LN(Stocks!D456/Stocks!D455)</f>
        <v>4.5914399460743813E-3</v>
      </c>
      <c r="E456" s="18">
        <f>LN(Stocks!E456/Stocks!E455)</f>
        <v>1.1288685876509443E-2</v>
      </c>
      <c r="F456" s="19">
        <f>LN(Stocks!F456/Stocks!F455)</f>
        <v>-8.2197711688213066E-3</v>
      </c>
      <c r="G456" s="20">
        <f>LN(Stocks!B456/Stocks!B446)</f>
        <v>2.1218074304352512E-2</v>
      </c>
      <c r="H456" s="20">
        <f>LN(Stocks!C456/Stocks!C446)</f>
        <v>1.3932710611108727E-2</v>
      </c>
      <c r="I456" s="20">
        <f>LN(Stocks!D456/Stocks!D446)</f>
        <v>-5.9434139395062984E-5</v>
      </c>
      <c r="J456" s="20">
        <f>LN(Stocks!E456/Stocks!E446)</f>
        <v>6.724782541509663E-3</v>
      </c>
      <c r="K456" s="21">
        <f>LN(Stocks!F456/Stocks!F446)</f>
        <v>-3.3245173959016862E-2</v>
      </c>
    </row>
    <row r="457" spans="1:11" x14ac:dyDescent="0.25">
      <c r="A457" s="37">
        <v>41594</v>
      </c>
      <c r="B457" s="18">
        <f>LN(Stocks!B457/Stocks!B456)</f>
        <v>-5.5678481211623963E-3</v>
      </c>
      <c r="C457" s="18">
        <f>LN(Stocks!C457/Stocks!C456)</f>
        <v>-8.7522344259105406E-3</v>
      </c>
      <c r="D457" s="18">
        <f>LN(Stocks!D457/Stocks!D456)</f>
        <v>-8.1838047861537942E-3</v>
      </c>
      <c r="E457" s="18">
        <f>LN(Stocks!E457/Stocks!E456)</f>
        <v>-1.3072947134185914E-2</v>
      </c>
      <c r="F457" s="19">
        <f>LN(Stocks!F457/Stocks!F456)</f>
        <v>8.219771168821343E-3</v>
      </c>
      <c r="G457" s="20">
        <f>LN(Stocks!B457/Stocks!B447)</f>
        <v>-1.0128415978921142E-2</v>
      </c>
      <c r="H457" s="20">
        <f>LN(Stocks!C457/Stocks!C447)</f>
        <v>-1.8101439772160732E-3</v>
      </c>
      <c r="I457" s="20">
        <f>LN(Stocks!D457/Stocks!D447)</f>
        <v>-1.1509814719664396E-2</v>
      </c>
      <c r="J457" s="20">
        <f>LN(Stocks!E457/Stocks!E447)</f>
        <v>-1.3053557115692281E-2</v>
      </c>
      <c r="K457" s="21">
        <f>LN(Stocks!F457/Stocks!F447)</f>
        <v>-2.2317046770874933E-2</v>
      </c>
    </row>
    <row r="458" spans="1:11" x14ac:dyDescent="0.25">
      <c r="A458" s="37">
        <v>41597</v>
      </c>
      <c r="B458" s="18">
        <f>LN(Stocks!B458/Stocks!B457)</f>
        <v>-9.99504872997072E-4</v>
      </c>
      <c r="C458" s="18">
        <f>LN(Stocks!C458/Stocks!C457)</f>
        <v>3.6170172527634245E-3</v>
      </c>
      <c r="D458" s="18">
        <f>LN(Stocks!D458/Stocks!D457)</f>
        <v>1.2588356532526239E-3</v>
      </c>
      <c r="E458" s="18">
        <f>LN(Stocks!E458/Stocks!E457)</f>
        <v>-6.9696438974821591E-4</v>
      </c>
      <c r="F458" s="19">
        <f>LN(Stocks!F458/Stocks!F457)</f>
        <v>-2.3050613008825283E-3</v>
      </c>
      <c r="G458" s="20">
        <f>LN(Stocks!B458/Stocks!B448)</f>
        <v>-2.1221761303890127E-2</v>
      </c>
      <c r="H458" s="20">
        <f>LN(Stocks!C458/Stocks!C448)</f>
        <v>-3.5372951241213354E-3</v>
      </c>
      <c r="I458" s="20">
        <f>LN(Stocks!D458/Stocks!D448)</f>
        <v>-1.8635570518569261E-2</v>
      </c>
      <c r="J458" s="20">
        <f>LN(Stocks!E458/Stocks!E448)</f>
        <v>-7.3571651765061905E-3</v>
      </c>
      <c r="K458" s="21">
        <f>LN(Stocks!F458/Stocks!F448)</f>
        <v>-4.5361988970107792E-2</v>
      </c>
    </row>
    <row r="459" spans="1:11" x14ac:dyDescent="0.25">
      <c r="A459" s="37">
        <v>41598</v>
      </c>
      <c r="B459" s="18">
        <f>LN(Stocks!B459/Stocks!B458)</f>
        <v>1.8419685891724959E-2</v>
      </c>
      <c r="C459" s="18">
        <f>LN(Stocks!C459/Stocks!C458)</f>
        <v>1.9532526893557344E-2</v>
      </c>
      <c r="D459" s="18">
        <f>LN(Stocks!D459/Stocks!D458)</f>
        <v>8.1735574795101362E-3</v>
      </c>
      <c r="E459" s="18">
        <f>LN(Stocks!E459/Stocks!E458)</f>
        <v>1.569540765546577E-2</v>
      </c>
      <c r="F459" s="19">
        <f>LN(Stocks!F459/Stocks!F458)</f>
        <v>3.3280541237593383E-3</v>
      </c>
      <c r="G459" s="20">
        <f>LN(Stocks!B459/Stocks!B449)</f>
        <v>-6.0105664233774756E-3</v>
      </c>
      <c r="H459" s="20">
        <f>LN(Stocks!C459/Stocks!C449)</f>
        <v>1.6794945433404613E-2</v>
      </c>
      <c r="I459" s="20">
        <f>LN(Stocks!D459/Stocks!D449)</f>
        <v>-1.4569640639510642E-2</v>
      </c>
      <c r="J459" s="20">
        <f>LN(Stocks!E459/Stocks!E449)</f>
        <v>1.1219875540294875E-3</v>
      </c>
      <c r="K459" s="21">
        <f>LN(Stocks!F459/Stocks!F449)</f>
        <v>-4.3723035077678475E-2</v>
      </c>
    </row>
    <row r="460" spans="1:11" x14ac:dyDescent="0.25">
      <c r="A460" s="37">
        <v>41599</v>
      </c>
      <c r="B460" s="18">
        <f>LN(Stocks!B460/Stocks!B459)</f>
        <v>1.0456799412486261E-2</v>
      </c>
      <c r="C460" s="18">
        <f>LN(Stocks!C460/Stocks!C459)</f>
        <v>-8.2961353707735642E-3</v>
      </c>
      <c r="D460" s="18">
        <f>LN(Stocks!D460/Stocks!D459)</f>
        <v>4.446373917395682E-3</v>
      </c>
      <c r="E460" s="18">
        <f>LN(Stocks!E460/Stocks!E459)</f>
        <v>1.4199534224703441E-3</v>
      </c>
      <c r="F460" s="19">
        <f>LN(Stocks!F460/Stocks!F459)</f>
        <v>1.6474520826379953E-2</v>
      </c>
      <c r="G460" s="20">
        <f>LN(Stocks!B460/Stocks!B450)</f>
        <v>-3.7010552263989894E-3</v>
      </c>
      <c r="H460" s="20">
        <f>LN(Stocks!C460/Stocks!C450)</f>
        <v>8.4988100626310417E-3</v>
      </c>
      <c r="I460" s="20">
        <f>LN(Stocks!D460/Stocks!D450)</f>
        <v>-6.1919616314010375E-3</v>
      </c>
      <c r="J460" s="20">
        <f>LN(Stocks!E460/Stocks!E450)</f>
        <v>-3.747953494487935E-3</v>
      </c>
      <c r="K460" s="21">
        <f>LN(Stocks!F460/Stocks!F450)</f>
        <v>-2.531810926160007E-2</v>
      </c>
    </row>
    <row r="461" spans="1:11" x14ac:dyDescent="0.25">
      <c r="A461" s="37">
        <v>41601</v>
      </c>
      <c r="B461" s="18">
        <f>LN(Stocks!B461/Stocks!B460)</f>
        <v>5.7188103916215133E-5</v>
      </c>
      <c r="C461" s="18">
        <f>LN(Stocks!C461/Stocks!C460)</f>
        <v>9.8030860124279449E-3</v>
      </c>
      <c r="D461" s="18">
        <f>LN(Stocks!D461/Stocks!D460)</f>
        <v>3.5483543168588085E-4</v>
      </c>
      <c r="E461" s="18">
        <f>LN(Stocks!E461/Stocks!E460)</f>
        <v>4.4785698466935416E-3</v>
      </c>
      <c r="F461" s="19">
        <f>LN(Stocks!F461/Stocks!F460)</f>
        <v>6.764595602507785E-3</v>
      </c>
      <c r="G461" s="20">
        <f>LN(Stocks!B461/Stocks!B451)</f>
        <v>-1.5991862612676781E-3</v>
      </c>
      <c r="H461" s="20">
        <f>LN(Stocks!C461/Stocks!C451)</f>
        <v>2.2846350810759086E-2</v>
      </c>
      <c r="I461" s="20">
        <f>LN(Stocks!D461/Stocks!D451)</f>
        <v>1.2555504724697209E-2</v>
      </c>
      <c r="J461" s="20">
        <f>LN(Stocks!E461/Stocks!E451)</f>
        <v>9.0256999674352793E-3</v>
      </c>
      <c r="K461" s="21">
        <f>LN(Stocks!F461/Stocks!F451)</f>
        <v>-1.6590659650822476E-2</v>
      </c>
    </row>
    <row r="462" spans="1:11" x14ac:dyDescent="0.25">
      <c r="A462" s="37">
        <v>41604</v>
      </c>
      <c r="B462" s="18">
        <f>LN(Stocks!B462/Stocks!B461)</f>
        <v>-5.0421187760281341E-3</v>
      </c>
      <c r="C462" s="18">
        <f>LN(Stocks!C462/Stocks!C461)</f>
        <v>1.5047824293905742E-3</v>
      </c>
      <c r="D462" s="18">
        <f>LN(Stocks!D462/Stocks!D461)</f>
        <v>-8.872650035515044E-4</v>
      </c>
      <c r="E462" s="18">
        <f>LN(Stocks!E462/Stocks!E461)</f>
        <v>1.2984569011764925E-2</v>
      </c>
      <c r="F462" s="19">
        <f>LN(Stocks!F462/Stocks!F461)</f>
        <v>-1.3574915293887612E-2</v>
      </c>
      <c r="G462" s="20">
        <f>LN(Stocks!B462/Stocks!B452)</f>
        <v>-3.3259855486411443E-3</v>
      </c>
      <c r="H462" s="20">
        <f>LN(Stocks!C462/Stocks!C452)</f>
        <v>2.2678024124332237E-2</v>
      </c>
      <c r="I462" s="20">
        <f>LN(Stocks!D462/Stocks!D452)</f>
        <v>2.0146996738122834E-2</v>
      </c>
      <c r="J462" s="20">
        <f>LN(Stocks!E462/Stocks!E452)</f>
        <v>2.5108428691180691E-2</v>
      </c>
      <c r="K462" s="21">
        <f>LN(Stocks!F462/Stocks!F452)</f>
        <v>-1.9797803204880355E-2</v>
      </c>
    </row>
    <row r="463" spans="1:11" x14ac:dyDescent="0.25">
      <c r="A463" s="37">
        <v>41605</v>
      </c>
      <c r="B463" s="18">
        <f>LN(Stocks!B463/Stocks!B462)</f>
        <v>-5.8762243282686217E-3</v>
      </c>
      <c r="C463" s="18">
        <f>LN(Stocks!C463/Stocks!C462)</f>
        <v>7.9436847126887235E-3</v>
      </c>
      <c r="D463" s="18">
        <f>LN(Stocks!D463/Stocks!D462)</f>
        <v>1.3987718018185481E-2</v>
      </c>
      <c r="E463" s="18">
        <f>LN(Stocks!E463/Stocks!E462)</f>
        <v>-6.4711515359844865E-3</v>
      </c>
      <c r="F463" s="19">
        <f>LN(Stocks!F463/Stocks!F462)</f>
        <v>9.822435080322248E-3</v>
      </c>
      <c r="G463" s="20">
        <f>LN(Stocks!B463/Stocks!B453)</f>
        <v>-5.1867073190607739E-3</v>
      </c>
      <c r="H463" s="20">
        <f>LN(Stocks!C463/Stocks!C453)</f>
        <v>2.9618960846977353E-2</v>
      </c>
      <c r="I463" s="20">
        <f>LN(Stocks!D463/Stocks!D453)</f>
        <v>2.3442883224714887E-2</v>
      </c>
      <c r="J463" s="20">
        <f>LN(Stocks!E463/Stocks!E453)</f>
        <v>2.0896430389368139E-2</v>
      </c>
      <c r="K463" s="21">
        <f>LN(Stocks!F463/Stocks!F453)</f>
        <v>5.0122223982389399E-4</v>
      </c>
    </row>
    <row r="464" spans="1:11" x14ac:dyDescent="0.25">
      <c r="A464" s="37">
        <v>41606</v>
      </c>
      <c r="B464" s="18">
        <f>LN(Stocks!B464/Stocks!B463)</f>
        <v>-2.0960982975648464E-2</v>
      </c>
      <c r="C464" s="18">
        <f>LN(Stocks!C464/Stocks!C463)</f>
        <v>-3.8611177937073048E-2</v>
      </c>
      <c r="D464" s="18">
        <f>LN(Stocks!D464/Stocks!D463)</f>
        <v>-5.3252919870679441E-3</v>
      </c>
      <c r="E464" s="18">
        <f>LN(Stocks!E464/Stocks!E463)</f>
        <v>-2.4891753743811633E-2</v>
      </c>
      <c r="F464" s="19">
        <f>LN(Stocks!F464/Stocks!F463)</f>
        <v>-4.7731824373937462E-3</v>
      </c>
      <c r="G464" s="20">
        <f>LN(Stocks!B464/Stocks!B454)</f>
        <v>-1.0914485222328411E-2</v>
      </c>
      <c r="H464" s="20">
        <f>LN(Stocks!C464/Stocks!C454)</f>
        <v>-1.0727517544851925E-2</v>
      </c>
      <c r="I464" s="20">
        <f>LN(Stocks!D464/Stocks!D454)</f>
        <v>1.3706182497134609E-2</v>
      </c>
      <c r="J464" s="20">
        <f>LN(Stocks!E464/Stocks!E454)</f>
        <v>-4.2390177628627004E-3</v>
      </c>
      <c r="K464" s="21">
        <f>LN(Stocks!F464/Stocks!F454)</f>
        <v>2.5215405533130382E-3</v>
      </c>
    </row>
    <row r="465" spans="1:11" x14ac:dyDescent="0.25">
      <c r="A465" s="37">
        <v>41607</v>
      </c>
      <c r="B465" s="18">
        <f>LN(Stocks!B465/Stocks!B464)</f>
        <v>1.388680797217302E-2</v>
      </c>
      <c r="C465" s="18">
        <f>LN(Stocks!C465/Stocks!C464)</f>
        <v>1.4189305808557564E-2</v>
      </c>
      <c r="D465" s="18">
        <f>LN(Stocks!D465/Stocks!D464)</f>
        <v>1.493944434793054E-2</v>
      </c>
      <c r="E465" s="18">
        <f>LN(Stocks!E465/Stocks!E464)</f>
        <v>-2.4472975263255796E-4</v>
      </c>
      <c r="F465" s="19">
        <f>LN(Stocks!F465/Stocks!F464)</f>
        <v>9.0248721130785203E-3</v>
      </c>
      <c r="G465" s="20">
        <f>LN(Stocks!B465/Stocks!B455)</f>
        <v>1.6250216445065753E-2</v>
      </c>
      <c r="H465" s="20">
        <f>LN(Stocks!C465/Stocks!C455)</f>
        <v>1.4324270266552251E-2</v>
      </c>
      <c r="I465" s="20">
        <f>LN(Stocks!D465/Stocks!D455)</f>
        <v>3.3355843017261272E-2</v>
      </c>
      <c r="J465" s="20">
        <f>LN(Stocks!E465/Stocks!E455)</f>
        <v>4.8963925654123719E-4</v>
      </c>
      <c r="K465" s="21">
        <f>LN(Stocks!F465/Stocks!F455)</f>
        <v>2.4761318713883967E-2</v>
      </c>
    </row>
    <row r="466" spans="1:11" x14ac:dyDescent="0.25">
      <c r="A466" s="37">
        <v>41608</v>
      </c>
      <c r="B466" s="18">
        <f>LN(Stocks!B466/Stocks!B465)</f>
        <v>-4.6661662295246729E-3</v>
      </c>
      <c r="C466" s="18">
        <f>LN(Stocks!C466/Stocks!C465)</f>
        <v>-5.1970887184619903E-3</v>
      </c>
      <c r="D466" s="18">
        <f>LN(Stocks!D466/Stocks!D465)</f>
        <v>5.2197675714841553E-3</v>
      </c>
      <c r="E466" s="18">
        <f>LN(Stocks!E466/Stocks!E465)</f>
        <v>-1.1065382540770597E-2</v>
      </c>
      <c r="F466" s="19">
        <f>LN(Stocks!F466/Stocks!F465)</f>
        <v>-2.9992308938553928E-3</v>
      </c>
      <c r="G466" s="20">
        <f>LN(Stocks!B466/Stocks!B456)</f>
        <v>-2.9236392332909148E-4</v>
      </c>
      <c r="H466" s="20">
        <f>LN(Stocks!C466/Stocks!C456)</f>
        <v>-4.2662333428335241E-3</v>
      </c>
      <c r="I466" s="20">
        <f>LN(Stocks!D466/Stocks!D456)</f>
        <v>3.3984170642671035E-2</v>
      </c>
      <c r="J466" s="20">
        <f>LN(Stocks!E466/Stocks!E456)</f>
        <v>-2.1864429160738885E-2</v>
      </c>
      <c r="K466" s="21">
        <f>LN(Stocks!F466/Stocks!F456)</f>
        <v>2.9981858988849926E-2</v>
      </c>
    </row>
    <row r="467" spans="1:11" x14ac:dyDescent="0.25">
      <c r="A467" s="37">
        <v>41611</v>
      </c>
      <c r="B467" s="18">
        <f>LN(Stocks!B467/Stocks!B466)</f>
        <v>-7.3346935529539107E-3</v>
      </c>
      <c r="C467" s="18">
        <f>LN(Stocks!C467/Stocks!C466)</f>
        <v>-4.2719742373006825E-2</v>
      </c>
      <c r="D467" s="18">
        <f>LN(Stocks!D467/Stocks!D466)</f>
        <v>-1.2925389130661824E-2</v>
      </c>
      <c r="E467" s="18">
        <f>LN(Stocks!E467/Stocks!E466)</f>
        <v>-1.1439495668979963E-2</v>
      </c>
      <c r="F467" s="19">
        <f>LN(Stocks!F467/Stocks!F466)</f>
        <v>-1.0018701696615289E-3</v>
      </c>
      <c r="G467" s="20">
        <f>LN(Stocks!B467/Stocks!B457)</f>
        <v>-2.0592093551206176E-3</v>
      </c>
      <c r="H467" s="20">
        <f>LN(Stocks!C467/Stocks!C457)</f>
        <v>-3.8233741289929762E-2</v>
      </c>
      <c r="I467" s="20">
        <f>LN(Stocks!D467/Stocks!D457)</f>
        <v>2.9242586298163099E-2</v>
      </c>
      <c r="J467" s="20">
        <f>LN(Stocks!E467/Stocks!E457)</f>
        <v>-2.0230977695532865E-2</v>
      </c>
      <c r="K467" s="21">
        <f>LN(Stocks!F467/Stocks!F457)</f>
        <v>2.0760217650367039E-2</v>
      </c>
    </row>
    <row r="468" spans="1:11" x14ac:dyDescent="0.25">
      <c r="A468" s="37">
        <v>41612</v>
      </c>
      <c r="B468" s="18">
        <f>LN(Stocks!B468/Stocks!B467)</f>
        <v>-9.4276386936246483E-4</v>
      </c>
      <c r="C468" s="18">
        <f>LN(Stocks!C468/Stocks!C467)</f>
        <v>1.1783118083957676E-2</v>
      </c>
      <c r="D468" s="18">
        <f>LN(Stocks!D468/Stocks!D467)</f>
        <v>1.3619425431298239E-2</v>
      </c>
      <c r="E468" s="18">
        <f>LN(Stocks!E468/Stocks!E467)</f>
        <v>6.4576869588533715E-3</v>
      </c>
      <c r="F468" s="19">
        <f>LN(Stocks!F468/Stocks!F467)</f>
        <v>-4.5201731861298569E-3</v>
      </c>
      <c r="G468" s="20">
        <f>LN(Stocks!B468/Stocks!B458)</f>
        <v>-2.002468351485927E-3</v>
      </c>
      <c r="H468" s="20">
        <f>LN(Stocks!C468/Stocks!C458)</f>
        <v>-3.0067640458735459E-2</v>
      </c>
      <c r="I468" s="20">
        <f>LN(Stocks!D468/Stocks!D458)</f>
        <v>4.1603176076208732E-2</v>
      </c>
      <c r="J468" s="20">
        <f>LN(Stocks!E468/Stocks!E458)</f>
        <v>-1.3076326346931226E-2</v>
      </c>
      <c r="K468" s="21">
        <f>LN(Stocks!F468/Stocks!F458)</f>
        <v>1.8545105765119675E-2</v>
      </c>
    </row>
    <row r="469" spans="1:11" x14ac:dyDescent="0.25">
      <c r="A469" s="37">
        <v>41613</v>
      </c>
      <c r="B469" s="18">
        <f>LN(Stocks!B469/Stocks!B468)</f>
        <v>-3.7204766754644161E-3</v>
      </c>
      <c r="C469" s="18">
        <f>LN(Stocks!C469/Stocks!C468)</f>
        <v>1.5655685989315778E-2</v>
      </c>
      <c r="D469" s="18">
        <f>LN(Stocks!D469/Stocks!D468)</f>
        <v>2.8282285663399262E-3</v>
      </c>
      <c r="E469" s="18">
        <f>LN(Stocks!E469/Stocks!E468)</f>
        <v>1.307632634693124E-2</v>
      </c>
      <c r="F469" s="19">
        <f>LN(Stocks!F469/Stocks!F468)</f>
        <v>-3.7826455279578041E-3</v>
      </c>
      <c r="G469" s="20">
        <f>LN(Stocks!B469/Stocks!B459)</f>
        <v>-2.4142630918675276E-2</v>
      </c>
      <c r="H469" s="20">
        <f>LN(Stocks!C469/Stocks!C459)</f>
        <v>-3.3944481362976883E-2</v>
      </c>
      <c r="I469" s="20">
        <f>LN(Stocks!D469/Stocks!D459)</f>
        <v>3.6257847163038523E-2</v>
      </c>
      <c r="J469" s="20">
        <f>LN(Stocks!E469/Stocks!E459)</f>
        <v>-1.5695407655465916E-2</v>
      </c>
      <c r="K469" s="21">
        <f>LN(Stocks!F469/Stocks!F459)</f>
        <v>1.143440611340253E-2</v>
      </c>
    </row>
    <row r="470" spans="1:11" x14ac:dyDescent="0.25">
      <c r="A470" s="37">
        <v>41614</v>
      </c>
      <c r="B470" s="18">
        <f>LN(Stocks!B470/Stocks!B469)</f>
        <v>1.8326564762288285E-3</v>
      </c>
      <c r="C470" s="18">
        <f>LN(Stocks!C470/Stocks!C469)</f>
        <v>1.3676287479000824E-2</v>
      </c>
      <c r="D470" s="18">
        <f>LN(Stocks!D470/Stocks!D469)</f>
        <v>-3.2909881272846632E-3</v>
      </c>
      <c r="E470" s="18">
        <f>LN(Stocks!E470/Stocks!E469)</f>
        <v>1.2248225533275576E-2</v>
      </c>
      <c r="F470" s="19">
        <f>LN(Stocks!F470/Stocks!F469)</f>
        <v>-6.8450820123242447E-3</v>
      </c>
      <c r="G470" s="20">
        <f>LN(Stocks!B470/Stocks!B460)</f>
        <v>-3.2766773854932624E-2</v>
      </c>
      <c r="H470" s="20">
        <f>LN(Stocks!C470/Stocks!C460)</f>
        <v>-1.1972058513202467E-2</v>
      </c>
      <c r="I470" s="20">
        <f>LN(Stocks!D470/Stocks!D460)</f>
        <v>2.8520485118358245E-2</v>
      </c>
      <c r="J470" s="20">
        <f>LN(Stocks!E470/Stocks!E460)</f>
        <v>-4.867135544660596E-3</v>
      </c>
      <c r="K470" s="21">
        <f>LN(Stocks!F470/Stocks!F460)</f>
        <v>-1.1885196725301667E-2</v>
      </c>
    </row>
    <row r="471" spans="1:11" x14ac:dyDescent="0.25">
      <c r="A471" s="37">
        <v>41615</v>
      </c>
      <c r="B471" s="18">
        <f>LN(Stocks!B471/Stocks!B470)</f>
        <v>2.9497256347042343E-4</v>
      </c>
      <c r="C471" s="18">
        <f>LN(Stocks!C471/Stocks!C470)</f>
        <v>2.9396424203284983E-3</v>
      </c>
      <c r="D471" s="18">
        <f>LN(Stocks!D471/Stocks!D470)</f>
        <v>1.3870875170281015E-3</v>
      </c>
      <c r="E471" s="18">
        <f>LN(Stocks!E471/Stocks!E470)</f>
        <v>5.9188314797665419E-3</v>
      </c>
      <c r="F471" s="19">
        <f>LN(Stocks!F471/Stocks!F470)</f>
        <v>8.3597248940300919E-3</v>
      </c>
      <c r="G471" s="20">
        <f>LN(Stocks!B471/Stocks!B461)</f>
        <v>-3.2528989395378426E-2</v>
      </c>
      <c r="H471" s="20">
        <f>LN(Stocks!C471/Stocks!C461)</f>
        <v>-1.8835502105302063E-2</v>
      </c>
      <c r="I471" s="20">
        <f>LN(Stocks!D471/Stocks!D461)</f>
        <v>2.9552737203700198E-2</v>
      </c>
      <c r="J471" s="20">
        <f>LN(Stocks!E471/Stocks!E461)</f>
        <v>-3.4268739115875741E-3</v>
      </c>
      <c r="K471" s="21">
        <f>LN(Stocks!F471/Stocks!F461)</f>
        <v>-1.029006743377932E-2</v>
      </c>
    </row>
    <row r="472" spans="1:11" x14ac:dyDescent="0.25">
      <c r="A472" s="37">
        <v>41618</v>
      </c>
      <c r="B472" s="18">
        <f>LN(Stocks!B472/Stocks!B471)</f>
        <v>1.929668917872919E-2</v>
      </c>
      <c r="C472" s="18">
        <f>LN(Stocks!C472/Stocks!C471)</f>
        <v>6.5831449817928571E-3</v>
      </c>
      <c r="D472" s="18">
        <f>LN(Stocks!D472/Stocks!D471)</f>
        <v>5.7724853612816252E-4</v>
      </c>
      <c r="E472" s="18">
        <f>LN(Stocks!E472/Stocks!E471)</f>
        <v>3.8976321038706381E-3</v>
      </c>
      <c r="F472" s="19">
        <f>LN(Stocks!F472/Stocks!F471)</f>
        <v>7.2893366724778559E-3</v>
      </c>
      <c r="G472" s="20">
        <f>LN(Stocks!B472/Stocks!B462)</f>
        <v>-8.1901814406210444E-3</v>
      </c>
      <c r="H472" s="20">
        <f>LN(Stocks!C472/Stocks!C462)</f>
        <v>-1.3757139552899915E-2</v>
      </c>
      <c r="I472" s="20">
        <f>LN(Stocks!D472/Stocks!D462)</f>
        <v>3.1017250743379972E-2</v>
      </c>
      <c r="J472" s="20">
        <f>LN(Stocks!E472/Stocks!E462)</f>
        <v>-1.2513810819481837E-2</v>
      </c>
      <c r="K472" s="21">
        <f>LN(Stocks!F472/Stocks!F462)</f>
        <v>1.0574184532586085E-2</v>
      </c>
    </row>
    <row r="473" spans="1:11" x14ac:dyDescent="0.25">
      <c r="A473" s="37">
        <v>41619</v>
      </c>
      <c r="B473" s="18">
        <f>LN(Stocks!B473/Stocks!B472)</f>
        <v>-5.6335431072289674E-3</v>
      </c>
      <c r="C473" s="18">
        <f>LN(Stocks!C473/Stocks!C472)</f>
        <v>1.0679866807471157E-2</v>
      </c>
      <c r="D473" s="18">
        <f>LN(Stocks!D473/Stocks!D472)</f>
        <v>-5.9047202051940272E-3</v>
      </c>
      <c r="E473" s="18">
        <f>LN(Stocks!E473/Stocks!E472)</f>
        <v>-5.9569752922238777E-4</v>
      </c>
      <c r="F473" s="19">
        <f>LN(Stocks!F473/Stocks!F472)</f>
        <v>1.8116836956761622E-2</v>
      </c>
      <c r="G473" s="20">
        <f>LN(Stocks!B473/Stocks!B463)</f>
        <v>-7.9475002195814499E-3</v>
      </c>
      <c r="H473" s="20">
        <f>LN(Stocks!C473/Stocks!C463)</f>
        <v>-1.1020957458117485E-2</v>
      </c>
      <c r="I473" s="20">
        <f>LN(Stocks!D473/Stocks!D463)</f>
        <v>1.1124812520000381E-2</v>
      </c>
      <c r="J473" s="20">
        <f>LN(Stocks!E473/Stocks!E463)</f>
        <v>-6.6383568127196526E-3</v>
      </c>
      <c r="K473" s="21">
        <f>LN(Stocks!F473/Stocks!F463)</f>
        <v>1.8868586409025657E-2</v>
      </c>
    </row>
    <row r="474" spans="1:11" x14ac:dyDescent="0.25">
      <c r="A474" s="37">
        <v>41620</v>
      </c>
      <c r="B474" s="18">
        <f>LN(Stocks!B474/Stocks!B473)</f>
        <v>3.3143031023321768E-3</v>
      </c>
      <c r="C474" s="18">
        <f>LN(Stocks!C474/Stocks!C473)</f>
        <v>-5.3255725810534742E-3</v>
      </c>
      <c r="D474" s="18">
        <f>LN(Stocks!D474/Stocks!D473)</f>
        <v>7.634925837235451E-3</v>
      </c>
      <c r="E474" s="18">
        <f>LN(Stocks!E474/Stocks!E473)</f>
        <v>1.2493933693934786E-4</v>
      </c>
      <c r="F474" s="19">
        <f>LN(Stocks!F474/Stocks!F473)</f>
        <v>-2.4593760189748194E-4</v>
      </c>
      <c r="G474" s="20">
        <f>LN(Stocks!B474/Stocks!B464)</f>
        <v>1.6327785858399287E-2</v>
      </c>
      <c r="H474" s="20">
        <f>LN(Stocks!C474/Stocks!C464)</f>
        <v>2.2264647897902192E-2</v>
      </c>
      <c r="I474" s="20">
        <f>LN(Stocks!D474/Stocks!D464)</f>
        <v>2.4085030344303898E-2</v>
      </c>
      <c r="J474" s="20">
        <f>LN(Stocks!E474/Stocks!E464)</f>
        <v>1.8378336268031176E-2</v>
      </c>
      <c r="K474" s="21">
        <f>LN(Stocks!F474/Stocks!F464)</f>
        <v>2.3395831244521777E-2</v>
      </c>
    </row>
    <row r="475" spans="1:11" x14ac:dyDescent="0.25">
      <c r="A475" s="37">
        <v>41621</v>
      </c>
      <c r="B475" s="18">
        <f>LN(Stocks!B475/Stocks!B474)</f>
        <v>-2.902820693798576E-4</v>
      </c>
      <c r="C475" s="18">
        <f>LN(Stocks!C475/Stocks!C474)</f>
        <v>1.5808737692160205E-3</v>
      </c>
      <c r="D475" s="18">
        <f>LN(Stocks!D475/Stocks!D474)</f>
        <v>-2.3651851472543833E-3</v>
      </c>
      <c r="E475" s="18">
        <f>LN(Stocks!E475/Stocks!E474)</f>
        <v>8.1732701404815759E-3</v>
      </c>
      <c r="F475" s="19">
        <f>LN(Stocks!F475/Stocks!F474)</f>
        <v>-4.9219753336646817E-4</v>
      </c>
      <c r="G475" s="20">
        <f>LN(Stocks!B475/Stocks!B465)</f>
        <v>2.1506958168463928E-3</v>
      </c>
      <c r="H475" s="20">
        <f>LN(Stocks!C475/Stocks!C465)</f>
        <v>9.6562158585606593E-3</v>
      </c>
      <c r="I475" s="20">
        <f>LN(Stocks!D475/Stocks!D465)</f>
        <v>6.7804008491189928E-3</v>
      </c>
      <c r="J475" s="20">
        <f>LN(Stocks!E475/Stocks!E465)</f>
        <v>2.6796336161145462E-2</v>
      </c>
      <c r="K475" s="21">
        <f>LN(Stocks!F475/Stocks!F465)</f>
        <v>1.3878761598076647E-2</v>
      </c>
    </row>
    <row r="476" spans="1:11" x14ac:dyDescent="0.25">
      <c r="A476" s="37">
        <v>41622</v>
      </c>
      <c r="B476" s="18">
        <f>LN(Stocks!B476/Stocks!B475)</f>
        <v>1.0110186505689804E-2</v>
      </c>
      <c r="C476" s="18">
        <f>LN(Stocks!C476/Stocks!C475)</f>
        <v>9.6290238167446099E-3</v>
      </c>
      <c r="D476" s="18">
        <f>LN(Stocks!D476/Stocks!D475)</f>
        <v>5.299539110754513E-3</v>
      </c>
      <c r="E476" s="18">
        <f>LN(Stocks!E476/Stocks!E475)</f>
        <v>1.4233555570587433E-2</v>
      </c>
      <c r="F476" s="19">
        <f>LN(Stocks!F476/Stocks!F475)</f>
        <v>-8.6516415830006129E-3</v>
      </c>
      <c r="G476" s="20">
        <f>LN(Stocks!B476/Stocks!B466)</f>
        <v>1.6927048552060727E-2</v>
      </c>
      <c r="H476" s="20">
        <f>LN(Stocks!C476/Stocks!C466)</f>
        <v>2.4482328393767072E-2</v>
      </c>
      <c r="I476" s="20">
        <f>LN(Stocks!D476/Stocks!D466)</f>
        <v>6.8601723883895587E-3</v>
      </c>
      <c r="J476" s="20">
        <f>LN(Stocks!E476/Stocks!E466)</f>
        <v>5.2095274272503447E-2</v>
      </c>
      <c r="K476" s="21">
        <f>LN(Stocks!F476/Stocks!F466)</f>
        <v>8.2263509089314669E-3</v>
      </c>
    </row>
    <row r="477" spans="1:11" x14ac:dyDescent="0.25">
      <c r="A477" s="37">
        <v>41625</v>
      </c>
      <c r="B477" s="18">
        <f>LN(Stocks!B477/Stocks!B476)</f>
        <v>1.3984671949069757E-2</v>
      </c>
      <c r="C477" s="18">
        <f>LN(Stocks!C477/Stocks!C476)</f>
        <v>-1.8269760292105091E-3</v>
      </c>
      <c r="D477" s="18">
        <f>LN(Stocks!D477/Stocks!D476)</f>
        <v>8.0416540668503994E-4</v>
      </c>
      <c r="E477" s="18">
        <f>LN(Stocks!E477/Stocks!E476)</f>
        <v>1.2095503402090433E-2</v>
      </c>
      <c r="F477" s="19">
        <f>LN(Stocks!F477/Stocks!F476)</f>
        <v>1.3806790072461682E-2</v>
      </c>
      <c r="G477" s="20">
        <f>LN(Stocks!B477/Stocks!B467)</f>
        <v>3.8246414054084459E-2</v>
      </c>
      <c r="H477" s="20">
        <f>LN(Stocks!C477/Stocks!C467)</f>
        <v>6.5375094737563463E-2</v>
      </c>
      <c r="I477" s="20">
        <f>LN(Stocks!D477/Stocks!D467)</f>
        <v>2.0589726925736317E-2</v>
      </c>
      <c r="J477" s="20">
        <f>LN(Stocks!E477/Stocks!E467)</f>
        <v>7.5630273343573765E-2</v>
      </c>
      <c r="K477" s="21">
        <f>LN(Stocks!F477/Stocks!F467)</f>
        <v>2.3035011151054746E-2</v>
      </c>
    </row>
    <row r="478" spans="1:11" x14ac:dyDescent="0.25">
      <c r="A478" s="37">
        <v>41626</v>
      </c>
      <c r="B478" s="18">
        <f>LN(Stocks!B478/Stocks!B477)</f>
        <v>-1.071381056744819E-2</v>
      </c>
      <c r="C478" s="18">
        <f>LN(Stocks!C478/Stocks!C477)</f>
        <v>-9.4490157600751155E-3</v>
      </c>
      <c r="D478" s="18">
        <f>LN(Stocks!D478/Stocks!D477)</f>
        <v>-4.6607098640661111E-3</v>
      </c>
      <c r="E478" s="18">
        <f>LN(Stocks!E478/Stocks!E477)</f>
        <v>-6.0153832926813132E-3</v>
      </c>
      <c r="F478" s="19">
        <f>LN(Stocks!F478/Stocks!F477)</f>
        <v>-4.9089772110956125E-3</v>
      </c>
      <c r="G478" s="20">
        <f>LN(Stocks!B478/Stocks!B468)</f>
        <v>2.8475367355998843E-2</v>
      </c>
      <c r="H478" s="20">
        <f>LN(Stocks!C478/Stocks!C468)</f>
        <v>4.4142960893530682E-2</v>
      </c>
      <c r="I478" s="20">
        <f>LN(Stocks!D478/Stocks!D468)</f>
        <v>2.3095916303720295E-3</v>
      </c>
      <c r="J478" s="20">
        <f>LN(Stocks!E478/Stocks!E468)</f>
        <v>6.3157203092039135E-2</v>
      </c>
      <c r="K478" s="21">
        <f>LN(Stocks!F478/Stocks!F468)</f>
        <v>2.2646207126088995E-2</v>
      </c>
    </row>
    <row r="479" spans="1:11" x14ac:dyDescent="0.25">
      <c r="A479" s="37">
        <v>41627</v>
      </c>
      <c r="B479" s="18">
        <f>LN(Stocks!B479/Stocks!B478)</f>
        <v>-1.0890376272136451E-3</v>
      </c>
      <c r="C479" s="18">
        <f>LN(Stocks!C479/Stocks!C478)</f>
        <v>-1.5172893699180907E-3</v>
      </c>
      <c r="D479" s="18">
        <f>LN(Stocks!D479/Stocks!D478)</f>
        <v>-7.0610343704664777E-3</v>
      </c>
      <c r="E479" s="18">
        <f>LN(Stocks!E479/Stocks!E478)</f>
        <v>-5.3662073833030252E-3</v>
      </c>
      <c r="F479" s="19">
        <f>LN(Stocks!F479/Stocks!F478)</f>
        <v>7.5991153093082518E-3</v>
      </c>
      <c r="G479" s="20">
        <f>LN(Stocks!B479/Stocks!B469)</f>
        <v>3.1106806404249471E-2</v>
      </c>
      <c r="H479" s="20">
        <f>LN(Stocks!C479/Stocks!C469)</f>
        <v>2.6969985534296647E-2</v>
      </c>
      <c r="I479" s="20">
        <f>LN(Stocks!D479/Stocks!D469)</f>
        <v>-7.5796713064345232E-3</v>
      </c>
      <c r="J479" s="20">
        <f>LN(Stocks!E479/Stocks!E469)</f>
        <v>4.4714669361804814E-2</v>
      </c>
      <c r="K479" s="21">
        <f>LN(Stocks!F479/Stocks!F469)</f>
        <v>3.4027967963354958E-2</v>
      </c>
    </row>
    <row r="480" spans="1:11" x14ac:dyDescent="0.25">
      <c r="A480" s="37">
        <v>41628</v>
      </c>
      <c r="B480" s="18">
        <f>LN(Stocks!B480/Stocks!B479)</f>
        <v>3.7783606224810803E-3</v>
      </c>
      <c r="C480" s="18">
        <f>LN(Stocks!C480/Stocks!C479)</f>
        <v>-6.0933000092916866E-3</v>
      </c>
      <c r="D480" s="18">
        <f>LN(Stocks!D480/Stocks!D479)</f>
        <v>-1.8605154248047737E-3</v>
      </c>
      <c r="E480" s="18">
        <f>LN(Stocks!E480/Stocks!E479)</f>
        <v>-1.2402129085793377E-3</v>
      </c>
      <c r="F480" s="19">
        <f>LN(Stocks!F480/Stocks!F479)</f>
        <v>1.7669316864691045E-2</v>
      </c>
      <c r="G480" s="20">
        <f>LN(Stocks!B480/Stocks!B470)</f>
        <v>3.3052510550501839E-2</v>
      </c>
      <c r="H480" s="20">
        <f>LN(Stocks!C480/Stocks!C470)</f>
        <v>7.2003980460042319E-3</v>
      </c>
      <c r="I480" s="20">
        <f>LN(Stocks!D480/Stocks!D470)</f>
        <v>-6.1491986039547706E-3</v>
      </c>
      <c r="J480" s="20">
        <f>LN(Stocks!E480/Stocks!E470)</f>
        <v>3.1226230919949943E-2</v>
      </c>
      <c r="K480" s="21">
        <f>LN(Stocks!F480/Stocks!F470)</f>
        <v>5.8542366840370376E-2</v>
      </c>
    </row>
    <row r="481" spans="1:11" x14ac:dyDescent="0.25">
      <c r="A481" s="37">
        <v>41629</v>
      </c>
      <c r="B481" s="18">
        <f>LN(Stocks!B481/Stocks!B480)</f>
        <v>0</v>
      </c>
      <c r="C481" s="18">
        <f>LN(Stocks!C481/Stocks!C480)</f>
        <v>2.1235389961346746E-3</v>
      </c>
      <c r="D481" s="18">
        <f>LN(Stocks!D481/Stocks!D480)</f>
        <v>-2.5053321844591588E-3</v>
      </c>
      <c r="E481" s="18">
        <f>LN(Stocks!E481/Stocks!E480)</f>
        <v>-3.3054862351344972E-3</v>
      </c>
      <c r="F481" s="19">
        <f>LN(Stocks!F481/Stocks!F480)</f>
        <v>-9.4009769708299634E-3</v>
      </c>
      <c r="G481" s="20">
        <f>LN(Stocks!B481/Stocks!B471)</f>
        <v>3.275753798703137E-2</v>
      </c>
      <c r="H481" s="20">
        <f>LN(Stocks!C481/Stocks!C471)</f>
        <v>6.3842946218104091E-3</v>
      </c>
      <c r="I481" s="20">
        <f>LN(Stocks!D481/Stocks!D471)</f>
        <v>-1.0041618305441867E-2</v>
      </c>
      <c r="J481" s="20">
        <f>LN(Stocks!E481/Stocks!E471)</f>
        <v>2.2001913205048951E-2</v>
      </c>
      <c r="K481" s="21">
        <f>LN(Stocks!F481/Stocks!F471)</f>
        <v>4.0781664975510334E-2</v>
      </c>
    </row>
    <row r="482" spans="1:11" x14ac:dyDescent="0.25">
      <c r="A482" s="37">
        <v>41633</v>
      </c>
      <c r="B482" s="18">
        <f>LN(Stocks!B482/Stocks!B481)</f>
        <v>-2.5697193212233342E-2</v>
      </c>
      <c r="C482" s="18">
        <f>LN(Stocks!C482/Stocks!C481)</f>
        <v>2.8465463803049045E-3</v>
      </c>
      <c r="D482" s="18">
        <f>LN(Stocks!D482/Stocks!D481)</f>
        <v>-7.5866331623558614E-4</v>
      </c>
      <c r="E482" s="18">
        <f>LN(Stocks!E482/Stocks!E481)</f>
        <v>-3.1934165663912487E-3</v>
      </c>
      <c r="F482" s="19">
        <f>LN(Stocks!F482/Stocks!F481)</f>
        <v>9.6408377061863761E-3</v>
      </c>
      <c r="G482" s="20">
        <f>LN(Stocks!B482/Stocks!B472)</f>
        <v>-1.2236344403931112E-2</v>
      </c>
      <c r="H482" s="20">
        <f>LN(Stocks!C482/Stocks!C472)</f>
        <v>2.6476960203225684E-3</v>
      </c>
      <c r="I482" s="20">
        <f>LN(Stocks!D482/Stocks!D472)</f>
        <v>-1.1377530157805424E-2</v>
      </c>
      <c r="J482" s="20">
        <f>LN(Stocks!E482/Stocks!E472)</f>
        <v>1.4910864534786974E-2</v>
      </c>
      <c r="K482" s="21">
        <f>LN(Stocks!F482/Stocks!F472)</f>
        <v>4.3133166009218994E-2</v>
      </c>
    </row>
    <row r="483" spans="1:11" x14ac:dyDescent="0.25">
      <c r="A483" s="37">
        <v>41634</v>
      </c>
      <c r="B483" s="18">
        <f>LN(Stocks!B483/Stocks!B482)</f>
        <v>1.7588467720608267E-4</v>
      </c>
      <c r="C483" s="18">
        <f>LN(Stocks!C483/Stocks!C482)</f>
        <v>7.9279126912324945E-4</v>
      </c>
      <c r="D483" s="18">
        <f>LN(Stocks!D483/Stocks!D482)</f>
        <v>8.0241737836229347E-3</v>
      </c>
      <c r="E483" s="18">
        <f>LN(Stocks!E483/Stocks!E482)</f>
        <v>-6.9987086481803898E-3</v>
      </c>
      <c r="F483" s="19">
        <f>LN(Stocks!F483/Stocks!F482)</f>
        <v>7.1948401731967559E-4</v>
      </c>
      <c r="G483" s="20">
        <f>LN(Stocks!B483/Stocks!B473)</f>
        <v>-6.4269166194960885E-3</v>
      </c>
      <c r="H483" s="20">
        <f>LN(Stocks!C483/Stocks!C473)</f>
        <v>-7.2393795180252353E-3</v>
      </c>
      <c r="I483" s="20">
        <f>LN(Stocks!D483/Stocks!D473)</f>
        <v>2.551363831011468E-3</v>
      </c>
      <c r="J483" s="20">
        <f>LN(Stocks!E483/Stocks!E473)</f>
        <v>8.5078534158291221E-3</v>
      </c>
      <c r="K483" s="21">
        <f>LN(Stocks!F483/Stocks!F473)</f>
        <v>2.5735813069777003E-2</v>
      </c>
    </row>
    <row r="484" spans="1:11" x14ac:dyDescent="0.25">
      <c r="A484" s="37">
        <v>41635</v>
      </c>
      <c r="B484" s="18">
        <f>LN(Stocks!B484/Stocks!B483)</f>
        <v>2.8095573374747841E-3</v>
      </c>
      <c r="C484" s="18">
        <f>LN(Stocks!C484/Stocks!C483)</f>
        <v>2.4409758892380532E-3</v>
      </c>
      <c r="D484" s="18">
        <f>LN(Stocks!D484/Stocks!D483)</f>
        <v>2.4874989631359988E-3</v>
      </c>
      <c r="E484" s="18">
        <f>LN(Stocks!E484/Stocks!E483)</f>
        <v>-1.1728002585145707E-3</v>
      </c>
      <c r="F484" s="19">
        <f>LN(Stocks!F484/Stocks!F483)</f>
        <v>3.5891564603907993E-3</v>
      </c>
      <c r="G484" s="20">
        <f>LN(Stocks!B484/Stocks!B474)</f>
        <v>-6.9316623843535645E-3</v>
      </c>
      <c r="H484" s="20">
        <f>LN(Stocks!C484/Stocks!C474)</f>
        <v>5.2716895226613937E-4</v>
      </c>
      <c r="I484" s="20">
        <f>LN(Stocks!D484/Stocks!D474)</f>
        <v>-2.5960630430879746E-3</v>
      </c>
      <c r="J484" s="20">
        <f>LN(Stocks!E484/Stocks!E474)</f>
        <v>7.2101138203751053E-3</v>
      </c>
      <c r="K484" s="21">
        <f>LN(Stocks!F484/Stocks!F474)</f>
        <v>2.9570907132065335E-2</v>
      </c>
    </row>
    <row r="485" spans="1:11" x14ac:dyDescent="0.25">
      <c r="A485" s="37">
        <v>41636</v>
      </c>
      <c r="B485" s="18">
        <f>LN(Stocks!B485/Stocks!B484)</f>
        <v>-1.0872588387438386E-2</v>
      </c>
      <c r="C485" s="18">
        <f>LN(Stocks!C485/Stocks!C484)</f>
        <v>-2.7049624732386158E-3</v>
      </c>
      <c r="D485" s="18">
        <f>LN(Stocks!D485/Stocks!D484)</f>
        <v>-5.6776960630312671E-3</v>
      </c>
      <c r="E485" s="18">
        <f>LN(Stocks!E485/Stocks!E484)</f>
        <v>-1.6614544175446418E-3</v>
      </c>
      <c r="F485" s="19">
        <f>LN(Stocks!F485/Stocks!F484)</f>
        <v>3.8138594030366724E-3</v>
      </c>
      <c r="G485" s="20">
        <f>LN(Stocks!B485/Stocks!B475)</f>
        <v>-1.7513968702412074E-2</v>
      </c>
      <c r="H485" s="20">
        <f>LN(Stocks!C485/Stocks!C475)</f>
        <v>-3.7586672901886047E-3</v>
      </c>
      <c r="I485" s="20">
        <f>LN(Stocks!D485/Stocks!D475)</f>
        <v>-5.908573958864986E-3</v>
      </c>
      <c r="J485" s="20">
        <f>LN(Stocks!E485/Stocks!E475)</f>
        <v>-2.6246107376511839E-3</v>
      </c>
      <c r="K485" s="21">
        <f>LN(Stocks!F485/Stocks!F475)</f>
        <v>3.3876964068468525E-2</v>
      </c>
    </row>
    <row r="486" spans="1:11" x14ac:dyDescent="0.25">
      <c r="A486" s="37">
        <v>41640</v>
      </c>
      <c r="B486" s="18">
        <f>LN(Stocks!B486/Stocks!B485)</f>
        <v>1.7746166327274354E-2</v>
      </c>
      <c r="C486" s="18">
        <f>LN(Stocks!C486/Stocks!C485)</f>
        <v>3.6271964927243124E-3</v>
      </c>
      <c r="D486" s="18">
        <f>LN(Stocks!D486/Stocks!D485)</f>
        <v>6.3705358981813124E-3</v>
      </c>
      <c r="E486" s="18">
        <f>LN(Stocks!E486/Stocks!E485)</f>
        <v>1.7619074504811677E-2</v>
      </c>
      <c r="F486" s="19">
        <f>LN(Stocks!F486/Stocks!F485)</f>
        <v>8.292903078027344E-3</v>
      </c>
      <c r="G486" s="20">
        <f>LN(Stocks!B486/Stocks!B476)</f>
        <v>-9.8779888808274031E-3</v>
      </c>
      <c r="H486" s="20">
        <f>LN(Stocks!C486/Stocks!C476)</f>
        <v>-9.7604946142089161E-3</v>
      </c>
      <c r="I486" s="20">
        <f>LN(Stocks!D486/Stocks!D476)</f>
        <v>-4.8375771714383184E-3</v>
      </c>
      <c r="J486" s="20">
        <f>LN(Stocks!E486/Stocks!E476)</f>
        <v>7.6090819657304346E-4</v>
      </c>
      <c r="K486" s="21">
        <f>LN(Stocks!F486/Stocks!F476)</f>
        <v>5.0821508729496458E-2</v>
      </c>
    </row>
    <row r="487" spans="1:11" x14ac:dyDescent="0.25">
      <c r="A487" s="37">
        <v>41641</v>
      </c>
      <c r="B487" s="18">
        <f>LN(Stocks!B487/Stocks!B486)</f>
        <v>-1.7418963365458973E-4</v>
      </c>
      <c r="C487" s="18">
        <f>LN(Stocks!C487/Stocks!C486)</f>
        <v>1.2494613396368407E-2</v>
      </c>
      <c r="D487" s="18">
        <f>LN(Stocks!D487/Stocks!D486)</f>
        <v>-4.2232231094080051E-3</v>
      </c>
      <c r="E487" s="18">
        <f>LN(Stocks!E487/Stocks!E486)</f>
        <v>1.6279887335771178E-2</v>
      </c>
      <c r="F487" s="19">
        <f>LN(Stocks!F487/Stocks!F486)</f>
        <v>1.1495641343921821E-2</v>
      </c>
      <c r="G487" s="20">
        <f>LN(Stocks!B487/Stocks!B477)</f>
        <v>-2.403685046355173E-2</v>
      </c>
      <c r="H487" s="20">
        <f>LN(Stocks!C487/Stocks!C477)</f>
        <v>4.5610948113701541E-3</v>
      </c>
      <c r="I487" s="20">
        <f>LN(Stocks!D487/Stocks!D477)</f>
        <v>-9.8649656875312054E-3</v>
      </c>
      <c r="J487" s="20">
        <f>LN(Stocks!E487/Stocks!E477)</f>
        <v>4.945292130253888E-3</v>
      </c>
      <c r="K487" s="21">
        <f>LN(Stocks!F487/Stocks!F477)</f>
        <v>4.851036000095648E-2</v>
      </c>
    </row>
    <row r="488" spans="1:11" x14ac:dyDescent="0.25">
      <c r="A488" s="37">
        <v>41642</v>
      </c>
      <c r="B488" s="18">
        <f>LN(Stocks!B488/Stocks!B487)</f>
        <v>4.6341813980414742E-3</v>
      </c>
      <c r="C488" s="18">
        <f>LN(Stocks!C488/Stocks!C487)</f>
        <v>1.2854218129730949E-2</v>
      </c>
      <c r="D488" s="18">
        <f>LN(Stocks!D488/Stocks!D487)</f>
        <v>6.9902483697077229E-3</v>
      </c>
      <c r="E488" s="18">
        <f>LN(Stocks!E488/Stocks!E487)</f>
        <v>3.6148134164454113E-3</v>
      </c>
      <c r="F488" s="19">
        <f>LN(Stocks!F488/Stocks!F487)</f>
        <v>3.957797767996876E-3</v>
      </c>
      <c r="G488" s="20">
        <f>LN(Stocks!B488/Stocks!B478)</f>
        <v>-8.6888584980621651E-3</v>
      </c>
      <c r="H488" s="20">
        <f>LN(Stocks!C488/Stocks!C478)</f>
        <v>2.6864328701176204E-2</v>
      </c>
      <c r="I488" s="20">
        <f>LN(Stocks!D488/Stocks!D478)</f>
        <v>1.7859925462424904E-3</v>
      </c>
      <c r="J488" s="20">
        <f>LN(Stocks!E488/Stocks!E478)</f>
        <v>1.4575488839380745E-2</v>
      </c>
      <c r="K488" s="21">
        <f>LN(Stocks!F488/Stocks!F478)</f>
        <v>5.7377134980049198E-2</v>
      </c>
    </row>
    <row r="489" spans="1:11" x14ac:dyDescent="0.25">
      <c r="A489" s="37">
        <v>41643</v>
      </c>
      <c r="B489" s="18">
        <f>LN(Stocks!B489/Stocks!B488)</f>
        <v>1.1320912039444761E-2</v>
      </c>
      <c r="C489" s="18">
        <f>LN(Stocks!C489/Stocks!C488)</f>
        <v>2.0518443988549816E-2</v>
      </c>
      <c r="D489" s="18">
        <f>LN(Stocks!D489/Stocks!D488)</f>
        <v>2.0132138273227075E-3</v>
      </c>
      <c r="E489" s="18">
        <f>LN(Stocks!E489/Stocks!E488)</f>
        <v>1.4465882328639835E-2</v>
      </c>
      <c r="F489" s="19">
        <f>LN(Stocks!F489/Stocks!F488)</f>
        <v>1.3929649815176608E-3</v>
      </c>
      <c r="G489" s="20">
        <f>LN(Stocks!B489/Stocks!B479)</f>
        <v>3.7210911685963042E-3</v>
      </c>
      <c r="H489" s="20">
        <f>LN(Stocks!C489/Stocks!C479)</f>
        <v>4.8900062059643978E-2</v>
      </c>
      <c r="I489" s="20">
        <f>LN(Stocks!D489/Stocks!D479)</f>
        <v>1.0860240744031755E-2</v>
      </c>
      <c r="J489" s="20">
        <f>LN(Stocks!E489/Stocks!E479)</f>
        <v>3.4407578551323467E-2</v>
      </c>
      <c r="K489" s="21">
        <f>LN(Stocks!F489/Stocks!F479)</f>
        <v>5.1170984652258548E-2</v>
      </c>
    </row>
    <row r="490" spans="1:11" x14ac:dyDescent="0.25">
      <c r="A490" s="37">
        <v>41646</v>
      </c>
      <c r="B490" s="18">
        <f>LN(Stocks!B490/Stocks!B489)</f>
        <v>-3.7210911685962777E-3</v>
      </c>
      <c r="C490" s="18">
        <f>LN(Stocks!C490/Stocks!C489)</f>
        <v>3.0184183478371355E-3</v>
      </c>
      <c r="D490" s="18">
        <f>LN(Stocks!D490/Stocks!D489)</f>
        <v>-6.8989916484581875E-4</v>
      </c>
      <c r="E490" s="18">
        <f>LN(Stocks!E490/Stocks!E489)</f>
        <v>4.2640161732570301E-3</v>
      </c>
      <c r="F490" s="19">
        <f>LN(Stocks!F490/Stocks!F489)</f>
        <v>-4.6410609928157189E-4</v>
      </c>
      <c r="G490" s="20">
        <f>LN(Stocks!B490/Stocks!B480)</f>
        <v>-3.7783606224811627E-3</v>
      </c>
      <c r="H490" s="20">
        <f>LN(Stocks!C490/Stocks!C480)</f>
        <v>5.8011780416772844E-2</v>
      </c>
      <c r="I490" s="20">
        <f>LN(Stocks!D490/Stocks!D480)</f>
        <v>1.2030857003990791E-2</v>
      </c>
      <c r="J490" s="20">
        <f>LN(Stocks!E490/Stocks!E480)</f>
        <v>3.9911807633159928E-2</v>
      </c>
      <c r="K490" s="21">
        <f>LN(Stocks!F490/Stocks!F480)</f>
        <v>3.3037561688285873E-2</v>
      </c>
    </row>
    <row r="491" spans="1:11" x14ac:dyDescent="0.25">
      <c r="A491" s="37">
        <v>41647</v>
      </c>
      <c r="B491" s="18">
        <f>LN(Stocks!B491/Stocks!B490)</f>
        <v>-1.1470331476606188E-4</v>
      </c>
      <c r="C491" s="18">
        <f>LN(Stocks!C491/Stocks!C490)</f>
        <v>1.4429937547727123E-3</v>
      </c>
      <c r="D491" s="18">
        <f>LN(Stocks!D491/Stocks!D490)</f>
        <v>-2.2448059633307159E-3</v>
      </c>
      <c r="E491" s="18">
        <f>LN(Stocks!E491/Stocks!E490)</f>
        <v>-6.1443252886746462E-4</v>
      </c>
      <c r="F491" s="19">
        <f>LN(Stocks!F491/Stocks!F490)</f>
        <v>-4.8866566502330086E-3</v>
      </c>
      <c r="G491" s="20">
        <f>LN(Stocks!B491/Stocks!B481)</f>
        <v>-3.893063937247167E-3</v>
      </c>
      <c r="H491" s="20">
        <f>LN(Stocks!C491/Stocks!C481)</f>
        <v>5.733123517541075E-2</v>
      </c>
      <c r="I491" s="20">
        <f>LN(Stocks!D491/Stocks!D481)</f>
        <v>1.2291383225119126E-2</v>
      </c>
      <c r="J491" s="20">
        <f>LN(Stocks!E491/Stocks!E481)</f>
        <v>4.2602861339426958E-2</v>
      </c>
      <c r="K491" s="21">
        <f>LN(Stocks!F491/Stocks!F481)</f>
        <v>3.7551882008882882E-2</v>
      </c>
    </row>
    <row r="492" spans="1:11" x14ac:dyDescent="0.25">
      <c r="A492" s="37">
        <v>41648</v>
      </c>
      <c r="B492" s="18">
        <f>LN(Stocks!B492/Stocks!B491)</f>
        <v>-2.2952906089926834E-4</v>
      </c>
      <c r="C492" s="18">
        <f>LN(Stocks!C492/Stocks!C491)</f>
        <v>2.2545661044502839E-3</v>
      </c>
      <c r="D492" s="18">
        <f>LN(Stocks!D492/Stocks!D491)</f>
        <v>-1.7282585489541993E-4</v>
      </c>
      <c r="E492" s="18">
        <f>LN(Stocks!E492/Stocks!E491)</f>
        <v>-3.3048828862440476E-3</v>
      </c>
      <c r="F492" s="19">
        <f>LN(Stocks!F492/Stocks!F491)</f>
        <v>6.9968705293098864E-4</v>
      </c>
      <c r="G492" s="20">
        <f>LN(Stocks!B492/Stocks!B482)</f>
        <v>2.1574600214086956E-2</v>
      </c>
      <c r="H492" s="20">
        <f>LN(Stocks!C492/Stocks!C482)</f>
        <v>5.6739254899556273E-2</v>
      </c>
      <c r="I492" s="20">
        <f>LN(Stocks!D492/Stocks!D482)</f>
        <v>1.2877220686459419E-2</v>
      </c>
      <c r="J492" s="20">
        <f>LN(Stocks!E492/Stocks!E482)</f>
        <v>4.2491395019574246E-2</v>
      </c>
      <c r="K492" s="21">
        <f>LN(Stocks!F492/Stocks!F482)</f>
        <v>2.8610731355627399E-2</v>
      </c>
    </row>
    <row r="493" spans="1:11" x14ac:dyDescent="0.25">
      <c r="A493" s="37">
        <v>41649</v>
      </c>
      <c r="B493" s="18">
        <f>LN(Stocks!B493/Stocks!B492)</f>
        <v>5.6642361405826328E-3</v>
      </c>
      <c r="C493" s="18">
        <f>LN(Stocks!C493/Stocks!C492)</f>
        <v>6.608784878453765E-3</v>
      </c>
      <c r="D493" s="18">
        <f>LN(Stocks!D493/Stocks!D492)</f>
        <v>-6.9167539049336398E-4</v>
      </c>
      <c r="E493" s="18">
        <f>LN(Stocks!E493/Stocks!E492)</f>
        <v>2.6357476037355203E-3</v>
      </c>
      <c r="F493" s="19">
        <f>LN(Stocks!F493/Stocks!F492)</f>
        <v>8.5877149771642364E-3</v>
      </c>
      <c r="G493" s="20">
        <f>LN(Stocks!B493/Stocks!B483)</f>
        <v>2.7062951677463448E-2</v>
      </c>
      <c r="H493" s="20">
        <f>LN(Stocks!C493/Stocks!C483)</f>
        <v>6.2555248508886663E-2</v>
      </c>
      <c r="I493" s="20">
        <f>LN(Stocks!D493/Stocks!D483)</f>
        <v>4.1613715123431155E-3</v>
      </c>
      <c r="J493" s="20">
        <f>LN(Stocks!E493/Stocks!E483)</f>
        <v>5.2125851271489998E-2</v>
      </c>
      <c r="K493" s="21">
        <f>LN(Stocks!F493/Stocks!F483)</f>
        <v>3.6478962315472055E-2</v>
      </c>
    </row>
    <row r="494" spans="1:11" x14ac:dyDescent="0.25">
      <c r="A494" s="37">
        <v>41650</v>
      </c>
      <c r="B494" s="18">
        <f>LN(Stocks!B494/Stocks!B493)</f>
        <v>1.0273463742183729E-2</v>
      </c>
      <c r="C494" s="18">
        <f>LN(Stocks!C494/Stocks!C493)</f>
        <v>8.7241070812541111E-3</v>
      </c>
      <c r="D494" s="18">
        <f>LN(Stocks!D494/Stocks!D493)</f>
        <v>1.0375711830707748E-3</v>
      </c>
      <c r="E494" s="18">
        <f>LN(Stocks!E494/Stocks!E493)</f>
        <v>1.502868761719763E-2</v>
      </c>
      <c r="F494" s="19">
        <f>LN(Stocks!F494/Stocks!F493)</f>
        <v>1.4682433873504507E-2</v>
      </c>
      <c r="G494" s="20">
        <f>LN(Stocks!B494/Stocks!B484)</f>
        <v>3.4526858082172443E-2</v>
      </c>
      <c r="H494" s="20">
        <f>LN(Stocks!C494/Stocks!C484)</f>
        <v>6.8838379700902799E-2</v>
      </c>
      <c r="I494" s="20">
        <f>LN(Stocks!D494/Stocks!D484)</f>
        <v>2.7114437322779406E-3</v>
      </c>
      <c r="J494" s="20">
        <f>LN(Stocks!E494/Stocks!E484)</f>
        <v>6.8327339147202293E-2</v>
      </c>
      <c r="K494" s="21">
        <f>LN(Stocks!F494/Stocks!F484)</f>
        <v>4.7572239728585687E-2</v>
      </c>
    </row>
    <row r="495" spans="1:11" x14ac:dyDescent="0.25">
      <c r="A495" s="37">
        <v>41654</v>
      </c>
      <c r="B495" s="18">
        <f>LN(Stocks!B495/Stocks!B494)</f>
        <v>-5.0951872362343152E-3</v>
      </c>
      <c r="C495" s="18">
        <f>LN(Stocks!C495/Stocks!C494)</f>
        <v>-2.4668202312413669E-4</v>
      </c>
      <c r="D495" s="18">
        <f>LN(Stocks!D495/Stocks!D494)</f>
        <v>6.3340685680529423E-4</v>
      </c>
      <c r="E495" s="18">
        <f>LN(Stocks!E495/Stocks!E494)</f>
        <v>-4.4562883024040886E-4</v>
      </c>
      <c r="F495" s="19">
        <f>LN(Stocks!F495/Stocks!F494)</f>
        <v>-3.3579623254161729E-2</v>
      </c>
      <c r="G495" s="20">
        <f>LN(Stocks!B495/Stocks!B485)</f>
        <v>4.0304259233376362E-2</v>
      </c>
      <c r="H495" s="20">
        <f>LN(Stocks!C495/Stocks!C485)</f>
        <v>7.1296660151017363E-2</v>
      </c>
      <c r="I495" s="20">
        <f>LN(Stocks!D495/Stocks!D485)</f>
        <v>9.022546652114433E-3</v>
      </c>
      <c r="J495" s="20">
        <f>LN(Stocks!E495/Stocks!E485)</f>
        <v>6.9543164734506516E-2</v>
      </c>
      <c r="K495" s="21">
        <f>LN(Stocks!F495/Stocks!F485)</f>
        <v>1.0178757071387292E-2</v>
      </c>
    </row>
    <row r="496" spans="1:11" x14ac:dyDescent="0.25">
      <c r="A496" s="37">
        <v>41655</v>
      </c>
      <c r="B496" s="18">
        <f>LN(Stocks!B496/Stocks!B495)</f>
        <v>1.638140296522168E-2</v>
      </c>
      <c r="C496" s="18">
        <f>LN(Stocks!C496/Stocks!C495)</f>
        <v>1.2431037482976488E-2</v>
      </c>
      <c r="D496" s="18">
        <f>LN(Stocks!D496/Stocks!D495)</f>
        <v>7.4572650206036536E-3</v>
      </c>
      <c r="E496" s="18">
        <f>LN(Stocks!E496/Stocks!E495)</f>
        <v>9.0694047211500976E-3</v>
      </c>
      <c r="F496" s="19">
        <f>LN(Stocks!F496/Stocks!F495)</f>
        <v>9.8432041794378807E-3</v>
      </c>
      <c r="G496" s="20">
        <f>LN(Stocks!B496/Stocks!B486)</f>
        <v>3.893949587132358E-2</v>
      </c>
      <c r="H496" s="20">
        <f>LN(Stocks!C496/Stocks!C486)</f>
        <v>8.0100501141269612E-2</v>
      </c>
      <c r="I496" s="20">
        <f>LN(Stocks!D496/Stocks!D486)</f>
        <v>1.0109275774536769E-2</v>
      </c>
      <c r="J496" s="20">
        <f>LN(Stocks!E496/Stocks!E486)</f>
        <v>6.0993494950844905E-2</v>
      </c>
      <c r="K496" s="21">
        <f>LN(Stocks!F496/Stocks!F486)</f>
        <v>1.172905817279778E-2</v>
      </c>
    </row>
    <row r="497" spans="1:11" x14ac:dyDescent="0.25">
      <c r="A497" s="37">
        <v>41656</v>
      </c>
      <c r="B497" s="18">
        <f>LN(Stocks!B497/Stocks!B496)</f>
        <v>8.9289723811105369E-4</v>
      </c>
      <c r="C497" s="18">
        <f>LN(Stocks!C497/Stocks!C496)</f>
        <v>7.0346792678404515E-3</v>
      </c>
      <c r="D497" s="18">
        <f>LN(Stocks!D497/Stocks!D496)</f>
        <v>-2.3458330415742994E-3</v>
      </c>
      <c r="E497" s="18">
        <f>LN(Stocks!E497/Stocks!E496)</f>
        <v>-1.9364848467838291E-3</v>
      </c>
      <c r="F497" s="19">
        <f>LN(Stocks!F497/Stocks!F496)</f>
        <v>4.6627022405505188E-4</v>
      </c>
      <c r="G497" s="20">
        <f>LN(Stocks!B497/Stocks!B487)</f>
        <v>4.0006582743089047E-2</v>
      </c>
      <c r="H497" s="20">
        <f>LN(Stocks!C497/Stocks!C487)</f>
        <v>7.4640567012741368E-2</v>
      </c>
      <c r="I497" s="20">
        <f>LN(Stocks!D497/Stocks!D487)</f>
        <v>1.1986665842370394E-2</v>
      </c>
      <c r="J497" s="20">
        <f>LN(Stocks!E497/Stocks!E487)</f>
        <v>4.2777122768289745E-2</v>
      </c>
      <c r="K497" s="21">
        <f>LN(Stocks!F497/Stocks!F487)</f>
        <v>6.9968705293098864E-4</v>
      </c>
    </row>
    <row r="498" spans="1:11" x14ac:dyDescent="0.25">
      <c r="A498" s="37">
        <v>41657</v>
      </c>
      <c r="B498" s="18">
        <f>LN(Stocks!B498/Stocks!B497)</f>
        <v>-4.4727580313376472E-3</v>
      </c>
      <c r="C498" s="18">
        <f>LN(Stocks!C498/Stocks!C497)</f>
        <v>8.1248834130329579E-3</v>
      </c>
      <c r="D498" s="18">
        <f>LN(Stocks!D498/Stocks!D497)</f>
        <v>8.83972056665463E-3</v>
      </c>
      <c r="E498" s="18">
        <f>LN(Stocks!E498/Stocks!E497)</f>
        <v>6.8098625387992308E-3</v>
      </c>
      <c r="F498" s="19">
        <f>LN(Stocks!F498/Stocks!F497)</f>
        <v>-1.1723450424056994E-2</v>
      </c>
      <c r="G498" s="20">
        <f>LN(Stocks!B498/Stocks!B488)</f>
        <v>3.0899643313710163E-2</v>
      </c>
      <c r="H498" s="20">
        <f>LN(Stocks!C498/Stocks!C488)</f>
        <v>6.9911232296043499E-2</v>
      </c>
      <c r="I498" s="20">
        <f>LN(Stocks!D498/Stocks!D488)</f>
        <v>1.383613803931742E-2</v>
      </c>
      <c r="J498" s="20">
        <f>LN(Stocks!E498/Stocks!E488)</f>
        <v>4.5972171890643385E-2</v>
      </c>
      <c r="K498" s="21">
        <f>LN(Stocks!F498/Stocks!F488)</f>
        <v>-1.4981561139122865E-2</v>
      </c>
    </row>
    <row r="499" spans="1:11" x14ac:dyDescent="0.25">
      <c r="A499" s="37">
        <v>41660</v>
      </c>
      <c r="B499" s="18">
        <f>LN(Stocks!B499/Stocks!B498)</f>
        <v>-8.2146626612501928E-3</v>
      </c>
      <c r="C499" s="18">
        <f>LN(Stocks!C499/Stocks!C498)</f>
        <v>8.6539420123569483E-3</v>
      </c>
      <c r="D499" s="18">
        <f>LN(Stocks!D499/Stocks!D498)</f>
        <v>5.108815678427402E-4</v>
      </c>
      <c r="E499" s="18">
        <f>LN(Stocks!E499/Stocks!E498)</f>
        <v>1.5959776122233992E-2</v>
      </c>
      <c r="F499" s="19">
        <f>LN(Stocks!F499/Stocks!F498)</f>
        <v>2.3080564654388902E-2</v>
      </c>
      <c r="G499" s="20">
        <f>LN(Stocks!B499/Stocks!B489)</f>
        <v>1.1364068613015152E-2</v>
      </c>
      <c r="H499" s="20">
        <f>LN(Stocks!C499/Stocks!C489)</f>
        <v>5.8046730319850789E-2</v>
      </c>
      <c r="I499" s="20">
        <f>LN(Stocks!D499/Stocks!D489)</f>
        <v>1.2333805779837333E-2</v>
      </c>
      <c r="J499" s="20">
        <f>LN(Stocks!E499/Stocks!E489)</f>
        <v>4.7466065684237793E-2</v>
      </c>
      <c r="K499" s="21">
        <f>LN(Stocks!F499/Stocks!F489)</f>
        <v>6.7060385337482376E-3</v>
      </c>
    </row>
    <row r="500" spans="1:11" x14ac:dyDescent="0.25">
      <c r="A500" s="37">
        <v>41661</v>
      </c>
      <c r="B500" s="18">
        <f>LN(Stocks!B500/Stocks!B499)</f>
        <v>2.2583431665832278E-4</v>
      </c>
      <c r="C500" s="18">
        <f>LN(Stocks!C500/Stocks!C499)</f>
        <v>-6.498321846461071E-3</v>
      </c>
      <c r="D500" s="18">
        <f>LN(Stocks!D500/Stocks!D499)</f>
        <v>3.3993588149161752E-3</v>
      </c>
      <c r="E500" s="18">
        <f>LN(Stocks!E500/Stocks!E499)</f>
        <v>1.2176634741843705E-2</v>
      </c>
      <c r="F500" s="19">
        <f>LN(Stocks!F500/Stocks!F499)</f>
        <v>-3.4629160235846216E-3</v>
      </c>
      <c r="G500" s="20">
        <f>LN(Stocks!B500/Stocks!B490)</f>
        <v>1.5310994098269772E-2</v>
      </c>
      <c r="H500" s="20">
        <f>LN(Stocks!C500/Stocks!C490)</f>
        <v>4.8529990125552612E-2</v>
      </c>
      <c r="I500" s="20">
        <f>LN(Stocks!D500/Stocks!D490)</f>
        <v>1.6423063759599565E-2</v>
      </c>
      <c r="J500" s="20">
        <f>LN(Stocks!E500/Stocks!E490)</f>
        <v>5.5378684252824259E-2</v>
      </c>
      <c r="K500" s="21">
        <f>LN(Stocks!F500/Stocks!F490)</f>
        <v>3.7072286094453309E-3</v>
      </c>
    </row>
    <row r="501" spans="1:11" x14ac:dyDescent="0.25">
      <c r="A501" s="37">
        <v>41662</v>
      </c>
      <c r="B501" s="18">
        <f>LN(Stocks!B501/Stocks!B500)</f>
        <v>-1.6056824641363616E-2</v>
      </c>
      <c r="C501" s="18">
        <f>LN(Stocks!C501/Stocks!C500)</f>
        <v>-1.0774138379931557E-3</v>
      </c>
      <c r="D501" s="18">
        <f>LN(Stocks!D501/Stocks!D500)</f>
        <v>-3.9102403827588981E-3</v>
      </c>
      <c r="E501" s="18">
        <f>LN(Stocks!E501/Stocks!E500)</f>
        <v>-4.9095776346869532E-3</v>
      </c>
      <c r="F501" s="19">
        <f>LN(Stocks!F501/Stocks!F500)</f>
        <v>1.6058889109278583E-2</v>
      </c>
      <c r="G501" s="20">
        <f>LN(Stocks!B501/Stocks!B491)</f>
        <v>-6.3112722832784122E-4</v>
      </c>
      <c r="H501" s="20">
        <f>LN(Stocks!C501/Stocks!C491)</f>
        <v>4.6009582532786635E-2</v>
      </c>
      <c r="I501" s="20">
        <f>LN(Stocks!D501/Stocks!D491)</f>
        <v>1.4757629340171264E-2</v>
      </c>
      <c r="J501" s="20">
        <f>LN(Stocks!E501/Stocks!E491)</f>
        <v>5.1083539147004878E-2</v>
      </c>
      <c r="K501" s="21">
        <f>LN(Stocks!F501/Stocks!F491)</f>
        <v>2.4652774368956902E-2</v>
      </c>
    </row>
    <row r="502" spans="1:11" x14ac:dyDescent="0.25">
      <c r="A502" s="37">
        <v>41663</v>
      </c>
      <c r="B502" s="18">
        <f>LN(Stocks!B502/Stocks!B501)</f>
        <v>-1.8012290149530284E-2</v>
      </c>
      <c r="C502" s="18">
        <f>LN(Stocks!C502/Stocks!C501)</f>
        <v>9.4161590613217241E-3</v>
      </c>
      <c r="D502" s="18">
        <f>LN(Stocks!D502/Stocks!D501)</f>
        <v>-2.6153111808585963E-3</v>
      </c>
      <c r="E502" s="18">
        <f>LN(Stocks!E502/Stocks!E501)</f>
        <v>5.2514288269983975E-3</v>
      </c>
      <c r="F502" s="19">
        <f>LN(Stocks!F502/Stocks!F501)</f>
        <v>-4.56195832855127E-3</v>
      </c>
      <c r="G502" s="20">
        <f>LN(Stocks!B502/Stocks!B492)</f>
        <v>-1.8413888316958886E-2</v>
      </c>
      <c r="H502" s="20">
        <f>LN(Stocks!C502/Stocks!C492)</f>
        <v>5.3171175489658183E-2</v>
      </c>
      <c r="I502" s="20">
        <f>LN(Stocks!D502/Stocks!D492)</f>
        <v>1.2315144014208154E-2</v>
      </c>
      <c r="J502" s="20">
        <f>LN(Stocks!E502/Stocks!E492)</f>
        <v>5.9639850860247333E-2</v>
      </c>
      <c r="K502" s="21">
        <f>LN(Stocks!F502/Stocks!F492)</f>
        <v>1.9391128987474446E-2</v>
      </c>
    </row>
    <row r="503" spans="1:11" x14ac:dyDescent="0.25">
      <c r="A503" s="37">
        <v>41664</v>
      </c>
      <c r="B503" s="18">
        <f>LN(Stocks!B503/Stocks!B502)</f>
        <v>2.3348480733493921E-3</v>
      </c>
      <c r="C503" s="18">
        <f>LN(Stocks!C503/Stocks!C502)</f>
        <v>1.0326798838541984E-2</v>
      </c>
      <c r="D503" s="18">
        <f>LN(Stocks!D503/Stocks!D502)</f>
        <v>1.5253679941784767E-2</v>
      </c>
      <c r="E503" s="18">
        <f>LN(Stocks!E503/Stocks!E502)</f>
        <v>4.6628230222871929E-3</v>
      </c>
      <c r="F503" s="19">
        <f>LN(Stocks!F503/Stocks!F502)</f>
        <v>1.5991491202502542E-3</v>
      </c>
      <c r="G503" s="20">
        <f>LN(Stocks!B503/Stocks!B493)</f>
        <v>-2.1743276384192205E-2</v>
      </c>
      <c r="H503" s="20">
        <f>LN(Stocks!C503/Stocks!C493)</f>
        <v>5.6889189449746323E-2</v>
      </c>
      <c r="I503" s="20">
        <f>LN(Stocks!D503/Stocks!D493)</f>
        <v>2.8260499346486147E-2</v>
      </c>
      <c r="J503" s="20">
        <f>LN(Stocks!E503/Stocks!E493)</f>
        <v>6.1666926278798981E-2</v>
      </c>
      <c r="K503" s="21">
        <f>LN(Stocks!F503/Stocks!F493)</f>
        <v>1.2402563130560356E-2</v>
      </c>
    </row>
    <row r="504" spans="1:11" x14ac:dyDescent="0.25">
      <c r="A504" s="37">
        <v>41667</v>
      </c>
      <c r="B504" s="18">
        <f>LN(Stocks!B504/Stocks!B503)</f>
        <v>-2.091562742921757E-2</v>
      </c>
      <c r="C504" s="18">
        <f>LN(Stocks!C504/Stocks!C503)</f>
        <v>-1.0564044277057297E-2</v>
      </c>
      <c r="D504" s="18">
        <f>LN(Stocks!D504/Stocks!D503)</f>
        <v>-3.3134423575398005E-3</v>
      </c>
      <c r="E504" s="18">
        <f>LN(Stocks!E504/Stocks!E503)</f>
        <v>-2.2115148266539287E-4</v>
      </c>
      <c r="F504" s="19">
        <f>LN(Stocks!F504/Stocks!F503)</f>
        <v>-1.0555383465929104E-2</v>
      </c>
      <c r="G504" s="20">
        <f>LN(Stocks!B504/Stocks!B494)</f>
        <v>-5.2932367555593406E-2</v>
      </c>
      <c r="H504" s="20">
        <f>LN(Stocks!C504/Stocks!C494)</f>
        <v>3.7601038091434905E-2</v>
      </c>
      <c r="I504" s="20">
        <f>LN(Stocks!D504/Stocks!D494)</f>
        <v>2.3909485805875572E-2</v>
      </c>
      <c r="J504" s="20">
        <f>LN(Stocks!E504/Stocks!E494)</f>
        <v>4.6417087178935793E-2</v>
      </c>
      <c r="K504" s="21">
        <f>LN(Stocks!F504/Stocks!F494)</f>
        <v>-1.2835254208873164E-2</v>
      </c>
    </row>
    <row r="505" spans="1:11" x14ac:dyDescent="0.25">
      <c r="A505" s="37">
        <v>41668</v>
      </c>
      <c r="B505" s="18">
        <f>LN(Stocks!B505/Stocks!B504)</f>
        <v>-5.9116335226361855E-3</v>
      </c>
      <c r="C505" s="18">
        <f>LN(Stocks!C505/Stocks!C504)</f>
        <v>-8.1014997848132177E-3</v>
      </c>
      <c r="D505" s="18">
        <f>LN(Stocks!D505/Stocks!D504)</f>
        <v>-3.0209178927219329E-2</v>
      </c>
      <c r="E505" s="18">
        <f>LN(Stocks!E505/Stocks!E504)</f>
        <v>-1.0165665286132015E-2</v>
      </c>
      <c r="F505" s="19">
        <f>LN(Stocks!F505/Stocks!F504)</f>
        <v>-1.2535105490851071E-2</v>
      </c>
      <c r="G505" s="20">
        <f>LN(Stocks!B505/Stocks!B495)</f>
        <v>-5.374881384199539E-2</v>
      </c>
      <c r="H505" s="20">
        <f>LN(Stocks!C505/Stocks!C495)</f>
        <v>2.9746220329745793E-2</v>
      </c>
      <c r="I505" s="20">
        <f>LN(Stocks!D505/Stocks!D495)</f>
        <v>-6.9330999781489185E-3</v>
      </c>
      <c r="J505" s="20">
        <f>LN(Stocks!E505/Stocks!E495)</f>
        <v>3.6697050723044224E-2</v>
      </c>
      <c r="K505" s="21">
        <f>LN(Stocks!F505/Stocks!F495)</f>
        <v>8.2092635544374678E-3</v>
      </c>
    </row>
    <row r="506" spans="1:11" x14ac:dyDescent="0.25">
      <c r="A506" s="37">
        <v>41669</v>
      </c>
      <c r="B506" s="18">
        <f>LN(Stocks!B506/Stocks!B505)</f>
        <v>2.7512196354198605E-3</v>
      </c>
      <c r="C506" s="18">
        <f>LN(Stocks!C506/Stocks!C505)</f>
        <v>1.0767800583422192E-2</v>
      </c>
      <c r="D506" s="18">
        <f>LN(Stocks!D506/Stocks!D505)</f>
        <v>-7.7993779062199833E-3</v>
      </c>
      <c r="E506" s="18">
        <f>LN(Stocks!E506/Stocks!E505)</f>
        <v>5.3564748993481627E-3</v>
      </c>
      <c r="F506" s="19">
        <f>LN(Stocks!F506/Stocks!F505)</f>
        <v>-4.6735770142412294E-4</v>
      </c>
      <c r="G506" s="20">
        <f>LN(Stocks!B506/Stocks!B496)</f>
        <v>-6.7378997171797211E-2</v>
      </c>
      <c r="H506" s="20">
        <f>LN(Stocks!C506/Stocks!C496)</f>
        <v>2.8082983430191506E-2</v>
      </c>
      <c r="I506" s="20">
        <f>LN(Stocks!D506/Stocks!D496)</f>
        <v>-2.218974290497255E-2</v>
      </c>
      <c r="J506" s="20">
        <f>LN(Stocks!E506/Stocks!E496)</f>
        <v>3.2984120901242371E-2</v>
      </c>
      <c r="K506" s="21">
        <f>LN(Stocks!F506/Stocks!F496)</f>
        <v>-2.1012983264243898E-3</v>
      </c>
    </row>
    <row r="507" spans="1:11" s="16" customFormat="1" x14ac:dyDescent="0.25">
      <c r="A507" s="38" t="s">
        <v>11</v>
      </c>
      <c r="B507" s="22">
        <f>AVERAGE(B3:B506)</f>
        <v>1.1700521729939358E-3</v>
      </c>
      <c r="C507" s="22">
        <f t="shared" ref="C507:F507" si="0">AVERAGE(C3:C506)</f>
        <v>1.3104346051005661E-3</v>
      </c>
      <c r="D507" s="22">
        <f t="shared" si="0"/>
        <v>7.4026463730150044E-4</v>
      </c>
      <c r="E507" s="22">
        <f t="shared" si="0"/>
        <v>8.7692732151939303E-4</v>
      </c>
      <c r="F507" s="32">
        <f t="shared" si="0"/>
        <v>8.7510884605815603E-4</v>
      </c>
      <c r="G507" s="23">
        <f>AVERAGE(G3:G506)</f>
        <v>1.2808724239019778E-2</v>
      </c>
      <c r="H507" s="23">
        <f t="shared" ref="H507" si="1">AVERAGE(H3:H506)</f>
        <v>1.4222416131403456E-2</v>
      </c>
      <c r="I507" s="23">
        <f t="shared" ref="I507" si="2">AVERAGE(I3:I506)</f>
        <v>8.9613964684578228E-3</v>
      </c>
      <c r="J507" s="23">
        <f t="shared" ref="J507" si="3">AVERAGE(J3:J506)</f>
        <v>1.0111633392670226E-2</v>
      </c>
      <c r="K507" s="40">
        <f t="shared" ref="K507" si="4">AVERAGE(K3:K506)</f>
        <v>1.0459332721735085E-2</v>
      </c>
    </row>
    <row r="508" spans="1:11" x14ac:dyDescent="0.25">
      <c r="A508" s="39" t="s">
        <v>12</v>
      </c>
      <c r="B508" s="26">
        <f>_xlfn.STDEV.S(B3:B506)</f>
        <v>1.2026577701098709E-2</v>
      </c>
      <c r="C508" s="26">
        <f t="shared" ref="C508:K508" si="5">_xlfn.STDEV.S(C3:C506)</f>
        <v>1.0433859072048482E-2</v>
      </c>
      <c r="D508" s="26">
        <f t="shared" si="5"/>
        <v>8.7656835511873595E-3</v>
      </c>
      <c r="E508" s="26">
        <f t="shared" si="5"/>
        <v>1.0693719177571882E-2</v>
      </c>
      <c r="F508" s="33">
        <f t="shared" si="5"/>
        <v>1.3660265774361902E-2</v>
      </c>
      <c r="G508" s="29">
        <f t="shared" si="5"/>
        <v>4.1419217847594433E-2</v>
      </c>
      <c r="H508" s="29">
        <f t="shared" si="5"/>
        <v>2.614685680058873E-2</v>
      </c>
      <c r="I508" s="29">
        <f t="shared" si="5"/>
        <v>2.5592141334420036E-2</v>
      </c>
      <c r="J508" s="29">
        <f t="shared" si="5"/>
        <v>3.2523756643101621E-2</v>
      </c>
      <c r="K508" s="41">
        <f t="shared" si="5"/>
        <v>3.603327887861317E-2</v>
      </c>
    </row>
    <row r="509" spans="1:11" x14ac:dyDescent="0.25">
      <c r="A509" s="39" t="s">
        <v>13</v>
      </c>
      <c r="B509" s="27">
        <f>_xlfn.T.INV(97.5%,504)</f>
        <v>1.9646820033895771</v>
      </c>
      <c r="C509" s="27">
        <f t="shared" ref="C509:F509" si="6">_xlfn.T.INV(97.5%,504)</f>
        <v>1.9646820033895771</v>
      </c>
      <c r="D509" s="27">
        <f t="shared" si="6"/>
        <v>1.9646820033895771</v>
      </c>
      <c r="E509" s="27">
        <f t="shared" si="6"/>
        <v>1.9646820033895771</v>
      </c>
      <c r="F509" s="34">
        <f t="shared" si="6"/>
        <v>1.9646820033895771</v>
      </c>
      <c r="G509" s="30">
        <f>_xlfn.T.INV(97.5%,495)</f>
        <v>1.9647679919982419</v>
      </c>
      <c r="H509" s="30">
        <f t="shared" ref="H509:K509" si="7">_xlfn.T.INV(97.5%,495)</f>
        <v>1.9647679919982419</v>
      </c>
      <c r="I509" s="30">
        <f t="shared" si="7"/>
        <v>1.9647679919982419</v>
      </c>
      <c r="J509" s="30">
        <f t="shared" si="7"/>
        <v>1.9647679919982419</v>
      </c>
      <c r="K509" s="42">
        <f t="shared" si="7"/>
        <v>1.9647679919982419</v>
      </c>
    </row>
    <row r="510" spans="1:11" x14ac:dyDescent="0.25">
      <c r="A510" s="39" t="s">
        <v>14</v>
      </c>
      <c r="B510" s="26">
        <f>CORREL(B4:B506,B3:B505)</f>
        <v>9.5158827695227655E-2</v>
      </c>
      <c r="C510" s="26">
        <f>CORREL(C4:C506,C3:C505)</f>
        <v>-7.9379938385520168E-2</v>
      </c>
      <c r="D510" s="26">
        <f t="shared" ref="D510:F510" si="8">CORREL(D4:D506,D3:D505)</f>
        <v>-6.9516977382735609E-3</v>
      </c>
      <c r="E510" s="26">
        <f t="shared" si="8"/>
        <v>4.85907057336155E-2</v>
      </c>
      <c r="F510" s="33">
        <f t="shared" si="8"/>
        <v>2.6562496962748958E-2</v>
      </c>
      <c r="G510" s="24" t="s">
        <v>21</v>
      </c>
      <c r="H510" s="24" t="s">
        <v>21</v>
      </c>
      <c r="I510" s="24" t="s">
        <v>21</v>
      </c>
      <c r="J510" s="24" t="s">
        <v>21</v>
      </c>
      <c r="K510" s="25" t="s">
        <v>21</v>
      </c>
    </row>
    <row r="511" spans="1:11" x14ac:dyDescent="0.25">
      <c r="A511" s="39" t="s">
        <v>15</v>
      </c>
      <c r="B511" s="28">
        <f>MIN(B3:B506)</f>
        <v>-6.4621475196972311E-2</v>
      </c>
      <c r="C511" s="28">
        <f t="shared" ref="C511:K511" si="9">MIN(C3:C506)</f>
        <v>-4.5311767658086359E-2</v>
      </c>
      <c r="D511" s="28">
        <f t="shared" si="9"/>
        <v>-4.5690638258306278E-2</v>
      </c>
      <c r="E511" s="28">
        <f t="shared" si="9"/>
        <v>-5.4644787736666631E-2</v>
      </c>
      <c r="F511" s="35">
        <f t="shared" si="9"/>
        <v>-8.8331455625350386E-2</v>
      </c>
      <c r="G511" s="31">
        <f t="shared" si="9"/>
        <v>-0.16730535269936331</v>
      </c>
      <c r="H511" s="31">
        <f t="shared" si="9"/>
        <v>-8.8926299150090427E-2</v>
      </c>
      <c r="I511" s="31">
        <f t="shared" si="9"/>
        <v>-7.4192459543606468E-2</v>
      </c>
      <c r="J511" s="31">
        <f t="shared" si="9"/>
        <v>-9.3458229286088643E-2</v>
      </c>
      <c r="K511" s="43">
        <f t="shared" si="9"/>
        <v>-8.6282671011856146E-2</v>
      </c>
    </row>
    <row r="512" spans="1:11" x14ac:dyDescent="0.25">
      <c r="A512" s="39" t="s">
        <v>16</v>
      </c>
      <c r="B512" s="28">
        <f>MAX(B3:B506)</f>
        <v>6.2940030549145029E-2</v>
      </c>
      <c r="C512" s="28">
        <f t="shared" ref="C512:K512" si="10">MAX(C3:C506)</f>
        <v>3.5931881315973135E-2</v>
      </c>
      <c r="D512" s="28">
        <f t="shared" si="10"/>
        <v>5.4157637027342581E-2</v>
      </c>
      <c r="E512" s="28">
        <f t="shared" si="10"/>
        <v>4.6910215208902512E-2</v>
      </c>
      <c r="F512" s="35">
        <f t="shared" si="10"/>
        <v>5.2094932860168947E-2</v>
      </c>
      <c r="G512" s="31">
        <f t="shared" si="10"/>
        <v>0.12370260764591853</v>
      </c>
      <c r="H512" s="31">
        <f t="shared" si="10"/>
        <v>8.0100501141269612E-2</v>
      </c>
      <c r="I512" s="31">
        <f t="shared" si="10"/>
        <v>8.6331727461584434E-2</v>
      </c>
      <c r="J512" s="31">
        <f t="shared" si="10"/>
        <v>0.10160363289938927</v>
      </c>
      <c r="K512" s="43">
        <f t="shared" si="10"/>
        <v>0.14305918650459254</v>
      </c>
    </row>
    <row r="513" spans="1:12" x14ac:dyDescent="0.25">
      <c r="A513" s="39" t="s">
        <v>17</v>
      </c>
      <c r="B513" s="26">
        <f>_xlfn.PERCENTILE.INC(B3:B506,5%)</f>
        <v>-1.9129449477909032E-2</v>
      </c>
      <c r="C513" s="26">
        <f t="shared" ref="C513:K513" si="11">_xlfn.PERCENTILE.INC(C3:C506,5%)</f>
        <v>-1.5653651432278891E-2</v>
      </c>
      <c r="D513" s="26">
        <f t="shared" si="11"/>
        <v>-1.3745093664581492E-2</v>
      </c>
      <c r="E513" s="26">
        <f t="shared" si="11"/>
        <v>-1.6615565887297144E-2</v>
      </c>
      <c r="F513" s="33">
        <f t="shared" si="11"/>
        <v>-2.0331650529465839E-2</v>
      </c>
      <c r="G513" s="29">
        <f>_xlfn.PERCENTILE.INC(G3:G506,5%)</f>
        <v>-5.5361827323240201E-2</v>
      </c>
      <c r="H513" s="29">
        <f t="shared" si="11"/>
        <v>-2.9061674344562378E-2</v>
      </c>
      <c r="I513" s="29">
        <f t="shared" si="11"/>
        <v>-3.3492312744964801E-2</v>
      </c>
      <c r="J513" s="29">
        <f t="shared" si="11"/>
        <v>-4.2798656052618934E-2</v>
      </c>
      <c r="K513" s="41">
        <f t="shared" si="11"/>
        <v>-5.4626189098765592E-2</v>
      </c>
    </row>
    <row r="514" spans="1:12" x14ac:dyDescent="0.25">
      <c r="A514" s="39" t="s">
        <v>18</v>
      </c>
      <c r="B514" s="26">
        <f>_xlfn.PERCENTILE.INC(B3:B506,95%)</f>
        <v>1.8194780738692271E-2</v>
      </c>
      <c r="C514" s="26">
        <f t="shared" ref="C514:K514" si="12">_xlfn.PERCENTILE.INC(C3:C506,95%)</f>
        <v>1.5381330921345965E-2</v>
      </c>
      <c r="D514" s="26">
        <f t="shared" si="12"/>
        <v>1.1326599259038179E-2</v>
      </c>
      <c r="E514" s="26">
        <f t="shared" si="12"/>
        <v>1.6254324152623109E-2</v>
      </c>
      <c r="F514" s="33">
        <f t="shared" si="12"/>
        <v>2.1783729013856452E-2</v>
      </c>
      <c r="G514" s="29">
        <f t="shared" si="12"/>
        <v>7.3967715940145951E-2</v>
      </c>
      <c r="H514" s="29">
        <f t="shared" si="12"/>
        <v>5.7463179973015303E-2</v>
      </c>
      <c r="I514" s="29">
        <f t="shared" si="12"/>
        <v>5.140238596546276E-2</v>
      </c>
      <c r="J514" s="29">
        <f t="shared" si="12"/>
        <v>6.1195524349231097E-2</v>
      </c>
      <c r="K514" s="41">
        <f t="shared" si="12"/>
        <v>6.5783202219622527E-2</v>
      </c>
    </row>
    <row r="515" spans="1:12" x14ac:dyDescent="0.25">
      <c r="A515" s="39" t="s">
        <v>19</v>
      </c>
      <c r="B515" s="26">
        <f>SKEW(B3:B506)</f>
        <v>0.13945850195936429</v>
      </c>
      <c r="C515" s="26">
        <f t="shared" ref="C515:K515" si="13">SKEW(C3:C506)</f>
        <v>-0.72834628215896868</v>
      </c>
      <c r="D515" s="26">
        <f t="shared" si="13"/>
        <v>-0.10908656392788932</v>
      </c>
      <c r="E515" s="26">
        <f t="shared" si="13"/>
        <v>-0.63625249539099604</v>
      </c>
      <c r="F515" s="33">
        <f t="shared" si="13"/>
        <v>-0.57406951266672124</v>
      </c>
      <c r="G515" s="29">
        <f>SKEW(G3:G506)</f>
        <v>-0.70701928670308267</v>
      </c>
      <c r="H515" s="29">
        <f t="shared" si="13"/>
        <v>-0.24078311362954774</v>
      </c>
      <c r="I515" s="29">
        <f t="shared" si="13"/>
        <v>-0.25596049065812193</v>
      </c>
      <c r="J515" s="29">
        <f t="shared" si="13"/>
        <v>-0.21658227027465954</v>
      </c>
      <c r="K515" s="41">
        <f t="shared" si="13"/>
        <v>-1.348634293140951E-2</v>
      </c>
    </row>
    <row r="516" spans="1:12" s="17" customFormat="1" x14ac:dyDescent="0.25">
      <c r="A516" s="44" t="s">
        <v>20</v>
      </c>
      <c r="B516" s="45">
        <f>KURT(B3:B506)</f>
        <v>4.6141790416922488</v>
      </c>
      <c r="C516" s="45">
        <f t="shared" ref="C516:K516" si="14">KURT(C3:C506)</f>
        <v>3.3469435895679718</v>
      </c>
      <c r="D516" s="45">
        <f t="shared" si="14"/>
        <v>7.350884195764773</v>
      </c>
      <c r="E516" s="45">
        <f t="shared" si="14"/>
        <v>3.6993637227554066</v>
      </c>
      <c r="F516" s="46">
        <f t="shared" si="14"/>
        <v>5.0667656610139113</v>
      </c>
      <c r="G516" s="47">
        <f t="shared" si="14"/>
        <v>2.1251580239757684</v>
      </c>
      <c r="H516" s="47">
        <f t="shared" si="14"/>
        <v>0.59705832499939637</v>
      </c>
      <c r="I516" s="47">
        <f t="shared" si="14"/>
        <v>1.038371429683576</v>
      </c>
      <c r="J516" s="47">
        <f t="shared" si="14"/>
        <v>0.41251460102313731</v>
      </c>
      <c r="K516" s="48">
        <f t="shared" si="14"/>
        <v>0.12141638733719917</v>
      </c>
    </row>
    <row r="518" spans="1:12" x14ac:dyDescent="0.25">
      <c r="A518" s="134" t="s">
        <v>43</v>
      </c>
      <c r="B518" s="161">
        <f>B508*_xlfn.NORM.S.INV(1%)</f>
        <v>-2.7978003466937962E-2</v>
      </c>
      <c r="C518" s="156">
        <f t="shared" ref="C518:F518" si="15">C508*_xlfn.NORM.S.INV(1%)</f>
        <v>-2.4272785870301725E-2</v>
      </c>
      <c r="D518" s="156">
        <f t="shared" si="15"/>
        <v>-2.0392029293819482E-2</v>
      </c>
      <c r="E518" s="156">
        <f t="shared" si="15"/>
        <v>-2.4877310874334115E-2</v>
      </c>
      <c r="F518" s="162">
        <f t="shared" si="15"/>
        <v>-3.1778530243019673E-2</v>
      </c>
      <c r="G518" s="16"/>
      <c r="H518" s="16"/>
      <c r="I518" s="16"/>
      <c r="J518" s="16"/>
      <c r="K518" s="157"/>
    </row>
    <row r="519" spans="1:12" x14ac:dyDescent="0.25">
      <c r="A519" s="135" t="s">
        <v>44</v>
      </c>
      <c r="B519" s="163">
        <f>B518*SQRT(10)</f>
        <v>-8.847421533961139E-2</v>
      </c>
      <c r="C519" s="158">
        <f t="shared" ref="C519:F519" si="16">C518*SQRT(10)</f>
        <v>-7.6757288507705843E-2</v>
      </c>
      <c r="D519" s="158">
        <f t="shared" si="16"/>
        <v>-6.4485258681344526E-2</v>
      </c>
      <c r="E519" s="158">
        <f t="shared" si="16"/>
        <v>-7.8668964422970666E-2</v>
      </c>
      <c r="F519" s="155">
        <f t="shared" si="16"/>
        <v>-0.10049253626048633</v>
      </c>
      <c r="G519" s="49"/>
      <c r="H519" s="49"/>
      <c r="I519" s="49"/>
      <c r="J519" s="49"/>
    </row>
    <row r="520" spans="1:12" x14ac:dyDescent="0.25">
      <c r="A520" s="136" t="s">
        <v>45</v>
      </c>
      <c r="B520" s="164"/>
      <c r="C520" s="17"/>
      <c r="D520" s="17"/>
      <c r="E520" s="17"/>
      <c r="F520" s="63"/>
      <c r="G520" s="159">
        <f>G508*_xlfn.NORM.S.INV(1%)</f>
        <v>-9.6355509384185759E-2</v>
      </c>
      <c r="H520" s="159">
        <f t="shared" ref="H520:K520" si="17">H508*_xlfn.NORM.S.INV(1%)</f>
        <v>-6.0826684730899895E-2</v>
      </c>
      <c r="I520" s="159">
        <f t="shared" si="17"/>
        <v>-5.9536223585480774E-2</v>
      </c>
      <c r="J520" s="159">
        <f t="shared" si="17"/>
        <v>-7.5661572122501131E-2</v>
      </c>
      <c r="K520" s="160">
        <f t="shared" si="17"/>
        <v>-8.3825941713982485E-2</v>
      </c>
    </row>
    <row r="522" spans="1:12" x14ac:dyDescent="0.25">
      <c r="A522" s="54" t="s">
        <v>22</v>
      </c>
      <c r="B522" s="55" t="s">
        <v>1</v>
      </c>
      <c r="C522" s="55" t="s">
        <v>2</v>
      </c>
      <c r="D522" s="55" t="s">
        <v>3</v>
      </c>
      <c r="E522" s="55" t="s">
        <v>4</v>
      </c>
      <c r="F522" s="56" t="s">
        <v>5</v>
      </c>
      <c r="G522" s="55" t="s">
        <v>1</v>
      </c>
      <c r="H522" s="55" t="s">
        <v>2</v>
      </c>
      <c r="I522" s="55" t="s">
        <v>3</v>
      </c>
      <c r="J522" s="55" t="s">
        <v>4</v>
      </c>
      <c r="K522" s="56" t="s">
        <v>5</v>
      </c>
    </row>
    <row r="523" spans="1:12" x14ac:dyDescent="0.25">
      <c r="A523" s="57" t="s">
        <v>1</v>
      </c>
      <c r="B523" s="52" cm="1">
        <f t="array" ref="B523:F527">MMULT(TRANSPOSE(B3:F506),B3:F506)/(COUNT(A3:A506)-1)</f>
        <v>1.4601031500198426E-4</v>
      </c>
      <c r="C523" s="52">
        <v>5.1516466644555604E-5</v>
      </c>
      <c r="D523" s="52">
        <v>2.0623065801742882E-5</v>
      </c>
      <c r="E523" s="52">
        <v>5.874385130167665E-5</v>
      </c>
      <c r="F523" s="53">
        <v>3.2029033010614256E-5</v>
      </c>
      <c r="G523" s="50" cm="1">
        <f t="array" ref="G523:K527">MMULT(TRANSPOSE(G12:K506),G12:K506)/(COUNT(G12:G506))</f>
        <v>1.8761492629153006E-3</v>
      </c>
      <c r="H523" s="50">
        <v>4.1007839716932827E-4</v>
      </c>
      <c r="I523" s="50">
        <v>2.0614634954783692E-4</v>
      </c>
      <c r="J523" s="50">
        <v>8.273292394619453E-4</v>
      </c>
      <c r="K523" s="51">
        <v>1.1840426451362206E-5</v>
      </c>
    </row>
    <row r="524" spans="1:12" x14ac:dyDescent="0.25">
      <c r="A524" s="57" t="s">
        <v>2</v>
      </c>
      <c r="B524" s="52">
        <v>5.1516466644555604E-5</v>
      </c>
      <c r="C524" s="52">
        <v>1.1058606798335948E-4</v>
      </c>
      <c r="D524" s="52">
        <v>3.0280944658991938E-5</v>
      </c>
      <c r="E524" s="52">
        <v>5.7763953342939059E-5</v>
      </c>
      <c r="F524" s="53">
        <v>4.4883909764699892E-5</v>
      </c>
      <c r="G524" s="50">
        <v>4.1007839716932827E-4</v>
      </c>
      <c r="H524" s="50">
        <v>8.8455411364903481E-4</v>
      </c>
      <c r="I524" s="50">
        <v>2.5186599884378377E-4</v>
      </c>
      <c r="J524" s="50">
        <v>6.112581520214918E-4</v>
      </c>
      <c r="K524" s="51">
        <v>8.2622680661098444E-5</v>
      </c>
    </row>
    <row r="525" spans="1:12" x14ac:dyDescent="0.25">
      <c r="A525" s="57" t="s">
        <v>3</v>
      </c>
      <c r="B525" s="52">
        <v>2.0623065801742882E-5</v>
      </c>
      <c r="C525" s="52">
        <v>3.0280944658991938E-5</v>
      </c>
      <c r="D525" s="52">
        <v>7.7386289299581531E-5</v>
      </c>
      <c r="E525" s="52">
        <v>2.4728905801845183E-5</v>
      </c>
      <c r="F525" s="53">
        <v>1.2470874193261297E-5</v>
      </c>
      <c r="G525" s="50">
        <v>2.0614634954783692E-4</v>
      </c>
      <c r="H525" s="50">
        <v>2.5186599884378377E-4</v>
      </c>
      <c r="I525" s="50">
        <v>7.3394117788100897E-4</v>
      </c>
      <c r="J525" s="50">
        <v>3.2442323003950834E-4</v>
      </c>
      <c r="K525" s="51">
        <v>6.0698724981483769E-5</v>
      </c>
    </row>
    <row r="526" spans="1:12" x14ac:dyDescent="0.25">
      <c r="A526" s="57" t="s">
        <v>4</v>
      </c>
      <c r="B526" s="52">
        <v>5.874385130167665E-5</v>
      </c>
      <c r="C526" s="52">
        <v>5.7763953342939059E-5</v>
      </c>
      <c r="D526" s="52">
        <v>2.4728905801845183E-5</v>
      </c>
      <c r="E526" s="52">
        <v>1.1512616020606981E-4</v>
      </c>
      <c r="F526" s="53">
        <v>1.3834921084761396E-5</v>
      </c>
      <c r="G526" s="50">
        <v>8.273292394619453E-4</v>
      </c>
      <c r="H526" s="50">
        <v>6.112581520214918E-4</v>
      </c>
      <c r="I526" s="50">
        <v>3.2442323003950834E-4</v>
      </c>
      <c r="J526" s="50">
        <v>1.157902916964269E-3</v>
      </c>
      <c r="K526" s="51">
        <v>1.2381398449994141E-4</v>
      </c>
    </row>
    <row r="527" spans="1:12" x14ac:dyDescent="0.25">
      <c r="A527" s="58" t="s">
        <v>5</v>
      </c>
      <c r="B527" s="59">
        <v>3.2029033010614256E-5</v>
      </c>
      <c r="C527" s="59">
        <v>4.4883909764699892E-5</v>
      </c>
      <c r="D527" s="59">
        <v>1.2470874193261297E-5</v>
      </c>
      <c r="E527" s="59">
        <v>1.3834921084761396E-5</v>
      </c>
      <c r="F527" s="60">
        <v>1.8737019901466127E-4</v>
      </c>
      <c r="G527" s="61">
        <v>1.1840426451362206E-5</v>
      </c>
      <c r="H527" s="61">
        <v>8.2622680661098444E-5</v>
      </c>
      <c r="I527" s="61">
        <v>6.0698724981483769E-5</v>
      </c>
      <c r="J527" s="61">
        <v>1.2381398449994141E-4</v>
      </c>
      <c r="K527" s="62">
        <v>1.4051718031081839E-3</v>
      </c>
    </row>
    <row r="528" spans="1:12" x14ac:dyDescent="0.25">
      <c r="L528" s="49"/>
    </row>
    <row r="529" spans="1:12" x14ac:dyDescent="0.25">
      <c r="A529" s="54" t="s">
        <v>23</v>
      </c>
      <c r="B529" s="55" t="s">
        <v>1</v>
      </c>
      <c r="C529" s="55" t="s">
        <v>2</v>
      </c>
      <c r="D529" s="55" t="s">
        <v>3</v>
      </c>
      <c r="E529" s="55" t="s">
        <v>4</v>
      </c>
      <c r="F529" s="56" t="s">
        <v>5</v>
      </c>
      <c r="G529" s="55" t="s">
        <v>1</v>
      </c>
      <c r="H529" s="55" t="s">
        <v>2</v>
      </c>
      <c r="I529" s="55" t="s">
        <v>3</v>
      </c>
      <c r="J529" s="55" t="s">
        <v>4</v>
      </c>
      <c r="K529" s="56" t="s">
        <v>5</v>
      </c>
      <c r="L529" s="49"/>
    </row>
    <row r="530" spans="1:12" x14ac:dyDescent="0.25">
      <c r="A530" s="57" t="s">
        <v>1</v>
      </c>
      <c r="B530" s="165">
        <v>1</v>
      </c>
      <c r="C530" s="165"/>
      <c r="D530" s="165"/>
      <c r="E530" s="165"/>
      <c r="F530" s="166"/>
      <c r="G530" s="165">
        <v>1</v>
      </c>
      <c r="H530" s="165"/>
      <c r="I530" s="165"/>
      <c r="J530" s="165"/>
      <c r="K530" s="166"/>
      <c r="L530" s="71"/>
    </row>
    <row r="531" spans="1:12" x14ac:dyDescent="0.25">
      <c r="A531" s="57" t="s">
        <v>2</v>
      </c>
      <c r="B531" s="165">
        <v>0.39830013492509236</v>
      </c>
      <c r="C531" s="165">
        <v>1</v>
      </c>
      <c r="D531" s="165"/>
      <c r="E531" s="165"/>
      <c r="F531" s="166"/>
      <c r="G531" s="165">
        <v>0.21087023280418418</v>
      </c>
      <c r="H531" s="165">
        <v>1</v>
      </c>
      <c r="I531" s="165"/>
      <c r="J531" s="165"/>
      <c r="K531" s="166"/>
      <c r="L531" s="69"/>
    </row>
    <row r="532" spans="1:12" x14ac:dyDescent="0.25">
      <c r="A532" s="57" t="s">
        <v>3</v>
      </c>
      <c r="B532" s="165">
        <v>0.18739305186861138</v>
      </c>
      <c r="C532" s="165">
        <v>0.32045678491849566</v>
      </c>
      <c r="D532" s="165">
        <v>1</v>
      </c>
      <c r="E532" s="165"/>
      <c r="F532" s="166"/>
      <c r="G532" s="165">
        <v>8.6364790477114067E-2</v>
      </c>
      <c r="H532" s="165">
        <v>0.18630259659985687</v>
      </c>
      <c r="I532" s="165">
        <v>1</v>
      </c>
      <c r="J532" s="165"/>
      <c r="K532" s="166"/>
      <c r="L532" s="69"/>
    </row>
    <row r="533" spans="1:12" x14ac:dyDescent="0.25">
      <c r="A533" s="57" t="s">
        <v>4</v>
      </c>
      <c r="B533" s="165">
        <v>0.44876976307162181</v>
      </c>
      <c r="C533" s="165">
        <v>0.50738624612782557</v>
      </c>
      <c r="D533" s="165">
        <v>0.25687041573056502</v>
      </c>
      <c r="E533" s="165">
        <v>1</v>
      </c>
      <c r="F533" s="166"/>
      <c r="G533" s="165">
        <v>0.51905593267101902</v>
      </c>
      <c r="H533" s="165">
        <v>0.55079473459986372</v>
      </c>
      <c r="I533" s="165">
        <v>0.28146987001467871</v>
      </c>
      <c r="J533" s="165">
        <v>1</v>
      </c>
      <c r="K533" s="166"/>
      <c r="L533" s="69"/>
    </row>
    <row r="534" spans="1:12" x14ac:dyDescent="0.25">
      <c r="A534" s="58" t="s">
        <v>5</v>
      </c>
      <c r="B534" s="167">
        <v>0.18871375294945678</v>
      </c>
      <c r="C534" s="167">
        <v>0.30684821066531209</v>
      </c>
      <c r="D534" s="167">
        <v>9.8727404857979095E-2</v>
      </c>
      <c r="E534" s="167">
        <v>8.9444646025816005E-2</v>
      </c>
      <c r="F534" s="168">
        <v>1</v>
      </c>
      <c r="G534" s="167">
        <v>-8.1996616837722261E-2</v>
      </c>
      <c r="H534" s="167">
        <v>-7.0336661588389887E-2</v>
      </c>
      <c r="I534" s="167">
        <v>-3.5891876791097906E-2</v>
      </c>
      <c r="J534" s="167">
        <v>1.5435626621855188E-2</v>
      </c>
      <c r="K534" s="168">
        <v>1</v>
      </c>
      <c r="L534" s="69"/>
    </row>
    <row r="535" spans="1:12" x14ac:dyDescent="0.25">
      <c r="B535" s="69"/>
      <c r="C535" s="49"/>
      <c r="D535" s="49"/>
      <c r="E535" s="49"/>
      <c r="G535" s="69"/>
      <c r="H535" s="69"/>
      <c r="I535" s="69"/>
      <c r="J535" s="69"/>
      <c r="K535" s="70"/>
      <c r="L535" s="69"/>
    </row>
    <row r="536" spans="1:12" x14ac:dyDescent="0.25">
      <c r="B536" s="49"/>
      <c r="C536" s="49"/>
      <c r="D536" s="49"/>
      <c r="E536" s="49"/>
      <c r="G536" s="49"/>
      <c r="H536" s="49"/>
      <c r="I536" s="49"/>
      <c r="J536" s="49"/>
      <c r="L536" s="49"/>
    </row>
  </sheetData>
  <mergeCells count="2">
    <mergeCell ref="B1:F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CD47-17CE-42C1-A92D-C1498F68F23A}">
  <sheetPr>
    <tabColor theme="7" tint="0.79998168889431442"/>
  </sheetPr>
  <dimension ref="A1:AA274"/>
  <sheetViews>
    <sheetView topLeftCell="D248" zoomScale="70" zoomScaleNormal="70" workbookViewId="0">
      <selection activeCell="O22" sqref="O22:O274"/>
    </sheetView>
  </sheetViews>
  <sheetFormatPr defaultRowHeight="15" x14ac:dyDescent="0.25"/>
  <cols>
    <col min="1" max="5" width="12" customWidth="1"/>
    <col min="6" max="6" width="16.28515625" customWidth="1"/>
    <col min="7" max="8" width="15.42578125" customWidth="1"/>
    <col min="9" max="9" width="26" customWidth="1"/>
    <col min="10" max="11" width="15.42578125" customWidth="1"/>
    <col min="13" max="13" width="16.28515625" customWidth="1"/>
    <col min="14" max="14" width="10.7109375" customWidth="1"/>
    <col min="15" max="15" width="13.5703125" customWidth="1"/>
    <col min="16" max="18" width="12.85546875" customWidth="1"/>
    <col min="19" max="19" width="17" customWidth="1"/>
    <col min="20" max="23" width="12.85546875" customWidth="1"/>
    <col min="24" max="24" width="47.140625" customWidth="1"/>
    <col min="25" max="25" width="12.85546875" customWidth="1"/>
    <col min="26" max="26" width="14.42578125" customWidth="1"/>
  </cols>
  <sheetData>
    <row r="1" spans="1:25" ht="22.5" customHeight="1" x14ac:dyDescent="0.25">
      <c r="F1" s="132" t="s">
        <v>26</v>
      </c>
      <c r="G1" s="133">
        <v>0.99</v>
      </c>
      <c r="H1" s="133" t="s">
        <v>46</v>
      </c>
      <c r="I1" s="112"/>
      <c r="J1" s="112"/>
      <c r="K1" s="112"/>
      <c r="L1" s="112"/>
      <c r="M1" s="112"/>
      <c r="N1" s="112"/>
      <c r="O1" s="113"/>
      <c r="P1" s="132" t="s">
        <v>26</v>
      </c>
      <c r="Q1" s="133">
        <v>0.99</v>
      </c>
      <c r="R1" s="133" t="s">
        <v>47</v>
      </c>
      <c r="S1" s="112"/>
      <c r="T1" s="112"/>
      <c r="U1" s="112"/>
      <c r="V1" s="112"/>
      <c r="W1" s="112"/>
      <c r="X1" s="112"/>
      <c r="Y1" s="113"/>
    </row>
    <row r="2" spans="1:25" x14ac:dyDescent="0.25">
      <c r="A2" s="92" t="s">
        <v>1</v>
      </c>
      <c r="B2" s="171" t="s">
        <v>2</v>
      </c>
      <c r="C2" s="171" t="s">
        <v>3</v>
      </c>
      <c r="D2" s="171" t="s">
        <v>4</v>
      </c>
      <c r="E2" s="171" t="s">
        <v>5</v>
      </c>
      <c r="F2" s="114" t="s">
        <v>22</v>
      </c>
      <c r="G2" s="86" t="s">
        <v>1</v>
      </c>
      <c r="H2" s="86" t="s">
        <v>2</v>
      </c>
      <c r="I2" s="86" t="s">
        <v>3</v>
      </c>
      <c r="J2" s="86" t="s">
        <v>4</v>
      </c>
      <c r="K2" s="87" t="s">
        <v>5</v>
      </c>
      <c r="L2" s="81"/>
      <c r="M2" s="134" t="s">
        <v>27</v>
      </c>
      <c r="N2" s="56" t="s">
        <v>28</v>
      </c>
      <c r="O2" s="115"/>
      <c r="P2" s="114" t="s">
        <v>22</v>
      </c>
      <c r="Q2" s="86" t="s">
        <v>1</v>
      </c>
      <c r="R2" s="86" t="s">
        <v>2</v>
      </c>
      <c r="S2" s="86" t="s">
        <v>3</v>
      </c>
      <c r="T2" s="86" t="s">
        <v>4</v>
      </c>
      <c r="U2" s="87" t="s">
        <v>5</v>
      </c>
      <c r="V2" s="81"/>
      <c r="W2" s="134" t="s">
        <v>27</v>
      </c>
      <c r="X2" s="56" t="s">
        <v>28</v>
      </c>
      <c r="Y2" s="115"/>
    </row>
    <row r="3" spans="1:25" x14ac:dyDescent="0.25">
      <c r="A3" s="169">
        <v>0.2</v>
      </c>
      <c r="B3" s="170">
        <v>0.2</v>
      </c>
      <c r="C3" s="170">
        <v>0.2</v>
      </c>
      <c r="D3" s="170">
        <v>0.2</v>
      </c>
      <c r="E3" s="170">
        <v>0.2</v>
      </c>
      <c r="F3" s="116" t="s">
        <v>1</v>
      </c>
      <c r="G3" s="88">
        <v>1.4601031500198426E-4</v>
      </c>
      <c r="H3" s="88">
        <v>5.1516466644555604E-5</v>
      </c>
      <c r="I3" s="88">
        <v>2.0623065801742882E-5</v>
      </c>
      <c r="J3" s="88">
        <v>5.874385130167665E-5</v>
      </c>
      <c r="K3" s="89">
        <v>3.2029033010614256E-5</v>
      </c>
      <c r="L3" s="81"/>
      <c r="M3" s="135" t="s">
        <v>1</v>
      </c>
      <c r="N3" s="94">
        <v>0.2</v>
      </c>
      <c r="O3" s="115"/>
      <c r="P3" s="116" t="s">
        <v>1</v>
      </c>
      <c r="Q3" s="88">
        <v>1.8761492629153006E-3</v>
      </c>
      <c r="R3" s="88">
        <v>4.1007839716932827E-4</v>
      </c>
      <c r="S3" s="88">
        <v>2.0614634954783692E-4</v>
      </c>
      <c r="T3" s="88">
        <v>8.273292394619453E-4</v>
      </c>
      <c r="U3" s="89">
        <v>1.1840426451362206E-5</v>
      </c>
      <c r="V3" s="81"/>
      <c r="W3" s="135" t="s">
        <v>1</v>
      </c>
      <c r="X3" s="94">
        <v>0.2</v>
      </c>
      <c r="Y3" s="115"/>
    </row>
    <row r="4" spans="1:25" x14ac:dyDescent="0.25">
      <c r="F4" s="116" t="s">
        <v>2</v>
      </c>
      <c r="G4" s="88">
        <v>5.1516466644555604E-5</v>
      </c>
      <c r="H4" s="88">
        <v>1.1058606798335948E-4</v>
      </c>
      <c r="I4" s="88">
        <v>3.0280944658991938E-5</v>
      </c>
      <c r="J4" s="88">
        <v>5.7763953342939059E-5</v>
      </c>
      <c r="K4" s="89">
        <v>4.4883909764699892E-5</v>
      </c>
      <c r="L4" s="81"/>
      <c r="M4" s="135" t="s">
        <v>2</v>
      </c>
      <c r="N4" s="94">
        <v>0.2</v>
      </c>
      <c r="O4" s="115"/>
      <c r="P4" s="116" t="s">
        <v>2</v>
      </c>
      <c r="Q4" s="88">
        <v>4.1007839716932827E-4</v>
      </c>
      <c r="R4" s="88">
        <v>8.8455411364903481E-4</v>
      </c>
      <c r="S4" s="88">
        <v>2.5186599884378377E-4</v>
      </c>
      <c r="T4" s="88">
        <v>6.112581520214918E-4</v>
      </c>
      <c r="U4" s="89">
        <v>8.2622680661098444E-5</v>
      </c>
      <c r="V4" s="81"/>
      <c r="W4" s="135" t="s">
        <v>2</v>
      </c>
      <c r="X4" s="94">
        <v>0.2</v>
      </c>
      <c r="Y4" s="115"/>
    </row>
    <row r="5" spans="1:25" x14ac:dyDescent="0.25">
      <c r="F5" s="116" t="s">
        <v>3</v>
      </c>
      <c r="G5" s="88">
        <v>2.0623065801742882E-5</v>
      </c>
      <c r="H5" s="88">
        <v>3.0280944658991938E-5</v>
      </c>
      <c r="I5" s="88">
        <v>7.7386289299581531E-5</v>
      </c>
      <c r="J5" s="88">
        <v>2.4728905801845183E-5</v>
      </c>
      <c r="K5" s="89">
        <v>1.2470874193261297E-5</v>
      </c>
      <c r="L5" s="81"/>
      <c r="M5" s="135" t="s">
        <v>3</v>
      </c>
      <c r="N5" s="94">
        <v>0.2</v>
      </c>
      <c r="O5" s="115"/>
      <c r="P5" s="116" t="s">
        <v>3</v>
      </c>
      <c r="Q5" s="88">
        <v>2.0614634954783692E-4</v>
      </c>
      <c r="R5" s="88">
        <v>2.5186599884378377E-4</v>
      </c>
      <c r="S5" s="88">
        <v>7.3394117788100897E-4</v>
      </c>
      <c r="T5" s="88">
        <v>3.2442323003950834E-4</v>
      </c>
      <c r="U5" s="89">
        <v>6.0698724981483769E-5</v>
      </c>
      <c r="V5" s="81"/>
      <c r="W5" s="135" t="s">
        <v>3</v>
      </c>
      <c r="X5" s="94">
        <v>0.2</v>
      </c>
      <c r="Y5" s="115"/>
    </row>
    <row r="6" spans="1:25" x14ac:dyDescent="0.25">
      <c r="F6" s="116" t="s">
        <v>4</v>
      </c>
      <c r="G6" s="88">
        <v>5.874385130167665E-5</v>
      </c>
      <c r="H6" s="88">
        <v>5.7763953342939059E-5</v>
      </c>
      <c r="I6" s="88">
        <v>2.4728905801845183E-5</v>
      </c>
      <c r="J6" s="88">
        <v>1.1512616020606981E-4</v>
      </c>
      <c r="K6" s="89">
        <v>1.3834921084761396E-5</v>
      </c>
      <c r="L6" s="81"/>
      <c r="M6" s="135" t="s">
        <v>4</v>
      </c>
      <c r="N6" s="95">
        <v>0.2</v>
      </c>
      <c r="O6" s="115"/>
      <c r="P6" s="116" t="s">
        <v>4</v>
      </c>
      <c r="Q6" s="88">
        <v>8.273292394619453E-4</v>
      </c>
      <c r="R6" s="88">
        <v>6.112581520214918E-4</v>
      </c>
      <c r="S6" s="88">
        <v>3.2442323003950834E-4</v>
      </c>
      <c r="T6" s="88">
        <v>1.157902916964269E-3</v>
      </c>
      <c r="U6" s="89">
        <v>1.2381398449994141E-4</v>
      </c>
      <c r="V6" s="81"/>
      <c r="W6" s="135" t="s">
        <v>4</v>
      </c>
      <c r="X6" s="95">
        <v>0.2</v>
      </c>
      <c r="Y6" s="115"/>
    </row>
    <row r="7" spans="1:25" x14ac:dyDescent="0.25">
      <c r="F7" s="117" t="s">
        <v>5</v>
      </c>
      <c r="G7" s="90">
        <v>3.2029033010614256E-5</v>
      </c>
      <c r="H7" s="90">
        <v>4.4883909764699892E-5</v>
      </c>
      <c r="I7" s="90">
        <v>1.2470874193261297E-5</v>
      </c>
      <c r="J7" s="90">
        <v>1.3834921084761396E-5</v>
      </c>
      <c r="K7" s="91">
        <v>1.8737019901466127E-4</v>
      </c>
      <c r="L7" s="81"/>
      <c r="M7" s="136" t="s">
        <v>5</v>
      </c>
      <c r="N7" s="96">
        <v>0.2</v>
      </c>
      <c r="O7" s="115"/>
      <c r="P7" s="117" t="s">
        <v>5</v>
      </c>
      <c r="Q7" s="90">
        <v>1.1840426451362206E-5</v>
      </c>
      <c r="R7" s="90">
        <v>8.2622680661098444E-5</v>
      </c>
      <c r="S7" s="90">
        <v>6.0698724981483769E-5</v>
      </c>
      <c r="T7" s="90">
        <v>1.2381398449994141E-4</v>
      </c>
      <c r="U7" s="91">
        <v>1.4051718031081839E-3</v>
      </c>
      <c r="V7" s="81"/>
      <c r="W7" s="136" t="s">
        <v>5</v>
      </c>
      <c r="X7" s="96">
        <v>0.2</v>
      </c>
      <c r="Y7" s="115"/>
    </row>
    <row r="8" spans="1:25" x14ac:dyDescent="0.25">
      <c r="F8" s="118"/>
      <c r="G8" s="81"/>
      <c r="H8" s="81"/>
      <c r="I8" s="81"/>
      <c r="J8" s="81"/>
      <c r="K8" s="81"/>
      <c r="L8" s="81"/>
      <c r="M8" s="81"/>
      <c r="N8" s="81"/>
      <c r="O8" s="115"/>
      <c r="P8" s="118"/>
      <c r="Q8" s="81"/>
      <c r="R8" s="81"/>
      <c r="S8" s="81"/>
      <c r="T8" s="81"/>
      <c r="U8" s="81"/>
      <c r="V8" s="81"/>
      <c r="W8" s="81"/>
      <c r="X8" s="81"/>
      <c r="Y8" s="115"/>
    </row>
    <row r="9" spans="1:25" x14ac:dyDescent="0.25">
      <c r="F9" s="119" t="s">
        <v>34</v>
      </c>
      <c r="G9" s="103">
        <f>MMULT(MMULT(A3:E3,G3:K7),N3:N7)</f>
        <v>5.3209235308633315E-5</v>
      </c>
      <c r="H9" s="81"/>
      <c r="I9" s="107" t="s">
        <v>33</v>
      </c>
      <c r="J9" s="99">
        <v>0.01</v>
      </c>
      <c r="K9" s="81"/>
      <c r="L9" s="81"/>
      <c r="M9" s="81"/>
      <c r="N9" s="81"/>
      <c r="O9" s="115"/>
      <c r="P9" s="119" t="s">
        <v>34</v>
      </c>
      <c r="Q9" s="103">
        <f>MMULT(MMULT(A3:E3,Q3:U7),X3:X7)</f>
        <v>4.7511494567493431E-4</v>
      </c>
      <c r="R9" s="81"/>
      <c r="S9" s="107" t="s">
        <v>33</v>
      </c>
      <c r="T9" s="99">
        <v>0.01</v>
      </c>
      <c r="U9" s="81"/>
      <c r="V9" s="81"/>
      <c r="W9" s="81"/>
      <c r="X9" s="81"/>
      <c r="Y9" s="115"/>
    </row>
    <row r="10" spans="1:25" x14ac:dyDescent="0.25">
      <c r="F10" s="120" t="s">
        <v>35</v>
      </c>
      <c r="G10" s="104">
        <f>SQRT(G9)</f>
        <v>7.2944660742670754E-3</v>
      </c>
      <c r="H10" s="81"/>
      <c r="I10" s="108" t="s">
        <v>31</v>
      </c>
      <c r="J10" s="100">
        <f>_xlfn.NORM.S.INV($J$9)</f>
        <v>-2.3263478740408408</v>
      </c>
      <c r="K10" s="81"/>
      <c r="L10" s="81"/>
      <c r="M10" s="81"/>
      <c r="N10" s="81"/>
      <c r="O10" s="115"/>
      <c r="P10" s="120" t="s">
        <v>35</v>
      </c>
      <c r="Q10" s="104">
        <f>SQRT(Q9)</f>
        <v>2.1797131592825106E-2</v>
      </c>
      <c r="R10" s="81"/>
      <c r="S10" s="108" t="s">
        <v>31</v>
      </c>
      <c r="T10" s="100">
        <f>_xlfn.NORM.S.INV($J$9)</f>
        <v>-2.3263478740408408</v>
      </c>
      <c r="U10" s="81"/>
      <c r="V10" s="81"/>
      <c r="W10" s="81"/>
      <c r="X10" s="81"/>
      <c r="Y10" s="115"/>
    </row>
    <row r="11" spans="1:25" x14ac:dyDescent="0.25">
      <c r="F11" s="120" t="s">
        <v>29</v>
      </c>
      <c r="G11" s="105">
        <f>$G$10*J10</f>
        <v>-1.6969465644134249E-2</v>
      </c>
      <c r="H11" s="81"/>
      <c r="I11" s="102" t="s">
        <v>32</v>
      </c>
      <c r="J11" s="101">
        <f>-1/SQRT(2*PI())*EXP(-1*(_xlfn.NORM.S.INV($J$9))^2/2)/$J$9</f>
        <v>-2.665214220345808</v>
      </c>
      <c r="K11" s="81"/>
      <c r="L11" s="81"/>
      <c r="M11" s="81"/>
      <c r="N11" s="81"/>
      <c r="O11" s="115"/>
      <c r="P11" s="120" t="s">
        <v>29</v>
      </c>
      <c r="Q11" s="105">
        <f>$Q$10*T10</f>
        <v>-5.0707710741157132E-2</v>
      </c>
      <c r="R11" s="81"/>
      <c r="S11" s="102" t="s">
        <v>32</v>
      </c>
      <c r="T11" s="101">
        <f>-1/SQRT(2*PI())*EXP(-1*(_xlfn.NORM.S.INV($J$9))^2/2)/$J$9</f>
        <v>-2.665214220345808</v>
      </c>
      <c r="U11" s="81"/>
      <c r="V11" s="81"/>
      <c r="W11" s="81"/>
      <c r="X11" s="81"/>
      <c r="Y11" s="115"/>
    </row>
    <row r="12" spans="1:25" x14ac:dyDescent="0.25">
      <c r="F12" s="121" t="s">
        <v>30</v>
      </c>
      <c r="G12" s="106">
        <f>$G$10*J11</f>
        <v>-1.9441314710966669E-2</v>
      </c>
      <c r="H12" s="81"/>
      <c r="I12" s="81"/>
      <c r="J12" s="81"/>
      <c r="K12" s="81"/>
      <c r="L12" s="81"/>
      <c r="M12" s="81"/>
      <c r="N12" s="81"/>
      <c r="O12" s="115"/>
      <c r="P12" s="121" t="s">
        <v>30</v>
      </c>
      <c r="Q12" s="106">
        <f>$Q$10*T11</f>
        <v>-5.8094025083946343E-2</v>
      </c>
      <c r="R12" s="81"/>
      <c r="S12" s="81"/>
      <c r="T12" s="81"/>
      <c r="U12" s="81"/>
      <c r="V12" s="81"/>
      <c r="W12" s="81"/>
      <c r="X12" s="81"/>
      <c r="Y12" s="115"/>
    </row>
    <row r="13" spans="1:25" x14ac:dyDescent="0.25">
      <c r="F13" s="118"/>
      <c r="G13" s="81"/>
      <c r="H13" s="81"/>
      <c r="I13" s="81"/>
      <c r="J13" s="81"/>
      <c r="K13" s="81"/>
      <c r="L13" s="81"/>
      <c r="M13" s="81"/>
      <c r="N13" s="81"/>
      <c r="O13" s="115"/>
      <c r="P13" s="118"/>
      <c r="Q13" s="81"/>
      <c r="R13" s="81"/>
      <c r="S13" s="81"/>
      <c r="T13" s="81"/>
      <c r="U13" s="81"/>
      <c r="V13" s="81"/>
      <c r="W13" s="81"/>
      <c r="X13" s="81"/>
      <c r="Y13" s="115"/>
    </row>
    <row r="14" spans="1:25" x14ac:dyDescent="0.25">
      <c r="F14" s="122" t="s">
        <v>36</v>
      </c>
      <c r="G14" s="79">
        <v>10</v>
      </c>
      <c r="H14" s="81"/>
      <c r="I14" s="81"/>
      <c r="J14" s="81"/>
      <c r="K14" s="81"/>
      <c r="L14" s="81"/>
      <c r="M14" s="81"/>
      <c r="N14" s="81"/>
      <c r="O14" s="115"/>
      <c r="P14" s="81"/>
      <c r="Q14" s="81"/>
      <c r="R14" s="81"/>
      <c r="S14" s="81"/>
      <c r="T14" s="81"/>
      <c r="U14" s="81"/>
      <c r="V14" s="81"/>
      <c r="Y14" s="115"/>
    </row>
    <row r="15" spans="1:25" x14ac:dyDescent="0.25">
      <c r="F15" s="120" t="s">
        <v>37</v>
      </c>
      <c r="G15" s="111">
        <f>SQRT(G14)</f>
        <v>3.1622776601683795</v>
      </c>
      <c r="H15" s="81"/>
      <c r="I15" s="123"/>
      <c r="J15" s="123"/>
      <c r="K15" s="81"/>
      <c r="L15" s="81"/>
      <c r="M15" s="81"/>
      <c r="N15" s="81"/>
      <c r="O15" s="115"/>
      <c r="P15" s="81"/>
      <c r="Q15" s="123"/>
      <c r="R15" s="123"/>
      <c r="S15" s="81"/>
      <c r="T15" s="81"/>
      <c r="U15" s="81"/>
      <c r="V15" s="81"/>
      <c r="Y15" s="115"/>
    </row>
    <row r="16" spans="1:25" x14ac:dyDescent="0.25">
      <c r="F16" s="120" t="s">
        <v>29</v>
      </c>
      <c r="G16" s="105">
        <f>G11*G15</f>
        <v>-5.3662162111440558E-2</v>
      </c>
      <c r="H16" s="81"/>
      <c r="I16" s="124"/>
      <c r="J16" s="124"/>
      <c r="K16" s="125"/>
      <c r="L16" s="81"/>
      <c r="M16" s="81"/>
      <c r="N16" s="81"/>
      <c r="O16" s="115"/>
      <c r="P16" s="81"/>
      <c r="Q16" s="124"/>
      <c r="R16" s="124"/>
      <c r="S16" s="125"/>
      <c r="T16" s="81"/>
      <c r="U16" s="81"/>
      <c r="V16" s="81"/>
      <c r="Y16" s="115"/>
    </row>
    <row r="17" spans="6:25" x14ac:dyDescent="0.25">
      <c r="F17" s="121" t="s">
        <v>30</v>
      </c>
      <c r="G17" s="106">
        <f>G12*G15</f>
        <v>-6.1478835194792775E-2</v>
      </c>
      <c r="H17" s="81"/>
      <c r="I17" s="123"/>
      <c r="J17" s="123"/>
      <c r="K17" s="126"/>
      <c r="L17" s="81"/>
      <c r="M17" s="81"/>
      <c r="N17" s="81"/>
      <c r="O17" s="115"/>
      <c r="P17" s="81"/>
      <c r="Q17" s="123"/>
      <c r="R17" s="123"/>
      <c r="S17" s="126"/>
      <c r="T17" s="81"/>
      <c r="U17" s="81"/>
      <c r="V17" s="81"/>
      <c r="Y17" s="115"/>
    </row>
    <row r="18" spans="6:25" ht="15.75" thickBot="1" x14ac:dyDescent="0.3">
      <c r="F18" s="127"/>
      <c r="G18" s="128"/>
      <c r="H18" s="128"/>
      <c r="I18" s="129"/>
      <c r="J18" s="129"/>
      <c r="K18" s="130"/>
      <c r="L18" s="128"/>
      <c r="M18" s="128"/>
      <c r="N18" s="128"/>
      <c r="O18" s="131"/>
      <c r="P18" s="127"/>
      <c r="Q18" s="128"/>
      <c r="R18" s="128"/>
      <c r="S18" s="129"/>
      <c r="T18" s="129"/>
      <c r="U18" s="130"/>
      <c r="V18" s="128"/>
      <c r="W18" s="128"/>
      <c r="X18" s="128"/>
      <c r="Y18" s="131"/>
    </row>
    <row r="19" spans="6:25" x14ac:dyDescent="0.25">
      <c r="F19" s="81"/>
      <c r="G19" s="81"/>
      <c r="H19" s="81"/>
      <c r="I19" s="123"/>
      <c r="J19" s="123"/>
      <c r="K19" s="126"/>
      <c r="L19" s="81"/>
      <c r="M19" s="81"/>
      <c r="N19" s="81"/>
      <c r="O19" s="81"/>
      <c r="P19" s="81"/>
      <c r="Q19" s="81"/>
      <c r="R19" s="81"/>
      <c r="S19" s="123"/>
      <c r="T19" s="123"/>
      <c r="U19" s="126"/>
      <c r="V19" s="81"/>
      <c r="W19" s="81"/>
      <c r="X19" s="81"/>
      <c r="Y19" s="81"/>
    </row>
    <row r="20" spans="6:25" ht="18.75" x14ac:dyDescent="0.3">
      <c r="Q20" s="139" t="s">
        <v>66</v>
      </c>
      <c r="R20" s="140"/>
      <c r="S20" s="140"/>
      <c r="T20" s="141"/>
    </row>
    <row r="21" spans="6:25" ht="18.75" x14ac:dyDescent="0.3">
      <c r="F21" s="139" t="s">
        <v>38</v>
      </c>
      <c r="G21" s="140"/>
      <c r="H21" s="140"/>
      <c r="I21" s="140"/>
      <c r="J21" s="140"/>
      <c r="K21" s="140"/>
      <c r="L21" s="141"/>
      <c r="N21" s="283" t="s">
        <v>0</v>
      </c>
      <c r="O21" s="253"/>
      <c r="Q21" s="145" t="s">
        <v>39</v>
      </c>
      <c r="R21" s="146" t="s">
        <v>40</v>
      </c>
      <c r="S21" s="146" t="s">
        <v>41</v>
      </c>
      <c r="T21" s="147" t="s">
        <v>42</v>
      </c>
    </row>
    <row r="22" spans="6:25" ht="21.75" customHeight="1" x14ac:dyDescent="0.25">
      <c r="F22" s="145" t="s">
        <v>0</v>
      </c>
      <c r="G22" s="146" t="s">
        <v>34</v>
      </c>
      <c r="H22" s="146" t="s">
        <v>35</v>
      </c>
      <c r="I22" s="146" t="s">
        <v>39</v>
      </c>
      <c r="J22" s="146" t="s">
        <v>40</v>
      </c>
      <c r="K22" s="146" t="s">
        <v>41</v>
      </c>
      <c r="L22" s="147" t="s">
        <v>42</v>
      </c>
      <c r="N22" s="235"/>
      <c r="O22" s="284" t="s">
        <v>64</v>
      </c>
      <c r="Q22" s="254">
        <f>SUM(Q23:Q274)</f>
        <v>4</v>
      </c>
      <c r="R22" s="255">
        <f t="shared" ref="R22:T22" si="0">SUM(R23:R274)</f>
        <v>0</v>
      </c>
      <c r="S22" s="255">
        <f t="shared" si="0"/>
        <v>0</v>
      </c>
      <c r="T22" s="256">
        <f t="shared" si="0"/>
        <v>0</v>
      </c>
    </row>
    <row r="23" spans="6:25" ht="15.75" x14ac:dyDescent="0.25">
      <c r="F23" s="142">
        <v>41669</v>
      </c>
      <c r="G23" s="148" cm="1">
        <f t="array" ref="G23">MMULT(MMULT(TRANSPOSE($N$3:$N$7),MMULT(TRANSPOSE(ln_return!B3:F255),ln_return!B3:F255)/(COUNT(ln_return!F3:F255))),$N$3:$N$7)</f>
        <v>6.7347575351748575E-5</v>
      </c>
      <c r="H23" s="149">
        <f>SQRT(G23)</f>
        <v>8.2065568511860421E-3</v>
      </c>
      <c r="I23" s="149">
        <f>$J$10*H23</f>
        <v>-1.9091306083951945E-2</v>
      </c>
      <c r="J23" s="149">
        <f>I23*$G$15</f>
        <v>-6.0372010732717904E-2</v>
      </c>
      <c r="K23" s="149">
        <f>H23*$J$11</f>
        <v>-2.1872232019857357E-2</v>
      </c>
      <c r="L23" s="150">
        <f>K23*$G$15</f>
        <v>-6.9166070694414439E-2</v>
      </c>
      <c r="N23" s="238">
        <v>41669</v>
      </c>
      <c r="O23" s="250">
        <v>1.8226771232603513E-3</v>
      </c>
      <c r="Q23" s="77">
        <f>IF(I23&gt;$O23, 1,0)</f>
        <v>0</v>
      </c>
      <c r="R23" s="78">
        <f t="shared" ref="R23:T23" si="1">IF(J23&gt;$O23, 1,0)</f>
        <v>0</v>
      </c>
      <c r="S23" s="78">
        <f t="shared" si="1"/>
        <v>0</v>
      </c>
      <c r="T23" s="79">
        <f t="shared" si="1"/>
        <v>0</v>
      </c>
      <c r="W23" s="267" t="s">
        <v>73</v>
      </c>
      <c r="X23" s="268"/>
      <c r="Y23" s="64"/>
    </row>
    <row r="24" spans="6:25" x14ac:dyDescent="0.25">
      <c r="F24" s="143">
        <v>41668</v>
      </c>
      <c r="G24" s="151" cm="1">
        <f t="array" ref="G24">MMULT(MMULT(TRANSPOSE($N$3:$N$7),MMULT(TRANSPOSE(ln_return!B4:F256),ln_return!B4:F256)/(COUNT(ln_return!F4:F256))),$N$3:$N$7)</f>
        <v>6.47466608253949E-5</v>
      </c>
      <c r="H24" s="126">
        <f>SQRT(G24)</f>
        <v>8.0465309808261404E-3</v>
      </c>
      <c r="I24" s="126">
        <f>$J$10*H24</f>
        <v>-1.8719030240648651E-2</v>
      </c>
      <c r="J24" s="126">
        <f>I24*$G$15</f>
        <v>-5.9194771150019553E-2</v>
      </c>
      <c r="K24" s="126">
        <f>H24*$J$11</f>
        <v>-2.1445728794550933E-2</v>
      </c>
      <c r="L24" s="105">
        <f>K24*$G$15</f>
        <v>-6.7817349073038172E-2</v>
      </c>
      <c r="N24" s="239">
        <v>41668</v>
      </c>
      <c r="O24" s="250">
        <v>-1.4213663218525283E-2</v>
      </c>
      <c r="Q24" s="80">
        <f t="shared" ref="Q24:Q87" si="2">IF(I24&gt;$O24, 1,0)</f>
        <v>0</v>
      </c>
      <c r="R24" s="81">
        <f t="shared" ref="R24:R87" si="3">IF(J24&gt;$O24, 1,0)</f>
        <v>0</v>
      </c>
      <c r="S24" s="81">
        <f t="shared" ref="S24:S87" si="4">IF(K24&gt;$O24, 1,0)</f>
        <v>0</v>
      </c>
      <c r="T24" s="82">
        <f t="shared" ref="T24:T87" si="5">IF(L24&gt;$O24, 1,0)</f>
        <v>0</v>
      </c>
      <c r="W24" s="257" t="s">
        <v>74</v>
      </c>
      <c r="X24" s="257"/>
      <c r="Y24" s="258">
        <f>Q22</f>
        <v>4</v>
      </c>
    </row>
    <row r="25" spans="6:25" x14ac:dyDescent="0.25">
      <c r="F25" s="143">
        <v>41667</v>
      </c>
      <c r="G25" s="151" cm="1">
        <f t="array" ref="G25">MMULT(MMULT(TRANSPOSE($N$3:$N$7),MMULT(TRANSPOSE(ln_return!B5:F257),ln_return!B5:F257)/(COUNT(ln_return!F5:F257))),$N$3:$N$7)</f>
        <v>6.4839161115588516E-5</v>
      </c>
      <c r="H25" s="126">
        <f>SQRT(G25)</f>
        <v>8.0522767659580927E-3</v>
      </c>
      <c r="I25" s="126">
        <f>$J$10*H25</f>
        <v>-1.8732396935675067E-2</v>
      </c>
      <c r="J25" s="126">
        <f>I25*$G$15</f>
        <v>-5.9237040351091876E-2</v>
      </c>
      <c r="K25" s="126">
        <f>H25*$J$11</f>
        <v>-2.1461042542791662E-2</v>
      </c>
      <c r="L25" s="105">
        <f>K25*$G$15</f>
        <v>-6.7865775396993261E-2</v>
      </c>
      <c r="N25" s="239">
        <v>41667</v>
      </c>
      <c r="O25" s="250">
        <v>-8.6893419107313893E-3</v>
      </c>
      <c r="Q25" s="80">
        <f t="shared" si="2"/>
        <v>0</v>
      </c>
      <c r="R25" s="81">
        <f t="shared" si="3"/>
        <v>0</v>
      </c>
      <c r="S25" s="81">
        <f t="shared" si="4"/>
        <v>0</v>
      </c>
      <c r="T25" s="82">
        <f t="shared" si="5"/>
        <v>0</v>
      </c>
      <c r="W25" s="257" t="s">
        <v>75</v>
      </c>
      <c r="X25" s="257"/>
      <c r="Y25" s="258">
        <f>R22</f>
        <v>0</v>
      </c>
    </row>
    <row r="26" spans="6:25" x14ac:dyDescent="0.25">
      <c r="F26" s="143">
        <v>41664</v>
      </c>
      <c r="G26" s="151" cm="1">
        <f t="array" ref="G26">MMULT(MMULT(TRANSPOSE($N$3:$N$7),MMULT(TRANSPOSE(ln_return!B6:F258),ln_return!B6:F258)/(COUNT(ln_return!F6:F258))),$N$3:$N$7)</f>
        <v>6.4845959817493286E-5</v>
      </c>
      <c r="H26" s="126">
        <f>SQRT(G26)</f>
        <v>8.0526989151149374E-3</v>
      </c>
      <c r="I26" s="126">
        <f>$J$10*H26</f>
        <v>-1.8733379001468618E-2</v>
      </c>
      <c r="J26" s="126">
        <f>I26*$G$15</f>
        <v>-5.9240145915811636E-2</v>
      </c>
      <c r="K26" s="126">
        <f>H26*$J$11</f>
        <v>-2.1462167660727591E-2</v>
      </c>
      <c r="L26" s="105">
        <f>K26*$G$15</f>
        <v>-6.7869333332307116E-2</v>
      </c>
      <c r="N26" s="239">
        <v>41664</v>
      </c>
      <c r="O26" s="250">
        <v>7.6604241787355809E-3</v>
      </c>
      <c r="Q26" s="80">
        <f t="shared" si="2"/>
        <v>0</v>
      </c>
      <c r="R26" s="81">
        <f t="shared" si="3"/>
        <v>0</v>
      </c>
      <c r="S26" s="81">
        <f t="shared" si="4"/>
        <v>0</v>
      </c>
      <c r="T26" s="82">
        <f t="shared" si="5"/>
        <v>0</v>
      </c>
      <c r="W26" s="259"/>
      <c r="X26" s="259"/>
      <c r="Y26" s="64"/>
    </row>
    <row r="27" spans="6:25" ht="15.75" x14ac:dyDescent="0.25">
      <c r="F27" s="143">
        <v>41663</v>
      </c>
      <c r="G27" s="151" cm="1">
        <f t="array" ref="G27">MMULT(MMULT(TRANSPOSE($N$3:$N$7),MMULT(TRANSPOSE(ln_return!B7:F259),ln_return!B7:F259)/(COUNT(ln_return!F7:F259))),$N$3:$N$7)</f>
        <v>6.1186547826632643E-5</v>
      </c>
      <c r="H27" s="126">
        <f>SQRT(G27)</f>
        <v>7.8221830601586315E-3</v>
      </c>
      <c r="I27" s="126">
        <f>$J$10*H27</f>
        <v>-1.819711893235831E-2</v>
      </c>
      <c r="J27" s="126">
        <f>I27*$G$15</f>
        <v>-5.7544342679223759E-2</v>
      </c>
      <c r="K27" s="126">
        <f>H27*$J$11</f>
        <v>-2.0847793526082875E-2</v>
      </c>
      <c r="L27" s="105">
        <f>K27*$G$15</f>
        <v>-6.5926511731334847E-2</v>
      </c>
      <c r="N27" s="239">
        <v>41663</v>
      </c>
      <c r="O27" s="250">
        <v>-1.6108448740304085E-3</v>
      </c>
      <c r="Q27" s="80">
        <f t="shared" si="2"/>
        <v>0</v>
      </c>
      <c r="R27" s="81">
        <f t="shared" si="3"/>
        <v>0</v>
      </c>
      <c r="S27" s="81">
        <f t="shared" si="4"/>
        <v>0</v>
      </c>
      <c r="T27" s="82">
        <f t="shared" si="5"/>
        <v>0</v>
      </c>
      <c r="W27" s="267" t="s">
        <v>76</v>
      </c>
      <c r="X27" s="268"/>
      <c r="Y27" s="260">
        <f>backtesting!E8</f>
        <v>0.95747748797560983</v>
      </c>
    </row>
    <row r="28" spans="6:25" x14ac:dyDescent="0.25">
      <c r="F28" s="143">
        <v>41662</v>
      </c>
      <c r="G28" s="151" cm="1">
        <f t="array" ref="G28">MMULT(MMULT(TRANSPOSE($N$3:$N$7),MMULT(TRANSPOSE(ln_return!B8:F260),ln_return!B8:F260)/(COUNT(ln_return!F8:F260))),$N$3:$N$7)</f>
        <v>6.106742008734443E-5</v>
      </c>
      <c r="H28" s="126">
        <f>SQRT(G28)</f>
        <v>7.8145646127819827E-3</v>
      </c>
      <c r="I28" s="126">
        <f>$J$10*H28</f>
        <v>-1.817939577350015E-2</v>
      </c>
      <c r="J28" s="126">
        <f>I28*$G$15</f>
        <v>-5.7488297129898981E-2</v>
      </c>
      <c r="K28" s="126">
        <f>H28*$J$11</f>
        <v>-2.0827488731797673E-2</v>
      </c>
      <c r="L28" s="105">
        <f>K28*$G$15</f>
        <v>-6.5862302333972431E-2</v>
      </c>
      <c r="N28" s="239">
        <v>41662</v>
      </c>
      <c r="O28" s="250">
        <v>-2.2092116542324534E-3</v>
      </c>
      <c r="Q28" s="80">
        <f t="shared" si="2"/>
        <v>0</v>
      </c>
      <c r="R28" s="81">
        <f t="shared" si="3"/>
        <v>0</v>
      </c>
      <c r="S28" s="81">
        <f t="shared" si="4"/>
        <v>0</v>
      </c>
      <c r="T28" s="82">
        <f t="shared" si="5"/>
        <v>0</v>
      </c>
      <c r="W28" s="259"/>
      <c r="X28" s="259"/>
      <c r="Y28" s="64"/>
    </row>
    <row r="29" spans="6:25" ht="15" customHeight="1" x14ac:dyDescent="0.25">
      <c r="F29" s="143">
        <v>41661</v>
      </c>
      <c r="G29" s="151" cm="1">
        <f t="array" ref="G29">MMULT(MMULT(TRANSPOSE($N$3:$N$7),MMULT(TRANSPOSE(ln_return!B9:F261),ln_return!B9:F261)/(COUNT(ln_return!F9:F261))),$N$3:$N$7)</f>
        <v>6.1055520021012407E-5</v>
      </c>
      <c r="H29" s="126">
        <f>SQRT(G29)</f>
        <v>7.8138031726562203E-3</v>
      </c>
      <c r="I29" s="126">
        <f>$J$10*H29</f>
        <v>-1.8177624398882375E-2</v>
      </c>
      <c r="J29" s="126">
        <f>I29*$G$15</f>
        <v>-5.7482695551517402E-2</v>
      </c>
      <c r="K29" s="126">
        <f>H29*$J$11</f>
        <v>-2.0825459330746549E-2</v>
      </c>
      <c r="L29" s="105">
        <f>K29*$G$15</f>
        <v>-6.5855884804364939E-2</v>
      </c>
      <c r="N29" s="239">
        <v>41661</v>
      </c>
      <c r="O29" s="250">
        <v>1.0844601364599937E-3</v>
      </c>
      <c r="Q29" s="80">
        <f t="shared" si="2"/>
        <v>0</v>
      </c>
      <c r="R29" s="81">
        <f t="shared" si="3"/>
        <v>0</v>
      </c>
      <c r="S29" s="81">
        <f t="shared" si="4"/>
        <v>0</v>
      </c>
      <c r="T29" s="82">
        <f t="shared" si="5"/>
        <v>0</v>
      </c>
      <c r="W29" s="267" t="s">
        <v>77</v>
      </c>
      <c r="X29" s="268"/>
      <c r="Y29" s="264">
        <f>_xlfn.BINOM.DIST(5,252,5%,TRUE)</f>
        <v>1.2247135550655175E-2</v>
      </c>
    </row>
    <row r="30" spans="6:25" x14ac:dyDescent="0.25">
      <c r="F30" s="143">
        <v>41660</v>
      </c>
      <c r="G30" s="151" cm="1">
        <f t="array" ref="G30">MMULT(MMULT(TRANSPOSE($N$3:$N$7),MMULT(TRANSPOSE(ln_return!B10:F262),ln_return!B10:F262)/(COUNT(ln_return!F10:F262))),$N$3:$N$7)</f>
        <v>6.1076183637789907E-5</v>
      </c>
      <c r="H30" s="126">
        <f>SQRT(G30)</f>
        <v>7.8151253117138119E-3</v>
      </c>
      <c r="I30" s="126">
        <f>$J$10*H30</f>
        <v>-1.818070015426819E-2</v>
      </c>
      <c r="J30" s="126">
        <f>I30*$G$15</f>
        <v>-5.7492421944062108E-2</v>
      </c>
      <c r="K30" s="126">
        <f>H30*$J$11</f>
        <v>-2.0828983114564117E-2</v>
      </c>
      <c r="L30" s="105">
        <f>K30*$G$15</f>
        <v>-6.5867027987210502E-2</v>
      </c>
      <c r="N30" s="239">
        <v>41660</v>
      </c>
      <c r="O30" s="250">
        <v>7.4324328290593048E-3</v>
      </c>
      <c r="Q30" s="80">
        <f t="shared" si="2"/>
        <v>0</v>
      </c>
      <c r="R30" s="81">
        <f t="shared" si="3"/>
        <v>0</v>
      </c>
      <c r="S30" s="81">
        <f t="shared" si="4"/>
        <v>0</v>
      </c>
      <c r="T30" s="82">
        <f t="shared" si="5"/>
        <v>0</v>
      </c>
      <c r="W30" s="110"/>
      <c r="X30" s="110"/>
      <c r="Y30" s="265"/>
    </row>
    <row r="31" spans="6:25" ht="15.75" x14ac:dyDescent="0.25">
      <c r="F31" s="143">
        <v>41657</v>
      </c>
      <c r="G31" s="151" cm="1">
        <f t="array" ref="G31">MMULT(MMULT(TRANSPOSE($N$3:$N$7),MMULT(TRANSPOSE(ln_return!B11:F263),ln_return!B11:F263)/(COUNT(ln_return!F11:F263))),$N$3:$N$7)</f>
        <v>6.0890652102176681E-5</v>
      </c>
      <c r="H31" s="126">
        <f>SQRT(G31)</f>
        <v>7.8032462541032677E-3</v>
      </c>
      <c r="I31" s="126">
        <f>$J$10*H31</f>
        <v>-1.8153065333850291E-2</v>
      </c>
      <c r="J31" s="126">
        <f>I31*$G$15</f>
        <v>-5.7405032968811817E-2</v>
      </c>
      <c r="K31" s="126">
        <f>H31*$J$11</f>
        <v>-2.0797322881296189E-2</v>
      </c>
      <c r="L31" s="105">
        <f>K31*$G$15</f>
        <v>-6.5766909538831617E-2</v>
      </c>
      <c r="N31" s="239">
        <v>41657</v>
      </c>
      <c r="O31" s="250">
        <v>2.4597921863271197E-3</v>
      </c>
      <c r="Q31" s="80">
        <f t="shared" si="2"/>
        <v>0</v>
      </c>
      <c r="R31" s="81">
        <f t="shared" si="3"/>
        <v>0</v>
      </c>
      <c r="S31" s="81">
        <f t="shared" si="4"/>
        <v>0</v>
      </c>
      <c r="T31" s="82">
        <f t="shared" si="5"/>
        <v>0</v>
      </c>
      <c r="W31" s="270" t="s">
        <v>78</v>
      </c>
      <c r="X31" s="271"/>
      <c r="Y31" s="269">
        <f>_xlfn.BINOM.DIST(0,252,5%,TRUE)</f>
        <v>2.4341567004538758E-6</v>
      </c>
    </row>
    <row r="32" spans="6:25" ht="15" customHeight="1" x14ac:dyDescent="0.25">
      <c r="F32" s="143">
        <v>41656</v>
      </c>
      <c r="G32" s="151" cm="1">
        <f t="array" ref="G32">MMULT(MMULT(TRANSPOSE($N$3:$N$7),MMULT(TRANSPOSE(ln_return!B12:F264),ln_return!B12:F264)/(COUNT(ln_return!F12:F264))),$N$3:$N$7)</f>
        <v>5.9546433172716618E-5</v>
      </c>
      <c r="H32" s="126">
        <f>SQRT(G32)</f>
        <v>7.7166335388378152E-3</v>
      </c>
      <c r="I32" s="126">
        <f>$J$10*H32</f>
        <v>-1.7951574027827599E-2</v>
      </c>
      <c r="J32" s="126">
        <f>I32*$G$15</f>
        <v>-5.6767861513058113E-2</v>
      </c>
      <c r="K32" s="126">
        <f>H32*$J$11</f>
        <v>-2.056648144090794E-2</v>
      </c>
      <c r="L32" s="105">
        <f>K32*$G$15</f>
        <v>-6.503692480885076E-2</v>
      </c>
      <c r="N32" s="239">
        <v>41656</v>
      </c>
      <c r="O32" s="250">
        <v>8.591625391165935E-4</v>
      </c>
      <c r="Q32" s="80">
        <f t="shared" si="2"/>
        <v>0</v>
      </c>
      <c r="R32" s="81">
        <f t="shared" si="3"/>
        <v>0</v>
      </c>
      <c r="S32" s="81">
        <f t="shared" si="4"/>
        <v>0</v>
      </c>
      <c r="T32" s="82">
        <f t="shared" si="5"/>
        <v>0</v>
      </c>
      <c r="W32" s="110"/>
      <c r="X32" s="110"/>
      <c r="Y32" s="266"/>
    </row>
    <row r="33" spans="6:27" ht="15.75" x14ac:dyDescent="0.25">
      <c r="F33" s="143">
        <v>41655</v>
      </c>
      <c r="G33" s="151" cm="1">
        <f t="array" ref="G33">MMULT(MMULT(TRANSPOSE($N$3:$N$7),MMULT(TRANSPOSE(ln_return!B13:F265),ln_return!B13:F265)/(COUNT(ln_return!F13:F265))),$N$3:$N$7)</f>
        <v>5.8841974546037579E-5</v>
      </c>
      <c r="H33" s="126">
        <f>SQRT(G33)</f>
        <v>7.6708522698613864E-3</v>
      </c>
      <c r="I33" s="126">
        <f>$J$10*H33</f>
        <v>-1.7845070870073393E-2</v>
      </c>
      <c r="J33" s="126">
        <f>I33*$G$15</f>
        <v>-5.64310689565546E-2</v>
      </c>
      <c r="K33" s="126">
        <f>H33*$J$11</f>
        <v>-2.0444464551806488E-2</v>
      </c>
      <c r="L33" s="105">
        <f>K33*$G$15</f>
        <v>-6.4651073526281994E-2</v>
      </c>
      <c r="N33" s="239">
        <v>41655</v>
      </c>
      <c r="O33" s="250">
        <v>1.0917644166650755E-2</v>
      </c>
      <c r="Q33" s="80">
        <f t="shared" si="2"/>
        <v>0</v>
      </c>
      <c r="R33" s="81">
        <f t="shared" si="3"/>
        <v>0</v>
      </c>
      <c r="S33" s="81">
        <f t="shared" si="4"/>
        <v>0</v>
      </c>
      <c r="T33" s="82">
        <f t="shared" si="5"/>
        <v>0</v>
      </c>
      <c r="W33" s="270" t="s">
        <v>79</v>
      </c>
      <c r="X33" s="271"/>
      <c r="Y33" s="64">
        <f>[1]Backtest!N14</f>
        <v>0</v>
      </c>
    </row>
    <row r="34" spans="6:27" x14ac:dyDescent="0.25">
      <c r="F34" s="143">
        <v>41654</v>
      </c>
      <c r="G34" s="151" cm="1">
        <f t="array" ref="G34">MMULT(MMULT(TRANSPOSE($N$3:$N$7),MMULT(TRANSPOSE(ln_return!B14:F266),ln_return!B14:F266)/(COUNT(ln_return!F14:F266))),$N$3:$N$7)</f>
        <v>5.7890551975672007E-5</v>
      </c>
      <c r="H34" s="126">
        <f>SQRT(G34)</f>
        <v>7.6085840979562029E-3</v>
      </c>
      <c r="I34" s="126">
        <f>$J$10*H34</f>
        <v>-1.7700213440741359E-2</v>
      </c>
      <c r="J34" s="126">
        <f>I34*$G$15</f>
        <v>-5.5972989543868486E-2</v>
      </c>
      <c r="K34" s="126">
        <f>H34*$J$11</f>
        <v>-2.0278506534569855E-2</v>
      </c>
      <c r="L34" s="105">
        <f>K34*$G$15</f>
        <v>-6.4126268195848754E-2</v>
      </c>
      <c r="N34" s="239">
        <v>41654</v>
      </c>
      <c r="O34" s="250">
        <v>-6.5046125573837398E-3</v>
      </c>
      <c r="Q34" s="80">
        <f t="shared" si="2"/>
        <v>0</v>
      </c>
      <c r="R34" s="81">
        <f t="shared" si="3"/>
        <v>0</v>
      </c>
      <c r="S34" s="81">
        <f t="shared" si="4"/>
        <v>0</v>
      </c>
      <c r="T34" s="82">
        <f t="shared" si="5"/>
        <v>0</v>
      </c>
      <c r="W34" s="261" t="s">
        <v>67</v>
      </c>
      <c r="X34" s="261"/>
      <c r="Y34" s="272">
        <f>_xlfn.BINOM.DIST(5,252,5%,TRUE)</f>
        <v>1.2247135550655175E-2</v>
      </c>
    </row>
    <row r="35" spans="6:27" ht="15" customHeight="1" x14ac:dyDescent="0.25">
      <c r="F35" s="143">
        <v>41650</v>
      </c>
      <c r="G35" s="151" cm="1">
        <f t="array" ref="G35">MMULT(MMULT(TRANSPOSE($N$3:$N$7),MMULT(TRANSPOSE(ln_return!B15:F267),ln_return!B15:F267)/(COUNT(ln_return!F15:F267))),$N$3:$N$7)</f>
        <v>5.7204947925881076E-5</v>
      </c>
      <c r="H35" s="126">
        <f>SQRT(G35)</f>
        <v>7.5633952644219961E-3</v>
      </c>
      <c r="I35" s="126">
        <f>$J$10*H35</f>
        <v>-1.7595088493918672E-2</v>
      </c>
      <c r="J35" s="126">
        <f>I35*$G$15</f>
        <v>-5.564055527300471E-2</v>
      </c>
      <c r="K35" s="126">
        <f>H35*$J$11</f>
        <v>-2.0158068612833646E-2</v>
      </c>
      <c r="L35" s="105">
        <f>K35*$G$15</f>
        <v>-6.3745410046505233E-2</v>
      </c>
      <c r="N35" s="239">
        <v>41650</v>
      </c>
      <c r="O35" s="250">
        <v>9.2860035893135798E-3</v>
      </c>
      <c r="Q35" s="80">
        <f t="shared" si="2"/>
        <v>0</v>
      </c>
      <c r="R35" s="81">
        <f t="shared" si="3"/>
        <v>0</v>
      </c>
      <c r="S35" s="81">
        <f t="shared" si="4"/>
        <v>0</v>
      </c>
      <c r="T35" s="82">
        <f t="shared" si="5"/>
        <v>0</v>
      </c>
      <c r="W35" s="261" t="s">
        <v>68</v>
      </c>
      <c r="X35" s="261"/>
      <c r="Y35" s="272">
        <f>_xlfn.BINOM.DIST(0,252,5%,TRUE)</f>
        <v>2.4341567004538758E-6</v>
      </c>
      <c r="Z35" s="262"/>
      <c r="AA35" s="262"/>
    </row>
    <row r="36" spans="6:27" x14ac:dyDescent="0.25">
      <c r="F36" s="143">
        <v>41649</v>
      </c>
      <c r="G36" s="151" cm="1">
        <f t="array" ref="G36">MMULT(MMULT(TRANSPOSE($N$3:$N$7),MMULT(TRANSPOSE(ln_return!B16:F268),ln_return!B16:F268)/(COUNT(ln_return!F16:F268))),$N$3:$N$7)</f>
        <v>5.7366259434565891E-5</v>
      </c>
      <c r="H36" s="126">
        <f>SQRT(G36)</f>
        <v>7.5740517185035041E-3</v>
      </c>
      <c r="I36" s="126">
        <f>$J$10*H36</f>
        <v>-1.7619879113216004E-2</v>
      </c>
      <c r="J36" s="126">
        <f>I36*$G$15</f>
        <v>-5.5718950094590408E-2</v>
      </c>
      <c r="K36" s="126">
        <f>H36*$J$11</f>
        <v>-2.0186470345790145E-2</v>
      </c>
      <c r="L36" s="105">
        <f>K36*$G$15</f>
        <v>-6.3835224212143632E-2</v>
      </c>
      <c r="N36" s="239">
        <v>41649</v>
      </c>
      <c r="O36" s="250">
        <v>4.2496026098681975E-3</v>
      </c>
      <c r="Q36" s="80">
        <f t="shared" si="2"/>
        <v>0</v>
      </c>
      <c r="R36" s="81">
        <f t="shared" si="3"/>
        <v>0</v>
      </c>
      <c r="S36" s="81">
        <f t="shared" si="4"/>
        <v>0</v>
      </c>
      <c r="T36" s="82">
        <f t="shared" si="5"/>
        <v>0</v>
      </c>
      <c r="Z36" s="262"/>
      <c r="AA36" s="262"/>
    </row>
    <row r="37" spans="6:27" ht="15.75" x14ac:dyDescent="0.25">
      <c r="F37" s="143">
        <v>41648</v>
      </c>
      <c r="G37" s="151" cm="1">
        <f t="array" ref="G37">MMULT(MMULT(TRANSPOSE($N$3:$N$7),MMULT(TRANSPOSE(ln_return!B17:F269),ln_return!B17:F269)/(COUNT(ln_return!F17:F269))),$N$3:$N$7)</f>
        <v>5.6917335449379195E-5</v>
      </c>
      <c r="H37" s="126">
        <f>SQRT(G37)</f>
        <v>7.5443578553366086E-3</v>
      </c>
      <c r="I37" s="126">
        <f>$J$10*H37</f>
        <v>-1.7550800857765635E-2</v>
      </c>
      <c r="J37" s="126">
        <f>I37*$G$15</f>
        <v>-5.5500505470576299E-2</v>
      </c>
      <c r="K37" s="126">
        <f>H37*$J$11</f>
        <v>-2.0107329839420731E-2</v>
      </c>
      <c r="L37" s="105">
        <f>K37*$G$15</f>
        <v>-6.3584959956837231E-2</v>
      </c>
      <c r="N37" s="239">
        <v>41648</v>
      </c>
      <c r="O37" s="250">
        <v>-6.2857696687601569E-5</v>
      </c>
      <c r="Q37" s="80">
        <f t="shared" si="2"/>
        <v>0</v>
      </c>
      <c r="R37" s="81">
        <f t="shared" si="3"/>
        <v>0</v>
      </c>
      <c r="S37" s="81">
        <f t="shared" si="4"/>
        <v>0</v>
      </c>
      <c r="T37" s="82">
        <f t="shared" si="5"/>
        <v>0</v>
      </c>
      <c r="W37" s="267" t="s">
        <v>80</v>
      </c>
      <c r="X37" s="268"/>
      <c r="Y37" s="258">
        <f>252*0.05</f>
        <v>12.600000000000001</v>
      </c>
      <c r="Z37" s="262"/>
      <c r="AA37" s="262"/>
    </row>
    <row r="38" spans="6:27" x14ac:dyDescent="0.25">
      <c r="F38" s="143">
        <v>41647</v>
      </c>
      <c r="G38" s="151" cm="1">
        <f t="array" ref="G38">MMULT(MMULT(TRANSPOSE($N$3:$N$7),MMULT(TRANSPOSE(ln_return!B18:F270),ln_return!B18:F270)/(COUNT(ln_return!F18:F270))),$N$3:$N$7)</f>
        <v>5.5208141217150011E-5</v>
      </c>
      <c r="H38" s="126">
        <f>SQRT(G38)</f>
        <v>7.430218113699625E-3</v>
      </c>
      <c r="I38" s="126">
        <f>$J$10*H38</f>
        <v>-1.7285272112464868E-2</v>
      </c>
      <c r="J38" s="126">
        <f>I38*$G$15</f>
        <v>-5.4660829851179149E-2</v>
      </c>
      <c r="K38" s="126">
        <f>H38*$J$11</f>
        <v>-1.9803122976903245E-2</v>
      </c>
      <c r="L38" s="105">
        <f>K38*$G$15</f>
        <v>-6.2622973391428263E-2</v>
      </c>
      <c r="N38" s="239">
        <v>41647</v>
      </c>
      <c r="O38" s="250">
        <v>-1.2027987658966123E-3</v>
      </c>
      <c r="Q38" s="80">
        <f t="shared" si="2"/>
        <v>0</v>
      </c>
      <c r="R38" s="81">
        <f t="shared" si="3"/>
        <v>0</v>
      </c>
      <c r="S38" s="81">
        <f t="shared" si="4"/>
        <v>0</v>
      </c>
      <c r="T38" s="82">
        <f t="shared" si="5"/>
        <v>0</v>
      </c>
      <c r="Y38" s="262"/>
    </row>
    <row r="39" spans="6:27" ht="15" customHeight="1" x14ac:dyDescent="0.25">
      <c r="F39" s="143">
        <v>41646</v>
      </c>
      <c r="G39" s="151" cm="1">
        <f t="array" ref="G39">MMULT(MMULT(TRANSPOSE($N$3:$N$7),MMULT(TRANSPOSE(ln_return!B19:F271),ln_return!B19:F271)/(COUNT(ln_return!F19:F271))),$N$3:$N$7)</f>
        <v>5.5207560671648515E-5</v>
      </c>
      <c r="H39" s="126">
        <f>SQRT(G39)</f>
        <v>7.4301790470787795E-3</v>
      </c>
      <c r="I39" s="126">
        <f>$J$10*H39</f>
        <v>-1.7285181229914518E-2</v>
      </c>
      <c r="J39" s="126">
        <f>I39*$G$15</f>
        <v>-5.4660542455320475E-2</v>
      </c>
      <c r="K39" s="126">
        <f>H39*$J$11</f>
        <v>-1.980301885598983E-2</v>
      </c>
      <c r="L39" s="105">
        <f>K39*$G$15</f>
        <v>-6.262264413218982E-2</v>
      </c>
      <c r="N39" s="239">
        <v>41646</v>
      </c>
      <c r="O39" s="250">
        <v>5.1437003476217382E-4</v>
      </c>
      <c r="Q39" s="80">
        <f t="shared" si="2"/>
        <v>0</v>
      </c>
      <c r="R39" s="81">
        <f t="shared" si="3"/>
        <v>0</v>
      </c>
      <c r="S39" s="81">
        <f t="shared" si="4"/>
        <v>0</v>
      </c>
      <c r="T39" s="82">
        <f t="shared" si="5"/>
        <v>0</v>
      </c>
      <c r="W39" s="277" t="s">
        <v>83</v>
      </c>
      <c r="X39" s="109"/>
      <c r="Y39" s="273"/>
    </row>
    <row r="40" spans="6:27" x14ac:dyDescent="0.25">
      <c r="F40" s="143">
        <v>41643</v>
      </c>
      <c r="G40" s="151" cm="1">
        <f t="array" ref="G40">MMULT(MMULT(TRANSPOSE($N$3:$N$7),MMULT(TRANSPOSE(ln_return!B20:F272),ln_return!B20:F272)/(COUNT(ln_return!F20:F272))),$N$3:$N$7)</f>
        <v>5.4930953691192178E-5</v>
      </c>
      <c r="H40" s="126">
        <f>SQRT(G40)</f>
        <v>7.4115419239988234E-3</v>
      </c>
      <c r="I40" s="126">
        <f>$J$10*H40</f>
        <v>-1.7241824798259225E-2</v>
      </c>
      <c r="J40" s="126">
        <f>I40*$G$15</f>
        <v>-5.4523437380072329E-2</v>
      </c>
      <c r="K40" s="126">
        <f>H40*$J$11</f>
        <v>-1.9753346930530793E-2</v>
      </c>
      <c r="L40" s="105">
        <f>K40*$G$15</f>
        <v>-6.2465567711973161E-2</v>
      </c>
      <c r="N40" s="239">
        <v>41643</v>
      </c>
      <c r="O40" s="250">
        <v>9.9735922626545768E-3</v>
      </c>
      <c r="Q40" s="80">
        <f t="shared" si="2"/>
        <v>0</v>
      </c>
      <c r="R40" s="81">
        <f t="shared" si="3"/>
        <v>0</v>
      </c>
      <c r="S40" s="81">
        <f t="shared" si="4"/>
        <v>0</v>
      </c>
      <c r="T40" s="82">
        <f t="shared" si="5"/>
        <v>0</v>
      </c>
      <c r="Y40" s="263"/>
      <c r="Z40" t="s">
        <v>81</v>
      </c>
    </row>
    <row r="41" spans="6:27" x14ac:dyDescent="0.25">
      <c r="F41" s="143">
        <v>41642</v>
      </c>
      <c r="G41" s="151" cm="1">
        <f t="array" ref="G41">MMULT(MMULT(TRANSPOSE($N$3:$N$7),MMULT(TRANSPOSE(ln_return!B21:F273),ln_return!B21:F273)/(COUNT(ln_return!F21:F273))),$N$3:$N$7)</f>
        <v>5.4916668919274051E-5</v>
      </c>
      <c r="H41" s="126">
        <f>SQRT(G41)</f>
        <v>7.4105781771245114E-3</v>
      </c>
      <c r="I41" s="126">
        <f>$J$10*H41</f>
        <v>-1.7239582787767056E-2</v>
      </c>
      <c r="J41" s="126">
        <f>I41*$G$15</f>
        <v>-5.4516347520379073E-2</v>
      </c>
      <c r="K41" s="126">
        <f>H41*$J$11</f>
        <v>-1.9750778338656565E-2</v>
      </c>
      <c r="L41" s="105">
        <f>K41*$G$15</f>
        <v>-6.2457445111271194E-2</v>
      </c>
      <c r="N41" s="239">
        <v>41642</v>
      </c>
      <c r="O41" s="250">
        <v>6.7619569467489895E-3</v>
      </c>
      <c r="Q41" s="80">
        <f t="shared" si="2"/>
        <v>0</v>
      </c>
      <c r="R41" s="81">
        <f t="shared" si="3"/>
        <v>0</v>
      </c>
      <c r="S41" s="81">
        <f t="shared" si="4"/>
        <v>0</v>
      </c>
      <c r="T41" s="82">
        <f t="shared" si="5"/>
        <v>0</v>
      </c>
      <c r="W41" s="275" t="s">
        <v>69</v>
      </c>
      <c r="X41" s="275"/>
      <c r="Y41" s="274">
        <f>(Y24-Y37)/(252*0.05*(1-0.05))</f>
        <v>-0.71846282372598169</v>
      </c>
      <c r="Z41" s="274">
        <f>_xlfn.NORM.S.INV(0.05)</f>
        <v>-1.6448536269514726</v>
      </c>
      <c r="AA41" t="s">
        <v>70</v>
      </c>
    </row>
    <row r="42" spans="6:27" x14ac:dyDescent="0.25">
      <c r="F42" s="143">
        <v>41641</v>
      </c>
      <c r="G42" s="151" cm="1">
        <f t="array" ref="G42">MMULT(MMULT(TRANSPOSE($N$3:$N$7),MMULT(TRANSPOSE(ln_return!B22:F274),ln_return!B22:F274)/(COUNT(ln_return!F22:F274))),$N$3:$N$7)</f>
        <v>5.568158684650627E-5</v>
      </c>
      <c r="H42" s="126">
        <f>SQRT(G42)</f>
        <v>7.4620095715903683E-3</v>
      </c>
      <c r="I42" s="126">
        <f>$J$10*H42</f>
        <v>-1.7359230102941658E-2</v>
      </c>
      <c r="J42" s="126">
        <f>I42*$G$15</f>
        <v>-5.4894705552254848E-2</v>
      </c>
      <c r="K42" s="126">
        <f>H42*$J$11</f>
        <v>-1.988785402255918E-2</v>
      </c>
      <c r="L42" s="105">
        <f>K42*$G$15</f>
        <v>-6.2890916484228745E-2</v>
      </c>
      <c r="N42" s="239">
        <v>41641</v>
      </c>
      <c r="O42" s="250">
        <v>6.6010262612322826E-3</v>
      </c>
      <c r="Q42" s="80">
        <f t="shared" si="2"/>
        <v>0</v>
      </c>
      <c r="R42" s="81">
        <f t="shared" si="3"/>
        <v>0</v>
      </c>
      <c r="S42" s="81">
        <f t="shared" si="4"/>
        <v>0</v>
      </c>
      <c r="T42" s="82">
        <f t="shared" si="5"/>
        <v>0</v>
      </c>
      <c r="W42" s="276" t="s">
        <v>71</v>
      </c>
      <c r="X42" s="276"/>
      <c r="Y42" s="274">
        <f>(Y25-Y37)/(252*0.05*(1-0.05))</f>
        <v>-1.0526315789473686</v>
      </c>
      <c r="Z42" s="274">
        <f>_xlfn.NORM.S.INV(0.05)</f>
        <v>-1.6448536269514726</v>
      </c>
      <c r="AA42" t="s">
        <v>72</v>
      </c>
    </row>
    <row r="43" spans="6:27" x14ac:dyDescent="0.25">
      <c r="F43" s="143">
        <v>41640</v>
      </c>
      <c r="G43" s="151" cm="1">
        <f t="array" ref="G43">MMULT(MMULT(TRANSPOSE($N$3:$N$7),MMULT(TRANSPOSE(ln_return!B23:F275),ln_return!B23:F275)/(COUNT(ln_return!F23:F275))),$N$3:$N$7)</f>
        <v>5.2853081628367216E-5</v>
      </c>
      <c r="H43" s="126">
        <f>SQRT(G43)</f>
        <v>7.2700124916238772E-3</v>
      </c>
      <c r="I43" s="126">
        <f>$J$10*H43</f>
        <v>-1.6912578104139563E-2</v>
      </c>
      <c r="J43" s="126">
        <f>I43*$G$15</f>
        <v>-5.3482267914573424E-2</v>
      </c>
      <c r="K43" s="126">
        <f>H43*$J$11</f>
        <v>-1.9376140674767617E-2</v>
      </c>
      <c r="L43" s="105">
        <f>K43*$G$15</f>
        <v>-6.1272736796097509E-2</v>
      </c>
      <c r="N43" s="239">
        <v>41640</v>
      </c>
      <c r="O43" s="250">
        <v>1.0235164095206929E-2</v>
      </c>
      <c r="Q43" s="80">
        <f t="shared" si="2"/>
        <v>0</v>
      </c>
      <c r="R43" s="81">
        <f t="shared" si="3"/>
        <v>0</v>
      </c>
      <c r="S43" s="81">
        <f t="shared" si="4"/>
        <v>0</v>
      </c>
      <c r="T43" s="82">
        <f t="shared" si="5"/>
        <v>0</v>
      </c>
    </row>
    <row r="44" spans="6:27" ht="15" customHeight="1" x14ac:dyDescent="0.25">
      <c r="F44" s="143">
        <v>41636</v>
      </c>
      <c r="G44" s="151" cm="1">
        <f t="array" ref="G44">MMULT(MMULT(TRANSPOSE($N$3:$N$7),MMULT(TRANSPOSE(ln_return!B24:F276),ln_return!B24:F276)/(COUNT(ln_return!F24:F276))),$N$3:$N$7)</f>
        <v>5.2814549686031108E-5</v>
      </c>
      <c r="H44" s="126">
        <f>SQRT(G44)</f>
        <v>7.2673619481921437E-3</v>
      </c>
      <c r="I44" s="126">
        <f>$J$10*H44</f>
        <v>-1.6906412018062096E-2</v>
      </c>
      <c r="J44" s="126">
        <f>I44*$G$15</f>
        <v>-5.3462769038319979E-2</v>
      </c>
      <c r="K44" s="126">
        <f>H44*$J$11</f>
        <v>-1.9369076408721715E-2</v>
      </c>
      <c r="L44" s="105">
        <f>K44*$G$15</f>
        <v>-6.1250397625395067E-2</v>
      </c>
      <c r="N44" s="239">
        <v>41636</v>
      </c>
      <c r="O44" s="250">
        <v>-3.6053743511571955E-3</v>
      </c>
      <c r="Q44" s="80">
        <f t="shared" si="2"/>
        <v>0</v>
      </c>
      <c r="R44" s="81">
        <f t="shared" si="3"/>
        <v>0</v>
      </c>
      <c r="S44" s="81">
        <f t="shared" si="4"/>
        <v>0</v>
      </c>
      <c r="T44" s="82">
        <f t="shared" si="5"/>
        <v>0</v>
      </c>
      <c r="W44" s="278" t="s">
        <v>82</v>
      </c>
      <c r="X44" s="279"/>
      <c r="Y44" s="279"/>
      <c r="Z44" s="252"/>
    </row>
    <row r="45" spans="6:27" x14ac:dyDescent="0.25">
      <c r="F45" s="143">
        <v>41635</v>
      </c>
      <c r="G45" s="151" cm="1">
        <f t="array" ref="G45">MMULT(MMULT(TRANSPOSE($N$3:$N$7),MMULT(TRANSPOSE(ln_return!B25:F277),ln_return!B25:F277)/(COUNT(ln_return!F25:F277))),$N$3:$N$7)</f>
        <v>5.2830875321610618E-5</v>
      </c>
      <c r="H45" s="126">
        <f>SQRT(G45)</f>
        <v>7.2684850774842082E-3</v>
      </c>
      <c r="I45" s="126">
        <f>$J$10*H45</f>
        <v>-1.6909024807502962E-2</v>
      </c>
      <c r="J45" s="126">
        <f>I45*$G$15</f>
        <v>-5.3471031403999551E-2</v>
      </c>
      <c r="K45" s="126">
        <f>H45*$J$11</f>
        <v>-1.9372069788882215E-2</v>
      </c>
      <c r="L45" s="105">
        <f>K45*$G$15</f>
        <v>-6.1259863524605003E-2</v>
      </c>
      <c r="N45" s="239">
        <v>41635</v>
      </c>
      <c r="O45" s="250">
        <v>2.0670234794895334E-3</v>
      </c>
      <c r="Q45" s="80">
        <f t="shared" si="2"/>
        <v>0</v>
      </c>
      <c r="R45" s="81">
        <f t="shared" si="3"/>
        <v>0</v>
      </c>
      <c r="S45" s="81">
        <f t="shared" si="4"/>
        <v>0</v>
      </c>
      <c r="T45" s="82">
        <f t="shared" si="5"/>
        <v>0</v>
      </c>
      <c r="W45" s="262"/>
      <c r="X45" s="262"/>
      <c r="Y45" s="262"/>
    </row>
    <row r="46" spans="6:27" x14ac:dyDescent="0.25">
      <c r="F46" s="143">
        <v>41634</v>
      </c>
      <c r="G46" s="151" cm="1">
        <f t="array" ref="G46">MMULT(MMULT(TRANSPOSE($N$3:$N$7),MMULT(TRANSPOSE(ln_return!B26:F278),ln_return!B26:F278)/(COUNT(ln_return!F26:F278))),$N$3:$N$7)</f>
        <v>5.2695278832849824E-5</v>
      </c>
      <c r="H46" s="126">
        <f>SQRT(G46)</f>
        <v>7.259151385172362E-3</v>
      </c>
      <c r="I46" s="126">
        <f>$J$10*H46</f>
        <v>-1.688731139223635E-2</v>
      </c>
      <c r="J46" s="126">
        <f>I46*$G$15</f>
        <v>-5.3402367555975987E-2</v>
      </c>
      <c r="K46" s="126">
        <f>H46*$J$11</f>
        <v>-1.934719349940435E-2</v>
      </c>
      <c r="L46" s="105">
        <f>K46*$G$15</f>
        <v>-6.1181197790121267E-2</v>
      </c>
      <c r="N46" s="239">
        <v>41634</v>
      </c>
      <c r="O46" s="250">
        <v>1.087245542193398E-3</v>
      </c>
      <c r="Q46" s="80">
        <f t="shared" si="2"/>
        <v>0</v>
      </c>
      <c r="R46" s="81">
        <f t="shared" si="3"/>
        <v>0</v>
      </c>
      <c r="S46" s="81">
        <f t="shared" si="4"/>
        <v>0</v>
      </c>
      <c r="T46" s="82">
        <f t="shared" si="5"/>
        <v>0</v>
      </c>
    </row>
    <row r="47" spans="6:27" ht="15" customHeight="1" x14ac:dyDescent="0.25">
      <c r="F47" s="143">
        <v>41633</v>
      </c>
      <c r="G47" s="151" cm="1">
        <f t="array" ref="G47">MMULT(MMULT(TRANSPOSE($N$3:$N$7),MMULT(TRANSPOSE(ln_return!B27:F279),ln_return!B27:F279)/(COUNT(ln_return!F27:F279))),$N$3:$N$7)</f>
        <v>5.245362981784876E-5</v>
      </c>
      <c r="H47" s="126">
        <f>SQRT(G47)</f>
        <v>7.2424878196548428E-3</v>
      </c>
      <c r="I47" s="126">
        <f>$J$10*H47</f>
        <v>-1.6848546142020727E-2</v>
      </c>
      <c r="J47" s="126">
        <f>I47*$G$15</f>
        <v>-5.3279781071228285E-2</v>
      </c>
      <c r="K47" s="126">
        <f>H47*$J$11</f>
        <v>-1.9302781527625393E-2</v>
      </c>
      <c r="L47" s="105">
        <f>K47*$G$15</f>
        <v>-6.1040754803920648E-2</v>
      </c>
      <c r="N47" s="239">
        <v>41633</v>
      </c>
      <c r="O47" s="250">
        <v>-3.0560609163518692E-3</v>
      </c>
      <c r="Q47" s="80">
        <f t="shared" si="2"/>
        <v>0</v>
      </c>
      <c r="R47" s="81">
        <f t="shared" si="3"/>
        <v>0</v>
      </c>
      <c r="S47" s="81">
        <f t="shared" si="4"/>
        <v>0</v>
      </c>
      <c r="T47" s="82">
        <f t="shared" si="5"/>
        <v>0</v>
      </c>
      <c r="W47" s="281" t="s">
        <v>84</v>
      </c>
      <c r="X47" s="280"/>
      <c r="Y47" s="280"/>
      <c r="Z47" s="280"/>
      <c r="AA47" s="280"/>
    </row>
    <row r="48" spans="6:27" x14ac:dyDescent="0.25">
      <c r="F48" s="143">
        <v>41629</v>
      </c>
      <c r="G48" s="151" cm="1">
        <f t="array" ref="G48">MMULT(MMULT(TRANSPOSE($N$3:$N$7),MMULT(TRANSPOSE(ln_return!B28:F280),ln_return!B28:F280)/(COUNT(ln_return!F28:F280))),$N$3:$N$7)</f>
        <v>5.1847125048852011E-5</v>
      </c>
      <c r="H48" s="126">
        <f>SQRT(G48)</f>
        <v>7.2004947780587971E-3</v>
      </c>
      <c r="I48" s="126">
        <f>$J$10*H48</f>
        <v>-1.6750855718979257E-2</v>
      </c>
      <c r="J48" s="126">
        <f>I48*$G$15</f>
        <v>-5.297085682883184E-2</v>
      </c>
      <c r="K48" s="126">
        <f>H48*$J$11</f>
        <v>-1.919086107600804E-2</v>
      </c>
      <c r="L48" s="105">
        <f>K48*$G$15</f>
        <v>-6.0686831260055134E-2</v>
      </c>
      <c r="N48" s="239">
        <v>41629</v>
      </c>
      <c r="O48" s="250">
        <v>-2.3425568008157869E-3</v>
      </c>
      <c r="Q48" s="80">
        <f t="shared" si="2"/>
        <v>0</v>
      </c>
      <c r="R48" s="81">
        <f t="shared" si="3"/>
        <v>0</v>
      </c>
      <c r="S48" s="81">
        <f t="shared" si="4"/>
        <v>0</v>
      </c>
      <c r="T48" s="82">
        <f t="shared" si="5"/>
        <v>0</v>
      </c>
      <c r="W48" s="282" t="s">
        <v>85</v>
      </c>
      <c r="X48" s="280"/>
      <c r="Y48" s="280"/>
      <c r="Z48" s="280"/>
      <c r="AA48" s="280"/>
    </row>
    <row r="49" spans="6:27" x14ac:dyDescent="0.25">
      <c r="F49" s="143">
        <v>41628</v>
      </c>
      <c r="G49" s="151" cm="1">
        <f t="array" ref="G49">MMULT(MMULT(TRANSPOSE($N$3:$N$7),MMULT(TRANSPOSE(ln_return!B29:F281),ln_return!B29:F281)/(COUNT(ln_return!F29:F281))),$N$3:$N$7)</f>
        <v>5.1812928884238175E-5</v>
      </c>
      <c r="H49" s="126">
        <f>SQRT(G49)</f>
        <v>7.1981198159129147E-3</v>
      </c>
      <c r="I49" s="126">
        <f>$J$10*H49</f>
        <v>-1.6745330730840256E-2</v>
      </c>
      <c r="J49" s="126">
        <f>I49*$G$15</f>
        <v>-5.2953385282267187E-2</v>
      </c>
      <c r="K49" s="126">
        <f>H49*$J$11</f>
        <v>-1.9184531293124051E-2</v>
      </c>
      <c r="L49" s="105">
        <f>K49*$G$15</f>
        <v>-6.0666814729047377E-2</v>
      </c>
      <c r="N49" s="239">
        <v>41628</v>
      </c>
      <c r="O49" s="250">
        <v>1.6876230811338554E-3</v>
      </c>
      <c r="Q49" s="80">
        <f t="shared" si="2"/>
        <v>0</v>
      </c>
      <c r="R49" s="81">
        <f t="shared" si="3"/>
        <v>0</v>
      </c>
      <c r="S49" s="81">
        <f t="shared" si="4"/>
        <v>0</v>
      </c>
      <c r="T49" s="82">
        <f t="shared" si="5"/>
        <v>0</v>
      </c>
      <c r="W49" s="280"/>
      <c r="X49" s="280"/>
      <c r="Y49" s="280"/>
      <c r="Z49" s="280"/>
      <c r="AA49" s="280"/>
    </row>
    <row r="50" spans="6:27" x14ac:dyDescent="0.25">
      <c r="F50" s="143">
        <v>41627</v>
      </c>
      <c r="G50" s="151" cm="1">
        <f t="array" ref="G50">MMULT(MMULT(TRANSPOSE($N$3:$N$7),MMULT(TRANSPOSE(ln_return!B30:F282),ln_return!B30:F282)/(COUNT(ln_return!F30:F282))),$N$3:$N$7)</f>
        <v>5.1812243921572757E-5</v>
      </c>
      <c r="H50" s="126">
        <f>SQRT(G50)</f>
        <v>7.1980722364792058E-3</v>
      </c>
      <c r="I50" s="126">
        <f>$J$10*H50</f>
        <v>-1.6745220044525801E-2</v>
      </c>
      <c r="J50" s="126">
        <f>I50*$G$15</f>
        <v>-5.2953035261407697E-2</v>
      </c>
      <c r="K50" s="126">
        <f>H50*$J$11</f>
        <v>-1.9184404483740734E-2</v>
      </c>
      <c r="L50" s="105">
        <f>K50*$G$15</f>
        <v>-6.0666413722567418E-2</v>
      </c>
      <c r="N50" s="239">
        <v>41627</v>
      </c>
      <c r="O50" s="250">
        <v>-1.9550713677651127E-3</v>
      </c>
      <c r="Q50" s="80">
        <f t="shared" si="2"/>
        <v>0</v>
      </c>
      <c r="R50" s="81">
        <f t="shared" si="3"/>
        <v>0</v>
      </c>
      <c r="S50" s="81">
        <f t="shared" si="4"/>
        <v>0</v>
      </c>
      <c r="T50" s="82">
        <f t="shared" si="5"/>
        <v>0</v>
      </c>
      <c r="W50" s="280"/>
      <c r="X50" s="280"/>
      <c r="Y50" s="280"/>
      <c r="Z50" s="280"/>
      <c r="AA50" s="280"/>
    </row>
    <row r="51" spans="6:27" x14ac:dyDescent="0.25">
      <c r="F51" s="143">
        <v>41626</v>
      </c>
      <c r="G51" s="151" cm="1">
        <f t="array" ref="G51">MMULT(MMULT(TRANSPOSE($N$3:$N$7),MMULT(TRANSPOSE(ln_return!B31:F283),ln_return!B31:F283)/(COUNT(ln_return!F31:F283))),$N$3:$N$7)</f>
        <v>5.0761551764688353E-5</v>
      </c>
      <c r="H51" s="126">
        <f>SQRT(G51)</f>
        <v>7.1247141531915756E-3</v>
      </c>
      <c r="I51" s="126">
        <f>$J$10*H51</f>
        <v>-1.6574563623425912E-2</v>
      </c>
      <c r="J51" s="126">
        <f>I51*$G$15</f>
        <v>-5.2413372273399234E-2</v>
      </c>
      <c r="K51" s="126">
        <f>H51*$J$11</f>
        <v>-1.8988889476985227E-2</v>
      </c>
      <c r="L51" s="105">
        <f>K51*$G$15</f>
        <v>-6.0048140984476812E-2</v>
      </c>
      <c r="N51" s="239">
        <v>41626</v>
      </c>
      <c r="O51" s="250">
        <v>-7.0616514987195964E-3</v>
      </c>
      <c r="Q51" s="80">
        <f t="shared" si="2"/>
        <v>0</v>
      </c>
      <c r="R51" s="81">
        <f t="shared" si="3"/>
        <v>0</v>
      </c>
      <c r="S51" s="81">
        <f t="shared" si="4"/>
        <v>0</v>
      </c>
      <c r="T51" s="82">
        <f t="shared" si="5"/>
        <v>0</v>
      </c>
      <c r="W51" s="280"/>
      <c r="X51" s="280"/>
      <c r="Y51" s="280"/>
      <c r="Z51" s="280"/>
      <c r="AA51" s="280"/>
    </row>
    <row r="52" spans="6:27" x14ac:dyDescent="0.25">
      <c r="F52" s="143">
        <v>41625</v>
      </c>
      <c r="G52" s="151" cm="1">
        <f t="array" ref="G52">MMULT(MMULT(TRANSPOSE($N$3:$N$7),MMULT(TRANSPOSE(ln_return!B32:F284),ln_return!B32:F284)/(COUNT(ln_return!F32:F284))),$N$3:$N$7)</f>
        <v>5.0979448053098496E-5</v>
      </c>
      <c r="H52" s="126">
        <f>SQRT(G52)</f>
        <v>7.1399893594527508E-3</v>
      </c>
      <c r="I52" s="126">
        <f>$J$10*H52</f>
        <v>-1.6610099067037132E-2</v>
      </c>
      <c r="J52" s="126">
        <f>I52*$G$15</f>
        <v>-5.2525745212875168E-2</v>
      </c>
      <c r="K52" s="126">
        <f>H52*$J$11</f>
        <v>-1.9029601173931227E-2</v>
      </c>
      <c r="L52" s="105">
        <f>K52*$G$15</f>
        <v>-6.0176882674236688E-2</v>
      </c>
      <c r="N52" s="239">
        <v>41625</v>
      </c>
      <c r="O52" s="250">
        <v>6.8883225490828145E-3</v>
      </c>
      <c r="Q52" s="80">
        <f t="shared" si="2"/>
        <v>0</v>
      </c>
      <c r="R52" s="81">
        <f t="shared" si="3"/>
        <v>0</v>
      </c>
      <c r="S52" s="81">
        <f t="shared" si="4"/>
        <v>0</v>
      </c>
      <c r="T52" s="82">
        <f t="shared" si="5"/>
        <v>0</v>
      </c>
      <c r="W52" s="280"/>
      <c r="X52" s="280"/>
      <c r="Y52" s="280"/>
      <c r="Z52" s="280"/>
      <c r="AA52" s="280"/>
    </row>
    <row r="53" spans="6:27" x14ac:dyDescent="0.25">
      <c r="F53" s="143">
        <v>41622</v>
      </c>
      <c r="G53" s="151" cm="1">
        <f t="array" ref="G53">MMULT(MMULT(TRANSPOSE($N$3:$N$7),MMULT(TRANSPOSE(ln_return!B33:F285),ln_return!B33:F285)/(COUNT(ln_return!F33:F285))),$N$3:$N$7)</f>
        <v>5.0983767391574219E-5</v>
      </c>
      <c r="H53" s="126">
        <f>SQRT(G53)</f>
        <v>7.1402918281800089E-3</v>
      </c>
      <c r="I53" s="126">
        <f>$J$10*H53</f>
        <v>-1.6610802714517751E-2</v>
      </c>
      <c r="J53" s="126">
        <f>I53*$G$15</f>
        <v>-5.2527970341583761E-2</v>
      </c>
      <c r="K53" s="126">
        <f>H53*$J$11</f>
        <v>-1.9030407317884326E-2</v>
      </c>
      <c r="L53" s="105">
        <f>K53*$G$15</f>
        <v>-6.0179431925250451E-2</v>
      </c>
      <c r="N53" s="239">
        <v>41622</v>
      </c>
      <c r="O53" s="250">
        <v>6.4020079913113086E-3</v>
      </c>
      <c r="Q53" s="80">
        <f t="shared" si="2"/>
        <v>0</v>
      </c>
      <c r="R53" s="81">
        <f t="shared" si="3"/>
        <v>0</v>
      </c>
      <c r="S53" s="81">
        <f t="shared" si="4"/>
        <v>0</v>
      </c>
      <c r="T53" s="82">
        <f t="shared" si="5"/>
        <v>0</v>
      </c>
      <c r="W53" s="280"/>
      <c r="X53" s="280"/>
      <c r="Y53" s="280"/>
      <c r="Z53" s="280"/>
      <c r="AA53" s="280"/>
    </row>
    <row r="54" spans="6:27" x14ac:dyDescent="0.25">
      <c r="F54" s="143">
        <v>41621</v>
      </c>
      <c r="G54" s="151" cm="1">
        <f t="array" ref="G54">MMULT(MMULT(TRANSPOSE($N$3:$N$7),MMULT(TRANSPOSE(ln_return!B34:F286),ln_return!B34:F286)/(COUNT(ln_return!F34:F286))),$N$3:$N$7)</f>
        <v>5.0428278890224553E-5</v>
      </c>
      <c r="H54" s="126">
        <f>SQRT(G54)</f>
        <v>7.1012871291213503E-3</v>
      </c>
      <c r="I54" s="126">
        <f>$J$10*H54</f>
        <v>-1.652006421578504E-2</v>
      </c>
      <c r="J54" s="126">
        <f>I54*$G$15</f>
        <v>-5.2241030014124092E-2</v>
      </c>
      <c r="K54" s="126">
        <f>H54*$J$11</f>
        <v>-1.892645143929288E-2</v>
      </c>
      <c r="L54" s="105">
        <f>K54*$G$15</f>
        <v>-5.9850694572737548E-2</v>
      </c>
      <c r="N54" s="239">
        <v>41621</v>
      </c>
      <c r="O54" s="250">
        <v>1.0987907748441551E-3</v>
      </c>
      <c r="Q54" s="80">
        <f t="shared" si="2"/>
        <v>0</v>
      </c>
      <c r="R54" s="81">
        <f t="shared" si="3"/>
        <v>0</v>
      </c>
      <c r="S54" s="81">
        <f t="shared" si="4"/>
        <v>0</v>
      </c>
      <c r="T54" s="82">
        <f t="shared" si="5"/>
        <v>0</v>
      </c>
      <c r="W54" s="280"/>
      <c r="X54" s="280"/>
      <c r="Y54" s="280"/>
      <c r="Z54" s="280"/>
      <c r="AA54" s="280"/>
    </row>
    <row r="55" spans="6:27" x14ac:dyDescent="0.25">
      <c r="F55" s="143">
        <v>41620</v>
      </c>
      <c r="G55" s="151" cm="1">
        <f t="array" ref="G55">MMULT(MMULT(TRANSPOSE($N$3:$N$7),MMULT(TRANSPOSE(ln_return!B35:F287),ln_return!B35:F287)/(COUNT(ln_return!F35:F287))),$N$3:$N$7)</f>
        <v>5.0087918327980984E-5</v>
      </c>
      <c r="H55" s="126">
        <f>SQRT(G55)</f>
        <v>7.0772818460183556E-3</v>
      </c>
      <c r="I55" s="126">
        <f>$J$10*H55</f>
        <v>-1.6464219576472639E-2</v>
      </c>
      <c r="J55" s="126">
        <f>I55*$G$15</f>
        <v>-5.2064433758786326E-2</v>
      </c>
      <c r="K55" s="126">
        <f>H55*$J$11</f>
        <v>-1.8862472217403354E-2</v>
      </c>
      <c r="L55" s="105">
        <f>K55*$G$15</f>
        <v>-5.9648374508641341E-2</v>
      </c>
      <c r="N55" s="239">
        <v>41620</v>
      </c>
      <c r="O55" s="250">
        <v>1.3257753412639563E-3</v>
      </c>
      <c r="Q55" s="80">
        <f t="shared" si="2"/>
        <v>0</v>
      </c>
      <c r="R55" s="81">
        <f t="shared" si="3"/>
        <v>0</v>
      </c>
      <c r="S55" s="81">
        <f t="shared" si="4"/>
        <v>0</v>
      </c>
      <c r="T55" s="82">
        <f t="shared" si="5"/>
        <v>0</v>
      </c>
      <c r="W55" s="280"/>
      <c r="X55" s="280"/>
      <c r="Y55" s="280"/>
      <c r="Z55" s="280"/>
      <c r="AA55" s="280"/>
    </row>
    <row r="56" spans="6:27" x14ac:dyDescent="0.25">
      <c r="F56" s="143">
        <v>41619</v>
      </c>
      <c r="G56" s="151" cm="1">
        <f t="array" ref="G56">MMULT(MMULT(TRANSPOSE($N$3:$N$7),MMULT(TRANSPOSE(ln_return!B36:F288),ln_return!B36:F288)/(COUNT(ln_return!F36:F288))),$N$3:$N$7)</f>
        <v>5.0441992649078258E-5</v>
      </c>
      <c r="H56" s="126">
        <f>SQRT(G56)</f>
        <v>7.1022526461030841E-3</v>
      </c>
      <c r="I56" s="126">
        <f>$J$10*H56</f>
        <v>-1.6522310344162846E-2</v>
      </c>
      <c r="J56" s="126">
        <f>I56*$G$15</f>
        <v>-5.2248132895715095E-2</v>
      </c>
      <c r="K56" s="126">
        <f>H56*$J$11</f>
        <v>-1.8929024748882584E-2</v>
      </c>
      <c r="L56" s="105">
        <f>K56*$G$15</f>
        <v>-5.9858832092165762E-2</v>
      </c>
      <c r="N56" s="239">
        <v>41619</v>
      </c>
      <c r="O56" s="250">
        <v>2.8798814129621089E-3</v>
      </c>
      <c r="Q56" s="80">
        <f t="shared" si="2"/>
        <v>0</v>
      </c>
      <c r="R56" s="81">
        <f t="shared" si="3"/>
        <v>0</v>
      </c>
      <c r="S56" s="81">
        <f t="shared" si="4"/>
        <v>0</v>
      </c>
      <c r="T56" s="82">
        <f t="shared" si="5"/>
        <v>0</v>
      </c>
      <c r="W56" s="280"/>
      <c r="X56" s="280"/>
      <c r="Y56" s="280"/>
      <c r="Z56" s="280"/>
      <c r="AA56" s="280"/>
    </row>
    <row r="57" spans="6:27" x14ac:dyDescent="0.25">
      <c r="F57" s="143">
        <v>41618</v>
      </c>
      <c r="G57" s="151" cm="1">
        <f t="array" ref="G57">MMULT(MMULT(TRANSPOSE($N$3:$N$7),MMULT(TRANSPOSE(ln_return!B37:F289),ln_return!B37:F289)/(COUNT(ln_return!F37:F289))),$N$3:$N$7)</f>
        <v>5.0472100761740735E-5</v>
      </c>
      <c r="H57" s="126">
        <f>SQRT(G57)</f>
        <v>7.104371947029571E-3</v>
      </c>
      <c r="I57" s="126">
        <f>$J$10*H57</f>
        <v>-1.6527240575367631E-2</v>
      </c>
      <c r="J57" s="126">
        <f>I57*$G$15</f>
        <v>-5.2263723655713454E-2</v>
      </c>
      <c r="K57" s="126">
        <f>H57*$J$11</f>
        <v>-1.8934673139849048E-2</v>
      </c>
      <c r="L57" s="105">
        <f>K57*$G$15</f>
        <v>-5.9876693872734914E-2</v>
      </c>
      <c r="N57" s="239">
        <v>41618</v>
      </c>
      <c r="O57" s="250">
        <v>7.0512140317653769E-3</v>
      </c>
      <c r="Q57" s="80">
        <f t="shared" si="2"/>
        <v>0</v>
      </c>
      <c r="R57" s="81">
        <f t="shared" si="3"/>
        <v>0</v>
      </c>
      <c r="S57" s="81">
        <f t="shared" si="4"/>
        <v>0</v>
      </c>
      <c r="T57" s="82">
        <f t="shared" si="5"/>
        <v>0</v>
      </c>
    </row>
    <row r="58" spans="6:27" x14ac:dyDescent="0.25">
      <c r="F58" s="143">
        <v>41615</v>
      </c>
      <c r="G58" s="151" cm="1">
        <f t="array" ref="G58">MMULT(MMULT(TRANSPOSE($N$3:$N$7),MMULT(TRANSPOSE(ln_return!B38:F290),ln_return!B38:F290)/(COUNT(ln_return!F38:F290))),$N$3:$N$7)</f>
        <v>5.0503762550386802E-5</v>
      </c>
      <c r="H58" s="126">
        <f>SQRT(G58)</f>
        <v>7.1065999289665095E-3</v>
      </c>
      <c r="I58" s="126">
        <f>$J$10*H58</f>
        <v>-1.653242363641003E-2</v>
      </c>
      <c r="J58" s="126">
        <f>I58*$G$15</f>
        <v>-5.2280113933859118E-2</v>
      </c>
      <c r="K58" s="126">
        <f>H58*$J$11</f>
        <v>-1.8940611188990049E-2</v>
      </c>
      <c r="L58" s="105">
        <f>K58*$G$15</f>
        <v>-5.9895471632878478E-2</v>
      </c>
      <c r="N58" s="239">
        <v>41615</v>
      </c>
      <c r="O58" s="250">
        <v>3.5434470859061506E-3</v>
      </c>
      <c r="Q58" s="80">
        <f t="shared" si="2"/>
        <v>0</v>
      </c>
      <c r="R58" s="81">
        <f t="shared" si="3"/>
        <v>0</v>
      </c>
      <c r="S58" s="81">
        <f t="shared" si="4"/>
        <v>0</v>
      </c>
      <c r="T58" s="82">
        <f t="shared" si="5"/>
        <v>0</v>
      </c>
    </row>
    <row r="59" spans="6:27" x14ac:dyDescent="0.25">
      <c r="F59" s="143">
        <v>41614</v>
      </c>
      <c r="G59" s="151" cm="1">
        <f t="array" ref="G59">MMULT(MMULT(TRANSPOSE($N$3:$N$7),MMULT(TRANSPOSE(ln_return!B39:F291),ln_return!B39:F291)/(COUNT(ln_return!F39:F291))),$N$3:$N$7)</f>
        <v>5.0404025072942678E-5</v>
      </c>
      <c r="H59" s="126">
        <f>SQRT(G59)</f>
        <v>7.0995792180200846E-3</v>
      </c>
      <c r="I59" s="126">
        <f>$J$10*H59</f>
        <v>-1.6516091020425557E-2</v>
      </c>
      <c r="J59" s="126">
        <f>I59*$G$15</f>
        <v>-5.2228465667199311E-2</v>
      </c>
      <c r="K59" s="126">
        <f>H59*$J$11</f>
        <v>-1.8921899490338703E-2</v>
      </c>
      <c r="L59" s="105">
        <f>K59*$G$15</f>
        <v>-5.9836300046249527E-2</v>
      </c>
      <c r="N59" s="239">
        <v>41614</v>
      </c>
      <c r="O59" s="250">
        <v>3.596785065748813E-3</v>
      </c>
      <c r="Q59" s="80">
        <f t="shared" si="2"/>
        <v>0</v>
      </c>
      <c r="R59" s="81">
        <f t="shared" si="3"/>
        <v>0</v>
      </c>
      <c r="S59" s="81">
        <f t="shared" si="4"/>
        <v>0</v>
      </c>
      <c r="T59" s="82">
        <f t="shared" si="5"/>
        <v>0</v>
      </c>
    </row>
    <row r="60" spans="6:27" x14ac:dyDescent="0.25">
      <c r="F60" s="143">
        <v>41613</v>
      </c>
      <c r="G60" s="151" cm="1">
        <f t="array" ref="G60">MMULT(MMULT(TRANSPOSE($N$3:$N$7),MMULT(TRANSPOSE(ln_return!B40:F292),ln_return!B40:F292)/(COUNT(ln_return!F40:F292))),$N$3:$N$7)</f>
        <v>5.0396317527080878E-5</v>
      </c>
      <c r="H60" s="126">
        <f>SQRT(G60)</f>
        <v>7.0990363801773041E-3</v>
      </c>
      <c r="I60" s="126">
        <f>$J$10*H60</f>
        <v>-1.6514828190764056E-2</v>
      </c>
      <c r="J60" s="126">
        <f>I60*$G$15</f>
        <v>-5.2224472249172149E-2</v>
      </c>
      <c r="K60" s="126">
        <f>H60*$J$11</f>
        <v>-1.892045271120078E-2</v>
      </c>
      <c r="L60" s="105">
        <f>K60*$G$15</f>
        <v>-5.9831724928902472E-2</v>
      </c>
      <c r="N60" s="239">
        <v>41613</v>
      </c>
      <c r="O60" s="250">
        <v>5.2383297088049157E-3</v>
      </c>
      <c r="Q60" s="80">
        <f t="shared" si="2"/>
        <v>0</v>
      </c>
      <c r="R60" s="81">
        <f t="shared" si="3"/>
        <v>0</v>
      </c>
      <c r="S60" s="81">
        <f t="shared" si="4"/>
        <v>0</v>
      </c>
      <c r="T60" s="82">
        <f t="shared" si="5"/>
        <v>0</v>
      </c>
    </row>
    <row r="61" spans="6:27" x14ac:dyDescent="0.25">
      <c r="F61" s="143">
        <v>41612</v>
      </c>
      <c r="G61" s="151" cm="1">
        <f t="array" ref="G61">MMULT(MMULT(TRANSPOSE($N$3:$N$7),MMULT(TRANSPOSE(ln_return!B41:F293),ln_return!B41:F293)/(COUNT(ln_return!F41:F293))),$N$3:$N$7)</f>
        <v>5.0518138636527463E-5</v>
      </c>
      <c r="H61" s="126">
        <f>SQRT(G61)</f>
        <v>7.1076113172097036E-3</v>
      </c>
      <c r="I61" s="126">
        <f>$J$10*H61</f>
        <v>-1.6534776477299413E-2</v>
      </c>
      <c r="J61" s="126">
        <f>I61*$G$15</f>
        <v>-5.2287554270041545E-2</v>
      </c>
      <c r="K61" s="126">
        <f>H61*$J$11</f>
        <v>-1.8943306755318103E-2</v>
      </c>
      <c r="L61" s="105">
        <f>K61*$G$15</f>
        <v>-5.9903995762059188E-2</v>
      </c>
      <c r="N61" s="239">
        <v>41612</v>
      </c>
      <c r="O61" s="250">
        <v>6.2655988508396347E-3</v>
      </c>
      <c r="Q61" s="80">
        <f t="shared" si="2"/>
        <v>0</v>
      </c>
      <c r="R61" s="81">
        <f t="shared" si="3"/>
        <v>0</v>
      </c>
      <c r="S61" s="81">
        <f t="shared" si="4"/>
        <v>0</v>
      </c>
      <c r="T61" s="82">
        <f t="shared" si="5"/>
        <v>0</v>
      </c>
    </row>
    <row r="62" spans="6:27" x14ac:dyDescent="0.25">
      <c r="F62" s="143">
        <v>41611</v>
      </c>
      <c r="G62" s="151" cm="1">
        <f t="array" ref="G62">MMULT(MMULT(TRANSPOSE($N$3:$N$7),MMULT(TRANSPOSE(ln_return!B42:F294),ln_return!B42:F294)/(COUNT(ln_return!F42:F294))),$N$3:$N$7)</f>
        <v>5.0031080164529612E-5</v>
      </c>
      <c r="H62" s="126">
        <f>SQRT(G62)</f>
        <v>7.0732651699571972E-3</v>
      </c>
      <c r="I62" s="126">
        <f>$J$10*H62</f>
        <v>-1.6454875390657053E-2</v>
      </c>
      <c r="J62" s="126">
        <f>I62*$G$15</f>
        <v>-5.2034884848729236E-2</v>
      </c>
      <c r="K62" s="126">
        <f>H62*$J$11</f>
        <v>-1.8851766915246631E-2</v>
      </c>
      <c r="L62" s="105">
        <f>K62*$G$15</f>
        <v>-5.9614521370785788E-2</v>
      </c>
      <c r="N62" s="239">
        <v>41611</v>
      </c>
      <c r="O62" s="250">
        <v>-1.5944001946513471E-2</v>
      </c>
      <c r="Q62" s="80">
        <f t="shared" si="2"/>
        <v>0</v>
      </c>
      <c r="R62" s="81">
        <f t="shared" si="3"/>
        <v>0</v>
      </c>
      <c r="S62" s="81">
        <f t="shared" si="4"/>
        <v>0</v>
      </c>
      <c r="T62" s="82">
        <f t="shared" si="5"/>
        <v>0</v>
      </c>
    </row>
    <row r="63" spans="6:27" x14ac:dyDescent="0.25">
      <c r="F63" s="143">
        <v>41608</v>
      </c>
      <c r="G63" s="151" cm="1">
        <f t="array" ref="G63">MMULT(MMULT(TRANSPOSE($N$3:$N$7),MMULT(TRANSPOSE(ln_return!B43:F295),ln_return!B43:F295)/(COUNT(ln_return!F43:F295))),$N$3:$N$7)</f>
        <v>4.9276720881144316E-5</v>
      </c>
      <c r="H63" s="126">
        <f>SQRT(G63)</f>
        <v>7.0197379496064038E-3</v>
      </c>
      <c r="I63" s="126">
        <f>$J$10*H63</f>
        <v>-1.6330352455390669E-2</v>
      </c>
      <c r="J63" s="126">
        <f>I63*$G$15</f>
        <v>-5.1641108752357757E-2</v>
      </c>
      <c r="K63" s="126">
        <f>H63*$J$11</f>
        <v>-1.8709105406392111E-2</v>
      </c>
      <c r="L63" s="105">
        <f>K63*$G$15</f>
        <v>-5.9163386068369225E-2</v>
      </c>
      <c r="N63" s="239">
        <v>41608</v>
      </c>
      <c r="O63" s="250">
        <v>-3.159888358127996E-3</v>
      </c>
      <c r="Q63" s="80">
        <f t="shared" si="2"/>
        <v>0</v>
      </c>
      <c r="R63" s="81">
        <f t="shared" si="3"/>
        <v>0</v>
      </c>
      <c r="S63" s="81">
        <f t="shared" si="4"/>
        <v>0</v>
      </c>
      <c r="T63" s="82">
        <f t="shared" si="5"/>
        <v>0</v>
      </c>
    </row>
    <row r="64" spans="6:27" x14ac:dyDescent="0.25">
      <c r="F64" s="143">
        <v>41607</v>
      </c>
      <c r="G64" s="151" cm="1">
        <f t="array" ref="G64">MMULT(MMULT(TRANSPOSE($N$3:$N$7),MMULT(TRANSPOSE(ln_return!B44:F296),ln_return!B44:F296)/(COUNT(ln_return!F44:F296))),$N$3:$N$7)</f>
        <v>4.9126122027159567E-5</v>
      </c>
      <c r="H64" s="126">
        <f>SQRT(G64)</f>
        <v>7.0090029267478246E-3</v>
      </c>
      <c r="I64" s="126">
        <f>$J$10*H64</f>
        <v>-1.6305379057785833E-2</v>
      </c>
      <c r="J64" s="126">
        <f>I64*$G$15</f>
        <v>-5.1562135935013485E-2</v>
      </c>
      <c r="K64" s="126">
        <f>H64*$J$11</f>
        <v>-1.868049427081369E-2</v>
      </c>
      <c r="L64" s="105">
        <f>K64*$G$15</f>
        <v>-5.9072909713497532E-2</v>
      </c>
      <c r="N64" s="239">
        <v>41607</v>
      </c>
      <c r="O64" s="250">
        <v>1.092098655312688E-2</v>
      </c>
      <c r="Q64" s="80">
        <f t="shared" si="2"/>
        <v>0</v>
      </c>
      <c r="R64" s="81">
        <f t="shared" si="3"/>
        <v>0</v>
      </c>
      <c r="S64" s="81">
        <f t="shared" si="4"/>
        <v>0</v>
      </c>
      <c r="T64" s="82">
        <f t="shared" si="5"/>
        <v>0</v>
      </c>
    </row>
    <row r="65" spans="6:20" x14ac:dyDescent="0.25">
      <c r="F65" s="143">
        <v>41606</v>
      </c>
      <c r="G65" s="151" cm="1">
        <f t="array" ref="G65">MMULT(MMULT(TRANSPOSE($N$3:$N$7),MMULT(TRANSPOSE(ln_return!B45:F297),ln_return!B45:F297)/(COUNT(ln_return!F45:F297))),$N$3:$N$7)</f>
        <v>4.9065486882242482E-5</v>
      </c>
      <c r="H65" s="126">
        <f>SQRT(G65)</f>
        <v>7.0046760726133854E-3</v>
      </c>
      <c r="I65" s="126">
        <f>$J$10*H65</f>
        <v>-1.6295313289868895E-2</v>
      </c>
      <c r="J65" s="126">
        <f>I65*$G$15</f>
        <v>-5.1530305181997312E-2</v>
      </c>
      <c r="K65" s="126">
        <f>H65*$J$11</f>
        <v>-1.866896227764522E-2</v>
      </c>
      <c r="L65" s="105">
        <f>K65*$G$15</f>
        <v>-5.9036442349123669E-2</v>
      </c>
      <c r="N65" s="239">
        <v>41606</v>
      </c>
      <c r="O65" s="250">
        <v>-1.8628771643235221E-2</v>
      </c>
      <c r="Q65" s="80">
        <f t="shared" si="2"/>
        <v>1</v>
      </c>
      <c r="R65" s="81">
        <f t="shared" si="3"/>
        <v>0</v>
      </c>
      <c r="S65" s="81">
        <f t="shared" si="4"/>
        <v>0</v>
      </c>
      <c r="T65" s="82">
        <f t="shared" si="5"/>
        <v>0</v>
      </c>
    </row>
    <row r="66" spans="6:20" x14ac:dyDescent="0.25">
      <c r="F66" s="143">
        <v>41605</v>
      </c>
      <c r="G66" s="151" cm="1">
        <f t="array" ref="G66">MMULT(MMULT(TRANSPOSE($N$3:$N$7),MMULT(TRANSPOSE(ln_return!B46:F298),ln_return!B46:F298)/(COUNT(ln_return!F46:F298))),$N$3:$N$7)</f>
        <v>4.9081692108327829E-5</v>
      </c>
      <c r="H66" s="126">
        <f>SQRT(G66)</f>
        <v>7.0058327205499158E-3</v>
      </c>
      <c r="I66" s="126">
        <f>$J$10*H66</f>
        <v>-1.6298004055337056E-2</v>
      </c>
      <c r="J66" s="126">
        <f>I66*$G$15</f>
        <v>-5.1538814129526024E-2</v>
      </c>
      <c r="K66" s="126">
        <f>H66*$J$11</f>
        <v>-1.8672044992173596E-2</v>
      </c>
      <c r="L66" s="105">
        <f>K66*$G$15</f>
        <v>-5.9046190748409423E-2</v>
      </c>
      <c r="N66" s="239">
        <v>41605</v>
      </c>
      <c r="O66" s="250">
        <v>4.738447629102565E-3</v>
      </c>
      <c r="Q66" s="80">
        <f t="shared" si="2"/>
        <v>0</v>
      </c>
      <c r="R66" s="81">
        <f t="shared" si="3"/>
        <v>0</v>
      </c>
      <c r="S66" s="81">
        <f t="shared" si="4"/>
        <v>0</v>
      </c>
      <c r="T66" s="82">
        <f t="shared" si="5"/>
        <v>0</v>
      </c>
    </row>
    <row r="67" spans="6:20" x14ac:dyDescent="0.25">
      <c r="F67" s="143">
        <v>41604</v>
      </c>
      <c r="G67" s="151" cm="1">
        <f t="array" ref="G67">MMULT(MMULT(TRANSPOSE($N$3:$N$7),MMULT(TRANSPOSE(ln_return!B47:F299),ln_return!B47:F299)/(COUNT(ln_return!F47:F299))),$N$3:$N$7)</f>
        <v>4.8639532292445045E-5</v>
      </c>
      <c r="H67" s="126">
        <f>SQRT(G67)</f>
        <v>6.9742047784994848E-3</v>
      </c>
      <c r="I67" s="126">
        <f>$J$10*H67</f>
        <v>-1.622442645958775E-2</v>
      </c>
      <c r="J67" s="126">
        <f>I67*$G$15</f>
        <v>-5.1306141342199095E-2</v>
      </c>
      <c r="K67" s="126">
        <f>H67*$J$11</f>
        <v>-1.8587749751260513E-2</v>
      </c>
      <c r="L67" s="105">
        <f>K67*$G$15</f>
        <v>-5.8779625791211473E-2</v>
      </c>
      <c r="N67" s="239">
        <v>41604</v>
      </c>
      <c r="O67" s="250">
        <v>-7.3539404445227682E-4</v>
      </c>
      <c r="Q67" s="80">
        <f t="shared" si="2"/>
        <v>0</v>
      </c>
      <c r="R67" s="81">
        <f t="shared" si="3"/>
        <v>0</v>
      </c>
      <c r="S67" s="81">
        <f t="shared" si="4"/>
        <v>0</v>
      </c>
      <c r="T67" s="82">
        <f t="shared" si="5"/>
        <v>0</v>
      </c>
    </row>
    <row r="68" spans="6:20" x14ac:dyDescent="0.25">
      <c r="F68" s="143">
        <v>41601</v>
      </c>
      <c r="G68" s="151" cm="1">
        <f t="array" ref="G68">MMULT(MMULT(TRANSPOSE($N$3:$N$7),MMULT(TRANSPOSE(ln_return!B48:F300),ln_return!B48:F300)/(COUNT(ln_return!F48:F300))),$N$3:$N$7)</f>
        <v>4.8372714022974817E-5</v>
      </c>
      <c r="H68" s="126">
        <f>SQRT(G68)</f>
        <v>6.9550495341855626E-3</v>
      </c>
      <c r="I68" s="126">
        <f>$J$10*H68</f>
        <v>-1.6179864697701322E-2</v>
      </c>
      <c r="J68" s="126">
        <f>I68*$G$15</f>
        <v>-5.1165224678087901E-2</v>
      </c>
      <c r="K68" s="126">
        <f>H68*$J$11</f>
        <v>-1.8536696921720851E-2</v>
      </c>
      <c r="L68" s="105">
        <f>K68*$G$15</f>
        <v>-5.8618182568869817E-2</v>
      </c>
      <c r="N68" s="239">
        <v>41601</v>
      </c>
      <c r="O68" s="250">
        <v>4.2281334264221582E-3</v>
      </c>
      <c r="Q68" s="80">
        <f t="shared" si="2"/>
        <v>0</v>
      </c>
      <c r="R68" s="81">
        <f t="shared" si="3"/>
        <v>0</v>
      </c>
      <c r="S68" s="81">
        <f t="shared" si="4"/>
        <v>0</v>
      </c>
      <c r="T68" s="82">
        <f t="shared" si="5"/>
        <v>0</v>
      </c>
    </row>
    <row r="69" spans="6:20" x14ac:dyDescent="0.25">
      <c r="F69" s="143">
        <v>41599</v>
      </c>
      <c r="G69" s="151" cm="1">
        <f t="array" ref="G69">MMULT(MMULT(TRANSPOSE($N$3:$N$7),MMULT(TRANSPOSE(ln_return!B49:F301),ln_return!B49:F301)/(COUNT(ln_return!F49:F301))),$N$3:$N$7)</f>
        <v>4.8079246487439649E-5</v>
      </c>
      <c r="H69" s="126">
        <f>SQRT(G69)</f>
        <v>6.9339199943062261E-3</v>
      </c>
      <c r="I69" s="126">
        <f>$J$10*H69</f>
        <v>-1.6130710037523567E-2</v>
      </c>
      <c r="J69" s="126">
        <f>I69*$G$15</f>
        <v>-5.100978399431462E-2</v>
      </c>
      <c r="K69" s="126">
        <f>H69*$J$11</f>
        <v>-1.8480382171565078E-2</v>
      </c>
      <c r="L69" s="105">
        <f>K69*$G$15</f>
        <v>-5.844009969251425E-2</v>
      </c>
      <c r="N69" s="239">
        <v>41599</v>
      </c>
      <c r="O69" s="250">
        <v>4.2682066557860662E-3</v>
      </c>
      <c r="Q69" s="80">
        <f t="shared" si="2"/>
        <v>0</v>
      </c>
      <c r="R69" s="81">
        <f t="shared" si="3"/>
        <v>0</v>
      </c>
      <c r="S69" s="81">
        <f t="shared" si="4"/>
        <v>0</v>
      </c>
      <c r="T69" s="82">
        <f t="shared" si="5"/>
        <v>0</v>
      </c>
    </row>
    <row r="70" spans="6:20" x14ac:dyDescent="0.25">
      <c r="F70" s="143">
        <v>41598</v>
      </c>
      <c r="G70" s="151" cm="1">
        <f t="array" ref="G70">MMULT(MMULT(TRANSPOSE($N$3:$N$7),MMULT(TRANSPOSE(ln_return!B50:F302),ln_return!B50:F302)/(COUNT(ln_return!F50:F302))),$N$3:$N$7)</f>
        <v>4.7886042712470295E-5</v>
      </c>
      <c r="H70" s="126">
        <f>SQRT(G70)</f>
        <v>6.9199741843788904E-3</v>
      </c>
      <c r="I70" s="126">
        <f>$J$10*H70</f>
        <v>-1.6098267232247332E-2</v>
      </c>
      <c r="J70" s="126">
        <f>I70*$G$15</f>
        <v>-5.0907190835956385E-2</v>
      </c>
      <c r="K70" s="126">
        <f>H70*$J$11</f>
        <v>-1.8443213600632502E-2</v>
      </c>
      <c r="L70" s="105">
        <f>K70*$G$15</f>
        <v>-5.8322562350993784E-2</v>
      </c>
      <c r="N70" s="239">
        <v>41598</v>
      </c>
      <c r="O70" s="250">
        <v>1.3151600805411974E-2</v>
      </c>
      <c r="Q70" s="80">
        <f t="shared" si="2"/>
        <v>0</v>
      </c>
      <c r="R70" s="81">
        <f t="shared" si="3"/>
        <v>0</v>
      </c>
      <c r="S70" s="81">
        <f t="shared" si="4"/>
        <v>0</v>
      </c>
      <c r="T70" s="82">
        <f t="shared" si="5"/>
        <v>0</v>
      </c>
    </row>
    <row r="71" spans="6:20" x14ac:dyDescent="0.25">
      <c r="F71" s="143">
        <v>41597</v>
      </c>
      <c r="G71" s="151" cm="1">
        <f t="array" ref="G71">MMULT(MMULT(TRANSPOSE($N$3:$N$7),MMULT(TRANSPOSE(ln_return!B51:F303),ln_return!B51:F303)/(COUNT(ln_return!F51:F303))),$N$3:$N$7)</f>
        <v>4.7886713517568931E-5</v>
      </c>
      <c r="H71" s="126">
        <f>SQRT(G71)</f>
        <v>6.9200226529664574E-3</v>
      </c>
      <c r="I71" s="126">
        <f>$J$10*H71</f>
        <v>-1.6098379987042978E-2</v>
      </c>
      <c r="J71" s="126">
        <f>I71*$G$15</f>
        <v>-5.0907547397927737E-2</v>
      </c>
      <c r="K71" s="126">
        <f>H71*$J$11</f>
        <v>-1.8443342779801326E-2</v>
      </c>
      <c r="L71" s="105">
        <f>K71*$G$15</f>
        <v>-5.8322970851393513E-2</v>
      </c>
      <c r="N71" s="239">
        <v>41597</v>
      </c>
      <c r="O71" s="250">
        <v>4.1545170667717566E-4</v>
      </c>
      <c r="Q71" s="80">
        <f t="shared" si="2"/>
        <v>0</v>
      </c>
      <c r="R71" s="81">
        <f t="shared" si="3"/>
        <v>0</v>
      </c>
      <c r="S71" s="81">
        <f t="shared" si="4"/>
        <v>0</v>
      </c>
      <c r="T71" s="82">
        <f t="shared" si="5"/>
        <v>0</v>
      </c>
    </row>
    <row r="72" spans="6:20" x14ac:dyDescent="0.25">
      <c r="F72" s="143">
        <v>41594</v>
      </c>
      <c r="G72" s="151" cm="1">
        <f t="array" ref="G72">MMULT(MMULT(TRANSPOSE($N$3:$N$7),MMULT(TRANSPOSE(ln_return!B52:F304),ln_return!B52:F304)/(COUNT(ln_return!F52:F304))),$N$3:$N$7)</f>
        <v>4.7392946355059329E-5</v>
      </c>
      <c r="H72" s="126">
        <f>SQRT(G72)</f>
        <v>6.884253507466102E-3</v>
      </c>
      <c r="I72" s="126">
        <f>$J$10*H72</f>
        <v>-1.6015168511451967E-2</v>
      </c>
      <c r="J72" s="126">
        <f>I72*$G$15</f>
        <v>-5.0644409607596634E-2</v>
      </c>
      <c r="K72" s="126">
        <f>H72*$J$11</f>
        <v>-1.834801034456416E-2</v>
      </c>
      <c r="L72" s="105">
        <f>K72*$G$15</f>
        <v>-5.8021503221153577E-2</v>
      </c>
      <c r="N72" s="239">
        <v>41594</v>
      </c>
      <c r="O72" s="250">
        <v>-5.8888160853726307E-3</v>
      </c>
      <c r="Q72" s="80">
        <f t="shared" si="2"/>
        <v>0</v>
      </c>
      <c r="R72" s="81">
        <f t="shared" si="3"/>
        <v>0</v>
      </c>
      <c r="S72" s="81">
        <f t="shared" si="4"/>
        <v>0</v>
      </c>
      <c r="T72" s="82">
        <f t="shared" si="5"/>
        <v>0</v>
      </c>
    </row>
    <row r="73" spans="6:20" x14ac:dyDescent="0.25">
      <c r="F73" s="143">
        <v>41593</v>
      </c>
      <c r="G73" s="151" cm="1">
        <f t="array" ref="G73">MMULT(MMULT(TRANSPOSE($N$3:$N$7),MMULT(TRANSPOSE(ln_return!B53:F305),ln_return!B53:F305)/(COUNT(ln_return!F53:F305))),$N$3:$N$7)</f>
        <v>4.7160550103084987E-5</v>
      </c>
      <c r="H73" s="126">
        <f>SQRT(G73)</f>
        <v>6.8673539375137052E-3</v>
      </c>
      <c r="I73" s="126">
        <f>$J$10*H73</f>
        <v>-1.5975854232821003E-2</v>
      </c>
      <c r="J73" s="126">
        <f>I73*$G$15</f>
        <v>-5.0520086942556303E-2</v>
      </c>
      <c r="K73" s="126">
        <f>H73*$J$11</f>
        <v>-1.8302969370409306E-2</v>
      </c>
      <c r="L73" s="105">
        <f>K73*$G$15</f>
        <v>-5.7879071154791462E-2</v>
      </c>
      <c r="N73" s="239">
        <v>41593</v>
      </c>
      <c r="O73" s="250">
        <v>6.9192124531483792E-3</v>
      </c>
      <c r="Q73" s="80">
        <f t="shared" si="2"/>
        <v>0</v>
      </c>
      <c r="R73" s="81">
        <f t="shared" si="3"/>
        <v>0</v>
      </c>
      <c r="S73" s="81">
        <f t="shared" si="4"/>
        <v>0</v>
      </c>
      <c r="T73" s="82">
        <f t="shared" si="5"/>
        <v>0</v>
      </c>
    </row>
    <row r="74" spans="6:20" x14ac:dyDescent="0.25">
      <c r="F74" s="143">
        <v>41592</v>
      </c>
      <c r="G74" s="151" cm="1">
        <f t="array" ref="G74">MMULT(MMULT(TRANSPOSE($N$3:$N$7),MMULT(TRANSPOSE(ln_return!B54:F306),ln_return!B54:F306)/(COUNT(ln_return!F54:F306))),$N$3:$N$7)</f>
        <v>4.7418478086969399E-5</v>
      </c>
      <c r="H74" s="126">
        <f>SQRT(G74)</f>
        <v>6.8861076151167863E-3</v>
      </c>
      <c r="I74" s="126">
        <f>$J$10*H74</f>
        <v>-1.6019481810843381E-2</v>
      </c>
      <c r="J74" s="126">
        <f>I74*$G$15</f>
        <v>-5.0658049457903719E-2</v>
      </c>
      <c r="K74" s="126">
        <f>H74*$J$11</f>
        <v>-1.8352951938640817E-2</v>
      </c>
      <c r="L74" s="105">
        <f>K74*$G$15</f>
        <v>-5.8037129913707811E-2</v>
      </c>
      <c r="N74" s="239">
        <v>41592</v>
      </c>
      <c r="O74" s="250">
        <v>-9.0505649106976151E-3</v>
      </c>
      <c r="Q74" s="80">
        <f t="shared" si="2"/>
        <v>0</v>
      </c>
      <c r="R74" s="81">
        <f t="shared" si="3"/>
        <v>0</v>
      </c>
      <c r="S74" s="81">
        <f t="shared" si="4"/>
        <v>0</v>
      </c>
      <c r="T74" s="82">
        <f t="shared" si="5"/>
        <v>0</v>
      </c>
    </row>
    <row r="75" spans="6:20" x14ac:dyDescent="0.25">
      <c r="F75" s="143">
        <v>41591</v>
      </c>
      <c r="G75" s="151" cm="1">
        <f t="array" ref="G75">MMULT(MMULT(TRANSPOSE($N$3:$N$7),MMULT(TRANSPOSE(ln_return!B55:F307),ln_return!B55:F307)/(COUNT(ln_return!F55:F307))),$N$3:$N$7)</f>
        <v>4.7401368205810089E-5</v>
      </c>
      <c r="H75" s="126">
        <f>SQRT(G75)</f>
        <v>6.88486515523798E-3</v>
      </c>
      <c r="I75" s="126">
        <f>$J$10*H75</f>
        <v>-1.6016591416945739E-2</v>
      </c>
      <c r="J75" s="126">
        <f>I75*$G$15</f>
        <v>-5.0648909229852122E-2</v>
      </c>
      <c r="K75" s="126">
        <f>H75*$J$11</f>
        <v>-1.8349640516903614E-2</v>
      </c>
      <c r="L75" s="105">
        <f>K75*$G$15</f>
        <v>-5.8026658278724857E-2</v>
      </c>
      <c r="N75" s="239">
        <v>41591</v>
      </c>
      <c r="O75" s="250">
        <v>-2.3409229118789565E-3</v>
      </c>
      <c r="Q75" s="80">
        <f t="shared" si="2"/>
        <v>0</v>
      </c>
      <c r="R75" s="81">
        <f t="shared" si="3"/>
        <v>0</v>
      </c>
      <c r="S75" s="81">
        <f t="shared" si="4"/>
        <v>0</v>
      </c>
      <c r="T75" s="82">
        <f t="shared" si="5"/>
        <v>0</v>
      </c>
    </row>
    <row r="76" spans="6:20" x14ac:dyDescent="0.25">
      <c r="F76" s="143">
        <v>41590</v>
      </c>
      <c r="G76" s="151" cm="1">
        <f t="array" ref="G76">MMULT(MMULT(TRANSPOSE($N$3:$N$7),MMULT(TRANSPOSE(ln_return!B56:F308),ln_return!B56:F308)/(COUNT(ln_return!F56:F308))),$N$3:$N$7)</f>
        <v>4.7383485850618021E-5</v>
      </c>
      <c r="H76" s="126">
        <f>SQRT(G76)</f>
        <v>6.8835663613143168E-3</v>
      </c>
      <c r="I76" s="126">
        <f>$J$10*H76</f>
        <v>-1.6013569970462608E-2</v>
      </c>
      <c r="J76" s="126">
        <f>I76*$G$15</f>
        <v>-5.063935457713712E-2</v>
      </c>
      <c r="K76" s="126">
        <f>H76*$J$11</f>
        <v>-1.8346178952868969E-2</v>
      </c>
      <c r="L76" s="105">
        <f>K76*$G$15</f>
        <v>-5.8015711852108853E-2</v>
      </c>
      <c r="N76" s="239">
        <v>41590</v>
      </c>
      <c r="O76" s="250">
        <v>8.7604012655672324E-6</v>
      </c>
      <c r="Q76" s="80">
        <f t="shared" si="2"/>
        <v>0</v>
      </c>
      <c r="R76" s="81">
        <f t="shared" si="3"/>
        <v>0</v>
      </c>
      <c r="S76" s="81">
        <f t="shared" si="4"/>
        <v>0</v>
      </c>
      <c r="T76" s="82">
        <f t="shared" si="5"/>
        <v>0</v>
      </c>
    </row>
    <row r="77" spans="6:20" x14ac:dyDescent="0.25">
      <c r="F77" s="143">
        <v>41587</v>
      </c>
      <c r="G77" s="151" cm="1">
        <f t="array" ref="G77">MMULT(MMULT(TRANSPOSE($N$3:$N$7),MMULT(TRANSPOSE(ln_return!B57:F309),ln_return!B57:F309)/(COUNT(ln_return!F57:F309))),$N$3:$N$7)</f>
        <v>4.765761837974332E-5</v>
      </c>
      <c r="H77" s="126">
        <f>SQRT(G77)</f>
        <v>6.9034497448553448E-3</v>
      </c>
      <c r="I77" s="126">
        <f>$J$10*H77</f>
        <v>-1.6059825637492017E-2</v>
      </c>
      <c r="J77" s="126">
        <f>I77*$G$15</f>
        <v>-5.0785627839640413E-2</v>
      </c>
      <c r="K77" s="126">
        <f>H77*$J$11</f>
        <v>-1.8399172429431104E-2</v>
      </c>
      <c r="L77" s="105">
        <f>K77*$G$15</f>
        <v>-5.818329193917595E-2</v>
      </c>
      <c r="N77" s="239">
        <v>41587</v>
      </c>
      <c r="O77" s="250">
        <v>-4.6483274596445627E-3</v>
      </c>
      <c r="Q77" s="80">
        <f t="shared" si="2"/>
        <v>0</v>
      </c>
      <c r="R77" s="81">
        <f t="shared" si="3"/>
        <v>0</v>
      </c>
      <c r="S77" s="81">
        <f t="shared" si="4"/>
        <v>0</v>
      </c>
      <c r="T77" s="82">
        <f t="shared" si="5"/>
        <v>0</v>
      </c>
    </row>
    <row r="78" spans="6:20" x14ac:dyDescent="0.25">
      <c r="F78" s="143">
        <v>41586</v>
      </c>
      <c r="G78" s="151" cm="1">
        <f t="array" ref="G78">MMULT(MMULT(TRANSPOSE($N$3:$N$7),MMULT(TRANSPOSE(ln_return!B58:F310),ln_return!B58:F310)/(COUNT(ln_return!F58:F310))),$N$3:$N$7)</f>
        <v>4.7652602856238004E-5</v>
      </c>
      <c r="H78" s="126">
        <f>SQRT(G78)</f>
        <v>6.9030864731827023E-3</v>
      </c>
      <c r="I78" s="126">
        <f>$J$10*H78</f>
        <v>-1.6058980541208665E-2</v>
      </c>
      <c r="J78" s="126">
        <f>I78*$G$15</f>
        <v>-5.0782955410542875E-2</v>
      </c>
      <c r="K78" s="126">
        <f>H78*$J$11</f>
        <v>-1.839820423260333E-2</v>
      </c>
      <c r="L78" s="105">
        <f>K78*$G$15</f>
        <v>-5.8180230231976833E-2</v>
      </c>
      <c r="N78" s="239">
        <v>41586</v>
      </c>
      <c r="O78" s="250">
        <v>-7.7416052727333519E-3</v>
      </c>
      <c r="Q78" s="80">
        <f t="shared" si="2"/>
        <v>0</v>
      </c>
      <c r="R78" s="81">
        <f t="shared" si="3"/>
        <v>0</v>
      </c>
      <c r="S78" s="81">
        <f t="shared" si="4"/>
        <v>0</v>
      </c>
      <c r="T78" s="82">
        <f t="shared" si="5"/>
        <v>0</v>
      </c>
    </row>
    <row r="79" spans="6:20" x14ac:dyDescent="0.25">
      <c r="F79" s="143">
        <v>41585</v>
      </c>
      <c r="G79" s="151" cm="1">
        <f t="array" ref="G79">MMULT(MMULT(TRANSPOSE($N$3:$N$7),MMULT(TRANSPOSE(ln_return!B59:F311),ln_return!B59:F311)/(COUNT(ln_return!F59:F311))),$N$3:$N$7)</f>
        <v>4.8148292079371994E-5</v>
      </c>
      <c r="H79" s="126">
        <f>SQRT(G79)</f>
        <v>6.9388970362278752E-3</v>
      </c>
      <c r="I79" s="126">
        <f>$J$10*H79</f>
        <v>-1.614228836841701E-2</v>
      </c>
      <c r="J79" s="126">
        <f>I79*$G$15</f>
        <v>-5.1046397891440991E-2</v>
      </c>
      <c r="K79" s="126">
        <f>H79*$J$11</f>
        <v>-1.8493647054469913E-2</v>
      </c>
      <c r="L79" s="105">
        <f>K79*$G$15</f>
        <v>-5.8482046935388964E-2</v>
      </c>
      <c r="N79" s="239">
        <v>41585</v>
      </c>
      <c r="O79" s="250">
        <v>1.2995021054549249E-3</v>
      </c>
      <c r="Q79" s="80">
        <f t="shared" si="2"/>
        <v>0</v>
      </c>
      <c r="R79" s="81">
        <f t="shared" si="3"/>
        <v>0</v>
      </c>
      <c r="S79" s="81">
        <f t="shared" si="4"/>
        <v>0</v>
      </c>
      <c r="T79" s="82">
        <f t="shared" si="5"/>
        <v>0</v>
      </c>
    </row>
    <row r="80" spans="6:20" x14ac:dyDescent="0.25">
      <c r="F80" s="143">
        <v>41584</v>
      </c>
      <c r="G80" s="151" cm="1">
        <f t="array" ref="G80">MMULT(MMULT(TRANSPOSE($N$3:$N$7),MMULT(TRANSPOSE(ln_return!B60:F312),ln_return!B60:F312)/(COUNT(ln_return!F60:F312))),$N$3:$N$7)</f>
        <v>4.8827675789141117E-5</v>
      </c>
      <c r="H80" s="126">
        <f>SQRT(G80)</f>
        <v>6.9876802867003809E-3</v>
      </c>
      <c r="I80" s="126">
        <f>$J$10*H80</f>
        <v>-1.6255775179442523E-2</v>
      </c>
      <c r="J80" s="126">
        <f>I80*$G$15</f>
        <v>-5.1405274698670719E-2</v>
      </c>
      <c r="K80" s="126">
        <f>H80*$J$11</f>
        <v>-1.8623664867343927E-2</v>
      </c>
      <c r="L80" s="105">
        <f>K80*$G$15</f>
        <v>-5.8893199360464409E-2</v>
      </c>
      <c r="N80" s="239">
        <v>41584</v>
      </c>
      <c r="O80" s="250">
        <v>3.0226216186698407E-3</v>
      </c>
      <c r="Q80" s="80">
        <f t="shared" si="2"/>
        <v>0</v>
      </c>
      <c r="R80" s="81">
        <f t="shared" si="3"/>
        <v>0</v>
      </c>
      <c r="S80" s="81">
        <f t="shared" si="4"/>
        <v>0</v>
      </c>
      <c r="T80" s="82">
        <f t="shared" si="5"/>
        <v>0</v>
      </c>
    </row>
    <row r="81" spans="6:20" x14ac:dyDescent="0.25">
      <c r="F81" s="143">
        <v>41583</v>
      </c>
      <c r="G81" s="151" cm="1">
        <f t="array" ref="G81">MMULT(MMULT(TRANSPOSE($N$3:$N$7),MMULT(TRANSPOSE(ln_return!B61:F313),ln_return!B61:F313)/(COUNT(ln_return!F61:F313))),$N$3:$N$7)</f>
        <v>4.8851570417504704E-5</v>
      </c>
      <c r="H81" s="126">
        <f>SQRT(G81)</f>
        <v>6.9893898458667121E-3</v>
      </c>
      <c r="I81" s="126">
        <f>$J$10*H81</f>
        <v>-1.6259752208774667E-2</v>
      </c>
      <c r="J81" s="126">
        <f>I81*$G$15</f>
        <v>-5.1417851169681596E-2</v>
      </c>
      <c r="K81" s="126">
        <f>H81*$J$11</f>
        <v>-1.8628221208744557E-2</v>
      </c>
      <c r="L81" s="105">
        <f>K81*$G$15</f>
        <v>-5.8907607777087721E-2</v>
      </c>
      <c r="N81" s="239">
        <v>41583</v>
      </c>
      <c r="O81" s="250">
        <v>7.5253790741722885E-3</v>
      </c>
      <c r="Q81" s="80">
        <f t="shared" si="2"/>
        <v>0</v>
      </c>
      <c r="R81" s="81">
        <f t="shared" si="3"/>
        <v>0</v>
      </c>
      <c r="S81" s="81">
        <f t="shared" si="4"/>
        <v>0</v>
      </c>
      <c r="T81" s="82">
        <f t="shared" si="5"/>
        <v>0</v>
      </c>
    </row>
    <row r="82" spans="6:20" x14ac:dyDescent="0.25">
      <c r="F82" s="143">
        <v>41580</v>
      </c>
      <c r="G82" s="151" cm="1">
        <f t="array" ref="G82">MMULT(MMULT(TRANSPOSE($N$3:$N$7),MMULT(TRANSPOSE(ln_return!B62:F314),ln_return!B62:F314)/(COUNT(ln_return!F62:F314))),$N$3:$N$7)</f>
        <v>4.8720681452678738E-5</v>
      </c>
      <c r="H82" s="126">
        <f>SQRT(G82)</f>
        <v>6.9800201613375544E-3</v>
      </c>
      <c r="I82" s="126">
        <f>$J$10*H82</f>
        <v>-1.6237955063089827E-2</v>
      </c>
      <c r="J82" s="126">
        <f>I82*$G$15</f>
        <v>-5.134892254282699E-2</v>
      </c>
      <c r="K82" s="126">
        <f>H82*$J$11</f>
        <v>-1.8603248992297292E-2</v>
      </c>
      <c r="L82" s="105">
        <f>K82*$G$15</f>
        <v>-5.8828638694891647E-2</v>
      </c>
      <c r="N82" s="239">
        <v>41580</v>
      </c>
      <c r="O82" s="250">
        <v>7.8130137914629721E-3</v>
      </c>
      <c r="Q82" s="80">
        <f t="shared" si="2"/>
        <v>0</v>
      </c>
      <c r="R82" s="81">
        <f t="shared" si="3"/>
        <v>0</v>
      </c>
      <c r="S82" s="81">
        <f t="shared" si="4"/>
        <v>0</v>
      </c>
      <c r="T82" s="82">
        <f t="shared" si="5"/>
        <v>0</v>
      </c>
    </row>
    <row r="83" spans="6:20" x14ac:dyDescent="0.25">
      <c r="F83" s="143">
        <v>41579</v>
      </c>
      <c r="G83" s="151" cm="1">
        <f t="array" ref="G83">MMULT(MMULT(TRANSPOSE($N$3:$N$7),MMULT(TRANSPOSE(ln_return!B63:F315),ln_return!B63:F315)/(COUNT(ln_return!F63:F315))),$N$3:$N$7)</f>
        <v>4.8504869440373573E-5</v>
      </c>
      <c r="H83" s="126">
        <f>SQRT(G83)</f>
        <v>6.9645437352617414E-3</v>
      </c>
      <c r="I83" s="126">
        <f>$J$10*H83</f>
        <v>-1.6201951512190609E-2</v>
      </c>
      <c r="J83" s="126">
        <f>I83*$G$15</f>
        <v>-5.1235069318131654E-2</v>
      </c>
      <c r="K83" s="126">
        <f>H83*$J$11</f>
        <v>-1.8562001001439902E-2</v>
      </c>
      <c r="L83" s="105">
        <f>K83*$G$15</f>
        <v>-5.8698201094876487E-2</v>
      </c>
      <c r="N83" s="239">
        <v>41579</v>
      </c>
      <c r="O83" s="250">
        <v>2.6084693890842023E-3</v>
      </c>
      <c r="Q83" s="80">
        <f t="shared" si="2"/>
        <v>0</v>
      </c>
      <c r="R83" s="81">
        <f t="shared" si="3"/>
        <v>0</v>
      </c>
      <c r="S83" s="81">
        <f t="shared" si="4"/>
        <v>0</v>
      </c>
      <c r="T83" s="82">
        <f t="shared" si="5"/>
        <v>0</v>
      </c>
    </row>
    <row r="84" spans="6:20" x14ac:dyDescent="0.25">
      <c r="F84" s="143">
        <v>41578</v>
      </c>
      <c r="G84" s="151" cm="1">
        <f t="array" ref="G84">MMULT(MMULT(TRANSPOSE($N$3:$N$7),MMULT(TRANSPOSE(ln_return!B64:F316),ln_return!B64:F316)/(COUNT(ln_return!F64:F316))),$N$3:$N$7)</f>
        <v>4.7756936769760085E-5</v>
      </c>
      <c r="H84" s="126">
        <f>SQRT(G84)</f>
        <v>6.910639389358997E-3</v>
      </c>
      <c r="I84" s="126">
        <f>$J$10*H84</f>
        <v>-1.6076551251698195E-2</v>
      </c>
      <c r="J84" s="126">
        <f>I84*$G$15</f>
        <v>-5.0838518875797198E-2</v>
      </c>
      <c r="K84" s="126">
        <f>H84*$J$11</f>
        <v>-1.8418334372201469E-2</v>
      </c>
      <c r="L84" s="105">
        <f>K84*$G$15</f>
        <v>-5.8243887322724099E-2</v>
      </c>
      <c r="N84" s="239">
        <v>41578</v>
      </c>
      <c r="O84" s="250">
        <v>-9.7581345634921793E-4</v>
      </c>
      <c r="Q84" s="80">
        <f t="shared" si="2"/>
        <v>0</v>
      </c>
      <c r="R84" s="81">
        <f t="shared" si="3"/>
        <v>0</v>
      </c>
      <c r="S84" s="81">
        <f t="shared" si="4"/>
        <v>0</v>
      </c>
      <c r="T84" s="82">
        <f t="shared" si="5"/>
        <v>0</v>
      </c>
    </row>
    <row r="85" spans="6:20" x14ac:dyDescent="0.25">
      <c r="F85" s="143">
        <v>41577</v>
      </c>
      <c r="G85" s="151" cm="1">
        <f t="array" ref="G85">MMULT(MMULT(TRANSPOSE($N$3:$N$7),MMULT(TRANSPOSE(ln_return!B65:F317),ln_return!B65:F317)/(COUNT(ln_return!F65:F317))),$N$3:$N$7)</f>
        <v>4.7933004743996357E-5</v>
      </c>
      <c r="H85" s="126">
        <f>SQRT(G85)</f>
        <v>6.9233665758788449E-3</v>
      </c>
      <c r="I85" s="126">
        <f>$J$10*H85</f>
        <v>-1.6106159115001167E-2</v>
      </c>
      <c r="J85" s="126">
        <f>I85*$G$15</f>
        <v>-5.0932147160485511E-2</v>
      </c>
      <c r="K85" s="126">
        <f>H85*$J$11</f>
        <v>-1.8452255050699161E-2</v>
      </c>
      <c r="L85" s="105">
        <f>K85*$G$15</f>
        <v>-5.8351153926555106E-2</v>
      </c>
      <c r="N85" s="239">
        <v>41577</v>
      </c>
      <c r="O85" s="250">
        <v>7.6836207058131236E-3</v>
      </c>
      <c r="Q85" s="80">
        <f t="shared" si="2"/>
        <v>0</v>
      </c>
      <c r="R85" s="81">
        <f t="shared" si="3"/>
        <v>0</v>
      </c>
      <c r="S85" s="81">
        <f t="shared" si="4"/>
        <v>0</v>
      </c>
      <c r="T85" s="82">
        <f t="shared" si="5"/>
        <v>0</v>
      </c>
    </row>
    <row r="86" spans="6:20" x14ac:dyDescent="0.25">
      <c r="F86" s="143">
        <v>41576</v>
      </c>
      <c r="G86" s="151" cm="1">
        <f t="array" ref="G86">MMULT(MMULT(TRANSPOSE($N$3:$N$7),MMULT(TRANSPOSE(ln_return!B66:F318),ln_return!B66:F318)/(COUNT(ln_return!F66:F318))),$N$3:$N$7)</f>
        <v>4.781488831477505E-5</v>
      </c>
      <c r="H86" s="126">
        <f>SQRT(G86)</f>
        <v>6.9148310402189182E-3</v>
      </c>
      <c r="I86" s="126">
        <f>$J$10*H86</f>
        <v>-1.6086302489764896E-2</v>
      </c>
      <c r="J86" s="126">
        <f>I86*$G$15</f>
        <v>-5.0869354998094508E-2</v>
      </c>
      <c r="K86" s="126">
        <f>H86*$J$11</f>
        <v>-1.8429506019680058E-2</v>
      </c>
      <c r="L86" s="105">
        <f>K86*$G$15</f>
        <v>-5.8279215173972922E-2</v>
      </c>
      <c r="N86" s="239">
        <v>41576</v>
      </c>
      <c r="O86" s="250">
        <v>7.8376936217240366E-3</v>
      </c>
      <c r="Q86" s="80">
        <f t="shared" si="2"/>
        <v>0</v>
      </c>
      <c r="R86" s="81">
        <f t="shared" si="3"/>
        <v>0</v>
      </c>
      <c r="S86" s="81">
        <f t="shared" si="4"/>
        <v>0</v>
      </c>
      <c r="T86" s="82">
        <f t="shared" si="5"/>
        <v>0</v>
      </c>
    </row>
    <row r="87" spans="6:20" x14ac:dyDescent="0.25">
      <c r="F87" s="143">
        <v>41573</v>
      </c>
      <c r="G87" s="151" cm="1">
        <f t="array" ref="G87">MMULT(MMULT(TRANSPOSE($N$3:$N$7),MMULT(TRANSPOSE(ln_return!B67:F319),ln_return!B67:F319)/(COUNT(ln_return!F67:F319))),$N$3:$N$7)</f>
        <v>4.7608351777208304E-5</v>
      </c>
      <c r="H87" s="126">
        <f>SQRT(G87)</f>
        <v>6.8998805625321014E-3</v>
      </c>
      <c r="I87" s="126">
        <f>$J$10*H87</f>
        <v>-1.6051522477782274E-2</v>
      </c>
      <c r="J87" s="126">
        <f>I87*$G$15</f>
        <v>-5.0759370943181482E-2</v>
      </c>
      <c r="K87" s="126">
        <f>H87*$J$11</f>
        <v>-1.8389659793948191E-2</v>
      </c>
      <c r="L87" s="105">
        <f>K87*$G$15</f>
        <v>-5.8153210344499009E-2</v>
      </c>
      <c r="N87" s="239">
        <v>41573</v>
      </c>
      <c r="O87" s="250">
        <v>2.2073788667042536E-2</v>
      </c>
      <c r="Q87" s="80">
        <f t="shared" si="2"/>
        <v>0</v>
      </c>
      <c r="R87" s="81">
        <f t="shared" si="3"/>
        <v>0</v>
      </c>
      <c r="S87" s="81">
        <f t="shared" si="4"/>
        <v>0</v>
      </c>
      <c r="T87" s="82">
        <f t="shared" si="5"/>
        <v>0</v>
      </c>
    </row>
    <row r="88" spans="6:20" x14ac:dyDescent="0.25">
      <c r="F88" s="143">
        <v>41572</v>
      </c>
      <c r="G88" s="151" cm="1">
        <f t="array" ref="G88">MMULT(MMULT(TRANSPOSE($N$3:$N$7),MMULT(TRANSPOSE(ln_return!B68:F320),ln_return!B68:F320)/(COUNT(ln_return!F68:F320))),$N$3:$N$7)</f>
        <v>4.7808993943877589E-5</v>
      </c>
      <c r="H88" s="126">
        <f>SQRT(G88)</f>
        <v>6.9144048148685648E-3</v>
      </c>
      <c r="I88" s="126">
        <f>$J$10*H88</f>
        <v>-1.608531094132724E-2</v>
      </c>
      <c r="J88" s="126">
        <f>I88*$G$15</f>
        <v>-5.086621944662114E-2</v>
      </c>
      <c r="K88" s="126">
        <f>H88*$J$11</f>
        <v>-1.8428370037815223E-2</v>
      </c>
      <c r="L88" s="105">
        <f>K88*$G$15</f>
        <v>-5.8275622883899397E-2</v>
      </c>
      <c r="N88" s="239">
        <v>41572</v>
      </c>
      <c r="O88" s="250">
        <v>1.5784579649890306E-3</v>
      </c>
      <c r="Q88" s="80">
        <f t="shared" ref="Q88:Q151" si="6">IF(I88&gt;$O88, 1,0)</f>
        <v>0</v>
      </c>
      <c r="R88" s="81">
        <f t="shared" ref="R88:R151" si="7">IF(J88&gt;$O88, 1,0)</f>
        <v>0</v>
      </c>
      <c r="S88" s="81">
        <f t="shared" ref="S88:S151" si="8">IF(K88&gt;$O88, 1,0)</f>
        <v>0</v>
      </c>
      <c r="T88" s="82">
        <f t="shared" ref="T88:T151" si="9">IF(L88&gt;$O88, 1,0)</f>
        <v>0</v>
      </c>
    </row>
    <row r="89" spans="6:20" x14ac:dyDescent="0.25">
      <c r="F89" s="143">
        <v>41571</v>
      </c>
      <c r="G89" s="151" cm="1">
        <f t="array" ref="G89">MMULT(MMULT(TRANSPOSE($N$3:$N$7),MMULT(TRANSPOSE(ln_return!B69:F321),ln_return!B69:F321)/(COUNT(ln_return!F69:F321))),$N$3:$N$7)</f>
        <v>4.796581375408234E-5</v>
      </c>
      <c r="H89" s="126">
        <f>SQRT(G89)</f>
        <v>6.9257356110439521E-3</v>
      </c>
      <c r="I89" s="126">
        <f>$J$10*H89</f>
        <v>-1.6111670314921042E-2</v>
      </c>
      <c r="J89" s="126">
        <f>I89*$G$15</f>
        <v>-5.094957510487285E-2</v>
      </c>
      <c r="K89" s="126">
        <f>H89*$J$11</f>
        <v>-1.8458569036909706E-2</v>
      </c>
      <c r="L89" s="105">
        <f>K89*$G$15</f>
        <v>-5.837112050409532E-2</v>
      </c>
      <c r="N89" s="239">
        <v>41571</v>
      </c>
      <c r="O89" s="250">
        <v>-9.8218212975413111E-4</v>
      </c>
      <c r="Q89" s="80">
        <f t="shared" si="6"/>
        <v>0</v>
      </c>
      <c r="R89" s="81">
        <f t="shared" si="7"/>
        <v>0</v>
      </c>
      <c r="S89" s="81">
        <f t="shared" si="8"/>
        <v>0</v>
      </c>
      <c r="T89" s="82">
        <f t="shared" si="9"/>
        <v>0</v>
      </c>
    </row>
    <row r="90" spans="6:20" x14ac:dyDescent="0.25">
      <c r="F90" s="143">
        <v>41570</v>
      </c>
      <c r="G90" s="151" cm="1">
        <f t="array" ref="G90">MMULT(MMULT(TRANSPOSE($N$3:$N$7),MMULT(TRANSPOSE(ln_return!B70:F322),ln_return!B70:F322)/(COUNT(ln_return!F70:F322))),$N$3:$N$7)</f>
        <v>4.7880755930951403E-5</v>
      </c>
      <c r="H90" s="126">
        <f>SQRT(G90)</f>
        <v>6.9195921795255685E-3</v>
      </c>
      <c r="I90" s="126">
        <f>$J$10*H90</f>
        <v>-1.6097378556068933E-2</v>
      </c>
      <c r="J90" s="126">
        <f>I90*$G$15</f>
        <v>-5.0904380595130312E-2</v>
      </c>
      <c r="K90" s="126">
        <f>H90*$J$11</f>
        <v>-1.8442195475865189E-2</v>
      </c>
      <c r="L90" s="105">
        <f>K90*$G$15</f>
        <v>-5.8319342757786843E-2</v>
      </c>
      <c r="N90" s="239">
        <v>41570</v>
      </c>
      <c r="O90" s="250">
        <v>3.5698751155384878E-3</v>
      </c>
      <c r="Q90" s="80">
        <f t="shared" si="6"/>
        <v>0</v>
      </c>
      <c r="R90" s="81">
        <f t="shared" si="7"/>
        <v>0</v>
      </c>
      <c r="S90" s="81">
        <f t="shared" si="8"/>
        <v>0</v>
      </c>
      <c r="T90" s="82">
        <f t="shared" si="9"/>
        <v>0</v>
      </c>
    </row>
    <row r="91" spans="6:20" x14ac:dyDescent="0.25">
      <c r="F91" s="143">
        <v>41569</v>
      </c>
      <c r="G91" s="151" cm="1">
        <f t="array" ref="G91">MMULT(MMULT(TRANSPOSE($N$3:$N$7),MMULT(TRANSPOSE(ln_return!B71:F323),ln_return!B71:F323)/(COUNT(ln_return!F71:F323))),$N$3:$N$7)</f>
        <v>4.786450837622305E-5</v>
      </c>
      <c r="H91" s="126">
        <f>SQRT(G91)</f>
        <v>6.9184180544560221E-3</v>
      </c>
      <c r="I91" s="126">
        <f>$J$10*H91</f>
        <v>-1.6094647132709538E-2</v>
      </c>
      <c r="J91" s="126">
        <f>I91*$G$15</f>
        <v>-5.0895743076060436E-2</v>
      </c>
      <c r="K91" s="126">
        <f>H91*$J$11</f>
        <v>-1.8439066181033369E-2</v>
      </c>
      <c r="L91" s="105">
        <f>K91*$G$15</f>
        <v>-5.8309447058648101E-2</v>
      </c>
      <c r="N91" s="239">
        <v>41569</v>
      </c>
      <c r="O91" s="250">
        <v>-7.6914920915539774E-3</v>
      </c>
      <c r="Q91" s="80">
        <f t="shared" si="6"/>
        <v>0</v>
      </c>
      <c r="R91" s="81">
        <f t="shared" si="7"/>
        <v>0</v>
      </c>
      <c r="S91" s="81">
        <f t="shared" si="8"/>
        <v>0</v>
      </c>
      <c r="T91" s="82">
        <f t="shared" si="9"/>
        <v>0</v>
      </c>
    </row>
    <row r="92" spans="6:20" x14ac:dyDescent="0.25">
      <c r="F92" s="143">
        <v>41566</v>
      </c>
      <c r="G92" s="151" cm="1">
        <f t="array" ref="G92">MMULT(MMULT(TRANSPOSE($N$3:$N$7),MMULT(TRANSPOSE(ln_return!B72:F324),ln_return!B72:F324)/(COUNT(ln_return!F72:F324))),$N$3:$N$7)</f>
        <v>4.7403898450203673E-5</v>
      </c>
      <c r="H92" s="126">
        <f>SQRT(G92)</f>
        <v>6.8850489068853875E-3</v>
      </c>
      <c r="I92" s="126">
        <f>$J$10*H92</f>
        <v>-1.6017018887200037E-2</v>
      </c>
      <c r="J92" s="126">
        <f>I92*$G$15</f>
        <v>-5.0650261009487677E-2</v>
      </c>
      <c r="K92" s="126">
        <f>H92*$J$11</f>
        <v>-1.8350130254407297E-2</v>
      </c>
      <c r="L92" s="105">
        <f>K92*$G$15</f>
        <v>-5.8028206964692096E-2</v>
      </c>
      <c r="N92" s="239">
        <v>41566</v>
      </c>
      <c r="O92" s="250">
        <v>1.3039692456844111E-3</v>
      </c>
      <c r="Q92" s="80">
        <f t="shared" si="6"/>
        <v>0</v>
      </c>
      <c r="R92" s="81">
        <f t="shared" si="7"/>
        <v>0</v>
      </c>
      <c r="S92" s="81">
        <f t="shared" si="8"/>
        <v>0</v>
      </c>
      <c r="T92" s="82">
        <f t="shared" si="9"/>
        <v>0</v>
      </c>
    </row>
    <row r="93" spans="6:20" x14ac:dyDescent="0.25">
      <c r="F93" s="143">
        <v>41565</v>
      </c>
      <c r="G93" s="151" cm="1">
        <f t="array" ref="G93">MMULT(MMULT(TRANSPOSE($N$3:$N$7),MMULT(TRANSPOSE(ln_return!B73:F325),ln_return!B73:F325)/(COUNT(ln_return!F73:F325))),$N$3:$N$7)</f>
        <v>4.7146585412828604E-5</v>
      </c>
      <c r="H93" s="126">
        <f>SQRT(G93)</f>
        <v>6.8663371176216365E-3</v>
      </c>
      <c r="I93" s="126">
        <f>$J$10*H93</f>
        <v>-1.5973488756026808E-2</v>
      </c>
      <c r="J93" s="126">
        <f>I93*$G$15</f>
        <v>-5.0512606648134374E-2</v>
      </c>
      <c r="K93" s="126">
        <f>H93*$J$11</f>
        <v>-1.8300259327573433E-2</v>
      </c>
      <c r="L93" s="105">
        <f>K93*$G$15</f>
        <v>-5.7870501246873478E-2</v>
      </c>
      <c r="N93" s="239">
        <v>41565</v>
      </c>
      <c r="O93" s="250">
        <v>-6.3628802832546554E-3</v>
      </c>
      <c r="Q93" s="80">
        <f t="shared" si="6"/>
        <v>0</v>
      </c>
      <c r="R93" s="81">
        <f t="shared" si="7"/>
        <v>0</v>
      </c>
      <c r="S93" s="81">
        <f t="shared" si="8"/>
        <v>0</v>
      </c>
      <c r="T93" s="82">
        <f t="shared" si="9"/>
        <v>0</v>
      </c>
    </row>
    <row r="94" spans="6:20" x14ac:dyDescent="0.25">
      <c r="F94" s="143">
        <v>41564</v>
      </c>
      <c r="G94" s="151" cm="1">
        <f t="array" ref="G94">MMULT(MMULT(TRANSPOSE($N$3:$N$7),MMULT(TRANSPOSE(ln_return!B74:F326),ln_return!B74:F326)/(COUNT(ln_return!F74:F326))),$N$3:$N$7)</f>
        <v>4.720705715491538E-5</v>
      </c>
      <c r="H94" s="126">
        <f>SQRT(G94)</f>
        <v>6.8707392000362947E-3</v>
      </c>
      <c r="I94" s="126">
        <f>$J$10*H94</f>
        <v>-1.5983729531093501E-2</v>
      </c>
      <c r="J94" s="126">
        <f>I94*$G$15</f>
        <v>-5.0544990822350588E-2</v>
      </c>
      <c r="K94" s="126">
        <f>H94*$J$11</f>
        <v>-1.8311991820224114E-2</v>
      </c>
      <c r="L94" s="105">
        <f>K94*$G$15</f>
        <v>-5.7907602646280816E-2</v>
      </c>
      <c r="N94" s="239">
        <v>41564</v>
      </c>
      <c r="O94" s="250">
        <v>4.0098391371707004E-4</v>
      </c>
      <c r="Q94" s="80">
        <f t="shared" si="6"/>
        <v>0</v>
      </c>
      <c r="R94" s="81">
        <f t="shared" si="7"/>
        <v>0</v>
      </c>
      <c r="S94" s="81">
        <f t="shared" si="8"/>
        <v>0</v>
      </c>
      <c r="T94" s="82">
        <f t="shared" si="9"/>
        <v>0</v>
      </c>
    </row>
    <row r="95" spans="6:20" x14ac:dyDescent="0.25">
      <c r="F95" s="143">
        <v>41563</v>
      </c>
      <c r="G95" s="151" cm="1">
        <f t="array" ref="G95">MMULT(MMULT(TRANSPOSE($N$3:$N$7),MMULT(TRANSPOSE(ln_return!B75:F327),ln_return!B75:F327)/(COUNT(ln_return!F75:F327))),$N$3:$N$7)</f>
        <v>4.7206160107944801E-5</v>
      </c>
      <c r="H95" s="126">
        <f>SQRT(G95)</f>
        <v>6.8706739194888886E-3</v>
      </c>
      <c r="I95" s="126">
        <f>$J$10*H95</f>
        <v>-1.5983577665830827E-2</v>
      </c>
      <c r="J95" s="126">
        <f>I95*$G$15</f>
        <v>-5.0544510582223076E-2</v>
      </c>
      <c r="K95" s="126">
        <f>H95*$J$11</f>
        <v>-1.8311817833580855E-2</v>
      </c>
      <c r="L95" s="105">
        <f>K95*$G$15</f>
        <v>-5.7907052452205669E-2</v>
      </c>
      <c r="N95" s="239">
        <v>41563</v>
      </c>
      <c r="O95" s="250">
        <v>-1.3175347953189691E-3</v>
      </c>
      <c r="Q95" s="80">
        <f t="shared" si="6"/>
        <v>0</v>
      </c>
      <c r="R95" s="81">
        <f t="shared" si="7"/>
        <v>0</v>
      </c>
      <c r="S95" s="81">
        <f t="shared" si="8"/>
        <v>0</v>
      </c>
      <c r="T95" s="82">
        <f t="shared" si="9"/>
        <v>0</v>
      </c>
    </row>
    <row r="96" spans="6:20" x14ac:dyDescent="0.25">
      <c r="F96" s="143">
        <v>41562</v>
      </c>
      <c r="G96" s="151" cm="1">
        <f t="array" ref="G96">MMULT(MMULT(TRANSPOSE($N$3:$N$7),MMULT(TRANSPOSE(ln_return!B76:F328),ln_return!B76:F328)/(COUNT(ln_return!F76:F328))),$N$3:$N$7)</f>
        <v>4.7308722087970237E-5</v>
      </c>
      <c r="H96" s="126">
        <f>SQRT(G96)</f>
        <v>6.878133619519923E-3</v>
      </c>
      <c r="I96" s="126">
        <f>$J$10*H96</f>
        <v>-1.6000931523139007E-2</v>
      </c>
      <c r="J96" s="126">
        <f>I96*$G$15</f>
        <v>-5.0599388297506487E-2</v>
      </c>
      <c r="K96" s="126">
        <f>H96*$J$11</f>
        <v>-1.8331699532183082E-2</v>
      </c>
      <c r="L96" s="105">
        <f>K96*$G$15</f>
        <v>-5.7969923903541692E-2</v>
      </c>
      <c r="N96" s="239">
        <v>41562</v>
      </c>
      <c r="O96" s="250">
        <v>1.9102922412992929E-3</v>
      </c>
      <c r="Q96" s="80">
        <f t="shared" si="6"/>
        <v>0</v>
      </c>
      <c r="R96" s="81">
        <f t="shared" si="7"/>
        <v>0</v>
      </c>
      <c r="S96" s="81">
        <f t="shared" si="8"/>
        <v>0</v>
      </c>
      <c r="T96" s="82">
        <f t="shared" si="9"/>
        <v>0</v>
      </c>
    </row>
    <row r="97" spans="6:20" x14ac:dyDescent="0.25">
      <c r="F97" s="143">
        <v>41559</v>
      </c>
      <c r="G97" s="151" cm="1">
        <f t="array" ref="G97">MMULT(MMULT(TRANSPOSE($N$3:$N$7),MMULT(TRANSPOSE(ln_return!B77:F329),ln_return!B77:F329)/(COUNT(ln_return!F77:F329))),$N$3:$N$7)</f>
        <v>4.7316960280951936E-5</v>
      </c>
      <c r="H97" s="126">
        <f>SQRT(G97)</f>
        <v>6.8787324617949732E-3</v>
      </c>
      <c r="I97" s="126">
        <f>$J$10*H97</f>
        <v>-1.6002324638592455E-2</v>
      </c>
      <c r="J97" s="126">
        <f>I97*$G$15</f>
        <v>-5.0603793715382955E-2</v>
      </c>
      <c r="K97" s="126">
        <f>H97*$J$11</f>
        <v>-1.833329557513029E-2</v>
      </c>
      <c r="L97" s="105">
        <f>K97*$G$15</f>
        <v>-5.7974971034498321E-2</v>
      </c>
      <c r="N97" s="239">
        <v>41559</v>
      </c>
      <c r="O97" s="250">
        <v>4.9979161405961856E-3</v>
      </c>
      <c r="Q97" s="80">
        <f t="shared" si="6"/>
        <v>0</v>
      </c>
      <c r="R97" s="81">
        <f t="shared" si="7"/>
        <v>0</v>
      </c>
      <c r="S97" s="81">
        <f t="shared" si="8"/>
        <v>0</v>
      </c>
      <c r="T97" s="82">
        <f t="shared" si="9"/>
        <v>0</v>
      </c>
    </row>
    <row r="98" spans="6:20" x14ac:dyDescent="0.25">
      <c r="F98" s="143">
        <v>41558</v>
      </c>
      <c r="G98" s="151" cm="1">
        <f t="array" ref="G98">MMULT(MMULT(TRANSPOSE($N$3:$N$7),MMULT(TRANSPOSE(ln_return!B78:F330),ln_return!B78:F330)/(COUNT(ln_return!F78:F330))),$N$3:$N$7)</f>
        <v>4.754863883446919E-5</v>
      </c>
      <c r="H98" s="126">
        <f>SQRT(G98)</f>
        <v>6.8955521051232141E-3</v>
      </c>
      <c r="I98" s="126">
        <f>$J$10*H98</f>
        <v>-1.6041452980091232E-2</v>
      </c>
      <c r="J98" s="126">
        <f>I98*$G$15</f>
        <v>-5.0727528395583976E-2</v>
      </c>
      <c r="K98" s="126">
        <f>H98*$J$11</f>
        <v>-1.8378123527709862E-2</v>
      </c>
      <c r="L98" s="105">
        <f>K98*$G$15</f>
        <v>-5.8116729467491787E-2</v>
      </c>
      <c r="N98" s="239">
        <v>41558</v>
      </c>
      <c r="O98" s="250">
        <v>8.092631888766879E-4</v>
      </c>
      <c r="Q98" s="80">
        <f t="shared" si="6"/>
        <v>0</v>
      </c>
      <c r="R98" s="81">
        <f t="shared" si="7"/>
        <v>0</v>
      </c>
      <c r="S98" s="81">
        <f t="shared" si="8"/>
        <v>0</v>
      </c>
      <c r="T98" s="82">
        <f t="shared" si="9"/>
        <v>0</v>
      </c>
    </row>
    <row r="99" spans="6:20" x14ac:dyDescent="0.25">
      <c r="F99" s="143">
        <v>41557</v>
      </c>
      <c r="G99" s="151" cm="1">
        <f t="array" ref="G99">MMULT(MMULT(TRANSPOSE($N$3:$N$7),MMULT(TRANSPOSE(ln_return!B79:F331),ln_return!B79:F331)/(COUNT(ln_return!F79:F331))),$N$3:$N$7)</f>
        <v>4.7477226196685412E-5</v>
      </c>
      <c r="H99" s="126">
        <f>SQRT(G99)</f>
        <v>6.8903719926202396E-3</v>
      </c>
      <c r="I99" s="126">
        <f>$J$10*H99</f>
        <v>-1.6029402236382648E-2</v>
      </c>
      <c r="J99" s="126">
        <f>I99*$G$15</f>
        <v>-5.0689420597965912E-2</v>
      </c>
      <c r="K99" s="126">
        <f>H99*$J$11</f>
        <v>-1.8364317418203945E-2</v>
      </c>
      <c r="L99" s="105">
        <f>K99*$G$15</f>
        <v>-5.8073070715827388E-2</v>
      </c>
      <c r="N99" s="239">
        <v>41557</v>
      </c>
      <c r="O99" s="250">
        <v>9.8208227182712635E-3</v>
      </c>
      <c r="Q99" s="80">
        <f t="shared" si="6"/>
        <v>0</v>
      </c>
      <c r="R99" s="81">
        <f t="shared" si="7"/>
        <v>0</v>
      </c>
      <c r="S99" s="81">
        <f t="shared" si="8"/>
        <v>0</v>
      </c>
      <c r="T99" s="82">
        <f t="shared" si="9"/>
        <v>0</v>
      </c>
    </row>
    <row r="100" spans="6:20" x14ac:dyDescent="0.25">
      <c r="F100" s="143">
        <v>41556</v>
      </c>
      <c r="G100" s="151" cm="1">
        <f t="array" ref="G100">MMULT(MMULT(TRANSPOSE($N$3:$N$7),MMULT(TRANSPOSE(ln_return!B80:F332),ln_return!B80:F332)/(COUNT(ln_return!F80:F332))),$N$3:$N$7)</f>
        <v>4.7475172212782299E-5</v>
      </c>
      <c r="H100" s="126">
        <f>SQRT(G100)</f>
        <v>6.8902229436196257E-3</v>
      </c>
      <c r="I100" s="126">
        <f>$J$10*H100</f>
        <v>-1.6029055496556938E-2</v>
      </c>
      <c r="J100" s="126">
        <f>I100*$G$15</f>
        <v>-5.0688324110361178E-2</v>
      </c>
      <c r="K100" s="126">
        <f>H100*$J$11</f>
        <v>-1.836392017068798E-2</v>
      </c>
      <c r="L100" s="105">
        <f>K100*$G$15</f>
        <v>-5.8071814508882096E-2</v>
      </c>
      <c r="N100" s="239">
        <v>41556</v>
      </c>
      <c r="O100" s="250">
        <v>3.1981308177324455E-3</v>
      </c>
      <c r="Q100" s="80">
        <f t="shared" si="6"/>
        <v>0</v>
      </c>
      <c r="R100" s="81">
        <f t="shared" si="7"/>
        <v>0</v>
      </c>
      <c r="S100" s="81">
        <f t="shared" si="8"/>
        <v>0</v>
      </c>
      <c r="T100" s="82">
        <f t="shared" si="9"/>
        <v>0</v>
      </c>
    </row>
    <row r="101" spans="6:20" x14ac:dyDescent="0.25">
      <c r="F101" s="143">
        <v>41555</v>
      </c>
      <c r="G101" s="151" cm="1">
        <f t="array" ref="G101">MMULT(MMULT(TRANSPOSE($N$3:$N$7),MMULT(TRANSPOSE(ln_return!B81:F333),ln_return!B81:F333)/(COUNT(ln_return!F81:F333))),$N$3:$N$7)</f>
        <v>4.7536620049629025E-5</v>
      </c>
      <c r="H101" s="126">
        <f>SQRT(G101)</f>
        <v>6.8946805618265612E-3</v>
      </c>
      <c r="I101" s="126">
        <f>$J$10*H101</f>
        <v>-1.6039425467195931E-2</v>
      </c>
      <c r="J101" s="126">
        <f>I101*$G$15</f>
        <v>-5.0721116836849468E-2</v>
      </c>
      <c r="K101" s="126">
        <f>H101*$J$11</f>
        <v>-1.8375800678121976E-2</v>
      </c>
      <c r="L101" s="105">
        <f>K101*$G$15</f>
        <v>-5.8109383972132084E-2</v>
      </c>
      <c r="N101" s="239">
        <v>41555</v>
      </c>
      <c r="O101" s="250">
        <v>3.5603142332537295E-3</v>
      </c>
      <c r="Q101" s="80">
        <f t="shared" si="6"/>
        <v>0</v>
      </c>
      <c r="R101" s="81">
        <f t="shared" si="7"/>
        <v>0</v>
      </c>
      <c r="S101" s="81">
        <f t="shared" si="8"/>
        <v>0</v>
      </c>
      <c r="T101" s="82">
        <f t="shared" si="9"/>
        <v>0</v>
      </c>
    </row>
    <row r="102" spans="6:20" x14ac:dyDescent="0.25">
      <c r="F102" s="143">
        <v>41552</v>
      </c>
      <c r="G102" s="151" cm="1">
        <f t="array" ref="G102">MMULT(MMULT(TRANSPOSE($N$3:$N$7),MMULT(TRANSPOSE(ln_return!B82:F334),ln_return!B82:F334)/(COUNT(ln_return!F82:F334))),$N$3:$N$7)</f>
        <v>4.6733408991939506E-5</v>
      </c>
      <c r="H102" s="126">
        <f>SQRT(G102)</f>
        <v>6.8361838032589134E-3</v>
      </c>
      <c r="I102" s="126">
        <f>$J$10*H102</f>
        <v>-1.5903341657263804E-2</v>
      </c>
      <c r="J102" s="126">
        <f>I102*$G$15</f>
        <v>-5.0290782044790504E-2</v>
      </c>
      <c r="K102" s="126">
        <f>H102*$J$11</f>
        <v>-1.8219894285343347E-2</v>
      </c>
      <c r="L102" s="105">
        <f>K102*$G$15</f>
        <v>-5.7616364669170785E-2</v>
      </c>
      <c r="N102" s="239">
        <v>41552</v>
      </c>
      <c r="O102" s="250">
        <v>9.1935301610390633E-4</v>
      </c>
      <c r="Q102" s="80">
        <f t="shared" si="6"/>
        <v>0</v>
      </c>
      <c r="R102" s="81">
        <f t="shared" si="7"/>
        <v>0</v>
      </c>
      <c r="S102" s="81">
        <f t="shared" si="8"/>
        <v>0</v>
      </c>
      <c r="T102" s="82">
        <f t="shared" si="9"/>
        <v>0</v>
      </c>
    </row>
    <row r="103" spans="6:20" x14ac:dyDescent="0.25">
      <c r="F103" s="143">
        <v>41551</v>
      </c>
      <c r="G103" s="151" cm="1">
        <f t="array" ref="G103">MMULT(MMULT(TRANSPOSE($N$3:$N$7),MMULT(TRANSPOSE(ln_return!B83:F335),ln_return!B83:F335)/(COUNT(ln_return!F83:F335))),$N$3:$N$7)</f>
        <v>4.6334860182845709E-5</v>
      </c>
      <c r="H103" s="126">
        <f>SQRT(G103)</f>
        <v>6.8069714398435455E-3</v>
      </c>
      <c r="I103" s="126">
        <f>$J$10*H103</f>
        <v>-1.5835383537736752E-2</v>
      </c>
      <c r="J103" s="126">
        <f>I103*$G$15</f>
        <v>-5.0075879601583051E-2</v>
      </c>
      <c r="K103" s="126">
        <f>H103*$J$11</f>
        <v>-1.8142037078958798E-2</v>
      </c>
      <c r="L103" s="105">
        <f>K103*$G$15</f>
        <v>-5.737015856473781E-2</v>
      </c>
      <c r="N103" s="239">
        <v>41551</v>
      </c>
      <c r="O103" s="250">
        <v>1.0965296213937612E-2</v>
      </c>
      <c r="Q103" s="80">
        <f t="shared" si="6"/>
        <v>0</v>
      </c>
      <c r="R103" s="81">
        <f t="shared" si="7"/>
        <v>0</v>
      </c>
      <c r="S103" s="81">
        <f t="shared" si="8"/>
        <v>0</v>
      </c>
      <c r="T103" s="82">
        <f t="shared" si="9"/>
        <v>0</v>
      </c>
    </row>
    <row r="104" spans="6:20" x14ac:dyDescent="0.25">
      <c r="F104" s="143">
        <v>41550</v>
      </c>
      <c r="G104" s="151" cm="1">
        <f t="array" ref="G104">MMULT(MMULT(TRANSPOSE($N$3:$N$7),MMULT(TRANSPOSE(ln_return!B84:F336),ln_return!B84:F336)/(COUNT(ln_return!F84:F336))),$N$3:$N$7)</f>
        <v>4.6334725990008894E-5</v>
      </c>
      <c r="H104" s="126">
        <f>SQRT(G104)</f>
        <v>6.8069615828215821E-3</v>
      </c>
      <c r="I104" s="126">
        <f>$J$10*H104</f>
        <v>-1.5835360606874665E-2</v>
      </c>
      <c r="J104" s="126">
        <f>I104*$G$15</f>
        <v>-5.0075807087830146E-2</v>
      </c>
      <c r="K104" s="126">
        <f>H104*$J$11</f>
        <v>-1.8142010807883691E-2</v>
      </c>
      <c r="L104" s="105">
        <f>K104*$G$15</f>
        <v>-5.737007548830389E-2</v>
      </c>
      <c r="N104" s="239">
        <v>41550</v>
      </c>
      <c r="O104" s="250">
        <v>-3.4057944606397418E-3</v>
      </c>
      <c r="Q104" s="80">
        <f t="shared" si="6"/>
        <v>0</v>
      </c>
      <c r="R104" s="81">
        <f t="shared" si="7"/>
        <v>0</v>
      </c>
      <c r="S104" s="81">
        <f t="shared" si="8"/>
        <v>0</v>
      </c>
      <c r="T104" s="82">
        <f t="shared" si="9"/>
        <v>0</v>
      </c>
    </row>
    <row r="105" spans="6:20" x14ac:dyDescent="0.25">
      <c r="F105" s="143">
        <v>41549</v>
      </c>
      <c r="G105" s="151" cm="1">
        <f t="array" ref="G105">MMULT(MMULT(TRANSPOSE($N$3:$N$7),MMULT(TRANSPOSE(ln_return!B85:F337),ln_return!B85:F337)/(COUNT(ln_return!F85:F337))),$N$3:$N$7)</f>
        <v>4.6328261008181113E-5</v>
      </c>
      <c r="H105" s="126">
        <f>SQRT(G105)</f>
        <v>6.80648668610915E-3</v>
      </c>
      <c r="I105" s="126">
        <f>$J$10*H105</f>
        <v>-1.5834255831917308E-2</v>
      </c>
      <c r="J105" s="126">
        <f>I105*$G$15</f>
        <v>-5.0072313482662979E-2</v>
      </c>
      <c r="K105" s="126">
        <f>H105*$J$11</f>
        <v>-1.8140745106412521E-2</v>
      </c>
      <c r="L105" s="105">
        <f>K105*$G$15</f>
        <v>-5.7366072988817171E-2</v>
      </c>
      <c r="N105" s="239">
        <v>41549</v>
      </c>
      <c r="O105" s="250">
        <v>4.7125190242468017E-3</v>
      </c>
      <c r="Q105" s="80">
        <f t="shared" si="6"/>
        <v>0</v>
      </c>
      <c r="R105" s="81">
        <f t="shared" si="7"/>
        <v>0</v>
      </c>
      <c r="S105" s="81">
        <f t="shared" si="8"/>
        <v>0</v>
      </c>
      <c r="T105" s="82">
        <f t="shared" si="9"/>
        <v>0</v>
      </c>
    </row>
    <row r="106" spans="6:20" x14ac:dyDescent="0.25">
      <c r="F106" s="143">
        <v>41548</v>
      </c>
      <c r="G106" s="151" cm="1">
        <f t="array" ref="G106">MMULT(MMULT(TRANSPOSE($N$3:$N$7),MMULT(TRANSPOSE(ln_return!B86:F338),ln_return!B86:F338)/(COUNT(ln_return!F86:F338))),$N$3:$N$7)</f>
        <v>4.5992425628438442E-5</v>
      </c>
      <c r="H106" s="126">
        <f>SQRT(G106)</f>
        <v>6.7817715700573726E-3</v>
      </c>
      <c r="I106" s="126">
        <f>$J$10*H106</f>
        <v>-1.5776759874233583E-2</v>
      </c>
      <c r="J106" s="126">
        <f>I106*$G$15</f>
        <v>-4.9890495300129754E-2</v>
      </c>
      <c r="K106" s="126">
        <f>H106*$J$11</f>
        <v>-1.8074874027653828E-2</v>
      </c>
      <c r="L106" s="105">
        <f>K106*$G$15</f>
        <v>-5.7157770348007363E-2</v>
      </c>
      <c r="N106" s="239">
        <v>41548</v>
      </c>
      <c r="O106" s="250">
        <v>-2.2212580407044108E-4</v>
      </c>
      <c r="Q106" s="80">
        <f t="shared" si="6"/>
        <v>0</v>
      </c>
      <c r="R106" s="81">
        <f t="shared" si="7"/>
        <v>0</v>
      </c>
      <c r="S106" s="81">
        <f t="shared" si="8"/>
        <v>0</v>
      </c>
      <c r="T106" s="82">
        <f t="shared" si="9"/>
        <v>0</v>
      </c>
    </row>
    <row r="107" spans="6:20" x14ac:dyDescent="0.25">
      <c r="F107" s="143">
        <v>41545</v>
      </c>
      <c r="G107" s="151" cm="1">
        <f t="array" ref="G107">MMULT(MMULT(TRANSPOSE($N$3:$N$7),MMULT(TRANSPOSE(ln_return!B87:F339),ln_return!B87:F339)/(COUNT(ln_return!F87:F339))),$N$3:$N$7)</f>
        <v>4.6188715533948701E-5</v>
      </c>
      <c r="H107" s="126">
        <f>SQRT(G107)</f>
        <v>6.7962280372239354E-3</v>
      </c>
      <c r="I107" s="126">
        <f>$J$10*H107</f>
        <v>-1.5810390645892659E-2</v>
      </c>
      <c r="J107" s="126">
        <f>I107*$G$15</f>
        <v>-4.9996845138041472E-2</v>
      </c>
      <c r="K107" s="126">
        <f>H107*$J$11</f>
        <v>-1.8113403609522113E-2</v>
      </c>
      <c r="L107" s="105">
        <f>K107*$G$15</f>
        <v>-5.7279611584005068E-2</v>
      </c>
      <c r="N107" s="239">
        <v>41545</v>
      </c>
      <c r="O107" s="250">
        <v>3.1358546960282216E-3</v>
      </c>
      <c r="Q107" s="80">
        <f t="shared" si="6"/>
        <v>0</v>
      </c>
      <c r="R107" s="81">
        <f t="shared" si="7"/>
        <v>0</v>
      </c>
      <c r="S107" s="81">
        <f t="shared" si="8"/>
        <v>0</v>
      </c>
      <c r="T107" s="82">
        <f t="shared" si="9"/>
        <v>0</v>
      </c>
    </row>
    <row r="108" spans="6:20" x14ac:dyDescent="0.25">
      <c r="F108" s="143">
        <v>41544</v>
      </c>
      <c r="G108" s="151" cm="1">
        <f t="array" ref="G108">MMULT(MMULT(TRANSPOSE($N$3:$N$7),MMULT(TRANSPOSE(ln_return!B88:F340),ln_return!B88:F340)/(COUNT(ln_return!F88:F340))),$N$3:$N$7)</f>
        <v>4.6189440714524825E-5</v>
      </c>
      <c r="H108" s="126">
        <f>SQRT(G108)</f>
        <v>6.7962813887099188E-3</v>
      </c>
      <c r="I108" s="126">
        <f>$J$10*H108</f>
        <v>-1.5810514760008651E-2</v>
      </c>
      <c r="J108" s="126">
        <f>I108*$G$15</f>
        <v>-4.9997237621337787E-2</v>
      </c>
      <c r="K108" s="126">
        <f>H108*$J$11</f>
        <v>-1.8113545802661231E-2</v>
      </c>
      <c r="L108" s="105">
        <f>K108*$G$15</f>
        <v>-5.7280061238192327E-2</v>
      </c>
      <c r="N108" s="239">
        <v>41544</v>
      </c>
      <c r="O108" s="250">
        <v>8.052012393497187E-3</v>
      </c>
      <c r="Q108" s="80">
        <f t="shared" si="6"/>
        <v>0</v>
      </c>
      <c r="R108" s="81">
        <f t="shared" si="7"/>
        <v>0</v>
      </c>
      <c r="S108" s="81">
        <f t="shared" si="8"/>
        <v>0</v>
      </c>
      <c r="T108" s="82">
        <f t="shared" si="9"/>
        <v>0</v>
      </c>
    </row>
    <row r="109" spans="6:20" x14ac:dyDescent="0.25">
      <c r="F109" s="143">
        <v>41543</v>
      </c>
      <c r="G109" s="151" cm="1">
        <f t="array" ref="G109">MMULT(MMULT(TRANSPOSE($N$3:$N$7),MMULT(TRANSPOSE(ln_return!B89:F341),ln_return!B89:F341)/(COUNT(ln_return!F89:F341))),$N$3:$N$7)</f>
        <v>4.6220908564941924E-5</v>
      </c>
      <c r="H109" s="126">
        <f>SQRT(G109)</f>
        <v>6.798596073083172E-3</v>
      </c>
      <c r="I109" s="126">
        <f>$J$10*H109</f>
        <v>-1.5815899521079445E-2</v>
      </c>
      <c r="J109" s="126">
        <f>I109*$G$15</f>
        <v>-5.0014265730977302E-2</v>
      </c>
      <c r="K109" s="126">
        <f>H109*$J$11</f>
        <v>-1.8119714932368438E-2</v>
      </c>
      <c r="L109" s="105">
        <f>K109*$G$15</f>
        <v>-5.7299569739248109E-2</v>
      </c>
      <c r="N109" s="239">
        <v>41543</v>
      </c>
      <c r="O109" s="250">
        <v>8.9831098385619538E-3</v>
      </c>
      <c r="Q109" s="80">
        <f t="shared" si="6"/>
        <v>0</v>
      </c>
      <c r="R109" s="81">
        <f t="shared" si="7"/>
        <v>0</v>
      </c>
      <c r="S109" s="81">
        <f t="shared" si="8"/>
        <v>0</v>
      </c>
      <c r="T109" s="82">
        <f t="shared" si="9"/>
        <v>0</v>
      </c>
    </row>
    <row r="110" spans="6:20" x14ac:dyDescent="0.25">
      <c r="F110" s="143">
        <v>41542</v>
      </c>
      <c r="G110" s="151" cm="1">
        <f t="array" ref="G110">MMULT(MMULT(TRANSPOSE($N$3:$N$7),MMULT(TRANSPOSE(ln_return!B90:F342),ln_return!B90:F342)/(COUNT(ln_return!F90:F342))),$N$3:$N$7)</f>
        <v>4.6079259303794098E-5</v>
      </c>
      <c r="H110" s="126">
        <f>SQRT(G110)</f>
        <v>6.7881705417434891E-3</v>
      </c>
      <c r="I110" s="126">
        <f>$J$10*H110</f>
        <v>-1.579164610841163E-2</v>
      </c>
      <c r="J110" s="126">
        <f>I110*$G$15</f>
        <v>-4.9937569705915022E-2</v>
      </c>
      <c r="K110" s="126">
        <f>H110*$J$11</f>
        <v>-1.8091928657987255E-2</v>
      </c>
      <c r="L110" s="105">
        <f>K110*$G$15</f>
        <v>-5.7211701824513191E-2</v>
      </c>
      <c r="N110" s="239">
        <v>41542</v>
      </c>
      <c r="O110" s="250">
        <v>-2.7611692391589231E-3</v>
      </c>
      <c r="Q110" s="80">
        <f t="shared" si="6"/>
        <v>0</v>
      </c>
      <c r="R110" s="81">
        <f t="shared" si="7"/>
        <v>0</v>
      </c>
      <c r="S110" s="81">
        <f t="shared" si="8"/>
        <v>0</v>
      </c>
      <c r="T110" s="82">
        <f t="shared" si="9"/>
        <v>0</v>
      </c>
    </row>
    <row r="111" spans="6:20" x14ac:dyDescent="0.25">
      <c r="F111" s="143">
        <v>41541</v>
      </c>
      <c r="G111" s="151" cm="1">
        <f t="array" ref="G111">MMULT(MMULT(TRANSPOSE($N$3:$N$7),MMULT(TRANSPOSE(ln_return!B91:F343),ln_return!B91:F343)/(COUNT(ln_return!F91:F343))),$N$3:$N$7)</f>
        <v>4.6022249149328421E-5</v>
      </c>
      <c r="H111" s="126">
        <f>SQRT(G111)</f>
        <v>6.7839700138877697E-3</v>
      </c>
      <c r="I111" s="126">
        <f>$J$10*H111</f>
        <v>-1.5781874219364625E-2</v>
      </c>
      <c r="J111" s="126">
        <f>I111*$G$15</f>
        <v>-4.9906668279484034E-2</v>
      </c>
      <c r="K111" s="126">
        <f>H111*$J$11</f>
        <v>-1.8080733351413233E-2</v>
      </c>
      <c r="L111" s="105">
        <f>K111*$G$15</f>
        <v>-5.717629915663542E-2</v>
      </c>
      <c r="N111" s="239">
        <v>41541</v>
      </c>
      <c r="O111" s="250">
        <v>-1.0482427028065065E-2</v>
      </c>
      <c r="Q111" s="80">
        <f t="shared" si="6"/>
        <v>0</v>
      </c>
      <c r="R111" s="81">
        <f t="shared" si="7"/>
        <v>0</v>
      </c>
      <c r="S111" s="81">
        <f t="shared" si="8"/>
        <v>0</v>
      </c>
      <c r="T111" s="82">
        <f t="shared" si="9"/>
        <v>0</v>
      </c>
    </row>
    <row r="112" spans="6:20" x14ac:dyDescent="0.25">
      <c r="F112" s="143">
        <v>41538</v>
      </c>
      <c r="G112" s="151" cm="1">
        <f t="array" ref="G112">MMULT(MMULT(TRANSPOSE($N$3:$N$7),MMULT(TRANSPOSE(ln_return!B92:F344),ln_return!B92:F344)/(COUNT(ln_return!F92:F344))),$N$3:$N$7)</f>
        <v>4.6727256797518629E-5</v>
      </c>
      <c r="H112" s="126">
        <f>SQRT(G112)</f>
        <v>6.8357338155840023E-3</v>
      </c>
      <c r="I112" s="126">
        <f>$J$10*H112</f>
        <v>-1.5902294829392927E-2</v>
      </c>
      <c r="J112" s="126">
        <f>I112*$G$15</f>
        <v>-5.0287471684400384E-2</v>
      </c>
      <c r="K112" s="126">
        <f>H112*$J$11</f>
        <v>-1.8218694971793192E-2</v>
      </c>
      <c r="L112" s="105">
        <f>K112*$G$15</f>
        <v>-5.7612572106723596E-2</v>
      </c>
      <c r="N112" s="239">
        <v>41538</v>
      </c>
      <c r="O112" s="250">
        <v>-1.9004877994210822E-3</v>
      </c>
      <c r="Q112" s="80">
        <f t="shared" si="6"/>
        <v>0</v>
      </c>
      <c r="R112" s="81">
        <f t="shared" si="7"/>
        <v>0</v>
      </c>
      <c r="S112" s="81">
        <f t="shared" si="8"/>
        <v>0</v>
      </c>
      <c r="T112" s="82">
        <f t="shared" si="9"/>
        <v>0</v>
      </c>
    </row>
    <row r="113" spans="6:20" x14ac:dyDescent="0.25">
      <c r="F113" s="143">
        <v>41537</v>
      </c>
      <c r="G113" s="151" cm="1">
        <f t="array" ref="G113">MMULT(MMULT(TRANSPOSE($N$3:$N$7),MMULT(TRANSPOSE(ln_return!B93:F345),ln_return!B93:F345)/(COUNT(ln_return!F93:F345))),$N$3:$N$7)</f>
        <v>4.7518459222846308E-5</v>
      </c>
      <c r="H113" s="126">
        <f>SQRT(G113)</f>
        <v>6.8933634187417041E-3</v>
      </c>
      <c r="I113" s="126">
        <f>$J$10*H113</f>
        <v>-1.6036361334180665E-2</v>
      </c>
      <c r="J113" s="126">
        <f>I113*$G$15</f>
        <v>-5.0711427197467504E-2</v>
      </c>
      <c r="K113" s="126">
        <f>H113*$J$11</f>
        <v>-1.8372290209641984E-2</v>
      </c>
      <c r="L113" s="105">
        <f>K113*$G$15</f>
        <v>-5.8098282896081078E-2</v>
      </c>
      <c r="N113" s="239">
        <v>41537</v>
      </c>
      <c r="O113" s="250">
        <v>-2.9101166456985093E-3</v>
      </c>
      <c r="Q113" s="80">
        <f t="shared" si="6"/>
        <v>0</v>
      </c>
      <c r="R113" s="81">
        <f t="shared" si="7"/>
        <v>0</v>
      </c>
      <c r="S113" s="81">
        <f t="shared" si="8"/>
        <v>0</v>
      </c>
      <c r="T113" s="82">
        <f t="shared" si="9"/>
        <v>0</v>
      </c>
    </row>
    <row r="114" spans="6:20" x14ac:dyDescent="0.25">
      <c r="F114" s="143">
        <v>41536</v>
      </c>
      <c r="G114" s="151" cm="1">
        <f t="array" ref="G114">MMULT(MMULT(TRANSPOSE($N$3:$N$7),MMULT(TRANSPOSE(ln_return!B94:F346),ln_return!B94:F346)/(COUNT(ln_return!F94:F346))),$N$3:$N$7)</f>
        <v>4.7129483550562237E-5</v>
      </c>
      <c r="H114" s="126">
        <f>SQRT(G114)</f>
        <v>6.8650916636678813E-3</v>
      </c>
      <c r="I114" s="126">
        <f>$J$10*H114</f>
        <v>-1.5970591396869273E-2</v>
      </c>
      <c r="J114" s="126">
        <f>I114*$G$15</f>
        <v>-5.0503444393997017E-2</v>
      </c>
      <c r="K114" s="126">
        <f>H114*$J$11</f>
        <v>-1.8296939925985099E-2</v>
      </c>
      <c r="L114" s="105">
        <f>K114*$G$15</f>
        <v>-5.786000437738556E-2</v>
      </c>
      <c r="N114" s="239">
        <v>41536</v>
      </c>
      <c r="O114" s="250">
        <v>3.6841947672905185E-3</v>
      </c>
      <c r="Q114" s="80">
        <f t="shared" si="6"/>
        <v>0</v>
      </c>
      <c r="R114" s="81">
        <f t="shared" si="7"/>
        <v>0</v>
      </c>
      <c r="S114" s="81">
        <f t="shared" si="8"/>
        <v>0</v>
      </c>
      <c r="T114" s="82">
        <f t="shared" si="9"/>
        <v>0</v>
      </c>
    </row>
    <row r="115" spans="6:20" x14ac:dyDescent="0.25">
      <c r="F115" s="143">
        <v>41535</v>
      </c>
      <c r="G115" s="151" cm="1">
        <f t="array" ref="G115">MMULT(MMULT(TRANSPOSE($N$3:$N$7),MMULT(TRANSPOSE(ln_return!B95:F347),ln_return!B95:F347)/(COUNT(ln_return!F95:F347))),$N$3:$N$7)</f>
        <v>4.7041883927874999E-5</v>
      </c>
      <c r="H115" s="126">
        <f>SQRT(G115)</f>
        <v>6.858708619548945E-3</v>
      </c>
      <c r="I115" s="126">
        <f>$J$10*H115</f>
        <v>-1.5955742215753278E-2</v>
      </c>
      <c r="J115" s="126">
        <f>I115*$G$15</f>
        <v>-5.0456487160282115E-2</v>
      </c>
      <c r="K115" s="126">
        <f>H115*$J$11</f>
        <v>-1.8279927746030215E-2</v>
      </c>
      <c r="L115" s="105">
        <f>K115*$G$15</f>
        <v>-5.7806207140763469E-2</v>
      </c>
      <c r="N115" s="239">
        <v>41535</v>
      </c>
      <c r="O115" s="250">
        <v>5.691891909310319E-3</v>
      </c>
      <c r="Q115" s="80">
        <f t="shared" si="6"/>
        <v>0</v>
      </c>
      <c r="R115" s="81">
        <f t="shared" si="7"/>
        <v>0</v>
      </c>
      <c r="S115" s="81">
        <f t="shared" si="8"/>
        <v>0</v>
      </c>
      <c r="T115" s="82">
        <f t="shared" si="9"/>
        <v>0</v>
      </c>
    </row>
    <row r="116" spans="6:20" x14ac:dyDescent="0.25">
      <c r="F116" s="143">
        <v>41534</v>
      </c>
      <c r="G116" s="151" cm="1">
        <f t="array" ref="G116">MMULT(MMULT(TRANSPOSE($N$3:$N$7),MMULT(TRANSPOSE(ln_return!B96:F348),ln_return!B96:F348)/(COUNT(ln_return!F96:F348))),$N$3:$N$7)</f>
        <v>4.6959618554652921E-5</v>
      </c>
      <c r="H116" s="126">
        <f>SQRT(G116)</f>
        <v>6.8527088479412961E-3</v>
      </c>
      <c r="I116" s="126">
        <f>$J$10*H116</f>
        <v>-1.5941784659829095E-2</v>
      </c>
      <c r="J116" s="126">
        <f>I116*$G$15</f>
        <v>-5.0412349492992517E-2</v>
      </c>
      <c r="K116" s="126">
        <f>H116*$J$11</f>
        <v>-1.826393706942268E-2</v>
      </c>
      <c r="L116" s="105">
        <f>K116*$G$15</f>
        <v>-5.7755640181356482E-2</v>
      </c>
      <c r="N116" s="239">
        <v>41534</v>
      </c>
      <c r="O116" s="250">
        <v>-2.7337183755849512E-3</v>
      </c>
      <c r="Q116" s="80">
        <f t="shared" si="6"/>
        <v>0</v>
      </c>
      <c r="R116" s="81">
        <f t="shared" si="7"/>
        <v>0</v>
      </c>
      <c r="S116" s="81">
        <f t="shared" si="8"/>
        <v>0</v>
      </c>
      <c r="T116" s="82">
        <f t="shared" si="9"/>
        <v>0</v>
      </c>
    </row>
    <row r="117" spans="6:20" x14ac:dyDescent="0.25">
      <c r="F117" s="143">
        <v>41531</v>
      </c>
      <c r="G117" s="151" cm="1">
        <f t="array" ref="G117">MMULT(MMULT(TRANSPOSE($N$3:$N$7),MMULT(TRANSPOSE(ln_return!B97:F349),ln_return!B97:F349)/(COUNT(ln_return!F97:F349))),$N$3:$N$7)</f>
        <v>4.6987367566658753E-5</v>
      </c>
      <c r="H117" s="126">
        <f>SQRT(G117)</f>
        <v>6.8547332235951207E-3</v>
      </c>
      <c r="I117" s="126">
        <f>$J$10*H117</f>
        <v>-1.5946494061827628E-2</v>
      </c>
      <c r="J117" s="126">
        <f>I117*$G$15</f>
        <v>-5.0427241929725232E-2</v>
      </c>
      <c r="K117" s="126">
        <f>H117*$J$11</f>
        <v>-1.8269332464202578E-2</v>
      </c>
      <c r="L117" s="105">
        <f>K117*$G$15</f>
        <v>-5.7772701917736743E-2</v>
      </c>
      <c r="N117" s="239">
        <v>41531</v>
      </c>
      <c r="O117" s="250">
        <v>2.0951945308347918E-3</v>
      </c>
      <c r="Q117" s="80">
        <f t="shared" si="6"/>
        <v>0</v>
      </c>
      <c r="R117" s="81">
        <f t="shared" si="7"/>
        <v>0</v>
      </c>
      <c r="S117" s="81">
        <f t="shared" si="8"/>
        <v>0</v>
      </c>
      <c r="T117" s="82">
        <f t="shared" si="9"/>
        <v>0</v>
      </c>
    </row>
    <row r="118" spans="6:20" x14ac:dyDescent="0.25">
      <c r="F118" s="143">
        <v>41530</v>
      </c>
      <c r="G118" s="151" cm="1">
        <f t="array" ref="G118">MMULT(MMULT(TRANSPOSE($N$3:$N$7),MMULT(TRANSPOSE(ln_return!B98:F350),ln_return!B98:F350)/(COUNT(ln_return!F98:F350))),$N$3:$N$7)</f>
        <v>4.750730456093137E-5</v>
      </c>
      <c r="H118" s="126">
        <f>SQRT(G118)</f>
        <v>6.8925542842208625E-3</v>
      </c>
      <c r="I118" s="126">
        <f>$J$10*H118</f>
        <v>-1.6034479005808292E-2</v>
      </c>
      <c r="J118" s="126">
        <f>I118*$G$15</f>
        <v>-5.0705474752506453E-2</v>
      </c>
      <c r="K118" s="126">
        <f>H118*$J$11</f>
        <v>-1.8370133692810865E-2</v>
      </c>
      <c r="L118" s="105">
        <f>K118*$G$15</f>
        <v>-5.8091463391082253E-2</v>
      </c>
      <c r="N118" s="239">
        <v>41530</v>
      </c>
      <c r="O118" s="250">
        <v>2.916357036767403E-4</v>
      </c>
      <c r="Q118" s="80">
        <f t="shared" si="6"/>
        <v>0</v>
      </c>
      <c r="R118" s="81">
        <f t="shared" si="7"/>
        <v>0</v>
      </c>
      <c r="S118" s="81">
        <f t="shared" si="8"/>
        <v>0</v>
      </c>
      <c r="T118" s="82">
        <f t="shared" si="9"/>
        <v>0</v>
      </c>
    </row>
    <row r="119" spans="6:20" x14ac:dyDescent="0.25">
      <c r="F119" s="143">
        <v>41529</v>
      </c>
      <c r="G119" s="151" cm="1">
        <f t="array" ref="G119">MMULT(MMULT(TRANSPOSE($N$3:$N$7),MMULT(TRANSPOSE(ln_return!B99:F351),ln_return!B99:F351)/(COUNT(ln_return!F99:F351))),$N$3:$N$7)</f>
        <v>4.7555187160719182E-5</v>
      </c>
      <c r="H119" s="126">
        <f>SQRT(G119)</f>
        <v>6.8960269112525356E-3</v>
      </c>
      <c r="I119" s="126">
        <f>$J$10*H119</f>
        <v>-1.6042557544320761E-2</v>
      </c>
      <c r="J119" s="126">
        <f>I119*$G$15</f>
        <v>-5.073102133437124E-2</v>
      </c>
      <c r="K119" s="126">
        <f>H119*$J$11</f>
        <v>-1.8379388987757636E-2</v>
      </c>
      <c r="L119" s="105">
        <f>K119*$G$15</f>
        <v>-5.8120731203530701E-2</v>
      </c>
      <c r="N119" s="239">
        <v>41529</v>
      </c>
      <c r="O119" s="250">
        <v>-2.1418532206757689E-3</v>
      </c>
      <c r="Q119" s="80">
        <f t="shared" si="6"/>
        <v>0</v>
      </c>
      <c r="R119" s="81">
        <f t="shared" si="7"/>
        <v>0</v>
      </c>
      <c r="S119" s="81">
        <f t="shared" si="8"/>
        <v>0</v>
      </c>
      <c r="T119" s="82">
        <f t="shared" si="9"/>
        <v>0</v>
      </c>
    </row>
    <row r="120" spans="6:20" x14ac:dyDescent="0.25">
      <c r="F120" s="143">
        <v>41528</v>
      </c>
      <c r="G120" s="151" cm="1">
        <f t="array" ref="G120">MMULT(MMULT(TRANSPOSE($N$3:$N$7),MMULT(TRANSPOSE(ln_return!B100:F352),ln_return!B100:F352)/(COUNT(ln_return!F100:F352))),$N$3:$N$7)</f>
        <v>4.7288324966563321E-5</v>
      </c>
      <c r="H120" s="126">
        <f>SQRT(G120)</f>
        <v>6.8766507084890771E-3</v>
      </c>
      <c r="I120" s="126">
        <f>$J$10*H120</f>
        <v>-1.5997481756215005E-2</v>
      </c>
      <c r="J120" s="126">
        <f>I120*$G$15</f>
        <v>-5.0588479176629925E-2</v>
      </c>
      <c r="K120" s="126">
        <f>H120*$J$11</f>
        <v>-1.8327747256616164E-2</v>
      </c>
      <c r="L120" s="105">
        <f>K120*$G$15</f>
        <v>-5.7957425710809599E-2</v>
      </c>
      <c r="N120" s="239">
        <v>41528</v>
      </c>
      <c r="O120" s="250">
        <v>-6.6074835392885192E-3</v>
      </c>
      <c r="Q120" s="80">
        <f t="shared" si="6"/>
        <v>0</v>
      </c>
      <c r="R120" s="81">
        <f t="shared" si="7"/>
        <v>0</v>
      </c>
      <c r="S120" s="81">
        <f t="shared" si="8"/>
        <v>0</v>
      </c>
      <c r="T120" s="82">
        <f t="shared" si="9"/>
        <v>0</v>
      </c>
    </row>
    <row r="121" spans="6:20" x14ac:dyDescent="0.25">
      <c r="F121" s="143">
        <v>41527</v>
      </c>
      <c r="G121" s="151" cm="1">
        <f t="array" ref="G121">MMULT(MMULT(TRANSPOSE($N$3:$N$7),MMULT(TRANSPOSE(ln_return!B101:F353),ln_return!B101:F353)/(COUNT(ln_return!F101:F353))),$N$3:$N$7)</f>
        <v>4.7097180774148627E-5</v>
      </c>
      <c r="H121" s="126">
        <f>SQRT(G121)</f>
        <v>6.8627385768473383E-3</v>
      </c>
      <c r="I121" s="126">
        <f>$J$10*H121</f>
        <v>-1.5965117298346869E-2</v>
      </c>
      <c r="J121" s="126">
        <f>I121*$G$15</f>
        <v>-5.0486133774530061E-2</v>
      </c>
      <c r="K121" s="126">
        <f>H121*$J$11</f>
        <v>-1.829066844552928E-2</v>
      </c>
      <c r="L121" s="105">
        <f>K121*$G$15</f>
        <v>-5.7840172214843943E-2</v>
      </c>
      <c r="N121" s="239">
        <v>41527</v>
      </c>
      <c r="O121" s="250">
        <v>1.5409466222294886E-2</v>
      </c>
      <c r="Q121" s="80">
        <f t="shared" si="6"/>
        <v>0</v>
      </c>
      <c r="R121" s="81">
        <f t="shared" si="7"/>
        <v>0</v>
      </c>
      <c r="S121" s="81">
        <f t="shared" si="8"/>
        <v>0</v>
      </c>
      <c r="T121" s="82">
        <f t="shared" si="9"/>
        <v>0</v>
      </c>
    </row>
    <row r="122" spans="6:20" x14ac:dyDescent="0.25">
      <c r="F122" s="143">
        <v>41524</v>
      </c>
      <c r="G122" s="151" cm="1">
        <f t="array" ref="G122">MMULT(MMULT(TRANSPOSE($N$3:$N$7),MMULT(TRANSPOSE(ln_return!B102:F354),ln_return!B102:F354)/(COUNT(ln_return!F102:F354))),$N$3:$N$7)</f>
        <v>4.6980643752643905E-5</v>
      </c>
      <c r="H122" s="126">
        <f>SQRT(G122)</f>
        <v>6.854242755596267E-3</v>
      </c>
      <c r="I122" s="126">
        <f>$J$10*H122</f>
        <v>-1.5945353062641211E-2</v>
      </c>
      <c r="J122" s="126">
        <f>I122*$G$15</f>
        <v>-5.0423633773487748E-2</v>
      </c>
      <c r="K122" s="126">
        <f>H122*$J$11</f>
        <v>-1.8268025261917408E-2</v>
      </c>
      <c r="L122" s="105">
        <f>K122*$G$15</f>
        <v>-5.7768568181153029E-2</v>
      </c>
      <c r="N122" s="239">
        <v>41524</v>
      </c>
      <c r="O122" s="250">
        <v>-4.800133490814794E-3</v>
      </c>
      <c r="Q122" s="80">
        <f t="shared" si="6"/>
        <v>0</v>
      </c>
      <c r="R122" s="81">
        <f t="shared" si="7"/>
        <v>0</v>
      </c>
      <c r="S122" s="81">
        <f t="shared" si="8"/>
        <v>0</v>
      </c>
      <c r="T122" s="82">
        <f t="shared" si="9"/>
        <v>0</v>
      </c>
    </row>
    <row r="123" spans="6:20" x14ac:dyDescent="0.25">
      <c r="F123" s="143">
        <v>41523</v>
      </c>
      <c r="G123" s="151" cm="1">
        <f t="array" ref="G123">MMULT(MMULT(TRANSPOSE($N$3:$N$7),MMULT(TRANSPOSE(ln_return!B103:F355),ln_return!B103:F355)/(COUNT(ln_return!F103:F355))),$N$3:$N$7)</f>
        <v>4.6579426737836293E-5</v>
      </c>
      <c r="H123" s="126">
        <f>SQRT(G123)</f>
        <v>6.8249122146615401E-3</v>
      </c>
      <c r="I123" s="126">
        <f>$J$10*H123</f>
        <v>-1.587712002109324E-2</v>
      </c>
      <c r="J123" s="126">
        <f>I123*$G$15</f>
        <v>-5.0207861950515263E-2</v>
      </c>
      <c r="K123" s="126">
        <f>H123*$J$11</f>
        <v>-1.8189853087127738E-2</v>
      </c>
      <c r="L123" s="105">
        <f>K123*$G$15</f>
        <v>-5.7521366059168876E-2</v>
      </c>
      <c r="N123" s="239">
        <v>41523</v>
      </c>
      <c r="O123" s="250">
        <v>1.0403446454129705E-2</v>
      </c>
      <c r="Q123" s="80">
        <f t="shared" si="6"/>
        <v>0</v>
      </c>
      <c r="R123" s="81">
        <f t="shared" si="7"/>
        <v>0</v>
      </c>
      <c r="S123" s="81">
        <f t="shared" si="8"/>
        <v>0</v>
      </c>
      <c r="T123" s="82">
        <f t="shared" si="9"/>
        <v>0</v>
      </c>
    </row>
    <row r="124" spans="6:20" x14ac:dyDescent="0.25">
      <c r="F124" s="143">
        <v>41522</v>
      </c>
      <c r="G124" s="151" cm="1">
        <f t="array" ref="G124">MMULT(MMULT(TRANSPOSE($N$3:$N$7),MMULT(TRANSPOSE(ln_return!B104:F356),ln_return!B104:F356)/(COUNT(ln_return!F104:F356))),$N$3:$N$7)</f>
        <v>4.1947161502022791E-5</v>
      </c>
      <c r="H124" s="126">
        <f>SQRT(G124)</f>
        <v>6.4766628368337032E-3</v>
      </c>
      <c r="I124" s="126">
        <f>$J$10*H124</f>
        <v>-1.5066970821347406E-2</v>
      </c>
      <c r="J124" s="126">
        <f>I124*$G$15</f>
        <v>-4.7645945234755724E-2</v>
      </c>
      <c r="K124" s="126">
        <f>H124*$J$11</f>
        <v>-1.7261693893114407E-2</v>
      </c>
      <c r="L124" s="105">
        <f>K124*$G$15</f>
        <v>-5.458626897486063E-2</v>
      </c>
      <c r="N124" s="239">
        <v>41522</v>
      </c>
      <c r="O124" s="250">
        <v>4.8547691814002677E-4</v>
      </c>
      <c r="Q124" s="80">
        <f t="shared" si="6"/>
        <v>0</v>
      </c>
      <c r="R124" s="81">
        <f t="shared" si="7"/>
        <v>0</v>
      </c>
      <c r="S124" s="81">
        <f t="shared" si="8"/>
        <v>0</v>
      </c>
      <c r="T124" s="82">
        <f t="shared" si="9"/>
        <v>0</v>
      </c>
    </row>
    <row r="125" spans="6:20" x14ac:dyDescent="0.25">
      <c r="F125" s="143">
        <v>41521</v>
      </c>
      <c r="G125" s="151" cm="1">
        <f t="array" ref="G125">MMULT(MMULT(TRANSPOSE($N$3:$N$7),MMULT(TRANSPOSE(ln_return!B105:F357),ln_return!B105:F357)/(COUNT(ln_return!F105:F357))),$N$3:$N$7)</f>
        <v>4.0513478530187403E-5</v>
      </c>
      <c r="H125" s="126">
        <f>SQRT(G125)</f>
        <v>6.3650199159301464E-3</v>
      </c>
      <c r="I125" s="126">
        <f>$J$10*H125</f>
        <v>-1.4807250549651707E-2</v>
      </c>
      <c r="J125" s="126">
        <f>I125*$G$15</f>
        <v>-4.682463762167955E-2</v>
      </c>
      <c r="K125" s="126">
        <f>H125*$J$11</f>
        <v>-1.6964141592721305E-2</v>
      </c>
      <c r="L125" s="105">
        <f>K125*$G$15</f>
        <v>-5.3645325982595811E-2</v>
      </c>
      <c r="N125" s="239">
        <v>41521</v>
      </c>
      <c r="O125" s="250">
        <v>-5.056956725040803E-3</v>
      </c>
      <c r="Q125" s="80">
        <f t="shared" si="6"/>
        <v>0</v>
      </c>
      <c r="R125" s="81">
        <f t="shared" si="7"/>
        <v>0</v>
      </c>
      <c r="S125" s="81">
        <f t="shared" si="8"/>
        <v>0</v>
      </c>
      <c r="T125" s="82">
        <f t="shared" si="9"/>
        <v>0</v>
      </c>
    </row>
    <row r="126" spans="6:20" x14ac:dyDescent="0.25">
      <c r="F126" s="143">
        <v>41517</v>
      </c>
      <c r="G126" s="151" cm="1">
        <f t="array" ref="G126">MMULT(MMULT(TRANSPOSE($N$3:$N$7),MMULT(TRANSPOSE(ln_return!B106:F358),ln_return!B106:F358)/(COUNT(ln_return!F106:F358))),$N$3:$N$7)</f>
        <v>3.9880035941477941E-5</v>
      </c>
      <c r="H126" s="126">
        <f>SQRT(G126)</f>
        <v>6.3150642072332041E-3</v>
      </c>
      <c r="I126" s="126">
        <f>$J$10*H126</f>
        <v>-1.4691036192928372E-2</v>
      </c>
      <c r="J126" s="126">
        <f>I126*$G$15</f>
        <v>-4.6457135557622514E-2</v>
      </c>
      <c r="K126" s="126">
        <f>H126*$J$11</f>
        <v>-1.6830998927514763E-2</v>
      </c>
      <c r="L126" s="105">
        <f>K126*$G$15</f>
        <v>-5.3224291906797887E-2</v>
      </c>
      <c r="N126" s="239">
        <v>41517</v>
      </c>
      <c r="O126" s="250">
        <v>-4.797262239000698E-4</v>
      </c>
      <c r="Q126" s="80">
        <f t="shared" si="6"/>
        <v>0</v>
      </c>
      <c r="R126" s="81">
        <f t="shared" si="7"/>
        <v>0</v>
      </c>
      <c r="S126" s="81">
        <f t="shared" si="8"/>
        <v>0</v>
      </c>
      <c r="T126" s="82">
        <f t="shared" si="9"/>
        <v>0</v>
      </c>
    </row>
    <row r="127" spans="6:20" x14ac:dyDescent="0.25">
      <c r="F127" s="143">
        <v>41516</v>
      </c>
      <c r="G127" s="151" cm="1">
        <f t="array" ref="G127">MMULT(MMULT(TRANSPOSE($N$3:$N$7),MMULT(TRANSPOSE(ln_return!B107:F359),ln_return!B107:F359)/(COUNT(ln_return!F107:F359))),$N$3:$N$7)</f>
        <v>3.8707962076009862E-5</v>
      </c>
      <c r="H127" s="126">
        <f>SQRT(G127)</f>
        <v>6.2215723154207458E-3</v>
      </c>
      <c r="I127" s="126">
        <f>$J$10*H127</f>
        <v>-1.4473541529170403E-2</v>
      </c>
      <c r="J127" s="126">
        <f>I127*$G$15</f>
        <v>-4.5769357041214855E-2</v>
      </c>
      <c r="K127" s="126">
        <f>H127*$J$11</f>
        <v>-1.6581823007969166E-2</v>
      </c>
      <c r="L127" s="105">
        <f>K127*$G$15</f>
        <v>-5.2436328462966933E-2</v>
      </c>
      <c r="N127" s="239">
        <v>41516</v>
      </c>
      <c r="O127" s="250">
        <v>4.2541815276968629E-3</v>
      </c>
      <c r="Q127" s="80">
        <f t="shared" si="6"/>
        <v>0</v>
      </c>
      <c r="R127" s="81">
        <f t="shared" si="7"/>
        <v>0</v>
      </c>
      <c r="S127" s="81">
        <f t="shared" si="8"/>
        <v>0</v>
      </c>
      <c r="T127" s="82">
        <f t="shared" si="9"/>
        <v>0</v>
      </c>
    </row>
    <row r="128" spans="6:20" x14ac:dyDescent="0.25">
      <c r="F128" s="143">
        <v>41515</v>
      </c>
      <c r="G128" s="151" cm="1">
        <f t="array" ref="G128">MMULT(MMULT(TRANSPOSE($N$3:$N$7),MMULT(TRANSPOSE(ln_return!B108:F360),ln_return!B108:F360)/(COUNT(ln_return!F108:F360))),$N$3:$N$7)</f>
        <v>3.8731749494505845E-5</v>
      </c>
      <c r="H128" s="126">
        <f>SQRT(G128)</f>
        <v>6.2234837104716391E-3</v>
      </c>
      <c r="I128" s="126">
        <f>$J$10*H128</f>
        <v>-1.4477988098983501E-2</v>
      </c>
      <c r="J128" s="126">
        <f>I128*$G$15</f>
        <v>-4.5783418329599188E-2</v>
      </c>
      <c r="K128" s="126">
        <f>H128*$J$11</f>
        <v>-1.6586917285239505E-2</v>
      </c>
      <c r="L128" s="105">
        <f>K128*$G$15</f>
        <v>-5.2452437982173632E-2</v>
      </c>
      <c r="N128" s="239">
        <v>41515</v>
      </c>
      <c r="O128" s="250">
        <v>3.7580931020188228E-3</v>
      </c>
      <c r="Q128" s="80">
        <f t="shared" si="6"/>
        <v>0</v>
      </c>
      <c r="R128" s="81">
        <f t="shared" si="7"/>
        <v>0</v>
      </c>
      <c r="S128" s="81">
        <f t="shared" si="8"/>
        <v>0</v>
      </c>
      <c r="T128" s="82">
        <f t="shared" si="9"/>
        <v>0</v>
      </c>
    </row>
    <row r="129" spans="6:20" x14ac:dyDescent="0.25">
      <c r="F129" s="143">
        <v>41514</v>
      </c>
      <c r="G129" s="151" cm="1">
        <f t="array" ref="G129">MMULT(MMULT(TRANSPOSE($N$3:$N$7),MMULT(TRANSPOSE(ln_return!B109:F361),ln_return!B109:F361)/(COUNT(ln_return!F109:F361))),$N$3:$N$7)</f>
        <v>3.8566202930526234E-5</v>
      </c>
      <c r="H129" s="126">
        <f>SQRT(G129)</f>
        <v>6.2101693157695977E-3</v>
      </c>
      <c r="I129" s="126">
        <f>$J$10*H129</f>
        <v>-1.4447014185174266E-2</v>
      </c>
      <c r="J129" s="126">
        <f>I129*$G$15</f>
        <v>-4.5685470213912269E-2</v>
      </c>
      <c r="K129" s="126">
        <f>H129*$J$11</f>
        <v>-1.6551431571144328E-2</v>
      </c>
      <c r="L129" s="105">
        <f>K129*$G$15</f>
        <v>-5.2340222301235334E-2</v>
      </c>
      <c r="N129" s="239">
        <v>41514</v>
      </c>
      <c r="O129" s="250">
        <v>2.1149973257860652E-3</v>
      </c>
      <c r="Q129" s="80">
        <f t="shared" si="6"/>
        <v>0</v>
      </c>
      <c r="R129" s="81">
        <f t="shared" si="7"/>
        <v>0</v>
      </c>
      <c r="S129" s="81">
        <f t="shared" si="8"/>
        <v>0</v>
      </c>
      <c r="T129" s="82">
        <f t="shared" si="9"/>
        <v>0</v>
      </c>
    </row>
    <row r="130" spans="6:20" x14ac:dyDescent="0.25">
      <c r="F130" s="143">
        <v>41513</v>
      </c>
      <c r="G130" s="151" cm="1">
        <f t="array" ref="G130">MMULT(MMULT(TRANSPOSE($N$3:$N$7),MMULT(TRANSPOSE(ln_return!B110:F362),ln_return!B110:F362)/(COUNT(ln_return!F110:F362))),$N$3:$N$7)</f>
        <v>3.8579276013965126E-5</v>
      </c>
      <c r="H130" s="126">
        <f>SQRT(G130)</f>
        <v>6.2112217810963025E-3</v>
      </c>
      <c r="I130" s="126">
        <f>$J$10*H130</f>
        <v>-1.4449462585649548E-2</v>
      </c>
      <c r="J130" s="126">
        <f>I130*$G$15</f>
        <v>-4.5693212736038394E-2</v>
      </c>
      <c r="K130" s="126">
        <f>H130*$J$11</f>
        <v>-1.6554236616699483E-2</v>
      </c>
      <c r="L130" s="105">
        <f>K130*$G$15</f>
        <v>-5.2349092634130151E-2</v>
      </c>
      <c r="N130" s="239">
        <v>41513</v>
      </c>
      <c r="O130" s="250">
        <v>4.2203853194467816E-3</v>
      </c>
      <c r="Q130" s="80">
        <f t="shared" si="6"/>
        <v>0</v>
      </c>
      <c r="R130" s="81">
        <f t="shared" si="7"/>
        <v>0</v>
      </c>
      <c r="S130" s="81">
        <f t="shared" si="8"/>
        <v>0</v>
      </c>
      <c r="T130" s="82">
        <f t="shared" si="9"/>
        <v>0</v>
      </c>
    </row>
    <row r="131" spans="6:20" x14ac:dyDescent="0.25">
      <c r="F131" s="143">
        <v>41510</v>
      </c>
      <c r="G131" s="151" cm="1">
        <f t="array" ref="G131">MMULT(MMULT(TRANSPOSE($N$3:$N$7),MMULT(TRANSPOSE(ln_return!B111:F363),ln_return!B111:F363)/(COUNT(ln_return!F111:F363))),$N$3:$N$7)</f>
        <v>3.8988322552976103E-5</v>
      </c>
      <c r="H131" s="126">
        <f>SQRT(G131)</f>
        <v>6.244062984385736E-3</v>
      </c>
      <c r="I131" s="126">
        <f>$J$10*H131</f>
        <v>-1.4525862649102864E-2</v>
      </c>
      <c r="J131" s="126">
        <f>I131*$G$15</f>
        <v>-4.5934810949932264E-2</v>
      </c>
      <c r="K131" s="126">
        <f>H131*$J$11</f>
        <v>-1.6641765458719749E-2</v>
      </c>
      <c r="L131" s="105">
        <f>K131*$G$15</f>
        <v>-5.262588313587125E-2</v>
      </c>
      <c r="N131" s="239">
        <v>41510</v>
      </c>
      <c r="O131" s="250">
        <v>1.7037782020588367E-3</v>
      </c>
      <c r="Q131" s="80">
        <f t="shared" si="6"/>
        <v>0</v>
      </c>
      <c r="R131" s="81">
        <f t="shared" si="7"/>
        <v>0</v>
      </c>
      <c r="S131" s="81">
        <f t="shared" si="8"/>
        <v>0</v>
      </c>
      <c r="T131" s="82">
        <f t="shared" si="9"/>
        <v>0</v>
      </c>
    </row>
    <row r="132" spans="6:20" x14ac:dyDescent="0.25">
      <c r="F132" s="143">
        <v>41509</v>
      </c>
      <c r="G132" s="151" cm="1">
        <f t="array" ref="G132">MMULT(MMULT(TRANSPOSE($N$3:$N$7),MMULT(TRANSPOSE(ln_return!B112:F364),ln_return!B112:F364)/(COUNT(ln_return!F112:F364))),$N$3:$N$7)</f>
        <v>3.901295668266325E-5</v>
      </c>
      <c r="H132" s="126">
        <f>SQRT(G132)</f>
        <v>6.2460352770908403E-3</v>
      </c>
      <c r="I132" s="126">
        <f>$J$10*H132</f>
        <v>-1.4530450888044371E-2</v>
      </c>
      <c r="J132" s="126">
        <f>I132*$G$15</f>
        <v>-4.5949320235436505E-2</v>
      </c>
      <c r="K132" s="126">
        <f>H132*$J$11</f>
        <v>-1.6647022041284078E-2</v>
      </c>
      <c r="L132" s="105">
        <f>K132*$G$15</f>
        <v>-5.2642505909483252E-2</v>
      </c>
      <c r="N132" s="239">
        <v>41509</v>
      </c>
      <c r="O132" s="250">
        <v>-3.0188900558595151E-3</v>
      </c>
      <c r="Q132" s="80">
        <f t="shared" si="6"/>
        <v>0</v>
      </c>
      <c r="R132" s="81">
        <f t="shared" si="7"/>
        <v>0</v>
      </c>
      <c r="S132" s="81">
        <f t="shared" si="8"/>
        <v>0</v>
      </c>
      <c r="T132" s="82">
        <f t="shared" si="9"/>
        <v>0</v>
      </c>
    </row>
    <row r="133" spans="6:20" x14ac:dyDescent="0.25">
      <c r="F133" s="143">
        <v>41508</v>
      </c>
      <c r="G133" s="151" cm="1">
        <f t="array" ref="G133">MMULT(MMULT(TRANSPOSE($N$3:$N$7),MMULT(TRANSPOSE(ln_return!B113:F365),ln_return!B113:F365)/(COUNT(ln_return!F113:F365))),$N$3:$N$7)</f>
        <v>3.8668457104817427E-5</v>
      </c>
      <c r="H133" s="126">
        <f>SQRT(G133)</f>
        <v>6.2183966667315E-3</v>
      </c>
      <c r="I133" s="126">
        <f>$J$10*H133</f>
        <v>-1.4466153865593476E-2</v>
      </c>
      <c r="J133" s="126">
        <f>I133*$G$15</f>
        <v>-4.5745995197724695E-2</v>
      </c>
      <c r="K133" s="126">
        <f>H133*$J$11</f>
        <v>-1.6573359223923768E-2</v>
      </c>
      <c r="L133" s="105">
        <f>K133*$G$15</f>
        <v>-5.2409563627759684E-2</v>
      </c>
      <c r="N133" s="239">
        <v>41508</v>
      </c>
      <c r="O133" s="250">
        <v>-1.3772011389782198E-3</v>
      </c>
      <c r="Q133" s="80">
        <f t="shared" si="6"/>
        <v>0</v>
      </c>
      <c r="R133" s="81">
        <f t="shared" si="7"/>
        <v>0</v>
      </c>
      <c r="S133" s="81">
        <f t="shared" si="8"/>
        <v>0</v>
      </c>
      <c r="T133" s="82">
        <f t="shared" si="9"/>
        <v>0</v>
      </c>
    </row>
    <row r="134" spans="6:20" ht="12.75" customHeight="1" x14ac:dyDescent="0.25">
      <c r="F134" s="143">
        <v>41507</v>
      </c>
      <c r="G134" s="151" cm="1">
        <f t="array" ref="G134">MMULT(MMULT(TRANSPOSE($N$3:$N$7),MMULT(TRANSPOSE(ln_return!B114:F366),ln_return!B114:F366)/(COUNT(ln_return!F114:F366))),$N$3:$N$7)</f>
        <v>3.8925743943576445E-5</v>
      </c>
      <c r="H134" s="126">
        <f>SQRT(G134)</f>
        <v>6.2390499231514763E-3</v>
      </c>
      <c r="I134" s="126">
        <f>$J$10*H134</f>
        <v>-1.4514200524758108E-2</v>
      </c>
      <c r="J134" s="126">
        <f>I134*$G$15</f>
        <v>-4.5897932074646736E-2</v>
      </c>
      <c r="K134" s="126">
        <f>H134*$J$11</f>
        <v>-1.6628404576630736E-2</v>
      </c>
      <c r="L134" s="105">
        <f>K134*$G$15</f>
        <v>-5.2583632316921015E-2</v>
      </c>
      <c r="N134" s="239">
        <v>41507</v>
      </c>
      <c r="O134" s="250">
        <v>1.2394259359913274E-2</v>
      </c>
      <c r="Q134" s="80">
        <f t="shared" si="6"/>
        <v>0</v>
      </c>
      <c r="R134" s="81">
        <f t="shared" si="7"/>
        <v>0</v>
      </c>
      <c r="S134" s="81">
        <f t="shared" si="8"/>
        <v>0</v>
      </c>
      <c r="T134" s="82">
        <f t="shared" si="9"/>
        <v>0</v>
      </c>
    </row>
    <row r="135" spans="6:20" x14ac:dyDescent="0.25">
      <c r="F135" s="143">
        <v>41506</v>
      </c>
      <c r="G135" s="151" cm="1">
        <f t="array" ref="G135">MMULT(MMULT(TRANSPOSE($N$3:$N$7),MMULT(TRANSPOSE(ln_return!B115:F367),ln_return!B115:F367)/(COUNT(ln_return!F115:F367))),$N$3:$N$7)</f>
        <v>3.8530713650615503E-5</v>
      </c>
      <c r="H135" s="126">
        <f>SQRT(G135)</f>
        <v>6.2073113060821675E-3</v>
      </c>
      <c r="I135" s="126">
        <f>$J$10*H135</f>
        <v>-1.4440365460413924E-2</v>
      </c>
      <c r="J135" s="126">
        <f>I135*$G$15</f>
        <v>-4.5664445100134031E-2</v>
      </c>
      <c r="K135" s="126">
        <f>H135*$J$11</f>
        <v>-1.6543814363083505E-2</v>
      </c>
      <c r="L135" s="105">
        <f>K135*$G$15</f>
        <v>-5.2316134574351733E-2</v>
      </c>
      <c r="N135" s="239">
        <v>41506</v>
      </c>
      <c r="O135" s="250">
        <v>3.7258290100704121E-4</v>
      </c>
      <c r="Q135" s="80">
        <f t="shared" si="6"/>
        <v>0</v>
      </c>
      <c r="R135" s="81">
        <f t="shared" si="7"/>
        <v>0</v>
      </c>
      <c r="S135" s="81">
        <f t="shared" si="8"/>
        <v>0</v>
      </c>
      <c r="T135" s="82">
        <f t="shared" si="9"/>
        <v>0</v>
      </c>
    </row>
    <row r="136" spans="6:20" x14ac:dyDescent="0.25">
      <c r="F136" s="143">
        <v>41503</v>
      </c>
      <c r="G136" s="151" cm="1">
        <f t="array" ref="G136">MMULT(MMULT(TRANSPOSE($N$3:$N$7),MMULT(TRANSPOSE(ln_return!B116:F368),ln_return!B116:F368)/(COUNT(ln_return!F116:F368))),$N$3:$N$7)</f>
        <v>3.8739015608537245E-5</v>
      </c>
      <c r="H136" s="126">
        <f>SQRT(G136)</f>
        <v>6.2240674489064821E-3</v>
      </c>
      <c r="I136" s="126">
        <f>$J$10*H136</f>
        <v>-1.4479346077650394E-2</v>
      </c>
      <c r="J136" s="126">
        <f>I136*$G$15</f>
        <v>-4.5787712635200491E-2</v>
      </c>
      <c r="K136" s="126">
        <f>H136*$J$11</f>
        <v>-1.6588473073217012E-2</v>
      </c>
      <c r="L136" s="105">
        <f>K136*$G$15</f>
        <v>-5.2457357815738861E-2</v>
      </c>
      <c r="N136" s="239">
        <v>41503</v>
      </c>
      <c r="O136" s="250">
        <v>5.8586719057561768E-5</v>
      </c>
      <c r="Q136" s="80">
        <f t="shared" si="6"/>
        <v>0</v>
      </c>
      <c r="R136" s="81">
        <f t="shared" si="7"/>
        <v>0</v>
      </c>
      <c r="S136" s="81">
        <f t="shared" si="8"/>
        <v>0</v>
      </c>
      <c r="T136" s="82">
        <f t="shared" si="9"/>
        <v>0</v>
      </c>
    </row>
    <row r="137" spans="6:20" x14ac:dyDescent="0.25">
      <c r="F137" s="143">
        <v>41502</v>
      </c>
      <c r="G137" s="151" cm="1">
        <f t="array" ref="G137">MMULT(MMULT(TRANSPOSE($N$3:$N$7),MMULT(TRANSPOSE(ln_return!B117:F369),ln_return!B117:F369)/(COUNT(ln_return!F117:F369))),$N$3:$N$7)</f>
        <v>3.8400766893219242E-5</v>
      </c>
      <c r="H137" s="126">
        <f>SQRT(G137)</f>
        <v>6.1968352320534749E-3</v>
      </c>
      <c r="I137" s="126">
        <f>$J$10*H137</f>
        <v>-1.4415994467868981E-2</v>
      </c>
      <c r="J137" s="126">
        <f>I137*$G$15</f>
        <v>-4.5587377254853026E-2</v>
      </c>
      <c r="K137" s="126">
        <f>H137*$J$11</f>
        <v>-1.6515893381608835E-2</v>
      </c>
      <c r="L137" s="105">
        <f>K137*$G$15</f>
        <v>-5.2227840678384409E-2</v>
      </c>
      <c r="N137" s="239">
        <v>41502</v>
      </c>
      <c r="O137" s="250">
        <v>-1.1566142835120859E-2</v>
      </c>
      <c r="Q137" s="80">
        <f t="shared" si="6"/>
        <v>0</v>
      </c>
      <c r="R137" s="81">
        <f t="shared" si="7"/>
        <v>0</v>
      </c>
      <c r="S137" s="81">
        <f t="shared" si="8"/>
        <v>0</v>
      </c>
      <c r="T137" s="82">
        <f t="shared" si="9"/>
        <v>0</v>
      </c>
    </row>
    <row r="138" spans="6:20" x14ac:dyDescent="0.25">
      <c r="F138" s="143">
        <v>41501</v>
      </c>
      <c r="G138" s="151" cm="1">
        <f t="array" ref="G138">MMULT(MMULT(TRANSPOSE($N$3:$N$7),MMULT(TRANSPOSE(ln_return!B118:F370),ln_return!B118:F370)/(COUNT(ln_return!F118:F370))),$N$3:$N$7)</f>
        <v>3.8393693931863635E-5</v>
      </c>
      <c r="H138" s="126">
        <f>SQRT(G138)</f>
        <v>6.1962645143556969E-3</v>
      </c>
      <c r="I138" s="126">
        <f>$J$10*H138</f>
        <v>-1.4414666779966077E-2</v>
      </c>
      <c r="J138" s="126">
        <f>I138*$G$15</f>
        <v>-4.5583178737058E-2</v>
      </c>
      <c r="K138" s="126">
        <f>H138*$J$11</f>
        <v>-1.6514372296684916E-2</v>
      </c>
      <c r="L138" s="105">
        <f>K138*$G$15</f>
        <v>-5.2223030585510283E-2</v>
      </c>
      <c r="N138" s="239">
        <v>41501</v>
      </c>
      <c r="O138" s="250">
        <v>2.175311567405469E-3</v>
      </c>
      <c r="Q138" s="80">
        <f t="shared" si="6"/>
        <v>0</v>
      </c>
      <c r="R138" s="81">
        <f t="shared" si="7"/>
        <v>0</v>
      </c>
      <c r="S138" s="81">
        <f t="shared" si="8"/>
        <v>0</v>
      </c>
      <c r="T138" s="82">
        <f t="shared" si="9"/>
        <v>0</v>
      </c>
    </row>
    <row r="139" spans="6:20" x14ac:dyDescent="0.25">
      <c r="F139" s="143">
        <v>41500</v>
      </c>
      <c r="G139" s="151" cm="1">
        <f t="array" ref="G139">MMULT(MMULT(TRANSPOSE($N$3:$N$7),MMULT(TRANSPOSE(ln_return!B119:F371),ln_return!B119:F371)/(COUNT(ln_return!F119:F371))),$N$3:$N$7)</f>
        <v>3.8331488659231619E-5</v>
      </c>
      <c r="H139" s="126">
        <f>SQRT(G139)</f>
        <v>6.1912429010039351E-3</v>
      </c>
      <c r="I139" s="126">
        <f>$J$10*H139</f>
        <v>-1.4402984760420953E-2</v>
      </c>
      <c r="J139" s="126">
        <f>I139*$G$15</f>
        <v>-4.5546236947624795E-2</v>
      </c>
      <c r="K139" s="126">
        <f>H139*$J$11</f>
        <v>-1.650098862137072E-2</v>
      </c>
      <c r="L139" s="105">
        <f>K139*$G$15</f>
        <v>-5.2180707688053253E-2</v>
      </c>
      <c r="N139" s="239">
        <v>41500</v>
      </c>
      <c r="O139" s="250">
        <v>2.7382654430728394E-3</v>
      </c>
      <c r="Q139" s="80">
        <f t="shared" si="6"/>
        <v>0</v>
      </c>
      <c r="R139" s="81">
        <f t="shared" si="7"/>
        <v>0</v>
      </c>
      <c r="S139" s="81">
        <f t="shared" si="8"/>
        <v>0</v>
      </c>
      <c r="T139" s="82">
        <f t="shared" si="9"/>
        <v>0</v>
      </c>
    </row>
    <row r="140" spans="6:20" x14ac:dyDescent="0.25">
      <c r="F140" s="143">
        <v>41499</v>
      </c>
      <c r="G140" s="151" cm="1">
        <f t="array" ref="G140">MMULT(MMULT(TRANSPOSE($N$3:$N$7),MMULT(TRANSPOSE(ln_return!B120:F372),ln_return!B120:F372)/(COUNT(ln_return!F120:F372))),$N$3:$N$7)</f>
        <v>3.8180517992374637E-5</v>
      </c>
      <c r="H140" s="126">
        <f>SQRT(G140)</f>
        <v>6.179038597741127E-3</v>
      </c>
      <c r="I140" s="126">
        <f>$J$10*H140</f>
        <v>-1.4374593305471368E-2</v>
      </c>
      <c r="J140" s="126">
        <f>I140*$G$15</f>
        <v>-4.5456455283898051E-2</v>
      </c>
      <c r="K140" s="126">
        <f>H140*$J$11</f>
        <v>-1.6468461538765272E-2</v>
      </c>
      <c r="L140" s="105">
        <f>K140*$G$15</f>
        <v>-5.2077848021379596E-2</v>
      </c>
      <c r="N140" s="239">
        <v>41499</v>
      </c>
      <c r="O140" s="250">
        <v>7.3571191162548934E-3</v>
      </c>
      <c r="Q140" s="80">
        <f t="shared" si="6"/>
        <v>0</v>
      </c>
      <c r="R140" s="81">
        <f t="shared" si="7"/>
        <v>0</v>
      </c>
      <c r="S140" s="81">
        <f t="shared" si="8"/>
        <v>0</v>
      </c>
      <c r="T140" s="82">
        <f t="shared" si="9"/>
        <v>0</v>
      </c>
    </row>
    <row r="141" spans="6:20" x14ac:dyDescent="0.25">
      <c r="F141" s="143">
        <v>41496</v>
      </c>
      <c r="G141" s="151" cm="1">
        <f t="array" ref="G141">MMULT(MMULT(TRANSPOSE($N$3:$N$7),MMULT(TRANSPOSE(ln_return!B121:F373),ln_return!B121:F373)/(COUNT(ln_return!F121:F373))),$N$3:$N$7)</f>
        <v>3.8162704878509129E-5</v>
      </c>
      <c r="H141" s="126">
        <f>SQRT(G141)</f>
        <v>6.1775970149006267E-3</v>
      </c>
      <c r="I141" s="126">
        <f>$J$10*H141</f>
        <v>-1.4371239682295117E-2</v>
      </c>
      <c r="J141" s="126">
        <f>I141*$G$15</f>
        <v>-4.5445850196247167E-2</v>
      </c>
      <c r="K141" s="126">
        <f>H141*$J$11</f>
        <v>-1.6464619411678965E-2</v>
      </c>
      <c r="L141" s="105">
        <f>K141*$G$15</f>
        <v>-5.2065698148727038E-2</v>
      </c>
      <c r="N141" s="239">
        <v>41496</v>
      </c>
      <c r="O141" s="250">
        <v>3.9835058234877893E-3</v>
      </c>
      <c r="Q141" s="80">
        <f t="shared" si="6"/>
        <v>0</v>
      </c>
      <c r="R141" s="81">
        <f t="shared" si="7"/>
        <v>0</v>
      </c>
      <c r="S141" s="81">
        <f t="shared" si="8"/>
        <v>0</v>
      </c>
      <c r="T141" s="82">
        <f t="shared" si="9"/>
        <v>0</v>
      </c>
    </row>
    <row r="142" spans="6:20" x14ac:dyDescent="0.25">
      <c r="F142" s="143">
        <v>41495</v>
      </c>
      <c r="G142" s="151" cm="1">
        <f t="array" ref="G142">MMULT(MMULT(TRANSPOSE($N$3:$N$7),MMULT(TRANSPOSE(ln_return!B122:F374),ln_return!B122:F374)/(COUNT(ln_return!F122:F374))),$N$3:$N$7)</f>
        <v>3.8139154842101443E-5</v>
      </c>
      <c r="H142" s="126">
        <f>SQRT(G142)</f>
        <v>6.1756906368519984E-3</v>
      </c>
      <c r="I142" s="126">
        <f>$J$10*H142</f>
        <v>-1.4366804783774572E-2</v>
      </c>
      <c r="J142" s="126">
        <f>I142*$G$15</f>
        <v>-4.5431825815730534E-2</v>
      </c>
      <c r="K142" s="126">
        <f>H142*$J$11</f>
        <v>-1.6459538505794406E-2</v>
      </c>
      <c r="L142" s="105">
        <f>K142*$G$15</f>
        <v>-5.2049630913554877E-2</v>
      </c>
      <c r="N142" s="239">
        <v>41495</v>
      </c>
      <c r="O142" s="250">
        <v>-1.2764870598745396E-2</v>
      </c>
      <c r="Q142" s="80">
        <f t="shared" si="6"/>
        <v>0</v>
      </c>
      <c r="R142" s="81">
        <f t="shared" si="7"/>
        <v>0</v>
      </c>
      <c r="S142" s="81">
        <f t="shared" si="8"/>
        <v>0</v>
      </c>
      <c r="T142" s="82">
        <f t="shared" si="9"/>
        <v>0</v>
      </c>
    </row>
    <row r="143" spans="6:20" x14ac:dyDescent="0.25">
      <c r="F143" s="143">
        <v>41494</v>
      </c>
      <c r="G143" s="151" cm="1">
        <f t="array" ref="G143">MMULT(MMULT(TRANSPOSE($N$3:$N$7),MMULT(TRANSPOSE(ln_return!B123:F375),ln_return!B123:F375)/(COUNT(ln_return!F123:F375))),$N$3:$N$7)</f>
        <v>3.828388515885035E-5</v>
      </c>
      <c r="H143" s="126">
        <f>SQRT(G143)</f>
        <v>6.1873972847111044E-3</v>
      </c>
      <c r="I143" s="126">
        <f>$J$10*H143</f>
        <v>-1.4394038519133748E-2</v>
      </c>
      <c r="J143" s="126">
        <f>I143*$G$15</f>
        <v>-4.5517946448659793E-2</v>
      </c>
      <c r="K143" s="126">
        <f>H143*$J$11</f>
        <v>-1.6490739230141077E-2</v>
      </c>
      <c r="L143" s="105">
        <f>K143*$G$15</f>
        <v>-5.2148296267137427E-2</v>
      </c>
      <c r="N143" s="239">
        <v>41494</v>
      </c>
      <c r="O143" s="250">
        <v>1.1837252862526172E-3</v>
      </c>
      <c r="Q143" s="80">
        <f t="shared" si="6"/>
        <v>0</v>
      </c>
      <c r="R143" s="81">
        <f t="shared" si="7"/>
        <v>0</v>
      </c>
      <c r="S143" s="81">
        <f t="shared" si="8"/>
        <v>0</v>
      </c>
      <c r="T143" s="82">
        <f t="shared" si="9"/>
        <v>0</v>
      </c>
    </row>
    <row r="144" spans="6:20" x14ac:dyDescent="0.25">
      <c r="F144" s="143">
        <v>41493</v>
      </c>
      <c r="G144" s="151" cm="1">
        <f t="array" ref="G144">MMULT(MMULT(TRANSPOSE($N$3:$N$7),MMULT(TRANSPOSE(ln_return!B124:F376),ln_return!B124:F376)/(COUNT(ln_return!F124:F376))),$N$3:$N$7)</f>
        <v>3.775087691518723E-5</v>
      </c>
      <c r="H144" s="126">
        <f>SQRT(G144)</f>
        <v>6.1441742256536985E-3</v>
      </c>
      <c r="I144" s="126">
        <f>$J$10*H144</f>
        <v>-1.429348664758601E-2</v>
      </c>
      <c r="J144" s="126">
        <f>I144*$G$15</f>
        <v>-4.5199973511576265E-2</v>
      </c>
      <c r="K144" s="126">
        <f>H144*$J$11</f>
        <v>-1.6375540518494432E-2</v>
      </c>
      <c r="L144" s="105">
        <f>K144*$G$15</f>
        <v>-5.1784005954817067E-2</v>
      </c>
      <c r="N144" s="239">
        <v>41493</v>
      </c>
      <c r="O144" s="250">
        <v>-1.0216659694954465E-3</v>
      </c>
      <c r="Q144" s="80">
        <f t="shared" si="6"/>
        <v>0</v>
      </c>
      <c r="R144" s="81">
        <f t="shared" si="7"/>
        <v>0</v>
      </c>
      <c r="S144" s="81">
        <f t="shared" si="8"/>
        <v>0</v>
      </c>
      <c r="T144" s="82">
        <f t="shared" si="9"/>
        <v>0</v>
      </c>
    </row>
    <row r="145" spans="6:20" x14ac:dyDescent="0.25">
      <c r="F145" s="143">
        <v>41492</v>
      </c>
      <c r="G145" s="151" cm="1">
        <f t="array" ref="G145">MMULT(MMULT(TRANSPOSE($N$3:$N$7),MMULT(TRANSPOSE(ln_return!B125:F377),ln_return!B125:F377)/(COUNT(ln_return!F125:F377))),$N$3:$N$7)</f>
        <v>3.7489677361460744E-5</v>
      </c>
      <c r="H145" s="126">
        <f>SQRT(G145)</f>
        <v>6.1228814590404039E-3</v>
      </c>
      <c r="I145" s="126">
        <f>$J$10*H145</f>
        <v>-1.4243952265242724E-2</v>
      </c>
      <c r="J145" s="126">
        <f>I145*$G$15</f>
        <v>-4.5043332040881852E-2</v>
      </c>
      <c r="K145" s="126">
        <f>H145*$J$11</f>
        <v>-1.6318790734126173E-2</v>
      </c>
      <c r="L145" s="105">
        <f>K145*$G$15</f>
        <v>-5.1604547379489947E-2</v>
      </c>
      <c r="N145" s="239">
        <v>41492</v>
      </c>
      <c r="O145" s="250">
        <v>7.8402925188514622E-3</v>
      </c>
      <c r="Q145" s="80">
        <f t="shared" si="6"/>
        <v>0</v>
      </c>
      <c r="R145" s="81">
        <f t="shared" si="7"/>
        <v>0</v>
      </c>
      <c r="S145" s="81">
        <f t="shared" si="8"/>
        <v>0</v>
      </c>
      <c r="T145" s="82">
        <f t="shared" si="9"/>
        <v>0</v>
      </c>
    </row>
    <row r="146" spans="6:20" x14ac:dyDescent="0.25">
      <c r="F146" s="143">
        <v>41489</v>
      </c>
      <c r="G146" s="151" cm="1">
        <f t="array" ref="G146">MMULT(MMULT(TRANSPOSE($N$3:$N$7),MMULT(TRANSPOSE(ln_return!B126:F378),ln_return!B126:F378)/(COUNT(ln_return!F126:F378))),$N$3:$N$7)</f>
        <v>3.7078759986599971E-5</v>
      </c>
      <c r="H146" s="126">
        <f>SQRT(G146)</f>
        <v>6.0892331197450449E-3</v>
      </c>
      <c r="I146" s="126">
        <f>$J$10*H146</f>
        <v>-1.4165674522657962E-2</v>
      </c>
      <c r="J146" s="126">
        <f>I146*$G$15</f>
        <v>-4.4795796084217646E-2</v>
      </c>
      <c r="K146" s="126">
        <f>H146*$J$11</f>
        <v>-1.6229110701745163E-2</v>
      </c>
      <c r="L146" s="105">
        <f>K146*$G$15</f>
        <v>-5.1320954216528304E-2</v>
      </c>
      <c r="N146" s="239">
        <v>41489</v>
      </c>
      <c r="O146" s="250">
        <v>1.1096503587166352E-3</v>
      </c>
      <c r="Q146" s="80">
        <f t="shared" si="6"/>
        <v>0</v>
      </c>
      <c r="R146" s="81">
        <f t="shared" si="7"/>
        <v>0</v>
      </c>
      <c r="S146" s="81">
        <f t="shared" si="8"/>
        <v>0</v>
      </c>
      <c r="T146" s="82">
        <f t="shared" si="9"/>
        <v>0</v>
      </c>
    </row>
    <row r="147" spans="6:20" x14ac:dyDescent="0.25">
      <c r="F147" s="143">
        <v>41488</v>
      </c>
      <c r="G147" s="151" cm="1">
        <f t="array" ref="G147">MMULT(MMULT(TRANSPOSE($N$3:$N$7),MMULT(TRANSPOSE(ln_return!B127:F379),ln_return!B127:F379)/(COUNT(ln_return!F127:F379))),$N$3:$N$7)</f>
        <v>3.7060183929911877E-5</v>
      </c>
      <c r="H147" s="126">
        <f>SQRT(G147)</f>
        <v>6.0877076087729343E-3</v>
      </c>
      <c r="I147" s="126">
        <f>$J$10*H147</f>
        <v>-1.4162125653451166E-2</v>
      </c>
      <c r="J147" s="126">
        <f>I147*$G$15</f>
        <v>-4.4784573574406135E-2</v>
      </c>
      <c r="K147" s="126">
        <f>H147*$J$11</f>
        <v>-1.6225044888209E-2</v>
      </c>
      <c r="L147" s="105">
        <f>K147*$G$15</f>
        <v>-5.1308096985212485E-2</v>
      </c>
      <c r="N147" s="239">
        <v>41488</v>
      </c>
      <c r="O147" s="250">
        <v>-8.5148360268152579E-3</v>
      </c>
      <c r="Q147" s="80">
        <f t="shared" si="6"/>
        <v>0</v>
      </c>
      <c r="R147" s="81">
        <f t="shared" si="7"/>
        <v>0</v>
      </c>
      <c r="S147" s="81">
        <f t="shared" si="8"/>
        <v>0</v>
      </c>
      <c r="T147" s="82">
        <f t="shared" si="9"/>
        <v>0</v>
      </c>
    </row>
    <row r="148" spans="6:20" x14ac:dyDescent="0.25">
      <c r="F148" s="143">
        <v>41487</v>
      </c>
      <c r="G148" s="151" cm="1">
        <f t="array" ref="G148">MMULT(MMULT(TRANSPOSE($N$3:$N$7),MMULT(TRANSPOSE(ln_return!B128:F380),ln_return!B128:F380)/(COUNT(ln_return!F128:F380))),$N$3:$N$7)</f>
        <v>3.7356336968010535E-5</v>
      </c>
      <c r="H148" s="126">
        <f>SQRT(G148)</f>
        <v>6.111983063459071E-3</v>
      </c>
      <c r="I148" s="126">
        <f>$J$10*H148</f>
        <v>-1.4218598805851634E-2</v>
      </c>
      <c r="J148" s="126">
        <f>I148*$G$15</f>
        <v>-4.496315736264142E-2</v>
      </c>
      <c r="K148" s="126">
        <f>H148*$J$11</f>
        <v>-1.6289744175243853E-2</v>
      </c>
      <c r="L148" s="105">
        <f>K148*$G$15</f>
        <v>-5.1512694095231619E-2</v>
      </c>
      <c r="N148" s="239">
        <v>41487</v>
      </c>
      <c r="O148" s="250">
        <v>1.5070664472529959E-2</v>
      </c>
      <c r="Q148" s="80">
        <f t="shared" si="6"/>
        <v>0</v>
      </c>
      <c r="R148" s="81">
        <f t="shared" si="7"/>
        <v>0</v>
      </c>
      <c r="S148" s="81">
        <f t="shared" si="8"/>
        <v>0</v>
      </c>
      <c r="T148" s="82">
        <f t="shared" si="9"/>
        <v>0</v>
      </c>
    </row>
    <row r="149" spans="6:20" x14ac:dyDescent="0.25">
      <c r="F149" s="143">
        <v>41486</v>
      </c>
      <c r="G149" s="151" cm="1">
        <f t="array" ref="G149">MMULT(MMULT(TRANSPOSE($N$3:$N$7),MMULT(TRANSPOSE(ln_return!B129:F381),ln_return!B129:F381)/(COUNT(ln_return!F129:F381))),$N$3:$N$7)</f>
        <v>3.8206341605128319E-5</v>
      </c>
      <c r="H149" s="126">
        <f>SQRT(G149)</f>
        <v>6.1811278586620675E-3</v>
      </c>
      <c r="I149" s="126">
        <f>$J$10*H149</f>
        <v>-1.4379453653173115E-2</v>
      </c>
      <c r="J149" s="126">
        <f>I149*$G$15</f>
        <v>-4.5471825052855935E-2</v>
      </c>
      <c r="K149" s="126">
        <f>H149*$J$11</f>
        <v>-1.6474029866681776E-2</v>
      </c>
      <c r="L149" s="105">
        <f>K149*$G$15</f>
        <v>-5.2095456620354447E-2</v>
      </c>
      <c r="N149" s="239">
        <v>41486</v>
      </c>
      <c r="O149" s="250">
        <v>8.2647677722555574E-3</v>
      </c>
      <c r="Q149" s="80">
        <f t="shared" si="6"/>
        <v>0</v>
      </c>
      <c r="R149" s="81">
        <f t="shared" si="7"/>
        <v>0</v>
      </c>
      <c r="S149" s="81">
        <f t="shared" si="8"/>
        <v>0</v>
      </c>
      <c r="T149" s="82">
        <f t="shared" si="9"/>
        <v>0</v>
      </c>
    </row>
    <row r="150" spans="6:20" x14ac:dyDescent="0.25">
      <c r="F150" s="143">
        <v>41485</v>
      </c>
      <c r="G150" s="151" cm="1">
        <f t="array" ref="G150">MMULT(MMULT(TRANSPOSE($N$3:$N$7),MMULT(TRANSPOSE(ln_return!B130:F382),ln_return!B130:F382)/(COUNT(ln_return!F130:F382))),$N$3:$N$7)</f>
        <v>3.8470048917642333E-5</v>
      </c>
      <c r="H150" s="126">
        <f>SQRT(G150)</f>
        <v>6.202422826415685E-3</v>
      </c>
      <c r="I150" s="126">
        <f>$J$10*H150</f>
        <v>-1.4428993156134511E-2</v>
      </c>
      <c r="J150" s="126">
        <f>I150*$G$15</f>
        <v>-4.5628482716366603E-2</v>
      </c>
      <c r="K150" s="126">
        <f>H150*$J$11</f>
        <v>-1.6530785517560521E-2</v>
      </c>
      <c r="L150" s="105">
        <f>K150*$G$15</f>
        <v>-5.2274933747216618E-2</v>
      </c>
      <c r="N150" s="239">
        <v>41485</v>
      </c>
      <c r="O150" s="250">
        <v>-4.4606469161499046E-3</v>
      </c>
      <c r="Q150" s="80">
        <f t="shared" si="6"/>
        <v>0</v>
      </c>
      <c r="R150" s="81">
        <f t="shared" si="7"/>
        <v>0</v>
      </c>
      <c r="S150" s="81">
        <f t="shared" si="8"/>
        <v>0</v>
      </c>
      <c r="T150" s="82">
        <f t="shared" si="9"/>
        <v>0</v>
      </c>
    </row>
    <row r="151" spans="6:20" x14ac:dyDescent="0.25">
      <c r="F151" s="143">
        <v>41482</v>
      </c>
      <c r="G151" s="151" cm="1">
        <f t="array" ref="G151">MMULT(MMULT(TRANSPOSE($N$3:$N$7),MMULT(TRANSPOSE(ln_return!B131:F383),ln_return!B131:F383)/(COUNT(ln_return!F131:F383))),$N$3:$N$7)</f>
        <v>3.8437967312695104E-5</v>
      </c>
      <c r="H151" s="126">
        <f>SQRT(G151)</f>
        <v>6.1998360714373008E-3</v>
      </c>
      <c r="I151" s="126">
        <f>$J$10*H151</f>
        <v>-1.4422975464189882E-2</v>
      </c>
      <c r="J151" s="126">
        <f>I151*$G$15</f>
        <v>-4.5609453103564325E-2</v>
      </c>
      <c r="K151" s="126">
        <f>H151*$J$11</f>
        <v>-1.6523891261407582E-2</v>
      </c>
      <c r="L151" s="105">
        <f>K151*$G$15</f>
        <v>-5.2253132195000704E-2</v>
      </c>
      <c r="N151" s="239">
        <v>41482</v>
      </c>
      <c r="O151" s="250">
        <v>-2.5001232903302945E-3</v>
      </c>
      <c r="Q151" s="80">
        <f t="shared" si="6"/>
        <v>0</v>
      </c>
      <c r="R151" s="81">
        <f t="shared" si="7"/>
        <v>0</v>
      </c>
      <c r="S151" s="81">
        <f t="shared" si="8"/>
        <v>0</v>
      </c>
      <c r="T151" s="82">
        <f t="shared" si="9"/>
        <v>0</v>
      </c>
    </row>
    <row r="152" spans="6:20" x14ac:dyDescent="0.25">
      <c r="F152" s="143">
        <v>41481</v>
      </c>
      <c r="G152" s="151" cm="1">
        <f t="array" ref="G152">MMULT(MMULT(TRANSPOSE($N$3:$N$7),MMULT(TRANSPOSE(ln_return!B132:F384),ln_return!B132:F384)/(COUNT(ln_return!F132:F384))),$N$3:$N$7)</f>
        <v>3.8634471067293906E-5</v>
      </c>
      <c r="H152" s="126">
        <f>SQRT(G152)</f>
        <v>6.2156633650233915E-3</v>
      </c>
      <c r="I152" s="126">
        <f>$J$10*H152</f>
        <v>-1.4459795254975705E-2</v>
      </c>
      <c r="J152" s="126">
        <f>I152*$G$15</f>
        <v>-4.5725887505418408E-2</v>
      </c>
      <c r="K152" s="126">
        <f>H152*$J$11</f>
        <v>-1.6566074389342818E-2</v>
      </c>
      <c r="L152" s="105">
        <f>K152*$G$15</f>
        <v>-5.2386526958106326E-2</v>
      </c>
      <c r="N152" s="239">
        <v>41481</v>
      </c>
      <c r="O152" s="250">
        <v>-8.0303822446960577E-3</v>
      </c>
      <c r="Q152" s="80">
        <f t="shared" ref="Q152:Q215" si="10">IF(I152&gt;$O152, 1,0)</f>
        <v>0</v>
      </c>
      <c r="R152" s="81">
        <f t="shared" ref="R152:R215" si="11">IF(J152&gt;$O152, 1,0)</f>
        <v>0</v>
      </c>
      <c r="S152" s="81">
        <f t="shared" ref="S152:S215" si="12">IF(K152&gt;$O152, 1,0)</f>
        <v>0</v>
      </c>
      <c r="T152" s="82">
        <f t="shared" ref="T152:T215" si="13">IF(L152&gt;$O152, 1,0)</f>
        <v>0</v>
      </c>
    </row>
    <row r="153" spans="6:20" x14ac:dyDescent="0.25">
      <c r="F153" s="143">
        <v>41480</v>
      </c>
      <c r="G153" s="151" cm="1">
        <f t="array" ref="G153">MMULT(MMULT(TRANSPOSE($N$3:$N$7),MMULT(TRANSPOSE(ln_return!B133:F385),ln_return!B133:F385)/(COUNT(ln_return!F133:F385))),$N$3:$N$7)</f>
        <v>3.8227046194861262E-5</v>
      </c>
      <c r="H153" s="126">
        <f>SQRT(G153)</f>
        <v>6.1828024547822373E-3</v>
      </c>
      <c r="I153" s="126">
        <f>$J$10*H153</f>
        <v>-1.4383349346297149E-2</v>
      </c>
      <c r="J153" s="126">
        <f>I153*$G$15</f>
        <v>-4.5484144316192937E-2</v>
      </c>
      <c r="K153" s="126">
        <f>H153*$J$11</f>
        <v>-1.647849302407459E-2</v>
      </c>
      <c r="L153" s="105">
        <f>K153*$G$15</f>
        <v>-5.210957036327156E-2</v>
      </c>
      <c r="N153" s="239">
        <v>41480</v>
      </c>
      <c r="O153" s="250">
        <v>-2.3067563005203739E-3</v>
      </c>
      <c r="Q153" s="80">
        <f t="shared" si="10"/>
        <v>0</v>
      </c>
      <c r="R153" s="81">
        <f t="shared" si="11"/>
        <v>0</v>
      </c>
      <c r="S153" s="81">
        <f t="shared" si="12"/>
        <v>0</v>
      </c>
      <c r="T153" s="82">
        <f t="shared" si="13"/>
        <v>0</v>
      </c>
    </row>
    <row r="154" spans="6:20" x14ac:dyDescent="0.25">
      <c r="F154" s="143">
        <v>41479</v>
      </c>
      <c r="G154" s="151" cm="1">
        <f t="array" ref="G154">MMULT(MMULT(TRANSPOSE($N$3:$N$7),MMULT(TRANSPOSE(ln_return!B134:F386),ln_return!B134:F386)/(COUNT(ln_return!F134:F386))),$N$3:$N$7)</f>
        <v>3.823491786651342E-5</v>
      </c>
      <c r="H154" s="126">
        <f>SQRT(G154)</f>
        <v>6.1834389999832146E-3</v>
      </c>
      <c r="I154" s="126">
        <f>$J$10*H154</f>
        <v>-1.4384830171872174E-2</v>
      </c>
      <c r="J154" s="126">
        <f>I154*$G$15</f>
        <v>-4.548882709782745E-2</v>
      </c>
      <c r="K154" s="126">
        <f>H154*$J$11</f>
        <v>-1.6480189553396127E-2</v>
      </c>
      <c r="L154" s="105">
        <f>K154*$G$15</f>
        <v>-5.2114935260044876E-2</v>
      </c>
      <c r="N154" s="239">
        <v>41479</v>
      </c>
      <c r="O154" s="250">
        <v>1.016586564027472E-2</v>
      </c>
      <c r="Q154" s="80">
        <f t="shared" si="10"/>
        <v>0</v>
      </c>
      <c r="R154" s="81">
        <f t="shared" si="11"/>
        <v>0</v>
      </c>
      <c r="S154" s="81">
        <f t="shared" si="12"/>
        <v>0</v>
      </c>
      <c r="T154" s="82">
        <f t="shared" si="13"/>
        <v>0</v>
      </c>
    </row>
    <row r="155" spans="6:20" x14ac:dyDescent="0.25">
      <c r="F155" s="143">
        <v>41478</v>
      </c>
      <c r="G155" s="151" cm="1">
        <f t="array" ref="G155">MMULT(MMULT(TRANSPOSE($N$3:$N$7),MMULT(TRANSPOSE(ln_return!B135:F387),ln_return!B135:F387)/(COUNT(ln_return!F135:F387))),$N$3:$N$7)</f>
        <v>3.9068919860888102E-5</v>
      </c>
      <c r="H155" s="126">
        <f>SQRT(G155)</f>
        <v>6.2505135677708998E-3</v>
      </c>
      <c r="I155" s="126">
        <f>$J$10*H155</f>
        <v>-1.4540868950047263E-2</v>
      </c>
      <c r="J155" s="126">
        <f>I155*$G$15</f>
        <v>-4.59822650401705E-2</v>
      </c>
      <c r="K155" s="126">
        <f>H155*$J$11</f>
        <v>-1.6658957645287412E-2</v>
      </c>
      <c r="L155" s="105">
        <f>K155*$G$15</f>
        <v>-5.2680249603383612E-2</v>
      </c>
      <c r="N155" s="239">
        <v>41478</v>
      </c>
      <c r="O155" s="250">
        <v>-4.6226077939293922E-4</v>
      </c>
      <c r="Q155" s="80">
        <f t="shared" si="10"/>
        <v>0</v>
      </c>
      <c r="R155" s="81">
        <f t="shared" si="11"/>
        <v>0</v>
      </c>
      <c r="S155" s="81">
        <f t="shared" si="12"/>
        <v>0</v>
      </c>
      <c r="T155" s="82">
        <f t="shared" si="13"/>
        <v>0</v>
      </c>
    </row>
    <row r="156" spans="6:20" x14ac:dyDescent="0.25">
      <c r="F156" s="143">
        <v>41475</v>
      </c>
      <c r="G156" s="151" cm="1">
        <f t="array" ref="G156">MMULT(MMULT(TRANSPOSE($N$3:$N$7),MMULT(TRANSPOSE(ln_return!B136:F388),ln_return!B136:F388)/(COUNT(ln_return!F136:F388))),$N$3:$N$7)</f>
        <v>3.906669551275276E-5</v>
      </c>
      <c r="H156" s="126">
        <f>SQRT(G156)</f>
        <v>6.250335632008313E-3</v>
      </c>
      <c r="I156" s="126">
        <f>$J$10*H156</f>
        <v>-1.4540455009564253E-2</v>
      </c>
      <c r="J156" s="126">
        <f>I156*$G$15</f>
        <v>-4.5980956045428435E-2</v>
      </c>
      <c r="K156" s="126">
        <f>H156*$J$11</f>
        <v>-1.6658483408362658E-2</v>
      </c>
      <c r="L156" s="105">
        <f>K156*$G$15</f>
        <v>-5.2678749934550836E-2</v>
      </c>
      <c r="N156" s="239">
        <v>41475</v>
      </c>
      <c r="O156" s="250">
        <v>-3.3133577103020223E-4</v>
      </c>
      <c r="Q156" s="80">
        <f t="shared" si="10"/>
        <v>0</v>
      </c>
      <c r="R156" s="81">
        <f t="shared" si="11"/>
        <v>0</v>
      </c>
      <c r="S156" s="81">
        <f t="shared" si="12"/>
        <v>0</v>
      </c>
      <c r="T156" s="82">
        <f t="shared" si="13"/>
        <v>0</v>
      </c>
    </row>
    <row r="157" spans="6:20" x14ac:dyDescent="0.25">
      <c r="F157" s="143">
        <v>41474</v>
      </c>
      <c r="G157" s="151" cm="1">
        <f t="array" ref="G157">MMULT(MMULT(TRANSPOSE($N$3:$N$7),MMULT(TRANSPOSE(ln_return!B137:F389),ln_return!B137:F389)/(COUNT(ln_return!F137:F389))),$N$3:$N$7)</f>
        <v>3.9163750741044984E-5</v>
      </c>
      <c r="H157" s="126">
        <f>SQRT(G157)</f>
        <v>6.2580948171983607E-3</v>
      </c>
      <c r="I157" s="126">
        <f>$J$10*H157</f>
        <v>-1.4558505573535411E-2</v>
      </c>
      <c r="J157" s="126">
        <f>I157*$G$15</f>
        <v>-4.6038036940627872E-2</v>
      </c>
      <c r="K157" s="126">
        <f>H157*$J$11</f>
        <v>-1.6679163299069471E-2</v>
      </c>
      <c r="L157" s="105">
        <f>K157*$G$15</f>
        <v>-5.2744145490947719E-2</v>
      </c>
      <c r="N157" s="239">
        <v>41474</v>
      </c>
      <c r="O157" s="250">
        <v>2.7994362567808741E-4</v>
      </c>
      <c r="Q157" s="80">
        <f t="shared" si="10"/>
        <v>0</v>
      </c>
      <c r="R157" s="81">
        <f t="shared" si="11"/>
        <v>0</v>
      </c>
      <c r="S157" s="81">
        <f t="shared" si="12"/>
        <v>0</v>
      </c>
      <c r="T157" s="82">
        <f t="shared" si="13"/>
        <v>0</v>
      </c>
    </row>
    <row r="158" spans="6:20" x14ac:dyDescent="0.25">
      <c r="F158" s="143">
        <v>41473</v>
      </c>
      <c r="G158" s="151" cm="1">
        <f t="array" ref="G158">MMULT(MMULT(TRANSPOSE($N$3:$N$7),MMULT(TRANSPOSE(ln_return!B138:F390),ln_return!B138:F390)/(COUNT(ln_return!F138:F390))),$N$3:$N$7)</f>
        <v>3.9191468498777043E-5</v>
      </c>
      <c r="H158" s="126">
        <f>SQRT(G158)</f>
        <v>6.2603089779001359E-3</v>
      </c>
      <c r="I158" s="126">
        <f>$J$10*H158</f>
        <v>-1.4563656481576769E-2</v>
      </c>
      <c r="J158" s="126">
        <f>I158*$G$15</f>
        <v>-4.6054325542056643E-2</v>
      </c>
      <c r="K158" s="126">
        <f>H158*$J$11</f>
        <v>-1.6685064511657972E-2</v>
      </c>
      <c r="L158" s="105">
        <f>K158*$G$15</f>
        <v>-5.2762806763684236E-2</v>
      </c>
      <c r="N158" s="239">
        <v>41473</v>
      </c>
      <c r="O158" s="250">
        <v>3.5473793860269563E-3</v>
      </c>
      <c r="Q158" s="80">
        <f t="shared" si="10"/>
        <v>0</v>
      </c>
      <c r="R158" s="81">
        <f t="shared" si="11"/>
        <v>0</v>
      </c>
      <c r="S158" s="81">
        <f t="shared" si="12"/>
        <v>0</v>
      </c>
      <c r="T158" s="82">
        <f t="shared" si="13"/>
        <v>0</v>
      </c>
    </row>
    <row r="159" spans="6:20" x14ac:dyDescent="0.25">
      <c r="F159" s="143">
        <v>41472</v>
      </c>
      <c r="G159" s="151" cm="1">
        <f t="array" ref="G159">MMULT(MMULT(TRANSPOSE($N$3:$N$7),MMULT(TRANSPOSE(ln_return!B139:F391),ln_return!B139:F391)/(COUNT(ln_return!F139:F391))),$N$3:$N$7)</f>
        <v>3.9184373566643761E-5</v>
      </c>
      <c r="H159" s="126">
        <f>SQRT(G159)</f>
        <v>6.2597422923506814E-3</v>
      </c>
      <c r="I159" s="126">
        <f>$J$10*H159</f>
        <v>-1.4562338173853547E-2</v>
      </c>
      <c r="J159" s="126">
        <f>I159*$G$15</f>
        <v>-4.6050156686994269E-2</v>
      </c>
      <c r="K159" s="126">
        <f>H159*$J$11</f>
        <v>-1.6683554173273104E-2</v>
      </c>
      <c r="L159" s="105">
        <f>K159*$G$15</f>
        <v>-5.2758030654350474E-2</v>
      </c>
      <c r="N159" s="239">
        <v>41472</v>
      </c>
      <c r="O159" s="250">
        <v>8.7416726888653426E-4</v>
      </c>
      <c r="Q159" s="80">
        <f t="shared" si="10"/>
        <v>0</v>
      </c>
      <c r="R159" s="81">
        <f t="shared" si="11"/>
        <v>0</v>
      </c>
      <c r="S159" s="81">
        <f t="shared" si="12"/>
        <v>0</v>
      </c>
      <c r="T159" s="82">
        <f t="shared" si="13"/>
        <v>0</v>
      </c>
    </row>
    <row r="160" spans="6:20" x14ac:dyDescent="0.25">
      <c r="F160" s="143">
        <v>41471</v>
      </c>
      <c r="G160" s="151" cm="1">
        <f t="array" ref="G160">MMULT(MMULT(TRANSPOSE($N$3:$N$7),MMULT(TRANSPOSE(ln_return!B140:F392),ln_return!B140:F392)/(COUNT(ln_return!F140:F392))),$N$3:$N$7)</f>
        <v>3.9734350567117032E-5</v>
      </c>
      <c r="H160" s="126">
        <f>SQRT(G160)</f>
        <v>6.3035189035265879E-3</v>
      </c>
      <c r="I160" s="126">
        <f>$J$10*H160</f>
        <v>-1.4664177800195329E-2</v>
      </c>
      <c r="J160" s="126">
        <f>I160*$G$15</f>
        <v>-4.6372201862294779E-2</v>
      </c>
      <c r="K160" s="126">
        <f>H160*$J$11</f>
        <v>-1.6800228219897677E-2</v>
      </c>
      <c r="L160" s="105">
        <f>K160*$G$15</f>
        <v>-5.3126986385512803E-2</v>
      </c>
      <c r="N160" s="239">
        <v>41471</v>
      </c>
      <c r="O160" s="250">
        <v>6.9345264198788744E-4</v>
      </c>
      <c r="Q160" s="80">
        <f t="shared" si="10"/>
        <v>0</v>
      </c>
      <c r="R160" s="81">
        <f t="shared" si="11"/>
        <v>0</v>
      </c>
      <c r="S160" s="81">
        <f t="shared" si="12"/>
        <v>0</v>
      </c>
      <c r="T160" s="82">
        <f t="shared" si="13"/>
        <v>0</v>
      </c>
    </row>
    <row r="161" spans="6:20" x14ac:dyDescent="0.25">
      <c r="F161" s="143">
        <v>41468</v>
      </c>
      <c r="G161" s="151" cm="1">
        <f t="array" ref="G161">MMULT(MMULT(TRANSPOSE($N$3:$N$7),MMULT(TRANSPOSE(ln_return!B141:F393),ln_return!B141:F393)/(COUNT(ln_return!F141:F393))),$N$3:$N$7)</f>
        <v>3.972929975266438E-5</v>
      </c>
      <c r="H161" s="126">
        <f>SQRT(G161)</f>
        <v>6.303118256281123E-3</v>
      </c>
      <c r="I161" s="126">
        <f>$J$10*H161</f>
        <v>-1.4663245755327601E-2</v>
      </c>
      <c r="J161" s="126">
        <f>I161*$G$15</f>
        <v>-4.6369254477631287E-2</v>
      </c>
      <c r="K161" s="126">
        <f>H161*$J$11</f>
        <v>-1.6799160409161722E-2</v>
      </c>
      <c r="L161" s="105">
        <f>K161*$G$15</f>
        <v>-5.3123609671477209E-2</v>
      </c>
      <c r="N161" s="239">
        <v>41468</v>
      </c>
      <c r="O161" s="250">
        <v>7.4384732497524151E-3</v>
      </c>
      <c r="Q161" s="80">
        <f t="shared" si="10"/>
        <v>0</v>
      </c>
      <c r="R161" s="81">
        <f t="shared" si="11"/>
        <v>0</v>
      </c>
      <c r="S161" s="81">
        <f t="shared" si="12"/>
        <v>0</v>
      </c>
      <c r="T161" s="82">
        <f t="shared" si="13"/>
        <v>0</v>
      </c>
    </row>
    <row r="162" spans="6:20" x14ac:dyDescent="0.25">
      <c r="F162" s="143">
        <v>41467</v>
      </c>
      <c r="G162" s="151" cm="1">
        <f t="array" ref="G162">MMULT(MMULT(TRANSPOSE($N$3:$N$7),MMULT(TRANSPOSE(ln_return!B142:F394),ln_return!B142:F394)/(COUNT(ln_return!F142:F394))),$N$3:$N$7)</f>
        <v>3.9724528409139592E-5</v>
      </c>
      <c r="H162" s="126">
        <f>SQRT(G162)</f>
        <v>6.3027397541973434E-3</v>
      </c>
      <c r="I162" s="126">
        <f>$J$10*H162</f>
        <v>-1.4662365227809681E-2</v>
      </c>
      <c r="J162" s="126">
        <f>I162*$G$15</f>
        <v>-4.6366470005132207E-2</v>
      </c>
      <c r="K162" s="126">
        <f>H162*$J$11</f>
        <v>-1.6798151620025601E-2</v>
      </c>
      <c r="L162" s="105">
        <f>K162*$G$15</f>
        <v>-5.3120419600128234E-2</v>
      </c>
      <c r="N162" s="239">
        <v>41467</v>
      </c>
      <c r="O162" s="250">
        <v>2.8587700434557167E-4</v>
      </c>
      <c r="Q162" s="80">
        <f t="shared" si="10"/>
        <v>0</v>
      </c>
      <c r="R162" s="81">
        <f t="shared" si="11"/>
        <v>0</v>
      </c>
      <c r="S162" s="81">
        <f t="shared" si="12"/>
        <v>0</v>
      </c>
      <c r="T162" s="82">
        <f t="shared" si="13"/>
        <v>0</v>
      </c>
    </row>
    <row r="163" spans="6:20" x14ac:dyDescent="0.25">
      <c r="F163" s="143">
        <v>41466</v>
      </c>
      <c r="G163" s="151" cm="1">
        <f t="array" ref="G163">MMULT(MMULT(TRANSPOSE($N$3:$N$7),MMULT(TRANSPOSE(ln_return!B143:F395),ln_return!B143:F395)/(COUNT(ln_return!F143:F395))),$N$3:$N$7)</f>
        <v>4.0213734045712915E-5</v>
      </c>
      <c r="H163" s="126">
        <f>SQRT(G163)</f>
        <v>6.3414299685254681E-3</v>
      </c>
      <c r="I163" s="126">
        <f>$J$10*H163</f>
        <v>-1.4752372125658098E-2</v>
      </c>
      <c r="J163" s="126">
        <f>I163*$G$15</f>
        <v>-4.6651096807459311E-2</v>
      </c>
      <c r="K163" s="126">
        <f>H163*$J$11</f>
        <v>-1.6901269329441148E-2</v>
      </c>
      <c r="L163" s="105">
        <f>K163*$G$15</f>
        <v>-5.3446506428980751E-2</v>
      </c>
      <c r="N163" s="239">
        <v>41466</v>
      </c>
      <c r="O163" s="250">
        <v>9.9966519370905914E-3</v>
      </c>
      <c r="Q163" s="80">
        <f t="shared" si="10"/>
        <v>0</v>
      </c>
      <c r="R163" s="81">
        <f t="shared" si="11"/>
        <v>0</v>
      </c>
      <c r="S163" s="81">
        <f t="shared" si="12"/>
        <v>0</v>
      </c>
      <c r="T163" s="82">
        <f t="shared" si="13"/>
        <v>0</v>
      </c>
    </row>
    <row r="164" spans="6:20" x14ac:dyDescent="0.25">
      <c r="F164" s="143">
        <v>41465</v>
      </c>
      <c r="G164" s="151" cm="1">
        <f t="array" ref="G164">MMULT(MMULT(TRANSPOSE($N$3:$N$7),MMULT(TRANSPOSE(ln_return!B144:F396),ln_return!B144:F396)/(COUNT(ln_return!F144:F396))),$N$3:$N$7)</f>
        <v>4.018853778536671E-5</v>
      </c>
      <c r="H164" s="126">
        <f>SQRT(G164)</f>
        <v>6.3394430185440354E-3</v>
      </c>
      <c r="I164" s="126">
        <f>$J$10*H164</f>
        <v>-1.4747749788792968E-2</v>
      </c>
      <c r="J164" s="126">
        <f>I164*$G$15</f>
        <v>-4.6636479694852941E-2</v>
      </c>
      <c r="K164" s="126">
        <f>H164*$J$11</f>
        <v>-1.6895973682095517E-2</v>
      </c>
      <c r="L164" s="105">
        <f>K164*$G$15</f>
        <v>-5.3429760121683531E-2</v>
      </c>
      <c r="N164" s="239">
        <v>41465</v>
      </c>
      <c r="O164" s="250">
        <v>2.6900332819620276E-3</v>
      </c>
      <c r="Q164" s="80">
        <f t="shared" si="10"/>
        <v>0</v>
      </c>
      <c r="R164" s="81">
        <f t="shared" si="11"/>
        <v>0</v>
      </c>
      <c r="S164" s="81">
        <f t="shared" si="12"/>
        <v>0</v>
      </c>
      <c r="T164" s="82">
        <f t="shared" si="13"/>
        <v>0</v>
      </c>
    </row>
    <row r="165" spans="6:20" x14ac:dyDescent="0.25">
      <c r="F165" s="143">
        <v>41464</v>
      </c>
      <c r="G165" s="151" cm="1">
        <f t="array" ref="G165">MMULT(MMULT(TRANSPOSE($N$3:$N$7),MMULT(TRANSPOSE(ln_return!B145:F397),ln_return!B145:F397)/(COUNT(ln_return!F145:F397))),$N$3:$N$7)</f>
        <v>4.020772417765252E-5</v>
      </c>
      <c r="H165" s="126">
        <f>SQRT(G165)</f>
        <v>6.3409560933389625E-3</v>
      </c>
      <c r="I165" s="126">
        <f>$J$10*H165</f>
        <v>-1.4751269727125411E-2</v>
      </c>
      <c r="J165" s="126">
        <f>I165*$G$15</f>
        <v>-4.6647610717206793E-2</v>
      </c>
      <c r="K165" s="126">
        <f>H165*$J$11</f>
        <v>-1.6900006350555403E-2</v>
      </c>
      <c r="L165" s="105">
        <f>K165*$G$15</f>
        <v>-5.3442512539065096E-2</v>
      </c>
      <c r="N165" s="239">
        <v>41464</v>
      </c>
      <c r="O165" s="250">
        <v>2.7051880379536514E-3</v>
      </c>
      <c r="Q165" s="80">
        <f t="shared" si="10"/>
        <v>0</v>
      </c>
      <c r="R165" s="81">
        <f t="shared" si="11"/>
        <v>0</v>
      </c>
      <c r="S165" s="81">
        <f t="shared" si="12"/>
        <v>0</v>
      </c>
      <c r="T165" s="82">
        <f t="shared" si="13"/>
        <v>0</v>
      </c>
    </row>
    <row r="166" spans="6:20" x14ac:dyDescent="0.25">
      <c r="F166" s="143">
        <v>41461</v>
      </c>
      <c r="G166" s="151" cm="1">
        <f t="array" ref="G166">MMULT(MMULT(TRANSPOSE($N$3:$N$7),MMULT(TRANSPOSE(ln_return!B146:F398),ln_return!B146:F398)/(COUNT(ln_return!F146:F398))),$N$3:$N$7)</f>
        <v>4.017389633517064E-5</v>
      </c>
      <c r="H166" s="126">
        <f>SQRT(G166)</f>
        <v>6.3382881233950417E-3</v>
      </c>
      <c r="I166" s="126">
        <f>$J$10*H166</f>
        <v>-1.4745063100918365E-2</v>
      </c>
      <c r="J166" s="126">
        <f>I166*$G$15</f>
        <v>-4.6627983641807237E-2</v>
      </c>
      <c r="K166" s="126">
        <f>H166*$J$11</f>
        <v>-1.689289563912141E-2</v>
      </c>
      <c r="L166" s="105">
        <f>K166*$G$15</f>
        <v>-5.3420026495149472E-2</v>
      </c>
      <c r="N166" s="239">
        <v>41461</v>
      </c>
      <c r="O166" s="250">
        <v>1.1538931510210911E-2</v>
      </c>
      <c r="Q166" s="80">
        <f t="shared" si="10"/>
        <v>0</v>
      </c>
      <c r="R166" s="81">
        <f t="shared" si="11"/>
        <v>0</v>
      </c>
      <c r="S166" s="81">
        <f t="shared" si="12"/>
        <v>0</v>
      </c>
      <c r="T166" s="82">
        <f t="shared" si="13"/>
        <v>0</v>
      </c>
    </row>
    <row r="167" spans="6:20" x14ac:dyDescent="0.25">
      <c r="F167" s="143">
        <v>41460</v>
      </c>
      <c r="G167" s="151" cm="1">
        <f t="array" ref="G167">MMULT(MMULT(TRANSPOSE($N$3:$N$7),MMULT(TRANSPOSE(ln_return!B147:F399),ln_return!B147:F399)/(COUNT(ln_return!F147:F399))),$N$3:$N$7)</f>
        <v>4.0232791604527734E-5</v>
      </c>
      <c r="H167" s="126">
        <f>SQRT(G167)</f>
        <v>6.3429324136812099E-3</v>
      </c>
      <c r="I167" s="126">
        <f>$J$10*H167</f>
        <v>-1.4755867335752021E-2</v>
      </c>
      <c r="J167" s="126">
        <f>I167*$G$15</f>
        <v>-4.666214963225692E-2</v>
      </c>
      <c r="K167" s="126">
        <f>H167*$J$11</f>
        <v>-1.6905273667635518E-2</v>
      </c>
      <c r="L167" s="105">
        <f>K167*$G$15</f>
        <v>-5.3459169258196569E-2</v>
      </c>
      <c r="N167" s="239">
        <v>41460</v>
      </c>
      <c r="O167" s="250">
        <v>-4.6868813434739719E-3</v>
      </c>
      <c r="Q167" s="80">
        <f t="shared" si="10"/>
        <v>0</v>
      </c>
      <c r="R167" s="81">
        <f t="shared" si="11"/>
        <v>0</v>
      </c>
      <c r="S167" s="81">
        <f t="shared" si="12"/>
        <v>0</v>
      </c>
      <c r="T167" s="82">
        <f t="shared" si="13"/>
        <v>0</v>
      </c>
    </row>
    <row r="168" spans="6:20" x14ac:dyDescent="0.25">
      <c r="F168" s="143">
        <v>41459</v>
      </c>
      <c r="G168" s="151" cm="1">
        <f t="array" ref="G168">MMULT(MMULT(TRANSPOSE($N$3:$N$7),MMULT(TRANSPOSE(ln_return!B148:F400),ln_return!B148:F400)/(COUNT(ln_return!F148:F400))),$N$3:$N$7)</f>
        <v>4.0248901860013086E-5</v>
      </c>
      <c r="H168" s="126">
        <f>SQRT(G168)</f>
        <v>6.3442022240793273E-3</v>
      </c>
      <c r="I168" s="126">
        <f>$J$10*H168</f>
        <v>-1.4758821356472118E-2</v>
      </c>
      <c r="J168" s="126">
        <f>I168*$G$15</f>
        <v>-4.6671491065987759E-2</v>
      </c>
      <c r="K168" s="126">
        <f>H168*$J$11</f>
        <v>-1.6908657984365725E-2</v>
      </c>
      <c r="L168" s="105">
        <f>K168*$G$15</f>
        <v>-5.3469871407387431E-2</v>
      </c>
      <c r="N168" s="239">
        <v>41459</v>
      </c>
      <c r="O168" s="250">
        <v>3.9589140439584992E-3</v>
      </c>
      <c r="Q168" s="80">
        <f t="shared" si="10"/>
        <v>0</v>
      </c>
      <c r="R168" s="81">
        <f t="shared" si="11"/>
        <v>0</v>
      </c>
      <c r="S168" s="81">
        <f t="shared" si="12"/>
        <v>0</v>
      </c>
      <c r="T168" s="82">
        <f t="shared" si="13"/>
        <v>0</v>
      </c>
    </row>
    <row r="169" spans="6:20" x14ac:dyDescent="0.25">
      <c r="F169" s="143">
        <v>41457</v>
      </c>
      <c r="G169" s="151" cm="1">
        <f t="array" ref="G169">MMULT(MMULT(TRANSPOSE($N$3:$N$7),MMULT(TRANSPOSE(ln_return!B149:F401),ln_return!B149:F401)/(COUNT(ln_return!F149:F401))),$N$3:$N$7)</f>
        <v>4.0259526727801873E-5</v>
      </c>
      <c r="H169" s="126">
        <f>SQRT(G169)</f>
        <v>6.3450395371346486E-3</v>
      </c>
      <c r="I169" s="126">
        <f>$J$10*H169</f>
        <v>-1.476076923791827E-2</v>
      </c>
      <c r="J169" s="126">
        <f>I169*$G$15</f>
        <v>-4.6677650807969581E-2</v>
      </c>
      <c r="K169" s="126">
        <f>H169*$J$11</f>
        <v>-1.6910889603027651E-2</v>
      </c>
      <c r="L169" s="105">
        <f>K169*$G$15</f>
        <v>-5.3476928405228052E-2</v>
      </c>
      <c r="N169" s="239">
        <v>41457</v>
      </c>
      <c r="O169" s="250">
        <v>-3.1123652779360398E-3</v>
      </c>
      <c r="Q169" s="80">
        <f t="shared" si="10"/>
        <v>0</v>
      </c>
      <c r="R169" s="81">
        <f t="shared" si="11"/>
        <v>0</v>
      </c>
      <c r="S169" s="81">
        <f t="shared" si="12"/>
        <v>0</v>
      </c>
      <c r="T169" s="82">
        <f t="shared" si="13"/>
        <v>0</v>
      </c>
    </row>
    <row r="170" spans="6:20" x14ac:dyDescent="0.25">
      <c r="F170" s="143">
        <v>41454</v>
      </c>
      <c r="G170" s="151" cm="1">
        <f t="array" ref="G170">MMULT(MMULT(TRANSPOSE($N$3:$N$7),MMULT(TRANSPOSE(ln_return!B150:F402),ln_return!B150:F402)/(COUNT(ln_return!F150:F402))),$N$3:$N$7)</f>
        <v>4.034504198163664E-5</v>
      </c>
      <c r="H170" s="126">
        <f>SQRT(G170)</f>
        <v>6.3517747111840042E-3</v>
      </c>
      <c r="I170" s="126">
        <f>$J$10*H170</f>
        <v>-1.4776437595749283E-2</v>
      </c>
      <c r="J170" s="126">
        <f>I170*$G$15</f>
        <v>-4.6727198505910117E-2</v>
      </c>
      <c r="K170" s="126">
        <f>H170*$J$11</f>
        <v>-1.6928840284680495E-2</v>
      </c>
      <c r="L170" s="105">
        <f>K170*$G$15</f>
        <v>-5.3533693444803639E-2</v>
      </c>
      <c r="N170" s="239">
        <v>41454</v>
      </c>
      <c r="O170" s="250">
        <v>-2.4346903921047278E-3</v>
      </c>
      <c r="Q170" s="80">
        <f t="shared" si="10"/>
        <v>0</v>
      </c>
      <c r="R170" s="81">
        <f t="shared" si="11"/>
        <v>0</v>
      </c>
      <c r="S170" s="81">
        <f t="shared" si="12"/>
        <v>0</v>
      </c>
      <c r="T170" s="82">
        <f t="shared" si="13"/>
        <v>0</v>
      </c>
    </row>
    <row r="171" spans="6:20" x14ac:dyDescent="0.25">
      <c r="F171" s="143">
        <v>41453</v>
      </c>
      <c r="G171" s="151" cm="1">
        <f t="array" ref="G171">MMULT(MMULT(TRANSPOSE($N$3:$N$7),MMULT(TRANSPOSE(ln_return!B151:F403),ln_return!B151:F403)/(COUNT(ln_return!F151:F403))),$N$3:$N$7)</f>
        <v>4.032686917805915E-5</v>
      </c>
      <c r="H171" s="126">
        <f>SQRT(G171)</f>
        <v>6.3503440204495335E-3</v>
      </c>
      <c r="I171" s="126">
        <f>$J$10*H171</f>
        <v>-1.4773109311400738E-2</v>
      </c>
      <c r="J171" s="126">
        <f>I171*$G$15</f>
        <v>-4.6716673546668024E-2</v>
      </c>
      <c r="K171" s="126">
        <f>H171*$J$11</f>
        <v>-1.6925027187390067E-2</v>
      </c>
      <c r="L171" s="105">
        <f>K171*$G$15</f>
        <v>-5.3521635372426074E-2</v>
      </c>
      <c r="N171" s="239">
        <v>41453</v>
      </c>
      <c r="O171" s="250">
        <v>-1.6686979120325494E-2</v>
      </c>
      <c r="Q171" s="80">
        <f t="shared" si="10"/>
        <v>1</v>
      </c>
      <c r="R171" s="81">
        <f t="shared" si="11"/>
        <v>0</v>
      </c>
      <c r="S171" s="81">
        <f t="shared" si="12"/>
        <v>0</v>
      </c>
      <c r="T171" s="82">
        <f t="shared" si="13"/>
        <v>0</v>
      </c>
    </row>
    <row r="172" spans="6:20" x14ac:dyDescent="0.25">
      <c r="F172" s="143">
        <v>41452</v>
      </c>
      <c r="G172" s="151" cm="1">
        <f t="array" ref="G172">MMULT(MMULT(TRANSPOSE($N$3:$N$7),MMULT(TRANSPOSE(ln_return!B152:F404),ln_return!B152:F404)/(COUNT(ln_return!F152:F404))),$N$3:$N$7)</f>
        <v>4.0411345760819881E-5</v>
      </c>
      <c r="H172" s="126">
        <f>SQRT(G172)</f>
        <v>6.3569918798768244E-3</v>
      </c>
      <c r="I172" s="126">
        <f>$J$10*H172</f>
        <v>-1.4788574545046338E-2</v>
      </c>
      <c r="J172" s="126">
        <f>I172*$G$15</f>
        <v>-4.676557890953479E-2</v>
      </c>
      <c r="K172" s="126">
        <f>H172*$J$11</f>
        <v>-1.6942745156870543E-2</v>
      </c>
      <c r="L172" s="105">
        <f>K172*$G$15</f>
        <v>-5.3577664511497723E-2</v>
      </c>
      <c r="N172" s="239">
        <v>41452</v>
      </c>
      <c r="O172" s="250">
        <v>1.0418327898072037E-2</v>
      </c>
      <c r="Q172" s="80">
        <f t="shared" si="10"/>
        <v>0</v>
      </c>
      <c r="R172" s="81">
        <f t="shared" si="11"/>
        <v>0</v>
      </c>
      <c r="S172" s="81">
        <f t="shared" si="12"/>
        <v>0</v>
      </c>
      <c r="T172" s="82">
        <f t="shared" si="13"/>
        <v>0</v>
      </c>
    </row>
    <row r="173" spans="6:20" x14ac:dyDescent="0.25">
      <c r="F173" s="143">
        <v>41451</v>
      </c>
      <c r="G173" s="151" cm="1">
        <f t="array" ref="G173">MMULT(MMULT(TRANSPOSE($N$3:$N$7),MMULT(TRANSPOSE(ln_return!B153:F405),ln_return!B153:F405)/(COUNT(ln_return!F153:F405))),$N$3:$N$7)</f>
        <v>4.0110064757590993E-5</v>
      </c>
      <c r="H173" s="126">
        <f>SQRT(G173)</f>
        <v>6.3332507259377469E-3</v>
      </c>
      <c r="I173" s="126">
        <f>$J$10*H173</f>
        <v>-1.4733344362052888E-2</v>
      </c>
      <c r="J173" s="126">
        <f>I173*$G$15</f>
        <v>-4.6590925735687592E-2</v>
      </c>
      <c r="K173" s="126">
        <f>H173*$J$11</f>
        <v>-1.6879469895784694E-2</v>
      </c>
      <c r="L173" s="105">
        <f>K173*$G$15</f>
        <v>-5.3377570566924624E-2</v>
      </c>
      <c r="N173" s="239">
        <v>41451</v>
      </c>
      <c r="O173" s="250">
        <v>-7.7571482274280141E-3</v>
      </c>
      <c r="Q173" s="80">
        <f t="shared" si="10"/>
        <v>0</v>
      </c>
      <c r="R173" s="81">
        <f t="shared" si="11"/>
        <v>0</v>
      </c>
      <c r="S173" s="81">
        <f t="shared" si="12"/>
        <v>0</v>
      </c>
      <c r="T173" s="82">
        <f t="shared" si="13"/>
        <v>0</v>
      </c>
    </row>
    <row r="174" spans="6:20" x14ac:dyDescent="0.25">
      <c r="F174" s="143">
        <v>41450</v>
      </c>
      <c r="G174" s="151" cm="1">
        <f t="array" ref="G174">MMULT(MMULT(TRANSPOSE($N$3:$N$7),MMULT(TRANSPOSE(ln_return!B154:F406),ln_return!B154:F406)/(COUNT(ln_return!F154:F406))),$N$3:$N$7)</f>
        <v>4.0240737177235834E-5</v>
      </c>
      <c r="H174" s="126">
        <f>SQRT(G174)</f>
        <v>6.3435587155189028E-3</v>
      </c>
      <c r="I174" s="126">
        <f>$J$10*H174</f>
        <v>-1.4757324331700647E-2</v>
      </c>
      <c r="J174" s="126">
        <f>I174*$G$15</f>
        <v>-4.6666757057996215E-2</v>
      </c>
      <c r="K174" s="126">
        <f>H174*$J$11</f>
        <v>-1.6906942896199567E-2</v>
      </c>
      <c r="L174" s="105">
        <f>K174*$G$15</f>
        <v>-5.3464447822394373E-2</v>
      </c>
      <c r="N174" s="239">
        <v>41450</v>
      </c>
      <c r="O174" s="250">
        <v>-4.8225279419246434E-3</v>
      </c>
      <c r="Q174" s="80">
        <f t="shared" si="10"/>
        <v>0</v>
      </c>
      <c r="R174" s="81">
        <f t="shared" si="11"/>
        <v>0</v>
      </c>
      <c r="S174" s="81">
        <f t="shared" si="12"/>
        <v>0</v>
      </c>
      <c r="T174" s="82">
        <f t="shared" si="13"/>
        <v>0</v>
      </c>
    </row>
    <row r="175" spans="6:20" x14ac:dyDescent="0.25">
      <c r="F175" s="143">
        <v>41447</v>
      </c>
      <c r="G175" s="151" cm="1">
        <f t="array" ref="G175">MMULT(MMULT(TRANSPOSE($N$3:$N$7),MMULT(TRANSPOSE(ln_return!B155:F407),ln_return!B155:F407)/(COUNT(ln_return!F155:F407))),$N$3:$N$7)</f>
        <v>4.0334231642875661E-5</v>
      </c>
      <c r="H175" s="126">
        <f>SQRT(G175)</f>
        <v>6.3509236842270167E-3</v>
      </c>
      <c r="I175" s="126">
        <f>$J$10*H175</f>
        <v>-1.4774457810997144E-2</v>
      </c>
      <c r="J175" s="126">
        <f>I175*$G$15</f>
        <v>-4.6720937876816485E-2</v>
      </c>
      <c r="K175" s="126">
        <f>H175*$J$11</f>
        <v>-1.6926572115532834E-2</v>
      </c>
      <c r="L175" s="105">
        <f>K175*$G$15</f>
        <v>-5.3526520864178508E-2</v>
      </c>
      <c r="N175" s="239">
        <v>41447</v>
      </c>
      <c r="O175" s="250">
        <v>4.5895576157012905E-3</v>
      </c>
      <c r="Q175" s="80">
        <f t="shared" si="10"/>
        <v>0</v>
      </c>
      <c r="R175" s="81">
        <f t="shared" si="11"/>
        <v>0</v>
      </c>
      <c r="S175" s="81">
        <f t="shared" si="12"/>
        <v>0</v>
      </c>
      <c r="T175" s="82">
        <f t="shared" si="13"/>
        <v>0</v>
      </c>
    </row>
    <row r="176" spans="6:20" x14ac:dyDescent="0.25">
      <c r="F176" s="143">
        <v>41446</v>
      </c>
      <c r="G176" s="151" cm="1">
        <f t="array" ref="G176">MMULT(MMULT(TRANSPOSE($N$3:$N$7),MMULT(TRANSPOSE(ln_return!B156:F408),ln_return!B156:F408)/(COUNT(ln_return!F156:F408))),$N$3:$N$7)</f>
        <v>4.1068009077938373E-5</v>
      </c>
      <c r="H176" s="126">
        <f>SQRT(G176)</f>
        <v>6.4084326537725564E-3</v>
      </c>
      <c r="I176" s="126">
        <f>$J$10*H176</f>
        <v>-1.4908243680037689E-2</v>
      </c>
      <c r="J176" s="126">
        <f>I176*$G$15</f>
        <v>-4.7144005941729614E-2</v>
      </c>
      <c r="K176" s="126">
        <f>H176*$J$11</f>
        <v>-1.7079845838963041E-2</v>
      </c>
      <c r="L176" s="105">
        <f>K176*$G$15</f>
        <v>-5.401121493567268E-2</v>
      </c>
      <c r="N176" s="239">
        <v>41446</v>
      </c>
      <c r="O176" s="250">
        <v>1.1134176552247987E-3</v>
      </c>
      <c r="Q176" s="80">
        <f t="shared" si="10"/>
        <v>0</v>
      </c>
      <c r="R176" s="81">
        <f t="shared" si="11"/>
        <v>0</v>
      </c>
      <c r="S176" s="81">
        <f t="shared" si="12"/>
        <v>0</v>
      </c>
      <c r="T176" s="82">
        <f t="shared" si="13"/>
        <v>0</v>
      </c>
    </row>
    <row r="177" spans="6:20" x14ac:dyDescent="0.25">
      <c r="F177" s="143">
        <v>41445</v>
      </c>
      <c r="G177" s="151" cm="1">
        <f t="array" ref="G177">MMULT(MMULT(TRANSPOSE($N$3:$N$7),MMULT(TRANSPOSE(ln_return!B157:F409),ln_return!B157:F409)/(COUNT(ln_return!F157:F409))),$N$3:$N$7)</f>
        <v>3.9692511975410477E-5</v>
      </c>
      <c r="H177" s="126">
        <f>SQRT(G177)</f>
        <v>6.3001993599734983E-3</v>
      </c>
      <c r="I177" s="126">
        <f>$J$10*H177</f>
        <v>-1.4656455387107813E-2</v>
      </c>
      <c r="J177" s="126">
        <f>I177*$G$15</f>
        <v>-4.6347781447905537E-2</v>
      </c>
      <c r="K177" s="126">
        <f>H177*$J$11</f>
        <v>-1.6791380925214927E-2</v>
      </c>
      <c r="L177" s="105">
        <f>K177*$G$15</f>
        <v>-5.3099008783184617E-2</v>
      </c>
      <c r="N177" s="239">
        <v>41445</v>
      </c>
      <c r="O177" s="250">
        <v>8.8632930384859835E-4</v>
      </c>
      <c r="Q177" s="80">
        <f t="shared" si="10"/>
        <v>0</v>
      </c>
      <c r="R177" s="81">
        <f t="shared" si="11"/>
        <v>0</v>
      </c>
      <c r="S177" s="81">
        <f t="shared" si="12"/>
        <v>0</v>
      </c>
      <c r="T177" s="82">
        <f t="shared" si="13"/>
        <v>0</v>
      </c>
    </row>
    <row r="178" spans="6:20" x14ac:dyDescent="0.25">
      <c r="F178" s="143">
        <v>41444</v>
      </c>
      <c r="G178" s="151" cm="1">
        <f t="array" ref="G178">MMULT(MMULT(TRANSPOSE($N$3:$N$7),MMULT(TRANSPOSE(ln_return!B158:F410),ln_return!B158:F410)/(COUNT(ln_return!F158:F410))),$N$3:$N$7)</f>
        <v>3.8837747317253118E-5</v>
      </c>
      <c r="H178" s="126">
        <f>SQRT(G178)</f>
        <v>6.231993847658478E-3</v>
      </c>
      <c r="I178" s="126">
        <f>$J$10*H178</f>
        <v>-1.44977856385359E-2</v>
      </c>
      <c r="J178" s="126">
        <f>I178*$G$15</f>
        <v>-4.5846023646652044E-2</v>
      </c>
      <c r="K178" s="126">
        <f>H178*$J$11</f>
        <v>-1.6609598623886963E-2</v>
      </c>
      <c r="L178" s="105">
        <f>K178*$G$15</f>
        <v>-5.2524162672681202E-2</v>
      </c>
      <c r="N178" s="239">
        <v>41444</v>
      </c>
      <c r="O178" s="250">
        <v>-6.6709624914291013E-3</v>
      </c>
      <c r="Q178" s="80">
        <f t="shared" si="10"/>
        <v>0</v>
      </c>
      <c r="R178" s="81">
        <f t="shared" si="11"/>
        <v>0</v>
      </c>
      <c r="S178" s="81">
        <f t="shared" si="12"/>
        <v>0</v>
      </c>
      <c r="T178" s="82">
        <f t="shared" si="13"/>
        <v>0</v>
      </c>
    </row>
    <row r="179" spans="6:20" x14ac:dyDescent="0.25">
      <c r="F179" s="143">
        <v>41443</v>
      </c>
      <c r="G179" s="151" cm="1">
        <f t="array" ref="G179">MMULT(MMULT(TRANSPOSE($N$3:$N$7),MMULT(TRANSPOSE(ln_return!B159:F411),ln_return!B159:F411)/(COUNT(ln_return!F159:F411))),$N$3:$N$7)</f>
        <v>3.8589185680331637E-5</v>
      </c>
      <c r="H179" s="126">
        <f>SQRT(G179)</f>
        <v>6.2120194526684826E-3</v>
      </c>
      <c r="I179" s="126">
        <f>$J$10*H179</f>
        <v>-1.4451318247215671E-2</v>
      </c>
      <c r="J179" s="126">
        <f>I179*$G$15</f>
        <v>-4.569908085315378E-2</v>
      </c>
      <c r="K179" s="126">
        <f>H179*$J$11</f>
        <v>-1.6556362582316821E-2</v>
      </c>
      <c r="L179" s="105">
        <f>K179*$G$15</f>
        <v>-5.2355815527708148E-2</v>
      </c>
      <c r="N179" s="239">
        <v>41443</v>
      </c>
      <c r="O179" s="250">
        <v>1.2637283687192276E-2</v>
      </c>
      <c r="Q179" s="80">
        <f t="shared" si="10"/>
        <v>0</v>
      </c>
      <c r="R179" s="81">
        <f t="shared" si="11"/>
        <v>0</v>
      </c>
      <c r="S179" s="81">
        <f t="shared" si="12"/>
        <v>0</v>
      </c>
      <c r="T179" s="82">
        <f t="shared" si="13"/>
        <v>0</v>
      </c>
    </row>
    <row r="180" spans="6:20" x14ac:dyDescent="0.25">
      <c r="F180" s="143">
        <v>41440</v>
      </c>
      <c r="G180" s="151" cm="1">
        <f t="array" ref="G180">MMULT(MMULT(TRANSPOSE($N$3:$N$7),MMULT(TRANSPOSE(ln_return!B160:F412),ln_return!B160:F412)/(COUNT(ln_return!F160:F412))),$N$3:$N$7)</f>
        <v>3.8468407036473874E-5</v>
      </c>
      <c r="H180" s="126">
        <f>SQRT(G180)</f>
        <v>6.2022904669544361E-3</v>
      </c>
      <c r="I180" s="126">
        <f>$J$10*H180</f>
        <v>-1.4428685241983225E-2</v>
      </c>
      <c r="J180" s="126">
        <f>I180*$G$15</f>
        <v>-4.5627509006324743E-2</v>
      </c>
      <c r="K180" s="126">
        <f>H180*$J$11</f>
        <v>-1.6530432751242205E-2</v>
      </c>
      <c r="L180" s="105">
        <f>K180*$G$15</f>
        <v>-5.2273818202168948E-2</v>
      </c>
      <c r="N180" s="239">
        <v>41440</v>
      </c>
      <c r="O180" s="250">
        <v>2.9976159342721981E-3</v>
      </c>
      <c r="Q180" s="80">
        <f t="shared" si="10"/>
        <v>0</v>
      </c>
      <c r="R180" s="81">
        <f t="shared" si="11"/>
        <v>0</v>
      </c>
      <c r="S180" s="81">
        <f t="shared" si="12"/>
        <v>0</v>
      </c>
      <c r="T180" s="82">
        <f t="shared" si="13"/>
        <v>0</v>
      </c>
    </row>
    <row r="181" spans="6:20" x14ac:dyDescent="0.25">
      <c r="F181" s="143">
        <v>41439</v>
      </c>
      <c r="G181" s="151" cm="1">
        <f t="array" ref="G181">MMULT(MMULT(TRANSPOSE($N$3:$N$7),MMULT(TRANSPOSE(ln_return!B161:F413),ln_return!B161:F413)/(COUNT(ln_return!F161:F413))),$N$3:$N$7)</f>
        <v>3.7722422229320167E-5</v>
      </c>
      <c r="H181" s="126">
        <f>SQRT(G181)</f>
        <v>6.1418582065463027E-3</v>
      </c>
      <c r="I181" s="126">
        <f>$J$10*H181</f>
        <v>-1.4288098781459282E-2</v>
      </c>
      <c r="J181" s="126">
        <f>I181*$G$15</f>
        <v>-4.5182935582887732E-2</v>
      </c>
      <c r="K181" s="126">
        <f>H181*$J$11</f>
        <v>-1.6369367831434806E-2</v>
      </c>
      <c r="L181" s="105">
        <f>K181*$G$15</f>
        <v>-5.1764486204425197E-2</v>
      </c>
      <c r="N181" s="239">
        <v>41439</v>
      </c>
      <c r="O181" s="250">
        <v>-4.4300279023512558E-3</v>
      </c>
      <c r="Q181" s="80">
        <f t="shared" si="10"/>
        <v>0</v>
      </c>
      <c r="R181" s="81">
        <f t="shared" si="11"/>
        <v>0</v>
      </c>
      <c r="S181" s="81">
        <f t="shared" si="12"/>
        <v>0</v>
      </c>
      <c r="T181" s="82">
        <f t="shared" si="13"/>
        <v>0</v>
      </c>
    </row>
    <row r="182" spans="6:20" x14ac:dyDescent="0.25">
      <c r="F182" s="143">
        <v>41438</v>
      </c>
      <c r="G182" s="151" cm="1">
        <f t="array" ref="G182">MMULT(MMULT(TRANSPOSE($N$3:$N$7),MMULT(TRANSPOSE(ln_return!B162:F414),ln_return!B162:F414)/(COUNT(ln_return!F162:F414))),$N$3:$N$7)</f>
        <v>3.7735673271046048E-5</v>
      </c>
      <c r="H182" s="126">
        <f>SQRT(G182)</f>
        <v>6.1429368604150611E-3</v>
      </c>
      <c r="I182" s="126">
        <f>$J$10*H182</f>
        <v>-1.4290608105593695E-2</v>
      </c>
      <c r="J182" s="126">
        <f>I182*$G$15</f>
        <v>-4.5190870762540108E-2</v>
      </c>
      <c r="K182" s="126">
        <f>H182*$J$11</f>
        <v>-1.6372242675064652E-2</v>
      </c>
      <c r="L182" s="105">
        <f>K182*$G$15</f>
        <v>-5.1773577258212342E-2</v>
      </c>
      <c r="N182" s="239">
        <v>41438</v>
      </c>
      <c r="O182" s="250">
        <v>-3.6096366927689787E-3</v>
      </c>
      <c r="Q182" s="80">
        <f t="shared" si="10"/>
        <v>0</v>
      </c>
      <c r="R182" s="81">
        <f t="shared" si="11"/>
        <v>0</v>
      </c>
      <c r="S182" s="81">
        <f t="shared" si="12"/>
        <v>0</v>
      </c>
      <c r="T182" s="82">
        <f t="shared" si="13"/>
        <v>0</v>
      </c>
    </row>
    <row r="183" spans="6:20" x14ac:dyDescent="0.25">
      <c r="F183" s="143">
        <v>41437</v>
      </c>
      <c r="G183" s="151" cm="1">
        <f t="array" ref="G183">MMULT(MMULT(TRANSPOSE($N$3:$N$7),MMULT(TRANSPOSE(ln_return!B163:F415),ln_return!B163:F415)/(COUNT(ln_return!F163:F415))),$N$3:$N$7)</f>
        <v>3.7756793009569898E-5</v>
      </c>
      <c r="H183" s="126">
        <f>SQRT(G183)</f>
        <v>6.1446556461342812E-3</v>
      </c>
      <c r="I183" s="126">
        <f>$J$10*H183</f>
        <v>-1.4294606599097533E-2</v>
      </c>
      <c r="J183" s="126">
        <f>I183*$G$15</f>
        <v>-4.5203515109221624E-2</v>
      </c>
      <c r="K183" s="126">
        <f>H183*$J$11</f>
        <v>-1.6376823607205247E-2</v>
      </c>
      <c r="L183" s="105">
        <f>K183*$G$15</f>
        <v>-5.1788063437583291E-2</v>
      </c>
      <c r="N183" s="239">
        <v>41437</v>
      </c>
      <c r="O183" s="250">
        <v>9.6122036042631132E-3</v>
      </c>
      <c r="Q183" s="80">
        <f t="shared" si="10"/>
        <v>0</v>
      </c>
      <c r="R183" s="81">
        <f t="shared" si="11"/>
        <v>0</v>
      </c>
      <c r="S183" s="81">
        <f t="shared" si="12"/>
        <v>0</v>
      </c>
      <c r="T183" s="82">
        <f t="shared" si="13"/>
        <v>0</v>
      </c>
    </row>
    <row r="184" spans="6:20" x14ac:dyDescent="0.25">
      <c r="F184" s="143">
        <v>41436</v>
      </c>
      <c r="G184" s="151" cm="1">
        <f t="array" ref="G184">MMULT(MMULT(TRANSPOSE($N$3:$N$7),MMULT(TRANSPOSE(ln_return!B164:F416),ln_return!B164:F416)/(COUNT(ln_return!F164:F416))),$N$3:$N$7)</f>
        <v>3.774720170197373E-5</v>
      </c>
      <c r="H184" s="126">
        <f>SQRT(G184)</f>
        <v>6.1438751372382017E-3</v>
      </c>
      <c r="I184" s="126">
        <f>$J$10*H184</f>
        <v>-1.4292790863886469E-2</v>
      </c>
      <c r="J184" s="126">
        <f>I184*$G$15</f>
        <v>-4.5197773250326895E-2</v>
      </c>
      <c r="K184" s="126">
        <f>H184*$J$11</f>
        <v>-1.6374743383796308E-2</v>
      </c>
      <c r="L184" s="105">
        <f>K184*$G$15</f>
        <v>-5.1781485193569045E-2</v>
      </c>
      <c r="N184" s="239">
        <v>41436</v>
      </c>
      <c r="O184" s="250">
        <v>-1.4753734357244237E-2</v>
      </c>
      <c r="Q184" s="80">
        <f t="shared" si="10"/>
        <v>1</v>
      </c>
      <c r="R184" s="81">
        <f t="shared" si="11"/>
        <v>0</v>
      </c>
      <c r="S184" s="81">
        <f t="shared" si="12"/>
        <v>0</v>
      </c>
      <c r="T184" s="82">
        <f t="shared" si="13"/>
        <v>0</v>
      </c>
    </row>
    <row r="185" spans="6:20" x14ac:dyDescent="0.25">
      <c r="F185" s="143">
        <v>41433</v>
      </c>
      <c r="G185" s="151" cm="1">
        <f t="array" ref="G185">MMULT(MMULT(TRANSPOSE($N$3:$N$7),MMULT(TRANSPOSE(ln_return!B165:F417),ln_return!B165:F417)/(COUNT(ln_return!F165:F417))),$N$3:$N$7)</f>
        <v>3.7581768269439838E-5</v>
      </c>
      <c r="H185" s="126">
        <f>SQRT(G185)</f>
        <v>6.1303970727384239E-3</v>
      </c>
      <c r="I185" s="126">
        <f>$J$10*H185</f>
        <v>-1.4261436197191226E-2</v>
      </c>
      <c r="J185" s="126">
        <f>I185*$G$15</f>
        <v>-4.5098621088294502E-2</v>
      </c>
      <c r="K185" s="126">
        <f>H185*$J$11</f>
        <v>-1.6338821454628762E-2</v>
      </c>
      <c r="L185" s="105">
        <f>K185*$G$15</f>
        <v>-5.1667890079452362E-2</v>
      </c>
      <c r="N185" s="239">
        <v>41433</v>
      </c>
      <c r="O185" s="250">
        <v>-1.4060266944459486E-2</v>
      </c>
      <c r="Q185" s="80">
        <f t="shared" si="10"/>
        <v>0</v>
      </c>
      <c r="R185" s="81">
        <f t="shared" si="11"/>
        <v>0</v>
      </c>
      <c r="S185" s="81">
        <f t="shared" si="12"/>
        <v>0</v>
      </c>
      <c r="T185" s="82">
        <f t="shared" si="13"/>
        <v>0</v>
      </c>
    </row>
    <row r="186" spans="6:20" x14ac:dyDescent="0.25">
      <c r="F186" s="143">
        <v>41432</v>
      </c>
      <c r="G186" s="151" cm="1">
        <f t="array" ref="G186">MMULT(MMULT(TRANSPOSE($N$3:$N$7),MMULT(TRANSPOSE(ln_return!B166:F418),ln_return!B166:F418)/(COUNT(ln_return!F166:F418))),$N$3:$N$7)</f>
        <v>3.7450004092248637E-5</v>
      </c>
      <c r="H186" s="126">
        <f>SQRT(G186)</f>
        <v>6.1196408466713667E-3</v>
      </c>
      <c r="I186" s="126">
        <f>$J$10*H186</f>
        <v>-1.4236413473547425E-2</v>
      </c>
      <c r="J186" s="126">
        <f>I186*$G$15</f>
        <v>-4.5019492288319141E-2</v>
      </c>
      <c r="K186" s="126">
        <f>H186*$J$11</f>
        <v>-1.6310153807957587E-2</v>
      </c>
      <c r="L186" s="105">
        <f>K186*$G$15</f>
        <v>-5.1577235020814502E-2</v>
      </c>
      <c r="N186" s="239">
        <v>41432</v>
      </c>
      <c r="O186" s="250">
        <v>-1.6298133397971517E-3</v>
      </c>
      <c r="Q186" s="80">
        <f t="shared" si="10"/>
        <v>0</v>
      </c>
      <c r="R186" s="81">
        <f t="shared" si="11"/>
        <v>0</v>
      </c>
      <c r="S186" s="81">
        <f t="shared" si="12"/>
        <v>0</v>
      </c>
      <c r="T186" s="82">
        <f t="shared" si="13"/>
        <v>0</v>
      </c>
    </row>
    <row r="187" spans="6:20" x14ac:dyDescent="0.25">
      <c r="F187" s="143">
        <v>41431</v>
      </c>
      <c r="G187" s="151" cm="1">
        <f t="array" ref="G187">MMULT(MMULT(TRANSPOSE($N$3:$N$7),MMULT(TRANSPOSE(ln_return!B167:F419),ln_return!B167:F419)/(COUNT(ln_return!F167:F419))),$N$3:$N$7)</f>
        <v>3.72987517688517E-5</v>
      </c>
      <c r="H187" s="126">
        <f>SQRT(G187)</f>
        <v>6.107270402467186E-3</v>
      </c>
      <c r="I187" s="126">
        <f>$J$10*H187</f>
        <v>-1.4207635516972088E-2</v>
      </c>
      <c r="J187" s="126">
        <f>I187*$G$15</f>
        <v>-4.4928488399135658E-2</v>
      </c>
      <c r="K187" s="126">
        <f>H187*$J$11</f>
        <v>-1.6277183924152609E-2</v>
      </c>
      <c r="L187" s="105">
        <f>K187*$G$15</f>
        <v>-5.1472975093799674E-2</v>
      </c>
      <c r="N187" s="239">
        <v>41431</v>
      </c>
      <c r="O187" s="250">
        <v>-8.8299280174986223E-4</v>
      </c>
      <c r="Q187" s="80">
        <f t="shared" si="10"/>
        <v>0</v>
      </c>
      <c r="R187" s="81">
        <f t="shared" si="11"/>
        <v>0</v>
      </c>
      <c r="S187" s="81">
        <f t="shared" si="12"/>
        <v>0</v>
      </c>
      <c r="T187" s="82">
        <f t="shared" si="13"/>
        <v>0</v>
      </c>
    </row>
    <row r="188" spans="6:20" x14ac:dyDescent="0.25">
      <c r="F188" s="143">
        <v>41430</v>
      </c>
      <c r="G188" s="151" cm="1">
        <f t="array" ref="G188">MMULT(MMULT(TRANSPOSE($N$3:$N$7),MMULT(TRANSPOSE(ln_return!B168:F420),ln_return!B168:F420)/(COUNT(ln_return!F168:F420))),$N$3:$N$7)</f>
        <v>3.7455860998854772E-5</v>
      </c>
      <c r="H188" s="126">
        <f>SQRT(G188)</f>
        <v>6.1201193614875493E-3</v>
      </c>
      <c r="I188" s="126">
        <f>$J$10*H188</f>
        <v>-1.4237526665472748E-2</v>
      </c>
      <c r="J188" s="126">
        <f>I188*$G$15</f>
        <v>-4.5023012510276073E-2</v>
      </c>
      <c r="K188" s="126">
        <f>H188*$J$11</f>
        <v>-1.6311429152450322E-2</v>
      </c>
      <c r="L188" s="105">
        <f>K188*$G$15</f>
        <v>-5.1581268014212901E-2</v>
      </c>
      <c r="N188" s="239">
        <v>41430</v>
      </c>
      <c r="O188" s="250">
        <v>-3.6449178860654924E-3</v>
      </c>
      <c r="Q188" s="80">
        <f t="shared" si="10"/>
        <v>0</v>
      </c>
      <c r="R188" s="81">
        <f t="shared" si="11"/>
        <v>0</v>
      </c>
      <c r="S188" s="81">
        <f t="shared" si="12"/>
        <v>0</v>
      </c>
      <c r="T188" s="82">
        <f t="shared" si="13"/>
        <v>0</v>
      </c>
    </row>
    <row r="189" spans="6:20" x14ac:dyDescent="0.25">
      <c r="F189" s="143">
        <v>41429</v>
      </c>
      <c r="G189" s="151" cm="1">
        <f t="array" ref="G189">MMULT(MMULT(TRANSPOSE($N$3:$N$7),MMULT(TRANSPOSE(ln_return!B169:F421),ln_return!B169:F421)/(COUNT(ln_return!F169:F421))),$N$3:$N$7)</f>
        <v>3.7609167551104439E-5</v>
      </c>
      <c r="H189" s="126">
        <f>SQRT(G189)</f>
        <v>6.1326313725108602E-3</v>
      </c>
      <c r="I189" s="126">
        <f>$J$10*H189</f>
        <v>-1.4266633955716803E-2</v>
      </c>
      <c r="J189" s="126">
        <f>I189*$G$15</f>
        <v>-4.5115057843962886E-2</v>
      </c>
      <c r="K189" s="126">
        <f>H189*$J$11</f>
        <v>-1.6344776342154775E-2</v>
      </c>
      <c r="L189" s="105">
        <f>K189*$G$15</f>
        <v>-5.1686721087244689E-2</v>
      </c>
      <c r="N189" s="239">
        <v>41429</v>
      </c>
      <c r="O189" s="250">
        <v>2.2075887285231597E-4</v>
      </c>
      <c r="Q189" s="80">
        <f t="shared" si="10"/>
        <v>0</v>
      </c>
      <c r="R189" s="81">
        <f t="shared" si="11"/>
        <v>0</v>
      </c>
      <c r="S189" s="81">
        <f t="shared" si="12"/>
        <v>0</v>
      </c>
      <c r="T189" s="82">
        <f t="shared" si="13"/>
        <v>0</v>
      </c>
    </row>
    <row r="190" spans="6:20" x14ac:dyDescent="0.25">
      <c r="F190" s="143">
        <v>41426</v>
      </c>
      <c r="G190" s="151" cm="1">
        <f t="array" ref="G190">MMULT(MMULT(TRANSPOSE($N$3:$N$7),MMULT(TRANSPOSE(ln_return!B170:F422),ln_return!B170:F422)/(COUNT(ln_return!F170:F422))),$N$3:$N$7)</f>
        <v>3.7538486667600444E-5</v>
      </c>
      <c r="H190" s="126">
        <f>SQRT(G190)</f>
        <v>6.1268659743461372E-3</v>
      </c>
      <c r="I190" s="126">
        <f>$J$10*H190</f>
        <v>-1.4253221633953301E-2</v>
      </c>
      <c r="J190" s="126">
        <f>I190*$G$15</f>
        <v>-4.5072644358479172E-2</v>
      </c>
      <c r="K190" s="126">
        <f>H190*$J$11</f>
        <v>-1.63294103209802E-2</v>
      </c>
      <c r="L190" s="105">
        <f>K190*$G$15</f>
        <v>-5.163812946175865E-2</v>
      </c>
      <c r="N190" s="239">
        <v>41426</v>
      </c>
      <c r="O190" s="250">
        <v>8.1533820389972627E-3</v>
      </c>
      <c r="Q190" s="80">
        <f t="shared" si="10"/>
        <v>0</v>
      </c>
      <c r="R190" s="81">
        <f t="shared" si="11"/>
        <v>0</v>
      </c>
      <c r="S190" s="81">
        <f t="shared" si="12"/>
        <v>0</v>
      </c>
      <c r="T190" s="82">
        <f t="shared" si="13"/>
        <v>0</v>
      </c>
    </row>
    <row r="191" spans="6:20" x14ac:dyDescent="0.25">
      <c r="F191" s="143">
        <v>41425</v>
      </c>
      <c r="G191" s="151" cm="1">
        <f t="array" ref="G191">MMULT(MMULT(TRANSPOSE($N$3:$N$7),MMULT(TRANSPOSE(ln_return!B171:F423),ln_return!B171:F423)/(COUNT(ln_return!F171:F423))),$N$3:$N$7)</f>
        <v>3.7396917311572803E-5</v>
      </c>
      <c r="H191" s="126">
        <f>SQRT(G191)</f>
        <v>6.1153018986451358E-3</v>
      </c>
      <c r="I191" s="126">
        <f>$J$10*H191</f>
        <v>-1.4226319571031029E-2</v>
      </c>
      <c r="J191" s="126">
        <f>I191*$G$15</f>
        <v>-4.4987572565887625E-2</v>
      </c>
      <c r="K191" s="126">
        <f>H191*$J$11</f>
        <v>-1.6298589581976736E-2</v>
      </c>
      <c r="L191" s="105">
        <f>K191*$G$15</f>
        <v>-5.154066572733812E-2</v>
      </c>
      <c r="N191" s="239">
        <v>41425</v>
      </c>
      <c r="O191" s="250">
        <v>6.3070727600376113E-3</v>
      </c>
      <c r="Q191" s="80">
        <f t="shared" si="10"/>
        <v>0</v>
      </c>
      <c r="R191" s="81">
        <f t="shared" si="11"/>
        <v>0</v>
      </c>
      <c r="S191" s="81">
        <f t="shared" si="12"/>
        <v>0</v>
      </c>
      <c r="T191" s="82">
        <f t="shared" si="13"/>
        <v>0</v>
      </c>
    </row>
    <row r="192" spans="6:20" x14ac:dyDescent="0.25">
      <c r="F192" s="143">
        <v>41424</v>
      </c>
      <c r="G192" s="151" cm="1">
        <f t="array" ref="G192">MMULT(MMULT(TRANSPOSE($N$3:$N$7),MMULT(TRANSPOSE(ln_return!B172:F424),ln_return!B172:F424)/(COUNT(ln_return!F172:F424))),$N$3:$N$7)</f>
        <v>3.7353395252135105E-5</v>
      </c>
      <c r="H192" s="126">
        <f>SQRT(G192)</f>
        <v>6.1117424072137652E-3</v>
      </c>
      <c r="I192" s="126">
        <f>$J$10*H192</f>
        <v>-1.4218038955706993E-2</v>
      </c>
      <c r="J192" s="126">
        <f>I192*$G$15</f>
        <v>-4.4961386961035979E-2</v>
      </c>
      <c r="K192" s="126">
        <f>H192*$J$11</f>
        <v>-1.6289102774796647E-2</v>
      </c>
      <c r="L192" s="105">
        <f>K192*$G$15</f>
        <v>-5.1510665808926201E-2</v>
      </c>
      <c r="N192" s="239">
        <v>41424</v>
      </c>
      <c r="O192" s="250">
        <v>1.6420546776950591E-4</v>
      </c>
      <c r="Q192" s="80">
        <f t="shared" si="10"/>
        <v>0</v>
      </c>
      <c r="R192" s="81">
        <f t="shared" si="11"/>
        <v>0</v>
      </c>
      <c r="S192" s="81">
        <f t="shared" si="12"/>
        <v>0</v>
      </c>
      <c r="T192" s="82">
        <f t="shared" si="13"/>
        <v>0</v>
      </c>
    </row>
    <row r="193" spans="6:20" x14ac:dyDescent="0.25">
      <c r="F193" s="143">
        <v>41423</v>
      </c>
      <c r="G193" s="151" cm="1">
        <f t="array" ref="G193">MMULT(MMULT(TRANSPOSE($N$3:$N$7),MMULT(TRANSPOSE(ln_return!B173:F425),ln_return!B173:F425)/(COUNT(ln_return!F173:F425))),$N$3:$N$7)</f>
        <v>3.7399191083728476E-5</v>
      </c>
      <c r="H193" s="126">
        <f>SQRT(G193)</f>
        <v>6.1154878042334838E-3</v>
      </c>
      <c r="I193" s="126">
        <f>$J$10*H193</f>
        <v>-1.4226752052101254E-2</v>
      </c>
      <c r="J193" s="126">
        <f>I193*$G$15</f>
        <v>-4.4988940191114449E-2</v>
      </c>
      <c r="K193" s="126">
        <f>H193*$J$11</f>
        <v>-1.6299085060194441E-2</v>
      </c>
      <c r="L193" s="105">
        <f>K193*$G$15</f>
        <v>-5.154223256703707E-2</v>
      </c>
      <c r="N193" s="239">
        <v>41423</v>
      </c>
      <c r="O193" s="250">
        <v>3.8663824004172664E-4</v>
      </c>
      <c r="Q193" s="80">
        <f t="shared" si="10"/>
        <v>0</v>
      </c>
      <c r="R193" s="81">
        <f t="shared" si="11"/>
        <v>0</v>
      </c>
      <c r="S193" s="81">
        <f t="shared" si="12"/>
        <v>0</v>
      </c>
      <c r="T193" s="82">
        <f t="shared" si="13"/>
        <v>0</v>
      </c>
    </row>
    <row r="194" spans="6:20" x14ac:dyDescent="0.25">
      <c r="F194" s="143">
        <v>41419</v>
      </c>
      <c r="G194" s="151" cm="1">
        <f t="array" ref="G194">MMULT(MMULT(TRANSPOSE($N$3:$N$7),MMULT(TRANSPOSE(ln_return!B174:F426),ln_return!B174:F426)/(COUNT(ln_return!F174:F426))),$N$3:$N$7)</f>
        <v>3.7852887552800219E-5</v>
      </c>
      <c r="H194" s="126">
        <f>SQRT(G194)</f>
        <v>6.1524700367251058E-3</v>
      </c>
      <c r="I194" s="126">
        <f>$J$10*H194</f>
        <v>-1.4312785590035423E-2</v>
      </c>
      <c r="J194" s="126">
        <f>I194*$G$15</f>
        <v>-4.5261002126148919E-2</v>
      </c>
      <c r="K194" s="126">
        <f>H194*$J$11</f>
        <v>-1.6397650632131246E-2</v>
      </c>
      <c r="L194" s="105">
        <f>K194*$G$15</f>
        <v>-5.1853924273234549E-2</v>
      </c>
      <c r="N194" s="239">
        <v>41419</v>
      </c>
      <c r="O194" s="250">
        <v>-2.8881919552081753E-4</v>
      </c>
      <c r="Q194" s="80">
        <f t="shared" si="10"/>
        <v>0</v>
      </c>
      <c r="R194" s="81">
        <f t="shared" si="11"/>
        <v>0</v>
      </c>
      <c r="S194" s="81">
        <f t="shared" si="12"/>
        <v>0</v>
      </c>
      <c r="T194" s="82">
        <f t="shared" si="13"/>
        <v>0</v>
      </c>
    </row>
    <row r="195" spans="6:20" x14ac:dyDescent="0.25">
      <c r="F195" s="143">
        <v>41418</v>
      </c>
      <c r="G195" s="151" cm="1">
        <f t="array" ref="G195">MMULT(MMULT(TRANSPOSE($N$3:$N$7),MMULT(TRANSPOSE(ln_return!B175:F427),ln_return!B175:F427)/(COUNT(ln_return!F175:F427))),$N$3:$N$7)</f>
        <v>3.7771077823373574E-5</v>
      </c>
      <c r="H195" s="126">
        <f>SQRT(G195)</f>
        <v>6.1458179132946635E-3</v>
      </c>
      <c r="I195" s="126">
        <f>$J$10*H195</f>
        <v>-1.4297310436835157E-2</v>
      </c>
      <c r="J195" s="126">
        <f>I195*$G$15</f>
        <v>-4.5212065394896035E-2</v>
      </c>
      <c r="K195" s="126">
        <f>H195*$J$11</f>
        <v>-1.6379921298168936E-2</v>
      </c>
      <c r="L195" s="105">
        <f>K195*$G$15</f>
        <v>-5.1797859196515868E-2</v>
      </c>
      <c r="N195" s="239">
        <v>41418</v>
      </c>
      <c r="O195" s="250">
        <v>3.7586832278865318E-3</v>
      </c>
      <c r="Q195" s="80">
        <f t="shared" si="10"/>
        <v>0</v>
      </c>
      <c r="R195" s="81">
        <f t="shared" si="11"/>
        <v>0</v>
      </c>
      <c r="S195" s="81">
        <f t="shared" si="12"/>
        <v>0</v>
      </c>
      <c r="T195" s="82">
        <f t="shared" si="13"/>
        <v>0</v>
      </c>
    </row>
    <row r="196" spans="6:20" x14ac:dyDescent="0.25">
      <c r="F196" s="143">
        <v>41417</v>
      </c>
      <c r="G196" s="151" cm="1">
        <f t="array" ref="G196">MMULT(MMULT(TRANSPOSE($N$3:$N$7),MMULT(TRANSPOSE(ln_return!B176:F428),ln_return!B176:F428)/(COUNT(ln_return!F176:F428))),$N$3:$N$7)</f>
        <v>3.7779977410879336E-5</v>
      </c>
      <c r="H196" s="126">
        <f>SQRT(G196)</f>
        <v>6.1465419067048858E-3</v>
      </c>
      <c r="I196" s="126">
        <f>$J$10*H196</f>
        <v>-1.4298994697365846E-2</v>
      </c>
      <c r="J196" s="126">
        <f>I196*$G$15</f>
        <v>-4.5217391494346136E-2</v>
      </c>
      <c r="K196" s="126">
        <f>H196*$J$11</f>
        <v>-1.6381850895701298E-2</v>
      </c>
      <c r="L196" s="105">
        <f>K196*$G$15</f>
        <v>-5.180396111968557E-2</v>
      </c>
      <c r="N196" s="239">
        <v>41417</v>
      </c>
      <c r="O196" s="250">
        <v>5.3530162041878233E-3</v>
      </c>
      <c r="Q196" s="80">
        <f t="shared" si="10"/>
        <v>0</v>
      </c>
      <c r="R196" s="81">
        <f t="shared" si="11"/>
        <v>0</v>
      </c>
      <c r="S196" s="81">
        <f t="shared" si="12"/>
        <v>0</v>
      </c>
      <c r="T196" s="82">
        <f t="shared" si="13"/>
        <v>0</v>
      </c>
    </row>
    <row r="197" spans="6:20" x14ac:dyDescent="0.25">
      <c r="F197" s="143">
        <v>41416</v>
      </c>
      <c r="G197" s="151" cm="1">
        <f t="array" ref="G197">MMULT(MMULT(TRANSPOSE($N$3:$N$7),MMULT(TRANSPOSE(ln_return!B177:F429),ln_return!B177:F429)/(COUNT(ln_return!F177:F429))),$N$3:$N$7)</f>
        <v>3.7812487769650343E-5</v>
      </c>
      <c r="H197" s="126">
        <f>SQRT(G197)</f>
        <v>6.1491859436554972E-3</v>
      </c>
      <c r="I197" s="126">
        <f>$J$10*H197</f>
        <v>-1.4305145647104786E-2</v>
      </c>
      <c r="J197" s="126">
        <f>I197*$G$15</f>
        <v>-4.5236842505294403E-2</v>
      </c>
      <c r="K197" s="126">
        <f>H197*$J$11</f>
        <v>-1.6388897820581189E-2</v>
      </c>
      <c r="L197" s="105">
        <f>K197*$G$15</f>
        <v>-5.182624545280614E-2</v>
      </c>
      <c r="N197" s="239">
        <v>41416</v>
      </c>
      <c r="O197" s="250">
        <v>1.4552026283042761E-3</v>
      </c>
      <c r="Q197" s="80">
        <f t="shared" si="10"/>
        <v>0</v>
      </c>
      <c r="R197" s="81">
        <f t="shared" si="11"/>
        <v>0</v>
      </c>
      <c r="S197" s="81">
        <f t="shared" si="12"/>
        <v>0</v>
      </c>
      <c r="T197" s="82">
        <f t="shared" si="13"/>
        <v>0</v>
      </c>
    </row>
    <row r="198" spans="6:20" x14ac:dyDescent="0.25">
      <c r="F198" s="143">
        <v>41415</v>
      </c>
      <c r="G198" s="151" cm="1">
        <f t="array" ref="G198">MMULT(MMULT(TRANSPOSE($N$3:$N$7),MMULT(TRANSPOSE(ln_return!B178:F430),ln_return!B178:F430)/(COUNT(ln_return!F178:F430))),$N$3:$N$7)</f>
        <v>3.7583585669437734E-5</v>
      </c>
      <c r="H198" s="126">
        <f>SQRT(G198)</f>
        <v>6.1305452995176323E-3</v>
      </c>
      <c r="I198" s="126">
        <f>$J$10*H198</f>
        <v>-1.4261781024243914E-2</v>
      </c>
      <c r="J198" s="126">
        <f>I198*$G$15</f>
        <v>-4.5099711527179835E-2</v>
      </c>
      <c r="K198" s="126">
        <f>H198*$J$11</f>
        <v>-1.6339216510748544E-2</v>
      </c>
      <c r="L198" s="105">
        <f>K198*$G$15</f>
        <v>-5.1669139356594458E-2</v>
      </c>
      <c r="N198" s="239">
        <v>41415</v>
      </c>
      <c r="O198" s="250">
        <v>5.4229760421120885E-3</v>
      </c>
      <c r="Q198" s="80">
        <f t="shared" si="10"/>
        <v>0</v>
      </c>
      <c r="R198" s="81">
        <f t="shared" si="11"/>
        <v>0</v>
      </c>
      <c r="S198" s="81">
        <f t="shared" si="12"/>
        <v>0</v>
      </c>
      <c r="T198" s="82">
        <f t="shared" si="13"/>
        <v>0</v>
      </c>
    </row>
    <row r="199" spans="6:20" x14ac:dyDescent="0.25">
      <c r="F199" s="143">
        <v>41412</v>
      </c>
      <c r="G199" s="151" cm="1">
        <f t="array" ref="G199">MMULT(MMULT(TRANSPOSE($N$3:$N$7),MMULT(TRANSPOSE(ln_return!B179:F431),ln_return!B179:F431)/(COUNT(ln_return!F179:F431))),$N$3:$N$7)</f>
        <v>3.7223194681225025E-5</v>
      </c>
      <c r="H199" s="126">
        <f>SQRT(G199)</f>
        <v>6.1010814353870922E-3</v>
      </c>
      <c r="I199" s="126">
        <f>$J$10*H199</f>
        <v>-1.4193237826562803E-2</v>
      </c>
      <c r="J199" s="126">
        <f>I199*$G$15</f>
        <v>-4.4882958904396357E-2</v>
      </c>
      <c r="K199" s="126">
        <f>H199*$J$11</f>
        <v>-1.6260689001081491E-2</v>
      </c>
      <c r="L199" s="105">
        <f>K199*$G$15</f>
        <v>-5.1420813567065682E-2</v>
      </c>
      <c r="N199" s="239">
        <v>41412</v>
      </c>
      <c r="O199" s="250">
        <v>7.8200547162576763E-3</v>
      </c>
      <c r="Q199" s="80">
        <f t="shared" si="10"/>
        <v>0</v>
      </c>
      <c r="R199" s="81">
        <f t="shared" si="11"/>
        <v>0</v>
      </c>
      <c r="S199" s="81">
        <f t="shared" si="12"/>
        <v>0</v>
      </c>
      <c r="T199" s="82">
        <f t="shared" si="13"/>
        <v>0</v>
      </c>
    </row>
    <row r="200" spans="6:20" x14ac:dyDescent="0.25">
      <c r="F200" s="143">
        <v>41411</v>
      </c>
      <c r="G200" s="151" cm="1">
        <f t="array" ref="G200">MMULT(MMULT(TRANSPOSE($N$3:$N$7),MMULT(TRANSPOSE(ln_return!B180:F432),ln_return!B180:F432)/(COUNT(ln_return!F180:F432))),$N$3:$N$7)</f>
        <v>3.7232120210451726E-5</v>
      </c>
      <c r="H200" s="126">
        <f>SQRT(G200)</f>
        <v>6.1018128626213804E-3</v>
      </c>
      <c r="I200" s="126">
        <f>$J$10*H200</f>
        <v>-1.4194939380754305E-2</v>
      </c>
      <c r="J200" s="126">
        <f>I200*$G$15</f>
        <v>-4.4888339691203712E-2</v>
      </c>
      <c r="K200" s="126">
        <f>H200*$J$11</f>
        <v>-1.6262638411347466E-2</v>
      </c>
      <c r="L200" s="105">
        <f>K200*$G$15</f>
        <v>-5.1426978143600276E-2</v>
      </c>
      <c r="N200" s="239">
        <v>41411</v>
      </c>
      <c r="O200" s="250">
        <v>6.3897993981648681E-3</v>
      </c>
      <c r="Q200" s="80">
        <f t="shared" si="10"/>
        <v>0</v>
      </c>
      <c r="R200" s="81">
        <f t="shared" si="11"/>
        <v>0</v>
      </c>
      <c r="S200" s="81">
        <f t="shared" si="12"/>
        <v>0</v>
      </c>
      <c r="T200" s="82">
        <f t="shared" si="13"/>
        <v>0</v>
      </c>
    </row>
    <row r="201" spans="6:20" x14ac:dyDescent="0.25">
      <c r="F201" s="143">
        <v>41410</v>
      </c>
      <c r="G201" s="151" cm="1">
        <f t="array" ref="G201">MMULT(MMULT(TRANSPOSE($N$3:$N$7),MMULT(TRANSPOSE(ln_return!B181:F433),ln_return!B181:F433)/(COUNT(ln_return!F181:F433))),$N$3:$N$7)</f>
        <v>3.72120347889787E-5</v>
      </c>
      <c r="H201" s="126">
        <f>SQRT(G201)</f>
        <v>6.100166783701795E-3</v>
      </c>
      <c r="I201" s="126">
        <f>$J$10*H201</f>
        <v>-1.4191110028559224E-2</v>
      </c>
      <c r="J201" s="126">
        <f>I201*$G$15</f>
        <v>-4.487623021630429E-2</v>
      </c>
      <c r="K201" s="126">
        <f>H201*$J$11</f>
        <v>-1.6258251258403175E-2</v>
      </c>
      <c r="L201" s="105">
        <f>K201*$G$15</f>
        <v>-5.1413104747852802E-2</v>
      </c>
      <c r="N201" s="239">
        <v>41410</v>
      </c>
      <c r="O201" s="250">
        <v>-1.5466240248744203E-2</v>
      </c>
      <c r="Q201" s="80">
        <f t="shared" si="10"/>
        <v>1</v>
      </c>
      <c r="R201" s="81">
        <f t="shared" si="11"/>
        <v>0</v>
      </c>
      <c r="S201" s="81">
        <f t="shared" si="12"/>
        <v>0</v>
      </c>
      <c r="T201" s="82">
        <f t="shared" si="13"/>
        <v>0</v>
      </c>
    </row>
    <row r="202" spans="6:20" x14ac:dyDescent="0.25">
      <c r="F202" s="143">
        <v>41409</v>
      </c>
      <c r="G202" s="151" cm="1">
        <f t="array" ref="G202">MMULT(MMULT(TRANSPOSE($N$3:$N$7),MMULT(TRANSPOSE(ln_return!B182:F434),ln_return!B182:F434)/(COUNT(ln_return!F182:F434))),$N$3:$N$7)</f>
        <v>3.7223489715219967E-5</v>
      </c>
      <c r="H202" s="126">
        <f>SQRT(G202)</f>
        <v>6.1011056141669906E-3</v>
      </c>
      <c r="I202" s="126">
        <f>$J$10*H202</f>
        <v>-1.4193294074816017E-2</v>
      </c>
      <c r="J202" s="126">
        <f>I202*$G$15</f>
        <v>-4.488313677699092E-2</v>
      </c>
      <c r="K202" s="126">
        <f>H202*$J$11</f>
        <v>-1.6260753442709507E-2</v>
      </c>
      <c r="L202" s="105">
        <f>K202*$G$15</f>
        <v>-5.1421017349386346E-2</v>
      </c>
      <c r="N202" s="239">
        <v>41409</v>
      </c>
      <c r="O202" s="250">
        <v>5.641634218005993E-3</v>
      </c>
      <c r="Q202" s="80">
        <f t="shared" si="10"/>
        <v>0</v>
      </c>
      <c r="R202" s="81">
        <f t="shared" si="11"/>
        <v>0</v>
      </c>
      <c r="S202" s="81">
        <f t="shared" si="12"/>
        <v>0</v>
      </c>
      <c r="T202" s="82">
        <f t="shared" si="13"/>
        <v>0</v>
      </c>
    </row>
    <row r="203" spans="6:20" x14ac:dyDescent="0.25">
      <c r="F203" s="143">
        <v>41408</v>
      </c>
      <c r="G203" s="151" cm="1">
        <f t="array" ref="G203">MMULT(MMULT(TRANSPOSE($N$3:$N$7),MMULT(TRANSPOSE(ln_return!B183:F435),ln_return!B183:F435)/(COUNT(ln_return!F183:F435))),$N$3:$N$7)</f>
        <v>3.7136266960790657E-5</v>
      </c>
      <c r="H203" s="126">
        <f>SQRT(G203)</f>
        <v>6.0939533113399105E-3</v>
      </c>
      <c r="I203" s="126">
        <f>$J$10*H203</f>
        <v>-1.4176655330339743E-2</v>
      </c>
      <c r="J203" s="126">
        <f>I203*$G$15</f>
        <v>-4.4830520447040348E-2</v>
      </c>
      <c r="K203" s="126">
        <f>H203*$J$11</f>
        <v>-1.6241691023506553E-2</v>
      </c>
      <c r="L203" s="105">
        <f>K203*$G$15</f>
        <v>-5.1360736686992078E-2</v>
      </c>
      <c r="N203" s="239">
        <v>41408</v>
      </c>
      <c r="O203" s="250">
        <v>5.6251006337759112E-3</v>
      </c>
      <c r="Q203" s="80">
        <f t="shared" si="10"/>
        <v>0</v>
      </c>
      <c r="R203" s="81">
        <f t="shared" si="11"/>
        <v>0</v>
      </c>
      <c r="S203" s="81">
        <f t="shared" si="12"/>
        <v>0</v>
      </c>
      <c r="T203" s="82">
        <f t="shared" si="13"/>
        <v>0</v>
      </c>
    </row>
    <row r="204" spans="6:20" x14ac:dyDescent="0.25">
      <c r="F204" s="143">
        <v>41405</v>
      </c>
      <c r="G204" s="151" cm="1">
        <f t="array" ref="G204">MMULT(MMULT(TRANSPOSE($N$3:$N$7),MMULT(TRANSPOSE(ln_return!B184:F436),ln_return!B184:F436)/(COUNT(ln_return!F184:F436))),$N$3:$N$7)</f>
        <v>3.7189020545510611E-5</v>
      </c>
      <c r="H204" s="126">
        <f>SQRT(G204)</f>
        <v>6.0982801301277239E-3</v>
      </c>
      <c r="I204" s="126">
        <f>$J$10*H204</f>
        <v>-1.4186721016028133E-2</v>
      </c>
      <c r="J204" s="126">
        <f>I204*$G$15</f>
        <v>-4.4862350940027024E-2</v>
      </c>
      <c r="K204" s="126">
        <f>H204*$J$11</f>
        <v>-1.6253222922468693E-2</v>
      </c>
      <c r="L204" s="105">
        <f>K204*$G$15</f>
        <v>-5.1397203753459367E-2</v>
      </c>
      <c r="N204" s="239">
        <v>41405</v>
      </c>
      <c r="O204" s="250">
        <v>6.8226726274820742E-3</v>
      </c>
      <c r="Q204" s="80">
        <f t="shared" si="10"/>
        <v>0</v>
      </c>
      <c r="R204" s="81">
        <f t="shared" si="11"/>
        <v>0</v>
      </c>
      <c r="S204" s="81">
        <f t="shared" si="12"/>
        <v>0</v>
      </c>
      <c r="T204" s="82">
        <f t="shared" si="13"/>
        <v>0</v>
      </c>
    </row>
    <row r="205" spans="6:20" x14ac:dyDescent="0.25">
      <c r="F205" s="143">
        <v>41404</v>
      </c>
      <c r="G205" s="151" cm="1">
        <f t="array" ref="G205">MMULT(MMULT(TRANSPOSE($N$3:$N$7),MMULT(TRANSPOSE(ln_return!B185:F437),ln_return!B185:F437)/(COUNT(ln_return!F185:F437))),$N$3:$N$7)</f>
        <v>3.715314081707671E-5</v>
      </c>
      <c r="H205" s="126">
        <f>SQRT(G205)</f>
        <v>6.0953376294571827E-3</v>
      </c>
      <c r="I205" s="126">
        <f>$J$10*H205</f>
        <v>-1.4179875735848856E-2</v>
      </c>
      <c r="J205" s="126">
        <f>I205*$G$15</f>
        <v>-4.4840704263438495E-2</v>
      </c>
      <c r="K205" s="126">
        <f>H205*$J$11</f>
        <v>-1.624538052783819E-2</v>
      </c>
      <c r="L205" s="105">
        <f>K205*$G$15</f>
        <v>-5.1372403924117106E-2</v>
      </c>
      <c r="N205" s="239">
        <v>41404</v>
      </c>
      <c r="O205" s="250">
        <v>2.1179170564096239E-3</v>
      </c>
      <c r="Q205" s="80">
        <f t="shared" si="10"/>
        <v>0</v>
      </c>
      <c r="R205" s="81">
        <f t="shared" si="11"/>
        <v>0</v>
      </c>
      <c r="S205" s="81">
        <f t="shared" si="12"/>
        <v>0</v>
      </c>
      <c r="T205" s="82">
        <f t="shared" si="13"/>
        <v>0</v>
      </c>
    </row>
    <row r="206" spans="6:20" x14ac:dyDescent="0.25">
      <c r="F206" s="143">
        <v>41403</v>
      </c>
      <c r="G206" s="151" cm="1">
        <f t="array" ref="G206">MMULT(MMULT(TRANSPOSE($N$3:$N$7),MMULT(TRANSPOSE(ln_return!B186:F438),ln_return!B186:F438)/(COUNT(ln_return!F186:F438))),$N$3:$N$7)</f>
        <v>3.7330833768538589E-5</v>
      </c>
      <c r="H206" s="126">
        <f>SQRT(G206)</f>
        <v>6.1098963795254814E-3</v>
      </c>
      <c r="I206" s="126">
        <f>$J$10*H206</f>
        <v>-1.4213744453118933E-2</v>
      </c>
      <c r="J206" s="126">
        <f>I206*$G$15</f>
        <v>-4.4947806551440227E-2</v>
      </c>
      <c r="K206" s="126">
        <f>H206*$J$11</f>
        <v>-1.6284182715550682E-2</v>
      </c>
      <c r="L206" s="105">
        <f>K206*$G$15</f>
        <v>-5.1495107215485982E-2</v>
      </c>
      <c r="N206" s="239">
        <v>41403</v>
      </c>
      <c r="O206" s="250">
        <v>4.9463731163874826E-4</v>
      </c>
      <c r="Q206" s="80">
        <f t="shared" si="10"/>
        <v>0</v>
      </c>
      <c r="R206" s="81">
        <f t="shared" si="11"/>
        <v>0</v>
      </c>
      <c r="S206" s="81">
        <f t="shared" si="12"/>
        <v>0</v>
      </c>
      <c r="T206" s="82">
        <f t="shared" si="13"/>
        <v>0</v>
      </c>
    </row>
    <row r="207" spans="6:20" x14ac:dyDescent="0.25">
      <c r="F207" s="143">
        <v>41402</v>
      </c>
      <c r="G207" s="151" cm="1">
        <f t="array" ref="G207">MMULT(MMULT(TRANSPOSE($N$3:$N$7),MMULT(TRANSPOSE(ln_return!B187:F439),ln_return!B187:F439)/(COUNT(ln_return!F187:F439))),$N$3:$N$7)</f>
        <v>3.7162754090846727E-5</v>
      </c>
      <c r="H207" s="126">
        <f>SQRT(G207)</f>
        <v>6.0961261544399429E-3</v>
      </c>
      <c r="I207" s="126">
        <f>$J$10*H207</f>
        <v>-1.4181710119266127E-2</v>
      </c>
      <c r="J207" s="126">
        <f>I207*$G$15</f>
        <v>-4.4846505093139116E-2</v>
      </c>
      <c r="K207" s="126">
        <f>H207*$J$11</f>
        <v>-1.6247482115835342E-2</v>
      </c>
      <c r="L207" s="105">
        <f>K207*$G$15</f>
        <v>-5.1379049728891374E-2</v>
      </c>
      <c r="N207" s="239">
        <v>41402</v>
      </c>
      <c r="O207" s="250">
        <v>1.8929761667696541E-4</v>
      </c>
      <c r="Q207" s="80">
        <f t="shared" si="10"/>
        <v>0</v>
      </c>
      <c r="R207" s="81">
        <f t="shared" si="11"/>
        <v>0</v>
      </c>
      <c r="S207" s="81">
        <f t="shared" si="12"/>
        <v>0</v>
      </c>
      <c r="T207" s="82">
        <f t="shared" si="13"/>
        <v>0</v>
      </c>
    </row>
    <row r="208" spans="6:20" x14ac:dyDescent="0.25">
      <c r="F208" s="143">
        <v>41401</v>
      </c>
      <c r="G208" s="151" cm="1">
        <f t="array" ref="G208">MMULT(MMULT(TRANSPOSE($N$3:$N$7),MMULT(TRANSPOSE(ln_return!B188:F440),ln_return!B188:F440)/(COUNT(ln_return!F188:F440))),$N$3:$N$7)</f>
        <v>3.7129481698786405E-5</v>
      </c>
      <c r="H208" s="126">
        <f>SQRT(G208)</f>
        <v>6.0933965650354976E-3</v>
      </c>
      <c r="I208" s="126">
        <f>$J$10*H208</f>
        <v>-1.4175360144758092E-2</v>
      </c>
      <c r="J208" s="126">
        <f>I208*$G$15</f>
        <v>-4.4826424710609721E-2</v>
      </c>
      <c r="K208" s="126">
        <f>H208*$J$11</f>
        <v>-1.624020717533891E-2</v>
      </c>
      <c r="L208" s="105">
        <f>K208*$G$15</f>
        <v>-5.1356044347080458E-2</v>
      </c>
      <c r="N208" s="239">
        <v>41401</v>
      </c>
      <c r="O208" s="250">
        <v>5.7319724910086262E-3</v>
      </c>
      <c r="Q208" s="80">
        <f t="shared" si="10"/>
        <v>0</v>
      </c>
      <c r="R208" s="81">
        <f t="shared" si="11"/>
        <v>0</v>
      </c>
      <c r="S208" s="81">
        <f t="shared" si="12"/>
        <v>0</v>
      </c>
      <c r="T208" s="82">
        <f t="shared" si="13"/>
        <v>0</v>
      </c>
    </row>
    <row r="209" spans="6:20" x14ac:dyDescent="0.25">
      <c r="F209" s="143">
        <v>41398</v>
      </c>
      <c r="G209" s="151" cm="1">
        <f t="array" ref="G209">MMULT(MMULT(TRANSPOSE($N$3:$N$7),MMULT(TRANSPOSE(ln_return!B189:F441),ln_return!B189:F441)/(COUNT(ln_return!F189:F441))),$N$3:$N$7)</f>
        <v>3.7128485093803276E-5</v>
      </c>
      <c r="H209" s="126">
        <f>SQRT(G209)</f>
        <v>6.0933147870271135E-3</v>
      </c>
      <c r="I209" s="126">
        <f>$J$10*H209</f>
        <v>-1.4175169900662143E-2</v>
      </c>
      <c r="J209" s="126">
        <f>I209*$G$15</f>
        <v>-4.482582310595512E-2</v>
      </c>
      <c r="K209" s="126">
        <f>H209*$J$11</f>
        <v>-1.6239989219428052E-2</v>
      </c>
      <c r="L209" s="105">
        <f>K209*$G$15</f>
        <v>-5.1355355109972647E-2</v>
      </c>
      <c r="N209" s="239">
        <v>41398</v>
      </c>
      <c r="O209" s="250">
        <v>7.0693854714843603E-3</v>
      </c>
      <c r="Q209" s="80">
        <f t="shared" si="10"/>
        <v>0</v>
      </c>
      <c r="R209" s="81">
        <f t="shared" si="11"/>
        <v>0</v>
      </c>
      <c r="S209" s="81">
        <f t="shared" si="12"/>
        <v>0</v>
      </c>
      <c r="T209" s="82">
        <f t="shared" si="13"/>
        <v>0</v>
      </c>
    </row>
    <row r="210" spans="6:20" x14ac:dyDescent="0.25">
      <c r="F210" s="143">
        <v>41397</v>
      </c>
      <c r="G210" s="151" cm="1">
        <f t="array" ref="G210">MMULT(MMULT(TRANSPOSE($N$3:$N$7),MMULT(TRANSPOSE(ln_return!B190:F442),ln_return!B190:F442)/(COUNT(ln_return!F190:F442))),$N$3:$N$7)</f>
        <v>3.8960701461517547E-5</v>
      </c>
      <c r="H210" s="126">
        <f>SQRT(G210)</f>
        <v>6.2418508041699895E-3</v>
      </c>
      <c r="I210" s="126">
        <f>$J$10*H210</f>
        <v>-1.4520716348360968E-2</v>
      </c>
      <c r="J210" s="126">
        <f>I210*$G$15</f>
        <v>-4.5918536918063656E-2</v>
      </c>
      <c r="K210" s="126">
        <f>H210*$J$11</f>
        <v>-1.6635869524550772E-2</v>
      </c>
      <c r="L210" s="105">
        <f>K210*$G$15</f>
        <v>-5.2607238554962868E-2</v>
      </c>
      <c r="N210" s="239">
        <v>41397</v>
      </c>
      <c r="O210" s="250">
        <v>9.9625871719739812E-4</v>
      </c>
      <c r="Q210" s="80">
        <f t="shared" si="10"/>
        <v>0</v>
      </c>
      <c r="R210" s="81">
        <f t="shared" si="11"/>
        <v>0</v>
      </c>
      <c r="S210" s="81">
        <f t="shared" si="12"/>
        <v>0</v>
      </c>
      <c r="T210" s="82">
        <f t="shared" si="13"/>
        <v>0</v>
      </c>
    </row>
    <row r="211" spans="6:20" x14ac:dyDescent="0.25">
      <c r="F211" s="143">
        <v>41396</v>
      </c>
      <c r="G211" s="151" cm="1">
        <f t="array" ref="G211">MMULT(MMULT(TRANSPOSE($N$3:$N$7),MMULT(TRANSPOSE(ln_return!B191:F443),ln_return!B191:F443)/(COUNT(ln_return!F191:F443))),$N$3:$N$7)</f>
        <v>3.9223293736399381E-5</v>
      </c>
      <c r="H211" s="126">
        <f>SQRT(G211)</f>
        <v>6.2628502885187492E-3</v>
      </c>
      <c r="I211" s="126">
        <f>$J$10*H211</f>
        <v>-1.4569568454131659E-2</v>
      </c>
      <c r="J211" s="126">
        <f>I211*$G$15</f>
        <v>-4.6073020840794496E-2</v>
      </c>
      <c r="K211" s="126">
        <f>H211*$J$11</f>
        <v>-1.6691837648857018E-2</v>
      </c>
      <c r="L211" s="105">
        <f>K211*$G$15</f>
        <v>-5.2784225304138038E-2</v>
      </c>
      <c r="N211" s="239">
        <v>41396</v>
      </c>
      <c r="O211" s="250">
        <v>2.228500442374038E-3</v>
      </c>
      <c r="Q211" s="80">
        <f t="shared" si="10"/>
        <v>0</v>
      </c>
      <c r="R211" s="81">
        <f t="shared" si="11"/>
        <v>0</v>
      </c>
      <c r="S211" s="81">
        <f t="shared" si="12"/>
        <v>0</v>
      </c>
      <c r="T211" s="82">
        <f t="shared" si="13"/>
        <v>0</v>
      </c>
    </row>
    <row r="212" spans="6:20" x14ac:dyDescent="0.25">
      <c r="F212" s="143">
        <v>41395</v>
      </c>
      <c r="G212" s="151" cm="1">
        <f t="array" ref="G212">MMULT(MMULT(TRANSPOSE($N$3:$N$7),MMULT(TRANSPOSE(ln_return!B192:F444),ln_return!B192:F444)/(COUNT(ln_return!F192:F444))),$N$3:$N$7)</f>
        <v>3.9467020573176036E-5</v>
      </c>
      <c r="H212" s="126">
        <f>SQRT(G212)</f>
        <v>6.2822782947889247E-3</v>
      </c>
      <c r="I212" s="126">
        <f>$J$10*H212</f>
        <v>-1.4614764755215134E-2</v>
      </c>
      <c r="J212" s="126">
        <f>I212*$G$15</f>
        <v>-4.6215944094033012E-2</v>
      </c>
      <c r="K212" s="126">
        <f>H212*$J$11</f>
        <v>-1.6743617447441256E-2</v>
      </c>
      <c r="L212" s="105">
        <f>K212*$G$15</f>
        <v>-5.2947967404448994E-2</v>
      </c>
      <c r="N212" s="239">
        <v>41395</v>
      </c>
      <c r="O212" s="250">
        <v>7.4854333357970721E-3</v>
      </c>
      <c r="Q212" s="80">
        <f t="shared" si="10"/>
        <v>0</v>
      </c>
      <c r="R212" s="81">
        <f t="shared" si="11"/>
        <v>0</v>
      </c>
      <c r="S212" s="81">
        <f t="shared" si="12"/>
        <v>0</v>
      </c>
      <c r="T212" s="82">
        <f t="shared" si="13"/>
        <v>0</v>
      </c>
    </row>
    <row r="213" spans="6:20" x14ac:dyDescent="0.25">
      <c r="F213" s="143">
        <v>41394</v>
      </c>
      <c r="G213" s="151" cm="1">
        <f t="array" ref="G213">MMULT(MMULT(TRANSPOSE($N$3:$N$7),MMULT(TRANSPOSE(ln_return!B193:F445),ln_return!B193:F445)/(COUNT(ln_return!F193:F445))),$N$3:$N$7)</f>
        <v>3.9440599245337266E-5</v>
      </c>
      <c r="H213" s="126">
        <f>SQRT(G213)</f>
        <v>6.2801750967100643E-3</v>
      </c>
      <c r="I213" s="126">
        <f>$J$10*H213</f>
        <v>-1.4609871984835689E-2</v>
      </c>
      <c r="J213" s="126">
        <f>I213*$G$15</f>
        <v>-4.6200471795565759E-2</v>
      </c>
      <c r="K213" s="126">
        <f>H213*$J$11</f>
        <v>-1.6738011974013273E-2</v>
      </c>
      <c r="L213" s="105">
        <f>K213*$G$15</f>
        <v>-5.2930241341053015E-2</v>
      </c>
      <c r="N213" s="239">
        <v>41394</v>
      </c>
      <c r="O213" s="250">
        <v>7.2589381509334198E-3</v>
      </c>
      <c r="Q213" s="80">
        <f t="shared" si="10"/>
        <v>0</v>
      </c>
      <c r="R213" s="81">
        <f t="shared" si="11"/>
        <v>0</v>
      </c>
      <c r="S213" s="81">
        <f t="shared" si="12"/>
        <v>0</v>
      </c>
      <c r="T213" s="82">
        <f t="shared" si="13"/>
        <v>0</v>
      </c>
    </row>
    <row r="214" spans="6:20" x14ac:dyDescent="0.25">
      <c r="F214" s="143">
        <v>41391</v>
      </c>
      <c r="G214" s="151" cm="1">
        <f t="array" ref="G214">MMULT(MMULT(TRANSPOSE($N$3:$N$7),MMULT(TRANSPOSE(ln_return!B194:F446),ln_return!B194:F446)/(COUNT(ln_return!F194:F446))),$N$3:$N$7)</f>
        <v>3.8370193720063455E-5</v>
      </c>
      <c r="H214" s="126">
        <f>SQRT(G214)</f>
        <v>6.1943679031894331E-3</v>
      </c>
      <c r="I214" s="126">
        <f>$J$10*H214</f>
        <v>-1.4410254602611559E-2</v>
      </c>
      <c r="J214" s="126">
        <f>I214*$G$15</f>
        <v>-4.5569226207177099E-2</v>
      </c>
      <c r="K214" s="126">
        <f>H214*$J$11</f>
        <v>-1.6509317421634122E-2</v>
      </c>
      <c r="L214" s="105">
        <f>K214*$G$15</f>
        <v>-5.2207045667062218E-2</v>
      </c>
      <c r="N214" s="239">
        <v>41391</v>
      </c>
      <c r="O214" s="250">
        <v>2.824612656681338E-3</v>
      </c>
      <c r="Q214" s="80">
        <f t="shared" si="10"/>
        <v>0</v>
      </c>
      <c r="R214" s="81">
        <f t="shared" si="11"/>
        <v>0</v>
      </c>
      <c r="S214" s="81">
        <f t="shared" si="12"/>
        <v>0</v>
      </c>
      <c r="T214" s="82">
        <f t="shared" si="13"/>
        <v>0</v>
      </c>
    </row>
    <row r="215" spans="6:20" x14ac:dyDescent="0.25">
      <c r="F215" s="143">
        <v>41390</v>
      </c>
      <c r="G215" s="151" cm="1">
        <f t="array" ref="G215">MMULT(MMULT(TRANSPOSE($N$3:$N$7),MMULT(TRANSPOSE(ln_return!B195:F447),ln_return!B195:F447)/(COUNT(ln_return!F195:F447))),$N$3:$N$7)</f>
        <v>3.8488842978872688E-5</v>
      </c>
      <c r="H215" s="126">
        <f>SQRT(G215)</f>
        <v>6.2039376994673864E-3</v>
      </c>
      <c r="I215" s="126">
        <f>$J$10*H215</f>
        <v>-1.4432517277837779E-2</v>
      </c>
      <c r="J215" s="126">
        <f>I215*$G$15</f>
        <v>-4.5639626967700561E-2</v>
      </c>
      <c r="K215" s="126">
        <f>H215*$J$11</f>
        <v>-1.6534822978759935E-2</v>
      </c>
      <c r="L215" s="105">
        <f>K215*$G$15</f>
        <v>-5.2287701320571325E-2</v>
      </c>
      <c r="N215" s="239">
        <v>41390</v>
      </c>
      <c r="O215" s="250">
        <v>1.1973648817464511E-3</v>
      </c>
      <c r="Q215" s="80">
        <f t="shared" si="10"/>
        <v>0</v>
      </c>
      <c r="R215" s="81">
        <f t="shared" si="11"/>
        <v>0</v>
      </c>
      <c r="S215" s="81">
        <f t="shared" si="12"/>
        <v>0</v>
      </c>
      <c r="T215" s="82">
        <f t="shared" si="13"/>
        <v>0</v>
      </c>
    </row>
    <row r="216" spans="6:20" x14ac:dyDescent="0.25">
      <c r="F216" s="143">
        <v>41389</v>
      </c>
      <c r="G216" s="151" cm="1">
        <f t="array" ref="G216">MMULT(MMULT(TRANSPOSE($N$3:$N$7),MMULT(TRANSPOSE(ln_return!B196:F448),ln_return!B196:F448)/(COUNT(ln_return!F196:F448))),$N$3:$N$7)</f>
        <v>3.8552512810257765E-5</v>
      </c>
      <c r="H216" s="126">
        <f>SQRT(G216)</f>
        <v>6.2090669838759001E-3</v>
      </c>
      <c r="I216" s="126">
        <f>$J$10*H216</f>
        <v>-1.4444449777716875E-2</v>
      </c>
      <c r="J216" s="126">
        <f>I216*$G$15</f>
        <v>-4.5677360845498192E-2</v>
      </c>
      <c r="K216" s="126">
        <f>H216*$J$11</f>
        <v>-1.6548493620505703E-2</v>
      </c>
      <c r="L216" s="105">
        <f>K216*$G$15</f>
        <v>-5.233093168556413E-2</v>
      </c>
      <c r="N216" s="239">
        <v>41389</v>
      </c>
      <c r="O216" s="250">
        <v>-2.6177726758234987E-3</v>
      </c>
      <c r="Q216" s="80">
        <f t="shared" ref="Q216:Q274" si="14">IF(I216&gt;$O216, 1,0)</f>
        <v>0</v>
      </c>
      <c r="R216" s="81">
        <f t="shared" ref="R216:R274" si="15">IF(J216&gt;$O216, 1,0)</f>
        <v>0</v>
      </c>
      <c r="S216" s="81">
        <f t="shared" ref="S216:S274" si="16">IF(K216&gt;$O216, 1,0)</f>
        <v>0</v>
      </c>
      <c r="T216" s="82">
        <f t="shared" ref="T216:T274" si="17">IF(L216&gt;$O216, 1,0)</f>
        <v>0</v>
      </c>
    </row>
    <row r="217" spans="6:20" x14ac:dyDescent="0.25">
      <c r="F217" s="143">
        <v>41388</v>
      </c>
      <c r="G217" s="151" cm="1">
        <f t="array" ref="G217">MMULT(MMULT(TRANSPOSE($N$3:$N$7),MMULT(TRANSPOSE(ln_return!B197:F449),ln_return!B197:F449)/(COUNT(ln_return!F197:F449))),$N$3:$N$7)</f>
        <v>3.8433612548134309E-5</v>
      </c>
      <c r="H217" s="126">
        <f>SQRT(G217)</f>
        <v>6.1994848615134395E-3</v>
      </c>
      <c r="I217" s="126">
        <f>$J$10*H217</f>
        <v>-1.4422158427730166E-2</v>
      </c>
      <c r="J217" s="126">
        <f>I217*$G$15</f>
        <v>-4.5606869407420224E-2</v>
      </c>
      <c r="K217" s="126">
        <f>H217*$J$11</f>
        <v>-1.6522955211724182E-2</v>
      </c>
      <c r="L217" s="105">
        <f>K217*$G$15</f>
        <v>-5.2250172145998079E-2</v>
      </c>
      <c r="N217" s="239">
        <v>41388</v>
      </c>
      <c r="O217" s="250">
        <v>1.8872276232307826E-2</v>
      </c>
      <c r="Q217" s="80">
        <f t="shared" si="14"/>
        <v>0</v>
      </c>
      <c r="R217" s="81">
        <f t="shared" si="15"/>
        <v>0</v>
      </c>
      <c r="S217" s="81">
        <f t="shared" si="16"/>
        <v>0</v>
      </c>
      <c r="T217" s="82">
        <f t="shared" si="17"/>
        <v>0</v>
      </c>
    </row>
    <row r="218" spans="6:20" x14ac:dyDescent="0.25">
      <c r="F218" s="143">
        <v>41387</v>
      </c>
      <c r="G218" s="151" cm="1">
        <f t="array" ref="G218">MMULT(MMULT(TRANSPOSE($N$3:$N$7),MMULT(TRANSPOSE(ln_return!B198:F450),ln_return!B198:F450)/(COUNT(ln_return!F198:F450))),$N$3:$N$7)</f>
        <v>3.6894960606287145E-5</v>
      </c>
      <c r="H218" s="126">
        <f>SQRT(G218)</f>
        <v>6.0741222087053156E-3</v>
      </c>
      <c r="I218" s="126">
        <f>$J$10*H218</f>
        <v>-1.4130521286885868E-2</v>
      </c>
      <c r="J218" s="126">
        <f>I218*$G$15</f>
        <v>-4.4684631792052919E-2</v>
      </c>
      <c r="K218" s="126">
        <f>H218*$J$11</f>
        <v>-1.6188836886759695E-2</v>
      </c>
      <c r="L218" s="105">
        <f>K218*$G$15</f>
        <v>-5.119359723111E-2</v>
      </c>
      <c r="N218" s="239">
        <v>41387</v>
      </c>
      <c r="O218" s="250">
        <v>1.245075112052722E-2</v>
      </c>
      <c r="Q218" s="80">
        <f t="shared" si="14"/>
        <v>0</v>
      </c>
      <c r="R218" s="81">
        <f t="shared" si="15"/>
        <v>0</v>
      </c>
      <c r="S218" s="81">
        <f t="shared" si="16"/>
        <v>0</v>
      </c>
      <c r="T218" s="82">
        <f t="shared" si="17"/>
        <v>0</v>
      </c>
    </row>
    <row r="219" spans="6:20" x14ac:dyDescent="0.25">
      <c r="F219" s="143">
        <v>41384</v>
      </c>
      <c r="G219" s="151" cm="1">
        <f t="array" ref="G219">MMULT(MMULT(TRANSPOSE($N$3:$N$7),MMULT(TRANSPOSE(ln_return!B199:F451),ln_return!B199:F451)/(COUNT(ln_return!F199:F451))),$N$3:$N$7)</f>
        <v>3.6978295975824061E-5</v>
      </c>
      <c r="H219" s="126">
        <f>SQRT(G219)</f>
        <v>6.0809782087937183E-3</v>
      </c>
      <c r="I219" s="126">
        <f>$J$10*H219</f>
        <v>-1.4146470728115947E-2</v>
      </c>
      <c r="J219" s="126">
        <f>I219*$G$15</f>
        <v>-4.4735068353746972E-2</v>
      </c>
      <c r="K219" s="126">
        <f>H219*$J$11</f>
        <v>-1.6207109595689998E-2</v>
      </c>
      <c r="L219" s="105">
        <f>K219*$G$15</f>
        <v>-5.1251380610351061E-2</v>
      </c>
      <c r="N219" s="239">
        <v>41384</v>
      </c>
      <c r="O219" s="250">
        <v>-9.8392448295795201E-4</v>
      </c>
      <c r="Q219" s="80">
        <f t="shared" si="14"/>
        <v>0</v>
      </c>
      <c r="R219" s="81">
        <f t="shared" si="15"/>
        <v>0</v>
      </c>
      <c r="S219" s="81">
        <f t="shared" si="16"/>
        <v>0</v>
      </c>
      <c r="T219" s="82">
        <f t="shared" si="17"/>
        <v>0</v>
      </c>
    </row>
    <row r="220" spans="6:20" x14ac:dyDescent="0.25">
      <c r="F220" s="143">
        <v>41383</v>
      </c>
      <c r="G220" s="151" cm="1">
        <f t="array" ref="G220">MMULT(MMULT(TRANSPOSE($N$3:$N$7),MMULT(TRANSPOSE(ln_return!B200:F452),ln_return!B200:F452)/(COUNT(ln_return!F200:F452))),$N$3:$N$7)</f>
        <v>3.7032118530623346E-5</v>
      </c>
      <c r="H220" s="126">
        <f>SQRT(G220)</f>
        <v>6.0854020845481811E-3</v>
      </c>
      <c r="I220" s="126">
        <f>$J$10*H220</f>
        <v>-1.4156762202072362E-2</v>
      </c>
      <c r="J220" s="126">
        <f>I220*$G$15</f>
        <v>-4.4767612851929546E-2</v>
      </c>
      <c r="K220" s="126">
        <f>H220*$J$11</f>
        <v>-1.6218900172259836E-2</v>
      </c>
      <c r="L220" s="105">
        <f>K220*$G$15</f>
        <v>-5.1288665687238361E-2</v>
      </c>
      <c r="N220" s="239">
        <v>41383</v>
      </c>
      <c r="O220" s="250">
        <v>8.7340825012173148E-3</v>
      </c>
      <c r="Q220" s="80">
        <f t="shared" si="14"/>
        <v>0</v>
      </c>
      <c r="R220" s="81">
        <f t="shared" si="15"/>
        <v>0</v>
      </c>
      <c r="S220" s="81">
        <f t="shared" si="16"/>
        <v>0</v>
      </c>
      <c r="T220" s="82">
        <f t="shared" si="17"/>
        <v>0</v>
      </c>
    </row>
    <row r="221" spans="6:20" x14ac:dyDescent="0.25">
      <c r="F221" s="143">
        <v>41382</v>
      </c>
      <c r="G221" s="151" cm="1">
        <f t="array" ref="G221">MMULT(MMULT(TRANSPOSE($N$3:$N$7),MMULT(TRANSPOSE(ln_return!B201:F453),ln_return!B201:F453)/(COUNT(ln_return!F201:F453))),$N$3:$N$7)</f>
        <v>3.6150410962554498E-5</v>
      </c>
      <c r="H221" s="126">
        <f>SQRT(G221)</f>
        <v>6.0125211818799025E-3</v>
      </c>
      <c r="I221" s="126">
        <f>$J$10*H221</f>
        <v>-1.3987215869091834E-2</v>
      </c>
      <c r="J221" s="126">
        <f>I221*$G$15</f>
        <v>-4.4231460270781751E-2</v>
      </c>
      <c r="K221" s="126">
        <f>H221*$J$11</f>
        <v>-1.6024656954076701E-2</v>
      </c>
      <c r="L221" s="105">
        <f>K221*$G$15</f>
        <v>-5.0674414697738625E-2</v>
      </c>
      <c r="N221" s="239">
        <v>41382</v>
      </c>
      <c r="O221" s="250">
        <v>-2.7699513617257332E-3</v>
      </c>
      <c r="Q221" s="80">
        <f t="shared" si="14"/>
        <v>0</v>
      </c>
      <c r="R221" s="81">
        <f t="shared" si="15"/>
        <v>0</v>
      </c>
      <c r="S221" s="81">
        <f t="shared" si="16"/>
        <v>0</v>
      </c>
      <c r="T221" s="82">
        <f t="shared" si="17"/>
        <v>0</v>
      </c>
    </row>
    <row r="222" spans="6:20" x14ac:dyDescent="0.25">
      <c r="F222" s="143">
        <v>41381</v>
      </c>
      <c r="G222" s="151" cm="1">
        <f t="array" ref="G222">MMULT(MMULT(TRANSPOSE($N$3:$N$7),MMULT(TRANSPOSE(ln_return!B202:F454),ln_return!B202:F454)/(COUNT(ln_return!F202:F454))),$N$3:$N$7)</f>
        <v>3.6052619273354025E-5</v>
      </c>
      <c r="H222" s="126">
        <f>SQRT(G222)</f>
        <v>6.0043833383082749E-3</v>
      </c>
      <c r="I222" s="126">
        <f>$J$10*H222</f>
        <v>-1.3968284413999702E-2</v>
      </c>
      <c r="J222" s="126">
        <f>I222*$G$15</f>
        <v>-4.4171593753269421E-2</v>
      </c>
      <c r="K222" s="126">
        <f>H222*$J$11</f>
        <v>-1.6002967857666649E-2</v>
      </c>
      <c r="L222" s="105">
        <f>K222*$G$15</f>
        <v>-5.060582775269188E-2</v>
      </c>
      <c r="N222" s="239">
        <v>41381</v>
      </c>
      <c r="O222" s="250">
        <v>-1.1065345295345442E-3</v>
      </c>
      <c r="Q222" s="80">
        <f t="shared" si="14"/>
        <v>0</v>
      </c>
      <c r="R222" s="81">
        <f t="shared" si="15"/>
        <v>0</v>
      </c>
      <c r="S222" s="81">
        <f t="shared" si="16"/>
        <v>0</v>
      </c>
      <c r="T222" s="82">
        <f t="shared" si="17"/>
        <v>0</v>
      </c>
    </row>
    <row r="223" spans="6:20" x14ac:dyDescent="0.25">
      <c r="F223" s="143">
        <v>41380</v>
      </c>
      <c r="G223" s="151" cm="1">
        <f t="array" ref="G223">MMULT(MMULT(TRANSPOSE($N$3:$N$7),MMULT(TRANSPOSE(ln_return!B203:F455),ln_return!B203:F455)/(COUNT(ln_return!F203:F455))),$N$3:$N$7)</f>
        <v>3.5870783067807456E-5</v>
      </c>
      <c r="H223" s="126">
        <f>SQRT(G223)</f>
        <v>5.989222242312223E-3</v>
      </c>
      <c r="I223" s="126">
        <f>$J$10*H223</f>
        <v>-1.3933014430561157E-2</v>
      </c>
      <c r="J223" s="126">
        <f>I223*$G$15</f>
        <v>-4.4060060272567203E-2</v>
      </c>
      <c r="K223" s="126">
        <f>H223*$J$11</f>
        <v>-1.5962560289021942E-2</v>
      </c>
      <c r="L223" s="105">
        <f>K223*$G$15</f>
        <v>-5.0478047801064997E-2</v>
      </c>
      <c r="N223" s="239">
        <v>41380</v>
      </c>
      <c r="O223" s="250">
        <v>8.1605985915821945E-3</v>
      </c>
      <c r="Q223" s="80">
        <f t="shared" si="14"/>
        <v>0</v>
      </c>
      <c r="R223" s="81">
        <f t="shared" si="15"/>
        <v>0</v>
      </c>
      <c r="S223" s="81">
        <f t="shared" si="16"/>
        <v>0</v>
      </c>
      <c r="T223" s="82">
        <f t="shared" si="17"/>
        <v>0</v>
      </c>
    </row>
    <row r="224" spans="6:20" x14ac:dyDescent="0.25">
      <c r="F224" s="143">
        <v>41376</v>
      </c>
      <c r="G224" s="151" cm="1">
        <f t="array" ref="G224">MMULT(MMULT(TRANSPOSE($N$3:$N$7),MMULT(TRANSPOSE(ln_return!B204:F456),ln_return!B204:F456)/(COUNT(ln_return!F204:F456))),$N$3:$N$7)</f>
        <v>3.5052331788836249E-5</v>
      </c>
      <c r="H224" s="126">
        <f>SQRT(G224)</f>
        <v>5.9205009744814881E-3</v>
      </c>
      <c r="I224" s="126">
        <f>$J$10*H224</f>
        <v>-1.3773144855241736E-2</v>
      </c>
      <c r="J224" s="126">
        <f>I224*$G$15</f>
        <v>-4.3554508285993991E-2</v>
      </c>
      <c r="K224" s="126">
        <f>H224*$J$11</f>
        <v>-1.5779403388759276E-2</v>
      </c>
      <c r="L224" s="105">
        <f>K224*$G$15</f>
        <v>-4.9898854827058678E-2</v>
      </c>
      <c r="N224" s="239">
        <v>41376</v>
      </c>
      <c r="O224" s="250">
        <v>-4.7696771418997679E-3</v>
      </c>
      <c r="Q224" s="80">
        <f t="shared" si="14"/>
        <v>0</v>
      </c>
      <c r="R224" s="81">
        <f t="shared" si="15"/>
        <v>0</v>
      </c>
      <c r="S224" s="81">
        <f t="shared" si="16"/>
        <v>0</v>
      </c>
      <c r="T224" s="82">
        <f t="shared" si="17"/>
        <v>0</v>
      </c>
    </row>
    <row r="225" spans="6:20" x14ac:dyDescent="0.25">
      <c r="F225" s="143">
        <v>41375</v>
      </c>
      <c r="G225" s="151" cm="1">
        <f t="array" ref="G225">MMULT(MMULT(TRANSPOSE($N$3:$N$7),MMULT(TRANSPOSE(ln_return!B205:F457),ln_return!B205:F457)/(COUNT(ln_return!F205:F457))),$N$3:$N$7)</f>
        <v>3.4816188493443632E-5</v>
      </c>
      <c r="H225" s="126">
        <f>SQRT(G225)</f>
        <v>5.9005244252899785E-3</v>
      </c>
      <c r="I225" s="126">
        <f>$J$10*H225</f>
        <v>-1.3726672452499394E-2</v>
      </c>
      <c r="J225" s="126">
        <f>I225*$G$15</f>
        <v>-4.3407549644987539E-2</v>
      </c>
      <c r="K225" s="126">
        <f>H225*$J$11</f>
        <v>-1.5726161605780626E-2</v>
      </c>
      <c r="L225" s="105">
        <f>K225*$G$15</f>
        <v>-4.9730489526157766E-2</v>
      </c>
      <c r="N225" s="239">
        <v>41375</v>
      </c>
      <c r="O225" s="250">
        <v>-3.2901704807308124E-4</v>
      </c>
      <c r="Q225" s="80">
        <f t="shared" si="14"/>
        <v>0</v>
      </c>
      <c r="R225" s="81">
        <f t="shared" si="15"/>
        <v>0</v>
      </c>
      <c r="S225" s="81">
        <f t="shared" si="16"/>
        <v>0</v>
      </c>
      <c r="T225" s="82">
        <f t="shared" si="17"/>
        <v>0</v>
      </c>
    </row>
    <row r="226" spans="6:20" x14ac:dyDescent="0.25">
      <c r="F226" s="143">
        <v>41374</v>
      </c>
      <c r="G226" s="151" cm="1">
        <f t="array" ref="G226">MMULT(MMULT(TRANSPOSE($N$3:$N$7),MMULT(TRANSPOSE(ln_return!B206:F458),ln_return!B206:F458)/(COUNT(ln_return!F206:F458))),$N$3:$N$7)</f>
        <v>3.474827691743229E-5</v>
      </c>
      <c r="H226" s="126">
        <f>SQRT(G226)</f>
        <v>5.894766909508152E-3</v>
      </c>
      <c r="I226" s="126">
        <f>$J$10*H226</f>
        <v>-1.3713278467900587E-2</v>
      </c>
      <c r="J226" s="126">
        <f>I226*$G$15</f>
        <v>-4.3365194146710091E-2</v>
      </c>
      <c r="K226" s="126">
        <f>H226*$J$11</f>
        <v>-1.5710816592845036E-2</v>
      </c>
      <c r="L226" s="105">
        <f>K226*$G$15</f>
        <v>-4.9681964334556551E-2</v>
      </c>
      <c r="N226" s="239">
        <v>41374</v>
      </c>
      <c r="O226" s="250">
        <v>1.0543744998995554E-3</v>
      </c>
      <c r="Q226" s="80">
        <f t="shared" si="14"/>
        <v>0</v>
      </c>
      <c r="R226" s="81">
        <f t="shared" si="15"/>
        <v>0</v>
      </c>
      <c r="S226" s="81">
        <f t="shared" si="16"/>
        <v>0</v>
      </c>
      <c r="T226" s="82">
        <f t="shared" si="17"/>
        <v>0</v>
      </c>
    </row>
    <row r="227" spans="6:20" x14ac:dyDescent="0.25">
      <c r="F227" s="143">
        <v>41373</v>
      </c>
      <c r="G227" s="151" cm="1">
        <f t="array" ref="G227">MMULT(MMULT(TRANSPOSE($N$3:$N$7),MMULT(TRANSPOSE(ln_return!B207:F459),ln_return!B207:F459)/(COUNT(ln_return!F207:F459))),$N$3:$N$7)</f>
        <v>3.5419161241890249E-5</v>
      </c>
      <c r="H227" s="126">
        <f>SQRT(G227)</f>
        <v>5.951399939668838E-3</v>
      </c>
      <c r="I227" s="126">
        <f>$J$10*H227</f>
        <v>-1.384502659721539E-2</v>
      </c>
      <c r="J227" s="126">
        <f>I227*$G$15</f>
        <v>-4.3781818312811263E-2</v>
      </c>
      <c r="K227" s="126">
        <f>H227*$J$11</f>
        <v>-1.586175575017057E-2</v>
      </c>
      <c r="L227" s="105">
        <f>K227*$G$15</f>
        <v>-5.0159275859811732E-2</v>
      </c>
      <c r="N227" s="239">
        <v>41373</v>
      </c>
      <c r="O227" s="250">
        <v>1.1656392016051976E-3</v>
      </c>
      <c r="Q227" s="80">
        <f t="shared" si="14"/>
        <v>0</v>
      </c>
      <c r="R227" s="81">
        <f t="shared" si="15"/>
        <v>0</v>
      </c>
      <c r="S227" s="81">
        <f t="shared" si="16"/>
        <v>0</v>
      </c>
      <c r="T227" s="82">
        <f t="shared" si="17"/>
        <v>0</v>
      </c>
    </row>
    <row r="228" spans="6:20" x14ac:dyDescent="0.25">
      <c r="F228" s="143">
        <v>41370</v>
      </c>
      <c r="G228" s="151" cm="1">
        <f t="array" ref="G228">MMULT(MMULT(TRANSPOSE($N$3:$N$7),MMULT(TRANSPOSE(ln_return!B208:F460),ln_return!B208:F460)/(COUNT(ln_return!F208:F460))),$N$3:$N$7)</f>
        <v>3.502607041154259E-5</v>
      </c>
      <c r="H228" s="126">
        <f>SQRT(G228)</f>
        <v>5.9182827248740483E-3</v>
      </c>
      <c r="I228" s="126">
        <f>$J$10*H228</f>
        <v>-1.3767984434983376E-2</v>
      </c>
      <c r="J228" s="126">
        <f>I228*$G$15</f>
        <v>-4.3538189604293898E-2</v>
      </c>
      <c r="K228" s="126">
        <f>H228*$J$11</f>
        <v>-1.5773491278361251E-2</v>
      </c>
      <c r="L228" s="105">
        <f>K228*$G$15</f>
        <v>-4.9880159092422556E-2</v>
      </c>
      <c r="N228" s="239">
        <v>41370</v>
      </c>
      <c r="O228" s="250">
        <v>-1.2482362796107961E-3</v>
      </c>
      <c r="Q228" s="80">
        <f t="shared" si="14"/>
        <v>0</v>
      </c>
      <c r="R228" s="81">
        <f t="shared" si="15"/>
        <v>0</v>
      </c>
      <c r="S228" s="81">
        <f t="shared" si="16"/>
        <v>0</v>
      </c>
      <c r="T228" s="82">
        <f t="shared" si="17"/>
        <v>0</v>
      </c>
    </row>
    <row r="229" spans="6:20" x14ac:dyDescent="0.25">
      <c r="F229" s="143">
        <v>41369</v>
      </c>
      <c r="G229" s="151" cm="1">
        <f t="array" ref="G229">MMULT(MMULT(TRANSPOSE($N$3:$N$7),MMULT(TRANSPOSE(ln_return!B209:F461),ln_return!B209:F461)/(COUNT(ln_return!F209:F461))),$N$3:$N$7)</f>
        <v>3.5094961517544451E-5</v>
      </c>
      <c r="H229" s="126">
        <f>SQRT(G229)</f>
        <v>5.9241000597174635E-3</v>
      </c>
      <c r="I229" s="126">
        <f>$J$10*H229</f>
        <v>-1.3781517579528939E-2</v>
      </c>
      <c r="J229" s="126">
        <f>I229*$G$15</f>
        <v>-4.3580985164962165E-2</v>
      </c>
      <c r="K229" s="126">
        <f>H229*$J$11</f>
        <v>-1.5788995721910434E-2</v>
      </c>
      <c r="L229" s="105">
        <f>K229*$G$15</f>
        <v>-4.992918844789148E-2</v>
      </c>
      <c r="N229" s="239">
        <v>41369</v>
      </c>
      <c r="O229" s="250">
        <v>-3.1784549337297559E-4</v>
      </c>
      <c r="Q229" s="80">
        <f t="shared" si="14"/>
        <v>0</v>
      </c>
      <c r="R229" s="81">
        <f t="shared" si="15"/>
        <v>0</v>
      </c>
      <c r="S229" s="81">
        <f t="shared" si="16"/>
        <v>0</v>
      </c>
      <c r="T229" s="82">
        <f t="shared" si="17"/>
        <v>0</v>
      </c>
    </row>
    <row r="230" spans="6:20" x14ac:dyDescent="0.25">
      <c r="F230" s="143">
        <v>41368</v>
      </c>
      <c r="G230" s="151" cm="1">
        <f t="array" ref="G230">MMULT(MMULT(TRANSPOSE($N$3:$N$7),MMULT(TRANSPOSE(ln_return!B210:F462),ln_return!B210:F462)/(COUNT(ln_return!F210:F462))),$N$3:$N$7)</f>
        <v>3.4975350619871213E-5</v>
      </c>
      <c r="H230" s="126">
        <f>SQRT(G230)</f>
        <v>5.9139961633290911E-3</v>
      </c>
      <c r="I230" s="126">
        <f>$J$10*H230</f>
        <v>-1.375801240164632E-2</v>
      </c>
      <c r="J230" s="126">
        <f>I230*$G$15</f>
        <v>-4.3506655266045677E-2</v>
      </c>
      <c r="K230" s="126">
        <f>H230*$J$11</f>
        <v>-1.5762066673575242E-2</v>
      </c>
      <c r="L230" s="105">
        <f>K230*$G$15</f>
        <v>-4.9844031319931509E-2</v>
      </c>
      <c r="N230" s="239">
        <v>41368</v>
      </c>
      <c r="O230" s="250">
        <v>-3.2371738415940595E-5</v>
      </c>
      <c r="Q230" s="80">
        <f t="shared" si="14"/>
        <v>0</v>
      </c>
      <c r="R230" s="81">
        <f t="shared" si="15"/>
        <v>0</v>
      </c>
      <c r="S230" s="81">
        <f t="shared" si="16"/>
        <v>0</v>
      </c>
      <c r="T230" s="82">
        <f t="shared" si="17"/>
        <v>0</v>
      </c>
    </row>
    <row r="231" spans="6:20" x14ac:dyDescent="0.25">
      <c r="F231" s="143">
        <v>41367</v>
      </c>
      <c r="G231" s="151" cm="1">
        <f t="array" ref="G231">MMULT(MMULT(TRANSPOSE($N$3:$N$7),MMULT(TRANSPOSE(ln_return!B211:F463),ln_return!B211:F463)/(COUNT(ln_return!F211:F463))),$N$3:$N$7)</f>
        <v>3.4985983839811077E-5</v>
      </c>
      <c r="H231" s="126">
        <f>SQRT(G231)</f>
        <v>5.9148950827390906E-3</v>
      </c>
      <c r="I231" s="126">
        <f>$J$10*H231</f>
        <v>-1.3760103600904707E-2</v>
      </c>
      <c r="J231" s="126">
        <f>I231*$G$15</f>
        <v>-4.3513268218743434E-2</v>
      </c>
      <c r="K231" s="126">
        <f>H231*$J$11</f>
        <v>-1.5764462486369719E-2</v>
      </c>
      <c r="L231" s="105">
        <f>K231*$G$15</f>
        <v>-4.9851607545209425E-2</v>
      </c>
      <c r="N231" s="239">
        <v>41367</v>
      </c>
      <c r="O231" s="250">
        <v>1.501980606416087E-3</v>
      </c>
      <c r="Q231" s="80">
        <f t="shared" si="14"/>
        <v>0</v>
      </c>
      <c r="R231" s="81">
        <f t="shared" si="15"/>
        <v>0</v>
      </c>
      <c r="S231" s="81">
        <f t="shared" si="16"/>
        <v>0</v>
      </c>
      <c r="T231" s="82">
        <f t="shared" si="17"/>
        <v>0</v>
      </c>
    </row>
    <row r="232" spans="6:20" x14ac:dyDescent="0.25">
      <c r="F232" s="143">
        <v>41366</v>
      </c>
      <c r="G232" s="151" cm="1">
        <f t="array" ref="G232">MMULT(MMULT(TRANSPOSE($N$3:$N$7),MMULT(TRANSPOSE(ln_return!B212:F464),ln_return!B212:F464)/(COUNT(ln_return!F212:F464))),$N$3:$N$7)</f>
        <v>3.6318448253401987E-5</v>
      </c>
      <c r="H232" s="126">
        <f>SQRT(G232)</f>
        <v>6.0264789266537711E-3</v>
      </c>
      <c r="I232" s="126">
        <f>$J$10*H232</f>
        <v>-1.4019686438972929E-2</v>
      </c>
      <c r="J232" s="126">
        <f>I232*$G$15</f>
        <v>-4.4334141228529675E-2</v>
      </c>
      <c r="K232" s="126">
        <f>H232*$J$11</f>
        <v>-1.6061857333931971E-2</v>
      </c>
      <c r="L232" s="105">
        <f>K232*$G$15</f>
        <v>-5.0792052627904719E-2</v>
      </c>
      <c r="N232" s="239">
        <v>41366</v>
      </c>
      <c r="O232" s="250">
        <v>9.5994040297198158E-4</v>
      </c>
      <c r="Q232" s="80">
        <f t="shared" si="14"/>
        <v>0</v>
      </c>
      <c r="R232" s="81">
        <f t="shared" si="15"/>
        <v>0</v>
      </c>
      <c r="S232" s="81">
        <f t="shared" si="16"/>
        <v>0</v>
      </c>
      <c r="T232" s="82">
        <f t="shared" si="17"/>
        <v>0</v>
      </c>
    </row>
    <row r="233" spans="6:20" x14ac:dyDescent="0.25">
      <c r="F233" s="143">
        <v>41363</v>
      </c>
      <c r="G233" s="151" cm="1">
        <f t="array" ref="G233">MMULT(MMULT(TRANSPOSE($N$3:$N$7),MMULT(TRANSPOSE(ln_return!B213:F465),ln_return!B213:F465)/(COUNT(ln_return!F213:F465))),$N$3:$N$7)</f>
        <v>3.6742511298771044E-5</v>
      </c>
      <c r="H233" s="126">
        <f>SQRT(G233)</f>
        <v>6.0615601373549899E-3</v>
      </c>
      <c r="I233" s="126">
        <f>$J$10*H233</f>
        <v>-1.4101297538906488E-2</v>
      </c>
      <c r="J233" s="126">
        <f>I233*$G$15</f>
        <v>-4.4592218186671334E-2</v>
      </c>
      <c r="K233" s="126">
        <f>H233*$J$11</f>
        <v>-1.6155356275559807E-2</v>
      </c>
      <c r="L233" s="105">
        <f>K233*$G$15</f>
        <v>-5.1087722242263815E-2</v>
      </c>
      <c r="N233" s="239">
        <v>41363</v>
      </c>
      <c r="O233" s="250">
        <v>-5.8742684916167408E-4</v>
      </c>
      <c r="Q233" s="80">
        <f t="shared" si="14"/>
        <v>0</v>
      </c>
      <c r="R233" s="81">
        <f t="shared" si="15"/>
        <v>0</v>
      </c>
      <c r="S233" s="81">
        <f t="shared" si="16"/>
        <v>0</v>
      </c>
      <c r="T233" s="82">
        <f t="shared" si="17"/>
        <v>0</v>
      </c>
    </row>
    <row r="234" spans="6:20" x14ac:dyDescent="0.25">
      <c r="F234" s="143">
        <v>41362</v>
      </c>
      <c r="G234" s="151" cm="1">
        <f t="array" ref="G234">MMULT(MMULT(TRANSPOSE($N$3:$N$7),MMULT(TRANSPOSE(ln_return!B214:F466),ln_return!B214:F466)/(COUNT(ln_return!F214:F466))),$N$3:$N$7)</f>
        <v>3.6784458297149714E-5</v>
      </c>
      <c r="H234" s="126">
        <f>SQRT(G234)</f>
        <v>6.0650192330403791E-3</v>
      </c>
      <c r="I234" s="126">
        <f>$J$10*H234</f>
        <v>-1.4109344598800297E-2</v>
      </c>
      <c r="J234" s="126">
        <f>I234*$G$15</f>
        <v>-4.4617665224403566E-2</v>
      </c>
      <c r="K234" s="126">
        <f>H234*$J$11</f>
        <v>-1.6164575506570043E-2</v>
      </c>
      <c r="L234" s="105">
        <f>K234*$G$15</f>
        <v>-5.1116876010531415E-2</v>
      </c>
      <c r="N234" s="239">
        <v>41362</v>
      </c>
      <c r="O234" s="250">
        <v>2.3555015406302783E-3</v>
      </c>
      <c r="Q234" s="80">
        <f t="shared" si="14"/>
        <v>0</v>
      </c>
      <c r="R234" s="81">
        <f t="shared" si="15"/>
        <v>0</v>
      </c>
      <c r="S234" s="81">
        <f t="shared" si="16"/>
        <v>0</v>
      </c>
      <c r="T234" s="82">
        <f t="shared" si="17"/>
        <v>0</v>
      </c>
    </row>
    <row r="235" spans="6:20" x14ac:dyDescent="0.25">
      <c r="F235" s="143">
        <v>41361</v>
      </c>
      <c r="G235" s="151" cm="1">
        <f t="array" ref="G235">MMULT(MMULT(TRANSPOSE($N$3:$N$7),MMULT(TRANSPOSE(ln_return!B215:F467),ln_return!B215:F467)/(COUNT(ln_return!F215:F467))),$N$3:$N$7)</f>
        <v>3.7447000069412828E-5</v>
      </c>
      <c r="H235" s="126">
        <f>SQRT(G235)</f>
        <v>6.1193954006431737E-3</v>
      </c>
      <c r="I235" s="126">
        <f>$J$10*H235</f>
        <v>-1.4235842480701547E-2</v>
      </c>
      <c r="J235" s="126">
        <f>I235*$G$15</f>
        <v>-4.5017686650398507E-2</v>
      </c>
      <c r="K235" s="126">
        <f>H235*$J$11</f>
        <v>-1.6309499641712921E-2</v>
      </c>
      <c r="L235" s="105">
        <f>K235*$G$15</f>
        <v>-5.1575166365512959E-2</v>
      </c>
      <c r="N235" s="239">
        <v>41361</v>
      </c>
      <c r="O235" s="250">
        <v>3.2765548401730259E-3</v>
      </c>
      <c r="Q235" s="80">
        <f t="shared" si="14"/>
        <v>0</v>
      </c>
      <c r="R235" s="81">
        <f t="shared" si="15"/>
        <v>0</v>
      </c>
      <c r="S235" s="81">
        <f t="shared" si="16"/>
        <v>0</v>
      </c>
      <c r="T235" s="82">
        <f t="shared" si="17"/>
        <v>0</v>
      </c>
    </row>
    <row r="236" spans="6:20" x14ac:dyDescent="0.25">
      <c r="F236" s="143">
        <v>41360</v>
      </c>
      <c r="G236" s="151" cm="1">
        <f t="array" ref="G236">MMULT(MMULT(TRANSPOSE($N$3:$N$7),MMULT(TRANSPOSE(ln_return!B216:F468),ln_return!B216:F468)/(COUNT(ln_return!F216:F468))),$N$3:$N$7)</f>
        <v>3.7511910465486228E-5</v>
      </c>
      <c r="H236" s="126">
        <f>SQRT(G236)</f>
        <v>6.1246967651865207E-3</v>
      </c>
      <c r="I236" s="126">
        <f>$J$10*H236</f>
        <v>-1.4248175298836476E-2</v>
      </c>
      <c r="J236" s="126">
        <f>I236*$G$15</f>
        <v>-4.5056686445673517E-2</v>
      </c>
      <c r="K236" s="126">
        <f>H236*$J$11</f>
        <v>-1.6323628913881085E-2</v>
      </c>
      <c r="L236" s="105">
        <f>K236*$G$15</f>
        <v>-5.1619847047244781E-2</v>
      </c>
      <c r="N236" s="239">
        <v>41360</v>
      </c>
      <c r="O236" s="250">
        <v>5.8612452157932853E-3</v>
      </c>
      <c r="Q236" s="80">
        <f t="shared" si="14"/>
        <v>0</v>
      </c>
      <c r="R236" s="81">
        <f t="shared" si="15"/>
        <v>0</v>
      </c>
      <c r="S236" s="81">
        <f t="shared" si="16"/>
        <v>0</v>
      </c>
      <c r="T236" s="82">
        <f t="shared" si="17"/>
        <v>0</v>
      </c>
    </row>
    <row r="237" spans="6:20" x14ac:dyDescent="0.25">
      <c r="F237" s="143">
        <v>41359</v>
      </c>
      <c r="G237" s="151" cm="1">
        <f t="array" ref="G237">MMULT(MMULT(TRANSPOSE($N$3:$N$7),MMULT(TRANSPOSE(ln_return!B217:F469),ln_return!B217:F469)/(COUNT(ln_return!F217:F469))),$N$3:$N$7)</f>
        <v>3.7331637537714318E-5</v>
      </c>
      <c r="H237" s="126">
        <f>SQRT(G237)</f>
        <v>6.1099621551785671E-3</v>
      </c>
      <c r="I237" s="126">
        <f>$J$10*H237</f>
        <v>-1.4213897470169653E-2</v>
      </c>
      <c r="J237" s="126">
        <f>I237*$G$15</f>
        <v>-4.494829043384134E-2</v>
      </c>
      <c r="K237" s="126">
        <f>H237*$J$11</f>
        <v>-1.6284358021756637E-2</v>
      </c>
      <c r="L237" s="105">
        <f>K237*$G$15</f>
        <v>-5.1495661582384757E-2</v>
      </c>
      <c r="N237" s="239">
        <v>41359</v>
      </c>
      <c r="O237" s="250">
        <v>1.4903395833457209E-3</v>
      </c>
      <c r="Q237" s="80">
        <f t="shared" si="14"/>
        <v>0</v>
      </c>
      <c r="R237" s="81">
        <f t="shared" si="15"/>
        <v>0</v>
      </c>
      <c r="S237" s="81">
        <f t="shared" si="16"/>
        <v>0</v>
      </c>
      <c r="T237" s="82">
        <f t="shared" si="17"/>
        <v>0</v>
      </c>
    </row>
    <row r="238" spans="6:20" x14ac:dyDescent="0.25">
      <c r="F238" s="143">
        <v>41356</v>
      </c>
      <c r="G238" s="151" cm="1">
        <f t="array" ref="G238">MMULT(MMULT(TRANSPOSE($N$3:$N$7),MMULT(TRANSPOSE(ln_return!B218:F470),ln_return!B218:F470)/(COUNT(ln_return!F218:F470))),$N$3:$N$7)</f>
        <v>3.7365863188024909E-5</v>
      </c>
      <c r="H238" s="126">
        <f>SQRT(G238)</f>
        <v>6.1127623205900058E-3</v>
      </c>
      <c r="I238" s="126">
        <f>$J$10*H238</f>
        <v>-1.4220411629021516E-2</v>
      </c>
      <c r="J238" s="126">
        <f>I238*$G$15</f>
        <v>-4.4968890012853376E-2</v>
      </c>
      <c r="K238" s="126">
        <f>H238*$J$11</f>
        <v>-1.6291821062430524E-2</v>
      </c>
      <c r="L238" s="105">
        <f>K238*$G$15</f>
        <v>-5.1519261789184721E-2</v>
      </c>
      <c r="N238" s="239">
        <v>41356</v>
      </c>
      <c r="O238" s="250">
        <v>-1.0406839292666427E-3</v>
      </c>
      <c r="Q238" s="80">
        <f t="shared" si="14"/>
        <v>0</v>
      </c>
      <c r="R238" s="81">
        <f t="shared" si="15"/>
        <v>0</v>
      </c>
      <c r="S238" s="81">
        <f t="shared" si="16"/>
        <v>0</v>
      </c>
      <c r="T238" s="82">
        <f t="shared" si="17"/>
        <v>0</v>
      </c>
    </row>
    <row r="239" spans="6:20" x14ac:dyDescent="0.25">
      <c r="F239" s="143">
        <v>41355</v>
      </c>
      <c r="G239" s="151" cm="1">
        <f t="array" ref="G239">MMULT(MMULT(TRANSPOSE($N$3:$N$7),MMULT(TRANSPOSE(ln_return!B219:F471),ln_return!B219:F471)/(COUNT(ln_return!F219:F471))),$N$3:$N$7)</f>
        <v>3.6614359723126123E-5</v>
      </c>
      <c r="H239" s="126">
        <f>SQRT(G239)</f>
        <v>6.0509800630250072E-3</v>
      </c>
      <c r="I239" s="126">
        <f>$J$10*H239</f>
        <v>-1.4076684605481738E-2</v>
      </c>
      <c r="J239" s="126">
        <f>I239*$G$15</f>
        <v>-4.451438525715104E-2</v>
      </c>
      <c r="K239" s="126">
        <f>H239*$J$11</f>
        <v>-1.6127158111003223E-2</v>
      </c>
      <c r="L239" s="105">
        <f>K239*$G$15</f>
        <v>-5.0998551816428775E-2</v>
      </c>
      <c r="N239" s="239">
        <v>41355</v>
      </c>
      <c r="O239" s="250">
        <v>-2.7897805640529297E-3</v>
      </c>
      <c r="Q239" s="80">
        <f t="shared" si="14"/>
        <v>0</v>
      </c>
      <c r="R239" s="81">
        <f t="shared" si="15"/>
        <v>0</v>
      </c>
      <c r="S239" s="81">
        <f t="shared" si="16"/>
        <v>0</v>
      </c>
      <c r="T239" s="82">
        <f t="shared" si="17"/>
        <v>0</v>
      </c>
    </row>
    <row r="240" spans="6:20" x14ac:dyDescent="0.25">
      <c r="F240" s="143">
        <v>41354</v>
      </c>
      <c r="G240" s="151" cm="1">
        <f t="array" ref="G240">MMULT(MMULT(TRANSPOSE($N$3:$N$7),MMULT(TRANSPOSE(ln_return!B220:F472),ln_return!B220:F472)/(COUNT(ln_return!F220:F472))),$N$3:$N$7)</f>
        <v>3.67382560554404E-5</v>
      </c>
      <c r="H240" s="126">
        <f>SQRT(G240)</f>
        <v>6.0612091248727264E-3</v>
      </c>
      <c r="I240" s="126">
        <f>$J$10*H240</f>
        <v>-1.4100480961764613E-2</v>
      </c>
      <c r="J240" s="126">
        <f>I240*$G$15</f>
        <v>-4.4589635943017784E-2</v>
      </c>
      <c r="K240" s="126">
        <f>H240*$J$11</f>
        <v>-1.6154420752100562E-2</v>
      </c>
      <c r="L240" s="105">
        <f>K240*$G$15</f>
        <v>-5.1084763857328075E-2</v>
      </c>
      <c r="N240" s="239">
        <v>41354</v>
      </c>
      <c r="O240" s="250">
        <v>3.2026900239424403E-3</v>
      </c>
      <c r="Q240" s="80">
        <f t="shared" si="14"/>
        <v>0</v>
      </c>
      <c r="R240" s="81">
        <f t="shared" si="15"/>
        <v>0</v>
      </c>
      <c r="S240" s="81">
        <f t="shared" si="16"/>
        <v>0</v>
      </c>
      <c r="T240" s="82">
        <f t="shared" si="17"/>
        <v>0</v>
      </c>
    </row>
    <row r="241" spans="6:20" x14ac:dyDescent="0.25">
      <c r="F241" s="143">
        <v>41353</v>
      </c>
      <c r="G241" s="151" cm="1">
        <f t="array" ref="G241">MMULT(MMULT(TRANSPOSE($N$3:$N$7),MMULT(TRANSPOSE(ln_return!B221:F473),ln_return!B221:F473)/(COUNT(ln_return!F221:F473))),$N$3:$N$7)</f>
        <v>3.6635779795953101E-5</v>
      </c>
      <c r="H241" s="126">
        <f>SQRT(G241)</f>
        <v>6.0527497714636365E-3</v>
      </c>
      <c r="I241" s="126">
        <f>$J$10*H241</f>
        <v>-1.4080801562945616E-2</v>
      </c>
      <c r="J241" s="126">
        <f>I241*$G$15</f>
        <v>-4.4527404219766926E-2</v>
      </c>
      <c r="K241" s="126">
        <f>H241*$J$11</f>
        <v>-1.6131874763099723E-2</v>
      </c>
      <c r="L241" s="105">
        <f>K241*$G$15</f>
        <v>-5.1013467179984326E-2</v>
      </c>
      <c r="N241" s="239">
        <v>41353</v>
      </c>
      <c r="O241" s="250">
        <v>-9.4507810283040467E-3</v>
      </c>
      <c r="Q241" s="80">
        <f t="shared" si="14"/>
        <v>0</v>
      </c>
      <c r="R241" s="81">
        <f t="shared" si="15"/>
        <v>0</v>
      </c>
      <c r="S241" s="81">
        <f t="shared" si="16"/>
        <v>0</v>
      </c>
      <c r="T241" s="82">
        <f t="shared" si="17"/>
        <v>0</v>
      </c>
    </row>
    <row r="242" spans="6:20" x14ac:dyDescent="0.25">
      <c r="F242" s="143">
        <v>41352</v>
      </c>
      <c r="G242" s="151" cm="1">
        <f t="array" ref="G242">MMULT(MMULT(TRANSPOSE($N$3:$N$7),MMULT(TRANSPOSE(ln_return!B222:F474),ln_return!B222:F474)/(COUNT(ln_return!F222:F474))),$N$3:$N$7)</f>
        <v>3.6640371220911549E-5</v>
      </c>
      <c r="H242" s="126">
        <f>SQRT(G242)</f>
        <v>6.0531290438013583E-3</v>
      </c>
      <c r="I242" s="126">
        <f>$J$10*H242</f>
        <v>-1.4081683882342157E-2</v>
      </c>
      <c r="J242" s="126">
        <f>I242*$G$15</f>
        <v>-4.4530194358683738E-2</v>
      </c>
      <c r="K242" s="126">
        <f>H242*$J$11</f>
        <v>-1.6132885605127604E-2</v>
      </c>
      <c r="L242" s="105">
        <f>K242*$G$15</f>
        <v>-5.1016663743147048E-2</v>
      </c>
      <c r="N242" s="239">
        <v>41352</v>
      </c>
      <c r="O242" s="250">
        <v>1.1114607703605929E-4</v>
      </c>
      <c r="Q242" s="80">
        <f t="shared" si="14"/>
        <v>0</v>
      </c>
      <c r="R242" s="81">
        <f t="shared" si="15"/>
        <v>0</v>
      </c>
      <c r="S242" s="81">
        <f t="shared" si="16"/>
        <v>0</v>
      </c>
      <c r="T242" s="82">
        <f t="shared" si="17"/>
        <v>0</v>
      </c>
    </row>
    <row r="243" spans="6:20" x14ac:dyDescent="0.25">
      <c r="F243" s="143">
        <v>41349</v>
      </c>
      <c r="G243" s="151" cm="1">
        <f t="array" ref="G243">MMULT(MMULT(TRANSPOSE($N$3:$N$7),MMULT(TRANSPOSE(ln_return!B223:F475),ln_return!B223:F475)/(COUNT(ln_return!F223:F475))),$N$3:$N$7)</f>
        <v>3.6383068167935645E-5</v>
      </c>
      <c r="H243" s="126">
        <f>SQRT(G243)</f>
        <v>6.0318378764631633E-3</v>
      </c>
      <c r="I243" s="126">
        <f>$J$10*H243</f>
        <v>-1.40321532204691E-2</v>
      </c>
      <c r="J243" s="126">
        <f>I243*$G$15</f>
        <v>-4.4373564653149219E-2</v>
      </c>
      <c r="K243" s="126">
        <f>H243*$J$11</f>
        <v>-1.6076140083170085E-2</v>
      </c>
      <c r="L243" s="105">
        <f>K243*$G$15</f>
        <v>-5.0837218646746195E-2</v>
      </c>
      <c r="N243" s="239">
        <v>41349</v>
      </c>
      <c r="O243" s="250">
        <v>2.7136699018239343E-3</v>
      </c>
      <c r="Q243" s="80">
        <f t="shared" si="14"/>
        <v>0</v>
      </c>
      <c r="R243" s="81">
        <f t="shared" si="15"/>
        <v>0</v>
      </c>
      <c r="S243" s="81">
        <f t="shared" si="16"/>
        <v>0</v>
      </c>
      <c r="T243" s="82">
        <f t="shared" si="17"/>
        <v>0</v>
      </c>
    </row>
    <row r="244" spans="6:20" x14ac:dyDescent="0.25">
      <c r="F244" s="143">
        <v>41348</v>
      </c>
      <c r="G244" s="151" cm="1">
        <f t="array" ref="G244">MMULT(MMULT(TRANSPOSE($N$3:$N$7),MMULT(TRANSPOSE(ln_return!B224:F476),ln_return!B224:F476)/(COUNT(ln_return!F224:F476))),$N$3:$N$7)</f>
        <v>3.6474125563076623E-5</v>
      </c>
      <c r="H244" s="126">
        <f>SQRT(G244)</f>
        <v>6.0393812235258523E-3</v>
      </c>
      <c r="I244" s="126">
        <f>$J$10*H244</f>
        <v>-1.4049701669871538E-2</v>
      </c>
      <c r="J244" s="126">
        <f>I244*$G$15</f>
        <v>-4.4429057722665144E-2</v>
      </c>
      <c r="K244" s="126">
        <f>H244*$J$11</f>
        <v>-1.6096244719030567E-2</v>
      </c>
      <c r="L244" s="105">
        <f>K244*$G$15</f>
        <v>-5.0900795087593619E-2</v>
      </c>
      <c r="N244" s="239">
        <v>41348</v>
      </c>
      <c r="O244" s="250">
        <v>3.3102798958633949E-3</v>
      </c>
      <c r="Q244" s="80">
        <f t="shared" si="14"/>
        <v>0</v>
      </c>
      <c r="R244" s="81">
        <f t="shared" si="15"/>
        <v>0</v>
      </c>
      <c r="S244" s="81">
        <f t="shared" si="16"/>
        <v>0</v>
      </c>
      <c r="T244" s="82">
        <f t="shared" si="17"/>
        <v>0</v>
      </c>
    </row>
    <row r="245" spans="6:20" x14ac:dyDescent="0.25">
      <c r="F245" s="143">
        <v>41347</v>
      </c>
      <c r="G245" s="151" cm="1">
        <f t="array" ref="G245">MMULT(MMULT(TRANSPOSE($N$3:$N$7),MMULT(TRANSPOSE(ln_return!B225:F477),ln_return!B225:F477)/(COUNT(ln_return!F225:F477))),$N$3:$N$7)</f>
        <v>3.6702572428644479E-5</v>
      </c>
      <c r="H245" s="126">
        <f>SQRT(G245)</f>
        <v>6.0582648034436786E-3</v>
      </c>
      <c r="I245" s="126">
        <f>$J$10*H245</f>
        <v>-1.4093631445867654E-2</v>
      </c>
      <c r="J245" s="126">
        <f>I245*$G$15</f>
        <v>-4.4567975871913863E-2</v>
      </c>
      <c r="K245" s="126">
        <f>H245*$J$11</f>
        <v>-1.6146573504758593E-2</v>
      </c>
      <c r="L245" s="105">
        <f>K245*$G$15</f>
        <v>-5.1059948682364756E-2</v>
      </c>
      <c r="N245" s="239">
        <v>41347</v>
      </c>
      <c r="O245" s="250">
        <v>7.2228088275484862E-3</v>
      </c>
      <c r="Q245" s="80">
        <f t="shared" si="14"/>
        <v>0</v>
      </c>
      <c r="R245" s="81">
        <f t="shared" si="15"/>
        <v>0</v>
      </c>
      <c r="S245" s="81">
        <f t="shared" si="16"/>
        <v>0</v>
      </c>
      <c r="T245" s="82">
        <f t="shared" si="17"/>
        <v>0</v>
      </c>
    </row>
    <row r="246" spans="6:20" x14ac:dyDescent="0.25">
      <c r="F246" s="143">
        <v>41346</v>
      </c>
      <c r="G246" s="151" cm="1">
        <f t="array" ref="G246">MMULT(MMULT(TRANSPOSE($N$3:$N$7),MMULT(TRANSPOSE(ln_return!B226:F478),ln_return!B226:F478)/(COUNT(ln_return!F226:F478))),$N$3:$N$7)</f>
        <v>3.6884919685895671E-5</v>
      </c>
      <c r="H246" s="126">
        <f>SQRT(G246)</f>
        <v>6.073295619834068E-3</v>
      </c>
      <c r="I246" s="126">
        <f>$J$10*H246</f>
        <v>-1.4128598353622535E-2</v>
      </c>
      <c r="J246" s="126">
        <f>I246*$G$15</f>
        <v>-4.467855094315229E-2</v>
      </c>
      <c r="K246" s="126">
        <f>H246*$J$11</f>
        <v>-1.6186633850345668E-2</v>
      </c>
      <c r="L246" s="105">
        <f>K246*$G$15</f>
        <v>-5.1186630618273388E-2</v>
      </c>
      <c r="N246" s="239">
        <v>41346</v>
      </c>
      <c r="O246" s="250">
        <v>-5.1271136299293482E-3</v>
      </c>
      <c r="Q246" s="80">
        <f t="shared" si="14"/>
        <v>0</v>
      </c>
      <c r="R246" s="81">
        <f t="shared" si="15"/>
        <v>0</v>
      </c>
      <c r="S246" s="81">
        <f t="shared" si="16"/>
        <v>0</v>
      </c>
      <c r="T246" s="82">
        <f t="shared" si="17"/>
        <v>0</v>
      </c>
    </row>
    <row r="247" spans="6:20" x14ac:dyDescent="0.25">
      <c r="F247" s="143">
        <v>41345</v>
      </c>
      <c r="G247" s="151" cm="1">
        <f t="array" ref="G247">MMULT(MMULT(TRANSPOSE($N$3:$N$7),MMULT(TRANSPOSE(ln_return!B227:F479),ln_return!B227:F479)/(COUNT(ln_return!F227:F479))),$N$3:$N$7)</f>
        <v>3.688286235483384E-5</v>
      </c>
      <c r="H247" s="126">
        <f>SQRT(G247)</f>
        <v>6.0731262422934898E-3</v>
      </c>
      <c r="I247" s="126">
        <f>$J$10*H247</f>
        <v>-1.41282043225411E-2</v>
      </c>
      <c r="J247" s="126">
        <f>I247*$G$15</f>
        <v>-4.4677304907466055E-2</v>
      </c>
      <c r="K247" s="126">
        <f>H247*$J$11</f>
        <v>-1.6186182422915911E-2</v>
      </c>
      <c r="L247" s="105">
        <f>K247*$G$15</f>
        <v>-5.1185203079397078E-2</v>
      </c>
      <c r="N247" s="239">
        <v>41345</v>
      </c>
      <c r="O247" s="250">
        <v>-8.1086242863653304E-4</v>
      </c>
      <c r="Q247" s="80">
        <f t="shared" si="14"/>
        <v>0</v>
      </c>
      <c r="R247" s="81">
        <f t="shared" si="15"/>
        <v>0</v>
      </c>
      <c r="S247" s="81">
        <f t="shared" si="16"/>
        <v>0</v>
      </c>
      <c r="T247" s="82">
        <f t="shared" si="17"/>
        <v>0</v>
      </c>
    </row>
    <row r="248" spans="6:20" x14ac:dyDescent="0.25">
      <c r="F248" s="143">
        <v>41342</v>
      </c>
      <c r="G248" s="151" cm="1">
        <f t="array" ref="G248">MMULT(MMULT(TRANSPOSE($N$3:$N$7),MMULT(TRANSPOSE(ln_return!B228:F480),ln_return!B228:F480)/(COUNT(ln_return!F228:F480))),$N$3:$N$7)</f>
        <v>3.6862386058811771E-5</v>
      </c>
      <c r="H248" s="126">
        <f>SQRT(G248)</f>
        <v>6.0714401964288315E-3</v>
      </c>
      <c r="I248" s="126">
        <f>$J$10*H248</f>
        <v>-1.4124281993328316E-2</v>
      </c>
      <c r="J248" s="126">
        <f>I248*$G$15</f>
        <v>-4.4664901413420645E-2</v>
      </c>
      <c r="K248" s="126">
        <f>H248*$J$11</f>
        <v>-1.6181688749501266E-2</v>
      </c>
      <c r="L248" s="105">
        <f>K248*$G$15</f>
        <v>-5.1170992836345852E-2</v>
      </c>
      <c r="N248" s="239">
        <v>41342</v>
      </c>
      <c r="O248" s="250">
        <v>6.3117139574416269E-3</v>
      </c>
      <c r="Q248" s="80">
        <f t="shared" si="14"/>
        <v>0</v>
      </c>
      <c r="R248" s="81">
        <f t="shared" si="15"/>
        <v>0</v>
      </c>
      <c r="S248" s="81">
        <f t="shared" si="16"/>
        <v>0</v>
      </c>
      <c r="T248" s="82">
        <f t="shared" si="17"/>
        <v>0</v>
      </c>
    </row>
    <row r="249" spans="6:20" x14ac:dyDescent="0.25">
      <c r="F249" s="143">
        <v>41341</v>
      </c>
      <c r="G249" s="151" cm="1">
        <f t="array" ref="G249">MMULT(MMULT(TRANSPOSE($N$3:$N$7),MMULT(TRANSPOSE(ln_return!B229:F481),ln_return!B229:F481)/(COUNT(ln_return!F229:F481))),$N$3:$N$7)</f>
        <v>3.6889331673482142E-5</v>
      </c>
      <c r="H249" s="126">
        <f>SQRT(G249)</f>
        <v>6.0736588374292267E-3</v>
      </c>
      <c r="I249" s="126">
        <f>$J$10*H249</f>
        <v>-1.4129443324102845E-2</v>
      </c>
      <c r="J249" s="126">
        <f>I249*$G$15</f>
        <v>-4.4681222974425679E-2</v>
      </c>
      <c r="K249" s="126">
        <f>H249*$J$11</f>
        <v>-1.6187601903045364E-2</v>
      </c>
      <c r="L249" s="105">
        <f>K249*$G$15</f>
        <v>-5.1189691869699502E-2</v>
      </c>
      <c r="N249" s="239">
        <v>41341</v>
      </c>
      <c r="O249" s="250">
        <v>9.8944226265991649E-4</v>
      </c>
      <c r="Q249" s="80">
        <f t="shared" si="14"/>
        <v>0</v>
      </c>
      <c r="R249" s="81">
        <f t="shared" si="15"/>
        <v>0</v>
      </c>
      <c r="S249" s="81">
        <f t="shared" si="16"/>
        <v>0</v>
      </c>
      <c r="T249" s="82">
        <f t="shared" si="17"/>
        <v>0</v>
      </c>
    </row>
    <row r="250" spans="6:20" x14ac:dyDescent="0.25">
      <c r="F250" s="143">
        <v>41340</v>
      </c>
      <c r="G250" s="151" cm="1">
        <f t="array" ref="G250">MMULT(MMULT(TRANSPOSE($N$3:$N$7),MMULT(TRANSPOSE(ln_return!B230:F482),ln_return!B230:F482)/(COUNT(ln_return!F230:F482))),$N$3:$N$7)</f>
        <v>3.6935534423180092E-5</v>
      </c>
      <c r="H250" s="126">
        <f>SQRT(G250)</f>
        <v>6.077461182367197E-3</v>
      </c>
      <c r="I250" s="126">
        <f>$J$10*H250</f>
        <v>-1.4138288901165664E-2</v>
      </c>
      <c r="J250" s="126">
        <f>I250*$G$15</f>
        <v>-4.4709195145162722E-2</v>
      </c>
      <c r="K250" s="126">
        <f>H250*$J$11</f>
        <v>-1.6197735966844703E-2</v>
      </c>
      <c r="L250" s="105">
        <f>K250*$G$15</f>
        <v>-5.1221738593258868E-2</v>
      </c>
      <c r="N250" s="239">
        <v>41340</v>
      </c>
      <c r="O250" s="250">
        <v>-2.6542993180212375E-3</v>
      </c>
      <c r="Q250" s="80">
        <f t="shared" si="14"/>
        <v>0</v>
      </c>
      <c r="R250" s="81">
        <f t="shared" si="15"/>
        <v>0</v>
      </c>
      <c r="S250" s="81">
        <f t="shared" si="16"/>
        <v>0</v>
      </c>
      <c r="T250" s="82">
        <f t="shared" si="17"/>
        <v>0</v>
      </c>
    </row>
    <row r="251" spans="6:20" x14ac:dyDescent="0.25">
      <c r="F251" s="143">
        <v>41339</v>
      </c>
      <c r="G251" s="151" cm="1">
        <f t="array" ref="G251">MMULT(MMULT(TRANSPOSE($N$3:$N$7),MMULT(TRANSPOSE(ln_return!B231:F483),ln_return!B231:F483)/(COUNT(ln_return!F231:F483))),$N$3:$N$7)</f>
        <v>3.6935808742926982E-5</v>
      </c>
      <c r="H251" s="126">
        <f>SQRT(G251)</f>
        <v>6.0774837509389515E-3</v>
      </c>
      <c r="I251" s="126">
        <f>$J$10*H251</f>
        <v>-1.4138341403514585E-2</v>
      </c>
      <c r="J251" s="126">
        <f>I251*$G$15</f>
        <v>-4.4709361172167825E-2</v>
      </c>
      <c r="K251" s="126">
        <f>H251*$J$11</f>
        <v>-1.6197796116923076E-2</v>
      </c>
      <c r="L251" s="105">
        <f>K251*$G$15</f>
        <v>-5.1221928804507967E-2</v>
      </c>
      <c r="N251" s="239">
        <v>41339</v>
      </c>
      <c r="O251" s="250">
        <v>-8.1998152439254372E-5</v>
      </c>
      <c r="Q251" s="80">
        <f t="shared" si="14"/>
        <v>0</v>
      </c>
      <c r="R251" s="81">
        <f t="shared" si="15"/>
        <v>0</v>
      </c>
      <c r="S251" s="81">
        <f t="shared" si="16"/>
        <v>0</v>
      </c>
      <c r="T251" s="82">
        <f t="shared" si="17"/>
        <v>0</v>
      </c>
    </row>
    <row r="252" spans="6:20" x14ac:dyDescent="0.25">
      <c r="F252" s="143">
        <v>41338</v>
      </c>
      <c r="G252" s="151" cm="1">
        <f t="array" ref="G252">MMULT(MMULT(TRANSPOSE($N$3:$N$7),MMULT(TRANSPOSE(ln_return!B232:F484),ln_return!B232:F484)/(COUNT(ln_return!F232:F484))),$N$3:$N$7)</f>
        <v>3.6932548898716239E-5</v>
      </c>
      <c r="H252" s="126">
        <f>SQRT(G252)</f>
        <v>6.0772155547352633E-3</v>
      </c>
      <c r="I252" s="126">
        <f>$J$10*H252</f>
        <v>-1.4137717485846309E-2</v>
      </c>
      <c r="J252" s="126">
        <f>I252*$G$15</f>
        <v>-4.470738817126365E-2</v>
      </c>
      <c r="K252" s="126">
        <f>H252*$J$11</f>
        <v>-1.6197081316587161E-2</v>
      </c>
      <c r="L252" s="105">
        <f>K252*$G$15</f>
        <v>-5.1219668407374228E-2</v>
      </c>
      <c r="N252" s="239">
        <v>41338</v>
      </c>
      <c r="O252" s="250">
        <v>-1.9412675970006464E-3</v>
      </c>
      <c r="Q252" s="80">
        <f t="shared" si="14"/>
        <v>0</v>
      </c>
      <c r="R252" s="81">
        <f t="shared" si="15"/>
        <v>0</v>
      </c>
      <c r="S252" s="81">
        <f t="shared" si="16"/>
        <v>0</v>
      </c>
      <c r="T252" s="82">
        <f t="shared" si="17"/>
        <v>0</v>
      </c>
    </row>
    <row r="253" spans="6:20" x14ac:dyDescent="0.25">
      <c r="F253" s="143">
        <v>41335</v>
      </c>
      <c r="G253" s="151" cm="1">
        <f t="array" ref="G253">MMULT(MMULT(TRANSPOSE($N$3:$N$7),MMULT(TRANSPOSE(ln_return!B233:F485),ln_return!B233:F485)/(COUNT(ln_return!F233:F485))),$N$3:$N$7)</f>
        <v>3.6897528788960192E-5</v>
      </c>
      <c r="H253" s="126">
        <f>SQRT(G253)</f>
        <v>6.0743336086323237E-3</v>
      </c>
      <c r="I253" s="126">
        <f>$J$10*H253</f>
        <v>-1.4131013076656635E-2</v>
      </c>
      <c r="J253" s="126">
        <f>I253*$G$15</f>
        <v>-4.4686186967858518E-2</v>
      </c>
      <c r="K253" s="126">
        <f>H253*$J$11</f>
        <v>-1.6189400312851338E-2</v>
      </c>
      <c r="L253" s="105">
        <f>K253*$G$15</f>
        <v>-5.1195378940852763E-2</v>
      </c>
      <c r="N253" s="239">
        <v>41335</v>
      </c>
      <c r="O253" s="250">
        <v>7.4364552496371174E-4</v>
      </c>
      <c r="Q253" s="80">
        <f t="shared" si="14"/>
        <v>0</v>
      </c>
      <c r="R253" s="81">
        <f t="shared" si="15"/>
        <v>0</v>
      </c>
      <c r="S253" s="81">
        <f t="shared" si="16"/>
        <v>0</v>
      </c>
      <c r="T253" s="82">
        <f t="shared" si="17"/>
        <v>0</v>
      </c>
    </row>
    <row r="254" spans="6:20" x14ac:dyDescent="0.25">
      <c r="F254" s="143">
        <v>41334</v>
      </c>
      <c r="G254" s="151" cm="1">
        <f t="array" ref="G254">MMULT(MMULT(TRANSPOSE($N$3:$N$7),MMULT(TRANSPOSE(ln_return!B234:F486),ln_return!B234:F486)/(COUNT(ln_return!F234:F486))),$N$3:$N$7)</f>
        <v>3.7351594965845012E-5</v>
      </c>
      <c r="H254" s="126">
        <f>SQRT(G254)</f>
        <v>6.1115951245026869E-3</v>
      </c>
      <c r="I254" s="126">
        <f>$J$10*H254</f>
        <v>-1.4217696324885194E-2</v>
      </c>
      <c r="J254" s="126">
        <f>I254*$G$15</f>
        <v>-4.4960303467242516E-2</v>
      </c>
      <c r="K254" s="126">
        <f>H254*$J$11</f>
        <v>-1.6288710234820671E-2</v>
      </c>
      <c r="L254" s="105">
        <f>K254*$G$15</f>
        <v>-5.1509424488529451E-2</v>
      </c>
      <c r="N254" s="239">
        <v>41334</v>
      </c>
      <c r="O254" s="250">
        <v>-6.1167478277216938E-3</v>
      </c>
      <c r="Q254" s="80">
        <f t="shared" si="14"/>
        <v>0</v>
      </c>
      <c r="R254" s="81">
        <f t="shared" si="15"/>
        <v>0</v>
      </c>
      <c r="S254" s="81">
        <f t="shared" si="16"/>
        <v>0</v>
      </c>
      <c r="T254" s="82">
        <f t="shared" si="17"/>
        <v>0</v>
      </c>
    </row>
    <row r="255" spans="6:20" x14ac:dyDescent="0.25">
      <c r="F255" s="143">
        <v>41333</v>
      </c>
      <c r="G255" s="151" cm="1">
        <f t="array" ref="G255">MMULT(MMULT(TRANSPOSE($N$3:$N$7),MMULT(TRANSPOSE(ln_return!B235:F487),ln_return!B235:F487)/(COUNT(ln_return!F235:F487))),$N$3:$N$7)</f>
        <v>3.734729081331018E-5</v>
      </c>
      <c r="H255" s="126">
        <f>SQRT(G255)</f>
        <v>6.1112429843126169E-3</v>
      </c>
      <c r="I255" s="126">
        <f>$J$10*H255</f>
        <v>-1.4216877124302659E-2</v>
      </c>
      <c r="J255" s="126">
        <f>I255*$G$15</f>
        <v>-4.4957712927541173E-2</v>
      </c>
      <c r="K255" s="126">
        <f>H255*$J$11</f>
        <v>-1.6287771705778539E-2</v>
      </c>
      <c r="L255" s="105">
        <f>K255*$G$15</f>
        <v>-5.1506456599106097E-2</v>
      </c>
      <c r="N255" s="239">
        <v>41333</v>
      </c>
      <c r="O255" s="250">
        <v>1.4289589948392929E-2</v>
      </c>
      <c r="Q255" s="80">
        <f t="shared" si="14"/>
        <v>0</v>
      </c>
      <c r="R255" s="81">
        <f t="shared" si="15"/>
        <v>0</v>
      </c>
      <c r="S255" s="81">
        <f t="shared" si="16"/>
        <v>0</v>
      </c>
      <c r="T255" s="82">
        <f t="shared" si="17"/>
        <v>0</v>
      </c>
    </row>
    <row r="256" spans="6:20" x14ac:dyDescent="0.25">
      <c r="F256" s="143">
        <v>41332</v>
      </c>
      <c r="G256" s="151" cm="1">
        <f t="array" ref="G256">MMULT(MMULT(TRANSPOSE($N$3:$N$7),MMULT(TRANSPOSE(ln_return!B236:F488),ln_return!B236:F488)/(COUNT(ln_return!F236:F488))),$N$3:$N$7)</f>
        <v>3.7246648145490331E-5</v>
      </c>
      <c r="H256" s="126">
        <f>SQRT(G256)</f>
        <v>6.1030032070686583E-3</v>
      </c>
      <c r="I256" s="126">
        <f>$J$10*H256</f>
        <v>-1.4197708536028607E-2</v>
      </c>
      <c r="J256" s="126">
        <f>I256*$G$15</f>
        <v>-4.4897096529065171E-2</v>
      </c>
      <c r="K256" s="126">
        <f>H256*$J$11</f>
        <v>-1.6265810934295459E-2</v>
      </c>
      <c r="L256" s="105">
        <f>K256*$G$15</f>
        <v>-5.1437010542045088E-2</v>
      </c>
      <c r="N256" s="239">
        <v>41332</v>
      </c>
      <c r="O256" s="250">
        <v>-4.5836228455772967E-4</v>
      </c>
      <c r="Q256" s="80">
        <f t="shared" si="14"/>
        <v>0</v>
      </c>
      <c r="R256" s="81">
        <f t="shared" si="15"/>
        <v>0</v>
      </c>
      <c r="S256" s="81">
        <f t="shared" si="16"/>
        <v>0</v>
      </c>
      <c r="T256" s="82">
        <f t="shared" si="17"/>
        <v>0</v>
      </c>
    </row>
    <row r="257" spans="6:20" x14ac:dyDescent="0.25">
      <c r="F257" s="143">
        <v>41331</v>
      </c>
      <c r="G257" s="151" cm="1">
        <f t="array" ref="G257">MMULT(MMULT(TRANSPOSE($N$3:$N$7),MMULT(TRANSPOSE(ln_return!B237:F489),ln_return!B237:F489)/(COUNT(ln_return!F237:F489))),$N$3:$N$7)</f>
        <v>3.7598276094575386E-5</v>
      </c>
      <c r="H257" s="126">
        <f>SQRT(G257)</f>
        <v>6.1317433161031283E-3</v>
      </c>
      <c r="I257" s="126">
        <f>$J$10*H257</f>
        <v>-1.4264568027580648E-2</v>
      </c>
      <c r="J257" s="126">
        <f>I257*$G$15</f>
        <v>-4.5108524805570406E-2</v>
      </c>
      <c r="K257" s="126">
        <f>H257*$J$11</f>
        <v>-1.6342409481588417E-2</v>
      </c>
      <c r="L257" s="105">
        <f>K257*$G$15</f>
        <v>-5.1679236416950963E-2</v>
      </c>
      <c r="N257" s="239">
        <v>41331</v>
      </c>
      <c r="O257" s="250">
        <v>6.687599594722639E-4</v>
      </c>
      <c r="Q257" s="80">
        <f t="shared" si="14"/>
        <v>0</v>
      </c>
      <c r="R257" s="81">
        <f t="shared" si="15"/>
        <v>0</v>
      </c>
      <c r="S257" s="81">
        <f t="shared" si="16"/>
        <v>0</v>
      </c>
      <c r="T257" s="82">
        <f t="shared" si="17"/>
        <v>0</v>
      </c>
    </row>
    <row r="258" spans="6:20" x14ac:dyDescent="0.25">
      <c r="F258" s="143">
        <v>41328</v>
      </c>
      <c r="G258" s="151" cm="1">
        <f t="array" ref="G258">MMULT(MMULT(TRANSPOSE($N$3:$N$7),MMULT(TRANSPOSE(ln_return!B238:F490),ln_return!B238:F490)/(COUNT(ln_return!F238:F490))),$N$3:$N$7)</f>
        <v>3.7448240467608897E-5</v>
      </c>
      <c r="H258" s="126">
        <f>SQRT(G258)</f>
        <v>6.1194967495382243E-3</v>
      </c>
      <c r="I258" s="126">
        <f>$J$10*H258</f>
        <v>-1.4236078253488084E-2</v>
      </c>
      <c r="J258" s="126">
        <f>I258*$G$15</f>
        <v>-4.5018432229414249E-2</v>
      </c>
      <c r="K258" s="126">
        <f>H258*$J$11</f>
        <v>-1.6309769758229224E-2</v>
      </c>
      <c r="L258" s="105">
        <f>K258*$G$15</f>
        <v>-5.157602054893811E-2</v>
      </c>
      <c r="N258" s="239">
        <v>41328</v>
      </c>
      <c r="O258" s="250">
        <v>-9.6129484578419996E-4</v>
      </c>
      <c r="Q258" s="80">
        <f t="shared" si="14"/>
        <v>0</v>
      </c>
      <c r="R258" s="81">
        <f t="shared" si="15"/>
        <v>0</v>
      </c>
      <c r="S258" s="81">
        <f t="shared" si="16"/>
        <v>0</v>
      </c>
      <c r="T258" s="82">
        <f t="shared" si="17"/>
        <v>0</v>
      </c>
    </row>
    <row r="259" spans="6:20" x14ac:dyDescent="0.25">
      <c r="F259" s="143">
        <v>41327</v>
      </c>
      <c r="G259" s="151" cm="1">
        <f t="array" ref="G259">MMULT(MMULT(TRANSPOSE($N$3:$N$7),MMULT(TRANSPOSE(ln_return!B239:F491),ln_return!B239:F491)/(COUNT(ln_return!F239:F491))),$N$3:$N$7)</f>
        <v>3.735613033483113E-5</v>
      </c>
      <c r="H259" s="126">
        <f>SQRT(G259)</f>
        <v>6.11196615949656E-3</v>
      </c>
      <c r="I259" s="126">
        <f>$J$10*H259</f>
        <v>-1.4218559481354384E-2</v>
      </c>
      <c r="J259" s="126">
        <f>I259*$G$15</f>
        <v>-4.4963033007662266E-2</v>
      </c>
      <c r="K259" s="126">
        <f>H259*$J$11</f>
        <v>-1.6289699122562586E-2</v>
      </c>
      <c r="L259" s="105">
        <f>K259*$G$15</f>
        <v>-5.1512551626144119E-2</v>
      </c>
      <c r="N259" s="239">
        <v>41327</v>
      </c>
      <c r="O259" s="250">
        <v>5.0863822366059314E-3</v>
      </c>
      <c r="Q259" s="80">
        <f t="shared" si="14"/>
        <v>0</v>
      </c>
      <c r="R259" s="81">
        <f t="shared" si="15"/>
        <v>0</v>
      </c>
      <c r="S259" s="81">
        <f t="shared" si="16"/>
        <v>0</v>
      </c>
      <c r="T259" s="82">
        <f t="shared" si="17"/>
        <v>0</v>
      </c>
    </row>
    <row r="260" spans="6:20" x14ac:dyDescent="0.25">
      <c r="F260" s="143">
        <v>41326</v>
      </c>
      <c r="G260" s="151" cm="1">
        <f t="array" ref="G260">MMULT(MMULT(TRANSPOSE($N$3:$N$7),MMULT(TRANSPOSE(ln_return!B240:F492),ln_return!B240:F492)/(COUNT(ln_return!F240:F492))),$N$3:$N$7)</f>
        <v>3.7337426497870595E-5</v>
      </c>
      <c r="H260" s="126">
        <f>SQRT(G260)</f>
        <v>6.1104358680760728E-3</v>
      </c>
      <c r="I260" s="126">
        <f>$J$10*H260</f>
        <v>-1.4214999491161671E-2</v>
      </c>
      <c r="J260" s="126">
        <f>I260*$G$15</f>
        <v>-4.4951775330205432E-2</v>
      </c>
      <c r="K260" s="126">
        <f>H260*$J$11</f>
        <v>-1.628562056810743E-2</v>
      </c>
      <c r="L260" s="105">
        <f>K260*$G$15</f>
        <v>-5.14996541045048E-2</v>
      </c>
      <c r="N260" s="239">
        <v>41326</v>
      </c>
      <c r="O260" s="250">
        <v>-3.5744070108686744E-3</v>
      </c>
      <c r="Q260" s="80">
        <f t="shared" si="14"/>
        <v>0</v>
      </c>
      <c r="R260" s="81">
        <f t="shared" si="15"/>
        <v>0</v>
      </c>
      <c r="S260" s="81">
        <f t="shared" si="16"/>
        <v>0</v>
      </c>
      <c r="T260" s="82">
        <f t="shared" si="17"/>
        <v>0</v>
      </c>
    </row>
    <row r="261" spans="6:20" x14ac:dyDescent="0.25">
      <c r="F261" s="143">
        <v>41325</v>
      </c>
      <c r="G261" s="151" cm="1">
        <f t="array" ref="G261">MMULT(MMULT(TRANSPOSE($N$3:$N$7),MMULT(TRANSPOSE(ln_return!B241:F493),ln_return!B241:F493)/(COUNT(ln_return!F241:F493))),$N$3:$N$7)</f>
        <v>3.7402835759260869E-5</v>
      </c>
      <c r="H261" s="126">
        <f>SQRT(G261)</f>
        <v>6.1157857842848674E-3</v>
      </c>
      <c r="I261" s="126">
        <f>$J$10*H261</f>
        <v>-1.4227445257360298E-2</v>
      </c>
      <c r="J261" s="126">
        <f>I261*$G$15</f>
        <v>-4.4991132298619028E-2</v>
      </c>
      <c r="K261" s="126">
        <f>H261*$J$11</f>
        <v>-1.6299879240864769E-2</v>
      </c>
      <c r="L261" s="105">
        <f>K261*$G$15</f>
        <v>-5.1544743986828984E-2</v>
      </c>
      <c r="N261" s="239">
        <v>41325</v>
      </c>
      <c r="O261" s="250">
        <v>6.1230119571984744E-3</v>
      </c>
      <c r="Q261" s="80">
        <f t="shared" si="14"/>
        <v>0</v>
      </c>
      <c r="R261" s="81">
        <f t="shared" si="15"/>
        <v>0</v>
      </c>
      <c r="S261" s="81">
        <f t="shared" si="16"/>
        <v>0</v>
      </c>
      <c r="T261" s="82">
        <f t="shared" si="17"/>
        <v>0</v>
      </c>
    </row>
    <row r="262" spans="6:20" x14ac:dyDescent="0.25">
      <c r="F262" s="143">
        <v>41321</v>
      </c>
      <c r="G262" s="151" cm="1">
        <f t="array" ref="G262">MMULT(MMULT(TRANSPOSE($N$3:$N$7),MMULT(TRANSPOSE(ln_return!B242:F494),ln_return!B242:F494)/(COUNT(ln_return!F242:F494))),$N$3:$N$7)</f>
        <v>3.7644148549662535E-5</v>
      </c>
      <c r="H262" s="126">
        <f>SQRT(G262)</f>
        <v>6.1354827478905466E-3</v>
      </c>
      <c r="I262" s="126">
        <f>$J$10*H262</f>
        <v>-1.4273267246769429E-2</v>
      </c>
      <c r="J262" s="126">
        <f>I262*$G$15</f>
        <v>-4.5136034152071999E-2</v>
      </c>
      <c r="K262" s="126">
        <f>H262*$J$11</f>
        <v>-1.6352375868364258E-2</v>
      </c>
      <c r="L262" s="105">
        <f>K262*$G$15</f>
        <v>-5.17107528992048E-2</v>
      </c>
      <c r="N262" s="239">
        <v>41321</v>
      </c>
      <c r="O262" s="250">
        <v>2.4457161767133537E-3</v>
      </c>
      <c r="Q262" s="80">
        <f t="shared" si="14"/>
        <v>0</v>
      </c>
      <c r="R262" s="81">
        <f t="shared" si="15"/>
        <v>0</v>
      </c>
      <c r="S262" s="81">
        <f t="shared" si="16"/>
        <v>0</v>
      </c>
      <c r="T262" s="82">
        <f t="shared" si="17"/>
        <v>0</v>
      </c>
    </row>
    <row r="263" spans="6:20" x14ac:dyDescent="0.25">
      <c r="F263" s="143">
        <v>41320</v>
      </c>
      <c r="G263" s="151" cm="1">
        <f t="array" ref="G263">MMULT(MMULT(TRANSPOSE($N$3:$N$7),MMULT(TRANSPOSE(ln_return!B243:F495),ln_return!B243:F495)/(COUNT(ln_return!F243:F495))),$N$3:$N$7)</f>
        <v>3.7831102031360117E-5</v>
      </c>
      <c r="H263" s="126">
        <f>SQRT(G263)</f>
        <v>6.1506993123839277E-3</v>
      </c>
      <c r="I263" s="126">
        <f>$J$10*H263</f>
        <v>-1.4308666269228811E-2</v>
      </c>
      <c r="J263" s="126">
        <f>I263*$G$15</f>
        <v>-4.5247975689987098E-2</v>
      </c>
      <c r="K263" s="126">
        <f>H263*$J$11</f>
        <v>-1.6392931272436826E-2</v>
      </c>
      <c r="L263" s="105">
        <f>K263*$G$15</f>
        <v>-5.1839000347502585E-2</v>
      </c>
      <c r="N263" s="239">
        <v>41320</v>
      </c>
      <c r="O263" s="250">
        <v>3.5021684354059521E-5</v>
      </c>
      <c r="Q263" s="80">
        <f t="shared" si="14"/>
        <v>0</v>
      </c>
      <c r="R263" s="81">
        <f t="shared" si="15"/>
        <v>0</v>
      </c>
      <c r="S263" s="81">
        <f t="shared" si="16"/>
        <v>0</v>
      </c>
      <c r="T263" s="82">
        <f t="shared" si="17"/>
        <v>0</v>
      </c>
    </row>
    <row r="264" spans="6:20" x14ac:dyDescent="0.25">
      <c r="F264" s="143">
        <v>41319</v>
      </c>
      <c r="G264" s="151" cm="1">
        <f t="array" ref="G264">MMULT(MMULT(TRANSPOSE($N$3:$N$7),MMULT(TRANSPOSE(ln_return!B244:F496),ln_return!B244:F496)/(COUNT(ln_return!F244:F496))),$N$3:$N$7)</f>
        <v>3.8303529472036421E-5</v>
      </c>
      <c r="H264" s="126">
        <f>SQRT(G264)</f>
        <v>6.1889845267245917E-3</v>
      </c>
      <c r="I264" s="126">
        <f>$J$10*H264</f>
        <v>-1.4397730996217413E-2</v>
      </c>
      <c r="J264" s="126">
        <f>I264*$G$15</f>
        <v>-4.5529623086452156E-2</v>
      </c>
      <c r="K264" s="126">
        <f>H264*$J$11</f>
        <v>-1.6494969570126552E-2</v>
      </c>
      <c r="L264" s="105">
        <f>K264*$G$15</f>
        <v>-5.2161673776768412E-2</v>
      </c>
      <c r="N264" s="239">
        <v>41319</v>
      </c>
      <c r="O264" s="250">
        <v>2.3127383143245386E-3</v>
      </c>
      <c r="Q264" s="80">
        <f t="shared" si="14"/>
        <v>0</v>
      </c>
      <c r="R264" s="81">
        <f t="shared" si="15"/>
        <v>0</v>
      </c>
      <c r="S264" s="81">
        <f t="shared" si="16"/>
        <v>0</v>
      </c>
      <c r="T264" s="82">
        <f t="shared" si="17"/>
        <v>0</v>
      </c>
    </row>
    <row r="265" spans="6:20" x14ac:dyDescent="0.25">
      <c r="F265" s="143">
        <v>41318</v>
      </c>
      <c r="G265" s="151" cm="1">
        <f t="array" ref="G265">MMULT(MMULT(TRANSPOSE($N$3:$N$7),MMULT(TRANSPOSE(ln_return!B245:F497),ln_return!B245:F497)/(COUNT(ln_return!F245:F497))),$N$3:$N$7)</f>
        <v>3.8301263251433529E-5</v>
      </c>
      <c r="H265" s="126">
        <f>SQRT(G265)</f>
        <v>6.1888014390052565E-3</v>
      </c>
      <c r="I265" s="126">
        <f>$J$10*H265</f>
        <v>-1.4397305070490774E-2</v>
      </c>
      <c r="J265" s="126">
        <f>I265*$G$15</f>
        <v>-4.5528276191041911E-2</v>
      </c>
      <c r="K265" s="126">
        <f>H265*$J$11</f>
        <v>-1.6494481602133411E-2</v>
      </c>
      <c r="L265" s="105">
        <f>K265*$G$15</f>
        <v>-5.2160130686484826E-2</v>
      </c>
      <c r="N265" s="239">
        <v>41318</v>
      </c>
      <c r="O265" s="250">
        <v>3.9665520666687243E-3</v>
      </c>
      <c r="Q265" s="80">
        <f t="shared" si="14"/>
        <v>0</v>
      </c>
      <c r="R265" s="81">
        <f t="shared" si="15"/>
        <v>0</v>
      </c>
      <c r="S265" s="81">
        <f t="shared" si="16"/>
        <v>0</v>
      </c>
      <c r="T265" s="82">
        <f t="shared" si="17"/>
        <v>0</v>
      </c>
    </row>
    <row r="266" spans="6:20" x14ac:dyDescent="0.25">
      <c r="F266" s="143">
        <v>41317</v>
      </c>
      <c r="G266" s="151" cm="1">
        <f t="array" ref="G266">MMULT(MMULT(TRANSPOSE($N$3:$N$7),MMULT(TRANSPOSE(ln_return!B246:F498),ln_return!B246:F498)/(COUNT(ln_return!F246:F498))),$N$3:$N$7)</f>
        <v>3.8305862715047411E-5</v>
      </c>
      <c r="H266" s="126">
        <f>SQRT(G266)</f>
        <v>6.1891730235183609E-3</v>
      </c>
      <c r="I266" s="126">
        <f>$J$10*H266</f>
        <v>-1.4398169505332861E-2</v>
      </c>
      <c r="J266" s="126">
        <f>I266*$G$15</f>
        <v>-4.5531009774031718E-2</v>
      </c>
      <c r="K266" s="126">
        <f>H266*$J$11</f>
        <v>-1.6495471954461795E-2</v>
      </c>
      <c r="L266" s="105">
        <f>K266*$G$15</f>
        <v>-5.2163262455528575E-2</v>
      </c>
      <c r="N266" s="239">
        <v>41317</v>
      </c>
      <c r="O266" s="250">
        <v>4.9812519182935487E-3</v>
      </c>
      <c r="Q266" s="80">
        <f t="shared" si="14"/>
        <v>0</v>
      </c>
      <c r="R266" s="81">
        <f t="shared" si="15"/>
        <v>0</v>
      </c>
      <c r="S266" s="81">
        <f t="shared" si="16"/>
        <v>0</v>
      </c>
      <c r="T266" s="82">
        <f t="shared" si="17"/>
        <v>0</v>
      </c>
    </row>
    <row r="267" spans="6:20" x14ac:dyDescent="0.25">
      <c r="F267" s="143">
        <v>41314</v>
      </c>
      <c r="G267" s="151" cm="1">
        <f t="array" ref="G267">MMULT(MMULT(TRANSPOSE($N$3:$N$7),MMULT(TRANSPOSE(ln_return!B247:F499),ln_return!B247:F499)/(COUNT(ln_return!F247:F499))),$N$3:$N$7)</f>
        <v>3.8510141079496612E-5</v>
      </c>
      <c r="H267" s="126">
        <f>SQRT(G267)</f>
        <v>6.2056539606633408E-3</v>
      </c>
      <c r="I267" s="126">
        <f>$J$10*H267</f>
        <v>-1.4436509898422286E-2</v>
      </c>
      <c r="J267" s="126">
        <f>I267*$G$15</f>
        <v>-4.5652252742580481E-2</v>
      </c>
      <c r="K267" s="126">
        <f>H267*$J$11</f>
        <v>-1.653939718250522E-2</v>
      </c>
      <c r="L267" s="105">
        <f>K267*$G$15</f>
        <v>-5.2302166222888094E-2</v>
      </c>
      <c r="N267" s="239">
        <v>41314</v>
      </c>
      <c r="O267" s="250">
        <v>3.5799882399755907E-3</v>
      </c>
      <c r="Q267" s="80">
        <f t="shared" si="14"/>
        <v>0</v>
      </c>
      <c r="R267" s="81">
        <f t="shared" si="15"/>
        <v>0</v>
      </c>
      <c r="S267" s="81">
        <f t="shared" si="16"/>
        <v>0</v>
      </c>
      <c r="T267" s="82">
        <f t="shared" si="17"/>
        <v>0</v>
      </c>
    </row>
    <row r="268" spans="6:20" x14ac:dyDescent="0.25">
      <c r="F268" s="143">
        <v>41313</v>
      </c>
      <c r="G268" s="151" cm="1">
        <f t="array" ref="G268">MMULT(MMULT(TRANSPOSE($N$3:$N$7),MMULT(TRANSPOSE(ln_return!B248:F500),ln_return!B248:F500)/(COUNT(ln_return!F248:F500))),$N$3:$N$7)</f>
        <v>3.8467155728143362E-5</v>
      </c>
      <c r="H268" s="126">
        <f>SQRT(G268)</f>
        <v>6.202189591438121E-3</v>
      </c>
      <c r="I268" s="126">
        <f>$J$10*H268</f>
        <v>-1.4428450570440303E-2</v>
      </c>
      <c r="J268" s="126">
        <f>I268*$G$15</f>
        <v>-4.5626766909747082E-2</v>
      </c>
      <c r="K268" s="126">
        <f>H268*$J$11</f>
        <v>-1.6530163896381636E-2</v>
      </c>
      <c r="L268" s="105">
        <f>K268*$G$15</f>
        <v>-5.2272968008449543E-2</v>
      </c>
      <c r="N268" s="239">
        <v>41313</v>
      </c>
      <c r="O268" s="250">
        <v>2.42740695588758E-3</v>
      </c>
      <c r="Q268" s="80">
        <f t="shared" si="14"/>
        <v>0</v>
      </c>
      <c r="R268" s="81">
        <f t="shared" si="15"/>
        <v>0</v>
      </c>
      <c r="S268" s="81">
        <f t="shared" si="16"/>
        <v>0</v>
      </c>
      <c r="T268" s="82">
        <f t="shared" si="17"/>
        <v>0</v>
      </c>
    </row>
    <row r="269" spans="6:20" x14ac:dyDescent="0.25">
      <c r="F269" s="143">
        <v>41312</v>
      </c>
      <c r="G269" s="151" cm="1">
        <f t="array" ref="G269">MMULT(MMULT(TRANSPOSE($N$3:$N$7),MMULT(TRANSPOSE(ln_return!B249:F501),ln_return!B249:F501)/(COUNT(ln_return!F249:F501))),$N$3:$N$7)</f>
        <v>3.8481976492227179E-5</v>
      </c>
      <c r="H269" s="126">
        <f>SQRT(G269)</f>
        <v>6.203384277330172E-3</v>
      </c>
      <c r="I269" s="126">
        <f>$J$10*H269</f>
        <v>-1.4431229825425423E-2</v>
      </c>
      <c r="J269" s="126">
        <f>I269*$G$15</f>
        <v>-4.5635555685698437E-2</v>
      </c>
      <c r="K269" s="126">
        <f>H269*$J$11</f>
        <v>-1.6533347990209977E-2</v>
      </c>
      <c r="L269" s="105">
        <f>K269*$G$15</f>
        <v>-5.2283036997230789E-2</v>
      </c>
      <c r="N269" s="239">
        <v>41312</v>
      </c>
      <c r="O269" s="250">
        <v>1.6678916806503775E-3</v>
      </c>
      <c r="Q269" s="80">
        <f t="shared" si="14"/>
        <v>0</v>
      </c>
      <c r="R269" s="81">
        <f t="shared" si="15"/>
        <v>0</v>
      </c>
      <c r="S269" s="81">
        <f t="shared" si="16"/>
        <v>0</v>
      </c>
      <c r="T269" s="82">
        <f t="shared" si="17"/>
        <v>0</v>
      </c>
    </row>
    <row r="270" spans="6:20" x14ac:dyDescent="0.25">
      <c r="F270" s="143">
        <v>41311</v>
      </c>
      <c r="G270" s="151" cm="1">
        <f t="array" ref="G270">MMULT(MMULT(TRANSPOSE($N$3:$N$7),MMULT(TRANSPOSE(ln_return!B250:F502),ln_return!B250:F502)/(COUNT(ln_return!F250:F502))),$N$3:$N$7)</f>
        <v>3.8475009304140364E-5</v>
      </c>
      <c r="H270" s="126">
        <f>SQRT(G270)</f>
        <v>6.2028226884330946E-3</v>
      </c>
      <c r="I270" s="126">
        <f>$J$10*H270</f>
        <v>-1.4429923374288622E-2</v>
      </c>
      <c r="J270" s="126">
        <f>I270*$G$15</f>
        <v>-4.5631424324454432E-2</v>
      </c>
      <c r="K270" s="126">
        <f>H270*$J$11</f>
        <v>-1.6531851235495498E-2</v>
      </c>
      <c r="L270" s="105">
        <f>K270*$G$15</f>
        <v>-5.2278303843234439E-2</v>
      </c>
      <c r="N270" s="239">
        <v>41311</v>
      </c>
      <c r="O270" s="250">
        <v>-3.5546458578608799E-3</v>
      </c>
      <c r="Q270" s="80">
        <f t="shared" si="14"/>
        <v>0</v>
      </c>
      <c r="R270" s="81">
        <f t="shared" si="15"/>
        <v>0</v>
      </c>
      <c r="S270" s="81">
        <f t="shared" si="16"/>
        <v>0</v>
      </c>
      <c r="T270" s="82">
        <f t="shared" si="17"/>
        <v>0</v>
      </c>
    </row>
    <row r="271" spans="6:20" x14ac:dyDescent="0.25">
      <c r="F271" s="143">
        <v>41310</v>
      </c>
      <c r="G271" s="151" cm="1">
        <f t="array" ref="G271">MMULT(MMULT(TRANSPOSE($N$3:$N$7),MMULT(TRANSPOSE(ln_return!B251:F503),ln_return!B251:F503)/(COUNT(ln_return!F251:F503))),$N$3:$N$7)</f>
        <v>3.8383307197013204E-5</v>
      </c>
      <c r="H271" s="126">
        <f>SQRT(G271)</f>
        <v>6.1954263127740614E-3</v>
      </c>
      <c r="I271" s="126">
        <f>$J$10*H271</f>
        <v>-1.4412716831498622E-2</v>
      </c>
      <c r="J271" s="126">
        <f>I271*$G$15</f>
        <v>-4.5577012458580882E-2</v>
      </c>
      <c r="K271" s="126">
        <f>H271*$J$11</f>
        <v>-1.6512138309910024E-2</v>
      </c>
      <c r="L271" s="105">
        <f>K271*$G$15</f>
        <v>-5.2215966099038932E-2</v>
      </c>
      <c r="N271" s="239">
        <v>41310</v>
      </c>
      <c r="O271" s="250">
        <v>1.6236740588277255E-3</v>
      </c>
      <c r="Q271" s="80">
        <f t="shared" si="14"/>
        <v>0</v>
      </c>
      <c r="R271" s="81">
        <f t="shared" si="15"/>
        <v>0</v>
      </c>
      <c r="S271" s="81">
        <f t="shared" si="16"/>
        <v>0</v>
      </c>
      <c r="T271" s="82">
        <f t="shared" si="17"/>
        <v>0</v>
      </c>
    </row>
    <row r="272" spans="6:20" x14ac:dyDescent="0.25">
      <c r="F272" s="143">
        <v>41307</v>
      </c>
      <c r="G272" s="151" cm="1">
        <f t="array" ref="G272">MMULT(MMULT(TRANSPOSE($N$3:$N$7),MMULT(TRANSPOSE(ln_return!B252:F504),ln_return!B252:F504)/(COUNT(ln_return!F252:F504))),$N$3:$N$7)</f>
        <v>3.8659075365531778E-5</v>
      </c>
      <c r="H272" s="126">
        <f>SQRT(G272)</f>
        <v>6.2176422674138929E-3</v>
      </c>
      <c r="I272" s="126">
        <f>$J$10*H272</f>
        <v>-1.4464398870344782E-2</v>
      </c>
      <c r="J272" s="126">
        <f>I272*$G$15</f>
        <v>-4.5740445415456049E-2</v>
      </c>
      <c r="K272" s="126">
        <f>H272*$J$11</f>
        <v>-1.6571348588134662E-2</v>
      </c>
      <c r="L272" s="105">
        <f>K272*$G$15</f>
        <v>-5.240320543912106E-2</v>
      </c>
      <c r="N272" s="239">
        <v>41307</v>
      </c>
      <c r="O272" s="250">
        <v>7.1374984888785365E-3</v>
      </c>
      <c r="Q272" s="80">
        <f t="shared" si="14"/>
        <v>0</v>
      </c>
      <c r="R272" s="81">
        <f t="shared" si="15"/>
        <v>0</v>
      </c>
      <c r="S272" s="81">
        <f t="shared" si="16"/>
        <v>0</v>
      </c>
      <c r="T272" s="82">
        <f t="shared" si="17"/>
        <v>0</v>
      </c>
    </row>
    <row r="273" spans="6:20" x14ac:dyDescent="0.25">
      <c r="F273" s="143">
        <v>41306</v>
      </c>
      <c r="G273" s="151" cm="1">
        <f t="array" ref="G273">MMULT(MMULT(TRANSPOSE($N$3:$N$7),MMULT(TRANSPOSE(ln_return!B253:F505),ln_return!B253:F505)/(COUNT(ln_return!F253:F505))),$N$3:$N$7)</f>
        <v>3.9365968282270865E-5</v>
      </c>
      <c r="H273" s="126">
        <f>SQRT(G273)</f>
        <v>6.2742304932374669E-3</v>
      </c>
      <c r="I273" s="126">
        <f>$J$10*H273</f>
        <v>-1.4596042769185196E-2</v>
      </c>
      <c r="J273" s="126">
        <f>I273*$G$15</f>
        <v>-4.6156739975856557E-2</v>
      </c>
      <c r="K273" s="126">
        <f>H273*$J$11</f>
        <v>-1.6722168332303791E-2</v>
      </c>
      <c r="L273" s="105">
        <f>K273*$G$15</f>
        <v>-5.2880139346819406E-2</v>
      </c>
      <c r="N273" s="239">
        <v>41306</v>
      </c>
      <c r="O273" s="250">
        <v>1.3161522043523986E-3</v>
      </c>
      <c r="Q273" s="80">
        <f t="shared" si="14"/>
        <v>0</v>
      </c>
      <c r="R273" s="81">
        <f t="shared" si="15"/>
        <v>0</v>
      </c>
      <c r="S273" s="81">
        <f t="shared" si="16"/>
        <v>0</v>
      </c>
      <c r="T273" s="82">
        <f t="shared" si="17"/>
        <v>0</v>
      </c>
    </row>
    <row r="274" spans="6:20" x14ac:dyDescent="0.25">
      <c r="F274" s="144">
        <v>41305</v>
      </c>
      <c r="G274" s="152" cm="1">
        <f t="array" ref="G274">MMULT(MMULT(TRANSPOSE($N$3:$N$7),MMULT(TRANSPOSE(ln_return!B254:F506),ln_return!B254:F506)/(COUNT(ln_return!F254:F506))),$N$3:$N$7)</f>
        <v>3.9001449148230505E-5</v>
      </c>
      <c r="H274" s="153">
        <f>SQRT(G274)</f>
        <v>6.2451140220359871E-3</v>
      </c>
      <c r="I274" s="153">
        <f>$J$10*H274</f>
        <v>-1.4528307728306064E-2</v>
      </c>
      <c r="J274" s="153">
        <f>I274*$G$15</f>
        <v>-4.5942542969273886E-2</v>
      </c>
      <c r="K274" s="153">
        <f>H274*$J$11</f>
        <v>-1.6644566699211317E-2</v>
      </c>
      <c r="L274" s="106">
        <f>K274*$G$15</f>
        <v>-5.2634741436098489E-2</v>
      </c>
      <c r="N274" s="240">
        <v>41305</v>
      </c>
      <c r="O274" s="251">
        <v>7.718640996738471E-3</v>
      </c>
      <c r="Q274" s="83">
        <f t="shared" si="14"/>
        <v>0</v>
      </c>
      <c r="R274" s="7">
        <f t="shared" si="15"/>
        <v>0</v>
      </c>
      <c r="S274" s="7">
        <f t="shared" si="16"/>
        <v>0</v>
      </c>
      <c r="T274" s="84">
        <f t="shared" si="17"/>
        <v>0</v>
      </c>
    </row>
  </sheetData>
  <mergeCells count="11">
    <mergeCell ref="W37:X37"/>
    <mergeCell ref="W34:X34"/>
    <mergeCell ref="W42:X42"/>
    <mergeCell ref="W29:X29"/>
    <mergeCell ref="W35:X35"/>
    <mergeCell ref="Q20:T20"/>
    <mergeCell ref="W23:X23"/>
    <mergeCell ref="W24:X24"/>
    <mergeCell ref="W25:X25"/>
    <mergeCell ref="W27:X27"/>
    <mergeCell ref="F21:L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D0D6-1C12-47C6-A45A-C13965D51FD2}">
  <sheetPr>
    <tabColor theme="7" tint="0.79998168889431442"/>
  </sheetPr>
  <dimension ref="A1:Z759"/>
  <sheetViews>
    <sheetView topLeftCell="E10" zoomScale="70" zoomScaleNormal="70" workbookViewId="0">
      <selection activeCell="G27" sqref="G17:K27"/>
    </sheetView>
  </sheetViews>
  <sheetFormatPr defaultRowHeight="15" x14ac:dyDescent="0.25"/>
  <cols>
    <col min="1" max="1" width="19.42578125" customWidth="1"/>
    <col min="2" max="2" width="16.7109375" bestFit="1" customWidth="1"/>
    <col min="3" max="4" width="26.140625" customWidth="1"/>
    <col min="5" max="10" width="17.28515625" customWidth="1"/>
    <col min="11" max="11" width="20.5703125" customWidth="1"/>
    <col min="12" max="12" width="11.7109375" bestFit="1" customWidth="1"/>
    <col min="13" max="13" width="13.28515625" customWidth="1"/>
    <col min="14" max="15" width="12.42578125" customWidth="1"/>
    <col min="16" max="20" width="14.28515625" customWidth="1"/>
    <col min="21" max="21" width="16.42578125" customWidth="1"/>
    <col min="24" max="24" width="12.140625" customWidth="1"/>
    <col min="26" max="26" width="8.5703125" customWidth="1"/>
  </cols>
  <sheetData>
    <row r="1" spans="1:26" ht="26.25" customHeight="1" x14ac:dyDescent="0.25">
      <c r="A1" s="202" t="s">
        <v>48</v>
      </c>
      <c r="B1" s="203"/>
      <c r="C1" s="207" t="s">
        <v>49</v>
      </c>
      <c r="D1" s="212"/>
      <c r="E1" s="56">
        <v>252</v>
      </c>
      <c r="F1" s="49"/>
      <c r="G1" s="176"/>
      <c r="H1" s="49"/>
      <c r="I1" s="49"/>
    </row>
    <row r="2" spans="1:26" ht="28.5" customHeight="1" x14ac:dyDescent="0.25">
      <c r="A2" s="199">
        <v>0.2</v>
      </c>
      <c r="B2" s="200" t="s">
        <v>1</v>
      </c>
      <c r="C2" s="208" t="s">
        <v>50</v>
      </c>
      <c r="D2" s="213"/>
      <c r="E2" s="85">
        <v>252</v>
      </c>
      <c r="F2" s="81"/>
      <c r="H2" s="81"/>
      <c r="I2" s="81"/>
    </row>
    <row r="3" spans="1:26" ht="23.25" customHeight="1" x14ac:dyDescent="0.25">
      <c r="A3" s="199">
        <v>0.2</v>
      </c>
      <c r="B3" s="200" t="s">
        <v>2</v>
      </c>
      <c r="C3" s="209" t="s">
        <v>51</v>
      </c>
      <c r="D3" s="214"/>
      <c r="E3" s="204">
        <v>0.01</v>
      </c>
      <c r="F3" s="81"/>
      <c r="H3" s="81"/>
      <c r="I3" s="81"/>
    </row>
    <row r="4" spans="1:26" ht="27.75" customHeight="1" x14ac:dyDescent="0.25">
      <c r="A4" s="199">
        <v>0.2</v>
      </c>
      <c r="B4" s="200" t="s">
        <v>3</v>
      </c>
      <c r="C4" s="210" t="s">
        <v>52</v>
      </c>
      <c r="D4" s="215"/>
      <c r="E4" s="205">
        <v>0.05</v>
      </c>
      <c r="F4" s="81"/>
      <c r="H4" s="81"/>
      <c r="I4" s="81"/>
    </row>
    <row r="5" spans="1:26" x14ac:dyDescent="0.25">
      <c r="A5" s="201">
        <v>0.2</v>
      </c>
      <c r="B5" s="200" t="s">
        <v>4</v>
      </c>
      <c r="C5" s="211" t="s">
        <v>53</v>
      </c>
      <c r="D5" s="216"/>
      <c r="E5" s="206">
        <v>41305</v>
      </c>
    </row>
    <row r="6" spans="1:26" ht="45" x14ac:dyDescent="0.25">
      <c r="A6" s="169">
        <v>0.2</v>
      </c>
      <c r="B6" s="182" t="s">
        <v>5</v>
      </c>
      <c r="C6" s="221" t="s">
        <v>54</v>
      </c>
      <c r="D6" s="223" t="s">
        <v>55</v>
      </c>
      <c r="E6" s="222" t="s">
        <v>56</v>
      </c>
      <c r="K6" s="177"/>
    </row>
    <row r="7" spans="1:26" x14ac:dyDescent="0.25">
      <c r="A7" s="178"/>
      <c r="C7" s="217" t="s">
        <v>57</v>
      </c>
      <c r="D7" s="82">
        <f>SUM(L13:L264)</f>
        <v>1</v>
      </c>
      <c r="E7" s="218">
        <f>_xlfn.BINOM.DIST(D7,$E$2,$E$3,TRUE)</f>
        <v>0.28167023781196421</v>
      </c>
      <c r="G7" s="98"/>
    </row>
    <row r="8" spans="1:26" x14ac:dyDescent="0.25">
      <c r="A8" s="179"/>
      <c r="C8" s="219" t="s">
        <v>65</v>
      </c>
      <c r="D8" s="84">
        <f>SUM(N13:N264)</f>
        <v>5</v>
      </c>
      <c r="E8" s="220">
        <f>_xlfn.BINOM.DIST(D8,$E$2,$E$3,TRUE)</f>
        <v>0.95747748797560983</v>
      </c>
    </row>
    <row r="9" spans="1:26" x14ac:dyDescent="0.25">
      <c r="A9" s="178"/>
      <c r="C9" s="81"/>
      <c r="D9" s="81"/>
      <c r="E9" s="81"/>
    </row>
    <row r="11" spans="1:26" ht="33.6" customHeight="1" x14ac:dyDescent="0.25">
      <c r="C11" s="180"/>
      <c r="D11" s="180"/>
      <c r="E11" s="234" t="s">
        <v>0</v>
      </c>
      <c r="F11" s="227" t="s">
        <v>58</v>
      </c>
      <c r="G11" s="227"/>
      <c r="H11" s="227"/>
      <c r="I11" s="227"/>
      <c r="J11" s="228"/>
      <c r="K11" s="226" t="s">
        <v>59</v>
      </c>
      <c r="L11" s="228"/>
      <c r="M11" s="245" t="s">
        <v>60</v>
      </c>
      <c r="N11" s="246"/>
      <c r="O11" s="253" t="s">
        <v>64</v>
      </c>
      <c r="P11" s="227" t="s">
        <v>61</v>
      </c>
      <c r="Q11" s="227"/>
      <c r="R11" s="227"/>
      <c r="S11" s="227"/>
      <c r="T11" s="228"/>
      <c r="U11" s="236" t="s">
        <v>0</v>
      </c>
      <c r="V11" s="180"/>
      <c r="W11" s="180"/>
      <c r="X11" s="180"/>
      <c r="Y11" s="180"/>
      <c r="Z11" s="180"/>
    </row>
    <row r="12" spans="1:26" x14ac:dyDescent="0.25">
      <c r="A12" s="181"/>
      <c r="E12" s="233"/>
      <c r="F12" s="229" t="s">
        <v>1</v>
      </c>
      <c r="G12" s="229" t="s">
        <v>2</v>
      </c>
      <c r="H12" s="229" t="s">
        <v>3</v>
      </c>
      <c r="I12" s="229" t="s">
        <v>4</v>
      </c>
      <c r="J12" s="230" t="s">
        <v>5</v>
      </c>
      <c r="K12" s="231" t="s">
        <v>62</v>
      </c>
      <c r="L12" s="230" t="s">
        <v>63</v>
      </c>
      <c r="M12" s="232" t="s">
        <v>62</v>
      </c>
      <c r="N12" s="229" t="s">
        <v>63</v>
      </c>
      <c r="O12" s="102"/>
      <c r="P12" s="229" t="s">
        <v>1</v>
      </c>
      <c r="Q12" s="229" t="s">
        <v>2</v>
      </c>
      <c r="R12" s="229" t="s">
        <v>3</v>
      </c>
      <c r="S12" s="229" t="s">
        <v>4</v>
      </c>
      <c r="T12" s="230" t="s">
        <v>5</v>
      </c>
      <c r="U12" s="237"/>
      <c r="V12" s="182"/>
      <c r="W12" s="182"/>
      <c r="Y12" s="183"/>
    </row>
    <row r="13" spans="1:26" x14ac:dyDescent="0.25">
      <c r="E13" s="137">
        <v>41669</v>
      </c>
      <c r="F13" s="184">
        <v>2.7512196354198605E-3</v>
      </c>
      <c r="G13" s="184">
        <v>1.0767800583422192E-2</v>
      </c>
      <c r="H13" s="184">
        <v>-7.7993779062199833E-3</v>
      </c>
      <c r="I13" s="184">
        <v>5.3564748993481627E-3</v>
      </c>
      <c r="J13" s="185">
        <v>-4.6735770142412294E-4</v>
      </c>
      <c r="K13" s="224" cm="1">
        <f t="array" ref="K13">SQRT(MMULT(MMULT(TRANSPOSE($A$2:$A$6),MMULT(TRANSPOSE(EXP(F14:$J$516)-1),EXP(F14:$J$516)-1)/COUNTA(J14:$J$516)),$A$2:$A$6))*_xlfn.NORM.S.INV($E$3)</f>
        <v>-1.6959669411751303E-2</v>
      </c>
      <c r="L13" s="79">
        <f>IF(O13&lt;K13,1,0)</f>
        <v>0</v>
      </c>
      <c r="M13" s="247" cm="1">
        <f t="array" ref="M13">SQRT(MMULT(MMULT(TRANSPOSE($A$2:$A$6),MMULT(TRANSPOSE(EXP(F14:J265)-1),EXP(F14:J265)-1)/COUNTA(J14:J265)),$A$2:$A$6))*_xlfn.NORM.S.INV($E$3)</f>
        <v>-1.458738228864361E-2</v>
      </c>
      <c r="N13" s="79">
        <f>IF(O13&lt;M13,1,0)</f>
        <v>0</v>
      </c>
      <c r="O13" s="250">
        <f>MMULT(P13:T13,$A$2:$A$6)</f>
        <v>2.1431091956099161E-3</v>
      </c>
      <c r="P13" s="241">
        <v>2.7550077133091655E-3</v>
      </c>
      <c r="Q13" s="241">
        <v>1.0825981989196265E-2</v>
      </c>
      <c r="R13" s="241">
        <v>-7.7690416774953697E-3</v>
      </c>
      <c r="S13" s="241">
        <v>5.3708464598647421E-3</v>
      </c>
      <c r="T13" s="242">
        <v>-4.6724850682522412E-4</v>
      </c>
      <c r="U13" s="238">
        <v>41669</v>
      </c>
      <c r="V13" s="154"/>
      <c r="W13" s="154"/>
      <c r="Y13" s="97"/>
    </row>
    <row r="14" spans="1:26" x14ac:dyDescent="0.25">
      <c r="E14" s="138">
        <v>41668</v>
      </c>
      <c r="F14" s="186">
        <v>-5.9116335226361855E-3</v>
      </c>
      <c r="G14" s="186">
        <v>-8.1014997848132177E-3</v>
      </c>
      <c r="H14" s="186">
        <v>-3.0209178927219329E-2</v>
      </c>
      <c r="I14" s="186">
        <v>-1.0165665286132015E-2</v>
      </c>
      <c r="J14" s="187">
        <v>-1.2535105490851071E-2</v>
      </c>
      <c r="K14" s="225" cm="1">
        <f t="array" ref="K14">SQRT(MMULT(MMULT(TRANSPOSE($A$2:$A$6),MMULT(TRANSPOSE(EXP(F15:$J$516)-1),EXP(F15:$J$516)-1)/COUNTA(J15:$J$516)),$A$2:$A$6))*_xlfn.NORM.S.INV($E$3)</f>
        <v>-1.6920647326037097E-2</v>
      </c>
      <c r="L14" s="82">
        <f>IF(O14&lt;K14,1,0)</f>
        <v>0</v>
      </c>
      <c r="M14" s="248" cm="1">
        <f t="array" ref="M14">SQRT(MMULT(MMULT(TRANSPOSE($A$2:$A$6),MMULT(TRANSPOSE(EXP(F15:J266)-1),EXP(F15:J266)-1)/COUNTA(J15:J266)),$A$2:$A$6))*_xlfn.NORM.S.INV($E$3)</f>
        <v>-1.4527646918966181E-2</v>
      </c>
      <c r="N14" s="82">
        <f>IF(O14&lt;M14,1,0)</f>
        <v>0</v>
      </c>
      <c r="O14" s="250">
        <f>MMULT(P14:T14,$A$2:$A$6)</f>
        <v>-1.325828902218691E-2</v>
      </c>
      <c r="P14" s="158">
        <v>-5.8941941990692248E-3</v>
      </c>
      <c r="Q14" s="158">
        <v>-8.0687710789373313E-3</v>
      </c>
      <c r="R14" s="158">
        <v>-2.9757441977282806E-2</v>
      </c>
      <c r="S14" s="158">
        <v>-1.0114169554622743E-2</v>
      </c>
      <c r="T14" s="155">
        <v>-1.2456868301022439E-2</v>
      </c>
      <c r="U14" s="239">
        <v>41668</v>
      </c>
      <c r="V14" s="154"/>
      <c r="W14" s="154"/>
      <c r="Y14" s="97"/>
    </row>
    <row r="15" spans="1:26" x14ac:dyDescent="0.25">
      <c r="E15" s="138">
        <v>41667</v>
      </c>
      <c r="F15" s="186">
        <v>-2.091562742921757E-2</v>
      </c>
      <c r="G15" s="186">
        <v>-1.0564044277057297E-2</v>
      </c>
      <c r="H15" s="186">
        <v>-3.3134423575398005E-3</v>
      </c>
      <c r="I15" s="186">
        <v>-2.2115148266539287E-4</v>
      </c>
      <c r="J15" s="187">
        <v>-1.0555383465929104E-2</v>
      </c>
      <c r="K15" s="225" cm="1">
        <f t="array" ref="K15">SQRT(MMULT(MMULT(TRANSPOSE($A$2:$A$6),MMULT(TRANSPOSE(EXP(F16:$J$516)-1),EXP(F16:$J$516)-1)/COUNTA(J16:$J$516)),$A$2:$A$6))*_xlfn.NORM.S.INV($E$3)</f>
        <v>-1.691140468633592E-2</v>
      </c>
      <c r="L15" s="82">
        <f>IF(O15&lt;K15,1,0)</f>
        <v>0</v>
      </c>
      <c r="M15" s="248" cm="1">
        <f t="array" ref="M15">SQRT(MMULT(MMULT(TRANSPOSE($A$2:$A$6),MMULT(TRANSPOSE(EXP(F16:J267)-1),EXP(F16:J267)-1)/COUNTA(J16:J267)),$A$2:$A$6))*_xlfn.NORM.S.INV($E$3)</f>
        <v>-1.4467229864463773E-2</v>
      </c>
      <c r="N15" s="82">
        <f>IF(O15&lt;M15,1,0)</f>
        <v>0</v>
      </c>
      <c r="O15" s="250">
        <f>MMULT(P15:T15,$A$2:$A$6)</f>
        <v>-9.0471620697760279E-3</v>
      </c>
      <c r="P15" s="158">
        <v>-2.0698412723644699E-2</v>
      </c>
      <c r="Q15" s="158">
        <v>-1.0508440732995283E-2</v>
      </c>
      <c r="R15" s="158">
        <v>-3.3079589653846053E-3</v>
      </c>
      <c r="S15" s="158">
        <v>-2.2112703047882931E-4</v>
      </c>
      <c r="T15" s="155">
        <v>-1.0499870896376717E-2</v>
      </c>
      <c r="U15" s="239">
        <v>41667</v>
      </c>
      <c r="V15" s="154"/>
      <c r="W15" s="154"/>
      <c r="Y15" s="97"/>
    </row>
    <row r="16" spans="1:26" x14ac:dyDescent="0.25">
      <c r="E16" s="138">
        <v>41664</v>
      </c>
      <c r="F16" s="186">
        <v>2.3348480733493921E-3</v>
      </c>
      <c r="G16" s="186">
        <v>1.0326798838541984E-2</v>
      </c>
      <c r="H16" s="186">
        <v>1.5253679941784767E-2</v>
      </c>
      <c r="I16" s="186">
        <v>4.6628230222871929E-3</v>
      </c>
      <c r="J16" s="187">
        <v>1.5991491202502542E-3</v>
      </c>
      <c r="K16" s="225" cm="1">
        <f t="array" ref="K16">SQRT(MMULT(MMULT(TRANSPOSE($A$2:$A$6),MMULT(TRANSPOSE(EXP(F17:$J$516)-1),EXP(F17:$J$516)-1)/COUNTA(J17:$J$516)),$A$2:$A$6))*_xlfn.NORM.S.INV($E$3)</f>
        <v>-1.6913201194609546E-2</v>
      </c>
      <c r="L16" s="82">
        <f>IF(O16&lt;K16,1,0)</f>
        <v>0</v>
      </c>
      <c r="M16" s="248" cm="1">
        <f t="array" ref="M16">SQRT(MMULT(MMULT(TRANSPOSE($A$2:$A$6),MMULT(TRANSPOSE(EXP(F17:J268)-1),EXP(F17:J268)-1)/COUNTA(J17:J268)),$A$2:$A$6))*_xlfn.NORM.S.INV($E$3)</f>
        <v>-1.4441946140997419E-2</v>
      </c>
      <c r="N16" s="82">
        <f>IF(O16&lt;M16,1,0)</f>
        <v>0</v>
      </c>
      <c r="O16" s="250">
        <f>MMULT(P16:T16,$A$2:$A$6)</f>
        <v>6.8725261288252962E-3</v>
      </c>
      <c r="P16" s="158">
        <v>2.3375759537611618E-3</v>
      </c>
      <c r="Q16" s="158">
        <v>1.0380304246922822E-2</v>
      </c>
      <c r="R16" s="158">
        <v>1.5370611104663645E-2</v>
      </c>
      <c r="S16" s="158">
        <v>4.6737108977235042E-3</v>
      </c>
      <c r="T16" s="155">
        <v>1.600428441055346E-3</v>
      </c>
      <c r="U16" s="239">
        <v>41664</v>
      </c>
      <c r="V16" s="154"/>
      <c r="W16" s="154"/>
      <c r="Y16" s="97"/>
    </row>
    <row r="17" spans="5:25" x14ac:dyDescent="0.25">
      <c r="E17" s="138">
        <v>41663</v>
      </c>
      <c r="F17" s="186">
        <v>-1.8012290149530284E-2</v>
      </c>
      <c r="G17" s="186">
        <v>9.4161590613217241E-3</v>
      </c>
      <c r="H17" s="186">
        <v>-2.6153111808585963E-3</v>
      </c>
      <c r="I17" s="186">
        <v>5.2514288269983975E-3</v>
      </c>
      <c r="J17" s="187">
        <v>-4.56195832855127E-3</v>
      </c>
      <c r="K17" s="225" cm="1">
        <f t="array" ref="K17">SQRT(MMULT(MMULT(TRANSPOSE($A$2:$A$6),MMULT(TRANSPOSE(EXP(F18:$J$516)-1),EXP(F18:$J$516)-1)/COUNTA(J18:$J$516)),$A$2:$A$6))*_xlfn.NORM.S.INV($E$3)</f>
        <v>-1.6928783524034662E-2</v>
      </c>
      <c r="L17" s="82">
        <f>IF(O17&lt;K17,1,0)</f>
        <v>0</v>
      </c>
      <c r="M17" s="248" cm="1">
        <f t="array" ref="M17">SQRT(MMULT(MMULT(TRANSPOSE($A$2:$A$6),MMULT(TRANSPOSE(EXP(F18:J269)-1),EXP(F18:J269)-1)/COUNTA(J18:J269)),$A$2:$A$6))*_xlfn.NORM.S.INV($E$3)</f>
        <v>-1.4491336843464627E-2</v>
      </c>
      <c r="N17" s="82">
        <f>IF(O17&lt;M17,1,0)</f>
        <v>0</v>
      </c>
      <c r="O17" s="250">
        <f>MMULT(P17:T17,$A$2:$A$6)</f>
        <v>-2.0577257601243517E-3</v>
      </c>
      <c r="P17" s="158">
        <v>-1.7851038473473468E-2</v>
      </c>
      <c r="Q17" s="158">
        <v>9.4606305610303032E-3</v>
      </c>
      <c r="R17" s="158">
        <v>-2.6118942340144224E-3</v>
      </c>
      <c r="S17" s="158">
        <v>5.2652417479663871E-3</v>
      </c>
      <c r="T17" s="155">
        <v>-4.5515684021305569E-3</v>
      </c>
      <c r="U17" s="239">
        <v>41663</v>
      </c>
      <c r="V17" s="154"/>
      <c r="W17" s="154"/>
      <c r="Y17" s="97"/>
    </row>
    <row r="18" spans="5:25" x14ac:dyDescent="0.25">
      <c r="E18" s="138">
        <v>41662</v>
      </c>
      <c r="F18" s="186">
        <v>-1.6056824641363616E-2</v>
      </c>
      <c r="G18" s="186">
        <v>-1.0774138379931557E-3</v>
      </c>
      <c r="H18" s="186">
        <v>-3.9102403827588981E-3</v>
      </c>
      <c r="I18" s="186">
        <v>-4.9095776346869532E-3</v>
      </c>
      <c r="J18" s="187">
        <v>1.6058889109278583E-2</v>
      </c>
      <c r="K18" s="225" cm="1">
        <f t="array" ref="K18">SQRT(MMULT(MMULT(TRANSPOSE($A$2:$A$6),MMULT(TRANSPOSE(EXP(F19:$J$516)-1),EXP(F19:$J$516)-1)/COUNTA(J19:$J$516)),$A$2:$A$6))*_xlfn.NORM.S.INV($E$3)</f>
        <v>-1.6944585487411908E-2</v>
      </c>
      <c r="L18" s="82">
        <f>IF(O18&lt;K18,1,0)</f>
        <v>0</v>
      </c>
      <c r="M18" s="248" cm="1">
        <f t="array" ref="M18">SQRT(MMULT(MMULT(TRANSPOSE($A$2:$A$6),MMULT(TRANSPOSE(EXP(F19:J270)-1),EXP(F19:J270)-1)/COUNTA(J19:J270)),$A$2:$A$6))*_xlfn.NORM.S.INV($E$3)</f>
        <v>-1.4493223095201185E-2</v>
      </c>
      <c r="N18" s="82">
        <f>IF(O18&lt;M18,1,0)</f>
        <v>0</v>
      </c>
      <c r="O18" s="250">
        <f>MMULT(P18:T18,$A$2:$A$6)</f>
        <v>-1.9234118595981009E-3</v>
      </c>
      <c r="P18" s="158">
        <v>-1.5928601037870083E-2</v>
      </c>
      <c r="Q18" s="158">
        <v>-1.0768336360952313E-3</v>
      </c>
      <c r="R18" s="158">
        <v>-3.9026053476828304E-3</v>
      </c>
      <c r="S18" s="158">
        <v>-4.8975453575978989E-3</v>
      </c>
      <c r="T18" s="155">
        <v>1.6188526081255539E-2</v>
      </c>
      <c r="U18" s="239">
        <v>41662</v>
      </c>
      <c r="V18" s="154"/>
      <c r="W18" s="154"/>
      <c r="Y18" s="97"/>
    </row>
    <row r="19" spans="5:25" x14ac:dyDescent="0.25">
      <c r="E19" s="138">
        <v>41661</v>
      </c>
      <c r="F19" s="186">
        <v>2.2583431665832278E-4</v>
      </c>
      <c r="G19" s="186">
        <v>-6.498321846461071E-3</v>
      </c>
      <c r="H19" s="186">
        <v>3.3993588149161752E-3</v>
      </c>
      <c r="I19" s="186">
        <v>1.2176634741843705E-2</v>
      </c>
      <c r="J19" s="187">
        <v>-3.4629160235846216E-3</v>
      </c>
      <c r="K19" s="225" cm="1">
        <f t="array" ref="K19">SQRT(MMULT(MMULT(TRANSPOSE($A$2:$A$6),MMULT(TRANSPOSE(EXP(F20:$J$516)-1),EXP(F20:$J$516)-1)/COUNTA(J20:$J$516)),$A$2:$A$6))*_xlfn.NORM.S.INV($E$3)</f>
        <v>-1.6961169545295463E-2</v>
      </c>
      <c r="L19" s="82">
        <f>IF(O19&lt;K19,1,0)</f>
        <v>0</v>
      </c>
      <c r="M19" s="248" cm="1">
        <f t="array" ref="M19">SQRT(MMULT(MMULT(TRANSPOSE($A$2:$A$6),MMULT(TRANSPOSE(EXP(F20:J271)-1),EXP(F20:J271)-1)/COUNTA(J20:J271)),$A$2:$A$6))*_xlfn.NORM.S.INV($E$3)</f>
        <v>-1.4492324288295217E-2</v>
      </c>
      <c r="N19" s="82">
        <f>IF(O19&lt;M19,1,0)</f>
        <v>0</v>
      </c>
      <c r="O19" s="250">
        <f>MMULT(P19:T19,$A$2:$A$6)</f>
        <v>1.1895788660511776E-3</v>
      </c>
      <c r="P19" s="158">
        <v>2.2585981914735598E-4</v>
      </c>
      <c r="Q19" s="158">
        <v>-6.4772534142381044E-3</v>
      </c>
      <c r="R19" s="158">
        <v>3.4051431876214178E-3</v>
      </c>
      <c r="S19" s="158">
        <v>1.2251071782721112E-2</v>
      </c>
      <c r="T19" s="155">
        <v>-3.4569270449958944E-3</v>
      </c>
      <c r="U19" s="239">
        <v>41661</v>
      </c>
      <c r="V19" s="154"/>
      <c r="W19" s="154"/>
      <c r="Y19" s="97"/>
    </row>
    <row r="20" spans="5:25" x14ac:dyDescent="0.25">
      <c r="E20" s="138">
        <v>41660</v>
      </c>
      <c r="F20" s="186">
        <v>-8.2146626612501928E-3</v>
      </c>
      <c r="G20" s="186">
        <v>8.6539420123569483E-3</v>
      </c>
      <c r="H20" s="186">
        <v>5.108815678427402E-4</v>
      </c>
      <c r="I20" s="186">
        <v>1.5959776122233992E-2</v>
      </c>
      <c r="J20" s="187">
        <v>2.3080564654388902E-2</v>
      </c>
      <c r="K20" s="225" cm="1">
        <f t="array" ref="K20">SQRT(MMULT(MMULT(TRANSPOSE($A$2:$A$6),MMULT(TRANSPOSE(EXP(F21:$J$516)-1),EXP(F21:$J$516)-1)/COUNTA(J21:$J$516)),$A$2:$A$6))*_xlfn.NORM.S.INV($E$3)</f>
        <v>-1.6957207108706119E-2</v>
      </c>
      <c r="L20" s="82">
        <f>IF(O20&lt;K20,1,0)</f>
        <v>0</v>
      </c>
      <c r="M20" s="248" cm="1">
        <f t="array" ref="M20">SQRT(MMULT(MMULT(TRANSPOSE($A$2:$A$6),MMULT(TRANSPOSE(EXP(F21:J272)-1),EXP(F21:J272)-1)/COUNTA(J21:J272)),$A$2:$A$6))*_xlfn.NORM.S.INV($E$3)</f>
        <v>-1.4452926248132469E-2</v>
      </c>
      <c r="N20" s="82">
        <f>IF(O20&lt;M20,1,0)</f>
        <v>0</v>
      </c>
      <c r="O20" s="250">
        <f>MMULT(P20:T20,$A$2:$A$6)</f>
        <v>8.091657753129677E-3</v>
      </c>
      <c r="P20" s="158">
        <v>-8.181014519014651E-3</v>
      </c>
      <c r="Q20" s="158">
        <v>8.6914956192780668E-3</v>
      </c>
      <c r="R20" s="158">
        <v>5.1101209005710579E-4</v>
      </c>
      <c r="S20" s="158">
        <v>1.6087813592075451E-2</v>
      </c>
      <c r="T20" s="155">
        <v>2.3348981983252415E-2</v>
      </c>
      <c r="U20" s="239">
        <v>41660</v>
      </c>
      <c r="V20" s="154"/>
      <c r="W20" s="154"/>
      <c r="Y20" s="97"/>
    </row>
    <row r="21" spans="5:25" x14ac:dyDescent="0.25">
      <c r="E21" s="138">
        <v>41657</v>
      </c>
      <c r="F21" s="186">
        <v>-4.4727580313376472E-3</v>
      </c>
      <c r="G21" s="186">
        <v>8.1248834130329579E-3</v>
      </c>
      <c r="H21" s="186">
        <v>8.83972056665463E-3</v>
      </c>
      <c r="I21" s="186">
        <v>6.8098625387992308E-3</v>
      </c>
      <c r="J21" s="187">
        <v>-1.1723450424056994E-2</v>
      </c>
      <c r="K21" s="225" cm="1">
        <f t="array" ref="K21">SQRT(MMULT(MMULT(TRANSPOSE($A$2:$A$6),MMULT(TRANSPOSE(EXP(F22:$J$516)-1),EXP(F22:$J$516)-1)/COUNTA(J22:$J$516)),$A$2:$A$6))*_xlfn.NORM.S.INV($E$3)</f>
        <v>-1.697355277574239E-2</v>
      </c>
      <c r="L21" s="82">
        <f>IF(O21&lt;K21,1,0)</f>
        <v>0</v>
      </c>
      <c r="M21" s="248" cm="1">
        <f t="array" ref="M21">SQRT(MMULT(MMULT(TRANSPOSE($A$2:$A$6),MMULT(TRANSPOSE(EXP(F22:J273)-1),EXP(F22:J273)-1)/COUNTA(J22:J273)),$A$2:$A$6))*_xlfn.NORM.S.INV($E$3)</f>
        <v>-1.4460227826924587E-2</v>
      </c>
      <c r="N21" s="82">
        <f>IF(O21&lt;M21,1,0)</f>
        <v>0</v>
      </c>
      <c r="O21" s="250">
        <f>MMULT(P21:T21,$A$2:$A$6)</f>
        <v>1.5504439640048107E-3</v>
      </c>
      <c r="P21" s="158">
        <v>-4.4627701458146429E-3</v>
      </c>
      <c r="Q21" s="158">
        <v>8.1579798524522573E-3</v>
      </c>
      <c r="R21" s="158">
        <v>8.8789062749679015E-3</v>
      </c>
      <c r="S21" s="158">
        <v>6.8331023761132315E-3</v>
      </c>
      <c r="T21" s="155">
        <v>-1.1654998537694694E-2</v>
      </c>
      <c r="U21" s="239">
        <v>41657</v>
      </c>
      <c r="V21" s="154"/>
      <c r="W21" s="154"/>
      <c r="Y21" s="97"/>
    </row>
    <row r="22" spans="5:25" x14ac:dyDescent="0.25">
      <c r="E22" s="138">
        <v>41656</v>
      </c>
      <c r="F22" s="186">
        <v>8.9289723811105369E-4</v>
      </c>
      <c r="G22" s="186">
        <v>7.0346792678404515E-3</v>
      </c>
      <c r="H22" s="186">
        <v>-2.3458330415742994E-3</v>
      </c>
      <c r="I22" s="186">
        <v>-1.9364848467838291E-3</v>
      </c>
      <c r="J22" s="187">
        <v>4.6627022405505188E-4</v>
      </c>
      <c r="K22" s="225" cm="1">
        <f t="array" ref="K22">SQRT(MMULT(MMULT(TRANSPOSE($A$2:$A$6),MMULT(TRANSPOSE(EXP(F23:$J$516)-1),EXP(F23:$J$516)-1)/COUNTA(J23:$J$516)),$A$2:$A$6))*_xlfn.NORM.S.INV($E$3)</f>
        <v>-1.6990502617298762E-2</v>
      </c>
      <c r="L22" s="82">
        <f>IF(O22&lt;K22,1,0)</f>
        <v>0</v>
      </c>
      <c r="M22" s="248" cm="1">
        <f t="array" ref="M22">SQRT(MMULT(MMULT(TRANSPOSE($A$2:$A$6),MMULT(TRANSPOSE(EXP(F23:J274)-1),EXP(F23:J274)-1)/COUNTA(J23:J274)),$A$2:$A$6))*_xlfn.NORM.S.INV($E$3)</f>
        <v>-1.446054560194724E-2</v>
      </c>
      <c r="N22" s="82">
        <f>IF(O22&lt;M22,1,0)</f>
        <v>0</v>
      </c>
      <c r="O22" s="250">
        <f>MMULT(P22:T22,$A$2:$A$6)</f>
        <v>8.2829217719908592E-4</v>
      </c>
      <c r="P22" s="158">
        <v>8.9329598952248013E-4</v>
      </c>
      <c r="Q22" s="158">
        <v>7.0594807467487808E-3</v>
      </c>
      <c r="R22" s="158">
        <v>-2.3430837254772019E-3</v>
      </c>
      <c r="S22" s="158">
        <v>-1.9346110697117114E-3</v>
      </c>
      <c r="T22" s="155">
        <v>4.6637894491308174E-4</v>
      </c>
      <c r="U22" s="239">
        <v>41656</v>
      </c>
      <c r="V22" s="154"/>
      <c r="W22" s="154"/>
      <c r="Y22" s="97"/>
    </row>
    <row r="23" spans="5:25" x14ac:dyDescent="0.25">
      <c r="E23" s="138">
        <v>41655</v>
      </c>
      <c r="F23" s="186">
        <v>1.638140296522168E-2</v>
      </c>
      <c r="G23" s="186">
        <v>1.2431037482976488E-2</v>
      </c>
      <c r="H23" s="186">
        <v>7.4572650206036536E-3</v>
      </c>
      <c r="I23" s="186">
        <v>9.0694047211500976E-3</v>
      </c>
      <c r="J23" s="187">
        <v>9.8432041794378807E-3</v>
      </c>
      <c r="K23" s="225" cm="1">
        <f t="array" ref="K23">SQRT(MMULT(MMULT(TRANSPOSE($A$2:$A$6),MMULT(TRANSPOSE(EXP(F24:$J$516)-1),EXP(F24:$J$516)-1)/COUNTA(J24:$J$516)),$A$2:$A$6))*_xlfn.NORM.S.INV($E$3)</f>
        <v>-1.6967898674118052E-2</v>
      </c>
      <c r="L23" s="82">
        <f>IF(O23&lt;K23,1,0)</f>
        <v>0</v>
      </c>
      <c r="M23" s="248" cm="1">
        <f t="array" ref="M23">SQRT(MMULT(MMULT(TRANSPOSE($A$2:$A$6),MMULT(TRANSPOSE(EXP(F24:J275)-1),EXP(F24:J275)-1)/COUNTA(J24:J275)),$A$2:$A$6))*_xlfn.NORM.S.INV($E$3)</f>
        <v>-1.436969361622009E-2</v>
      </c>
      <c r="N23" s="82">
        <f>IF(O23&lt;M23,1,0)</f>
        <v>0</v>
      </c>
      <c r="O23" s="250">
        <f>MMULT(P23:T23,$A$2:$A$6)</f>
        <v>1.1102508343177898E-2</v>
      </c>
      <c r="P23" s="158">
        <v>1.6516313816369088E-2</v>
      </c>
      <c r="Q23" s="158">
        <v>1.2508623989701873E-2</v>
      </c>
      <c r="R23" s="158">
        <v>7.4851396678607962E-3</v>
      </c>
      <c r="S23" s="158">
        <v>9.1106563871894419E-3</v>
      </c>
      <c r="T23" s="155">
        <v>9.8918078547682864E-3</v>
      </c>
      <c r="U23" s="239">
        <v>41655</v>
      </c>
      <c r="V23" s="154"/>
      <c r="W23" s="154"/>
      <c r="Y23" s="97"/>
    </row>
    <row r="24" spans="5:25" x14ac:dyDescent="0.25">
      <c r="E24" s="138">
        <v>41654</v>
      </c>
      <c r="F24" s="186">
        <v>-5.0951872362343152E-3</v>
      </c>
      <c r="G24" s="186">
        <v>-2.4668202312413669E-4</v>
      </c>
      <c r="H24" s="186">
        <v>6.3340685680529423E-4</v>
      </c>
      <c r="I24" s="186">
        <v>-4.4562883024040886E-4</v>
      </c>
      <c r="J24" s="187">
        <v>-3.3579623254161729E-2</v>
      </c>
      <c r="K24" s="225" cm="1">
        <f t="array" ref="K24">SQRT(MMULT(MMULT(TRANSPOSE($A$2:$A$6),MMULT(TRANSPOSE(EXP(F25:$J$516)-1),EXP(F25:$J$516)-1)/COUNTA(J25:$J$516)),$A$2:$A$6))*_xlfn.NORM.S.INV($E$3)</f>
        <v>-1.696625949771069E-2</v>
      </c>
      <c r="L24" s="82">
        <f>IF(O24&lt;K24,1,0)</f>
        <v>0</v>
      </c>
      <c r="M24" s="248" cm="1">
        <f t="array" ref="M24">SQRT(MMULT(MMULT(TRANSPOSE($A$2:$A$6),MMULT(TRANSPOSE(EXP(F25:J276)-1),EXP(F25:J276)-1)/COUNTA(J25:J276)),$A$2:$A$6))*_xlfn.NORM.S.INV($E$3)</f>
        <v>-1.4327794756371996E-2</v>
      </c>
      <c r="N24" s="82">
        <f>IF(O24&lt;M24,1,0)</f>
        <v>0</v>
      </c>
      <c r="O24" s="250">
        <f>MMULT(P24:T24,$A$2:$A$6)</f>
        <v>-7.6325776401233725E-3</v>
      </c>
      <c r="P24" s="158">
        <v>-5.082228787663734E-3</v>
      </c>
      <c r="Q24" s="158">
        <v>-2.4665159961556604E-4</v>
      </c>
      <c r="R24" s="158">
        <v>6.3360750128937937E-4</v>
      </c>
      <c r="S24" s="158">
        <v>-4.4552955246079939E-4</v>
      </c>
      <c r="T24" s="155">
        <v>-3.3022085762166142E-2</v>
      </c>
      <c r="U24" s="239">
        <v>41654</v>
      </c>
      <c r="V24" s="154"/>
      <c r="W24" s="154"/>
      <c r="Y24" s="97"/>
    </row>
    <row r="25" spans="5:25" x14ac:dyDescent="0.25">
      <c r="E25" s="138">
        <v>41650</v>
      </c>
      <c r="F25" s="186">
        <v>1.0273463742183729E-2</v>
      </c>
      <c r="G25" s="186">
        <v>8.7241070812541111E-3</v>
      </c>
      <c r="H25" s="186">
        <v>1.0375711830707748E-3</v>
      </c>
      <c r="I25" s="186">
        <v>1.502868761719763E-2</v>
      </c>
      <c r="J25" s="187">
        <v>1.4682433873504507E-2</v>
      </c>
      <c r="K25" s="225" cm="1">
        <f t="array" ref="K25">SQRT(MMULT(MMULT(TRANSPOSE($A$2:$A$6),MMULT(TRANSPOSE(EXP(F26:$J$516)-1),EXP(F26:$J$516)-1)/COUNTA(J26:$J$516)),$A$2:$A$6))*_xlfn.NORM.S.INV($E$3)</f>
        <v>-1.6950969525938824E-2</v>
      </c>
      <c r="L25" s="82">
        <f>IF(O25&lt;K25,1,0)</f>
        <v>0</v>
      </c>
      <c r="M25" s="248" cm="1">
        <f t="array" ref="M25">SQRT(MMULT(MMULT(TRANSPOSE($A$2:$A$6),MMULT(TRANSPOSE(EXP(F26:J277)-1),EXP(F26:J277)-1)/COUNTA(J26:J277)),$A$2:$A$6))*_xlfn.NORM.S.INV($E$3)</f>
        <v>-1.4262167816365807E-2</v>
      </c>
      <c r="N25" s="82">
        <f>IF(O25&lt;M25,1,0)</f>
        <v>0</v>
      </c>
      <c r="O25" s="250">
        <f>MMULT(P25:T25,$A$2:$A$6)</f>
        <v>1.0011947218197294E-2</v>
      </c>
      <c r="P25" s="158">
        <v>1.032641695309211E-2</v>
      </c>
      <c r="Q25" s="158">
        <v>8.7622730105854085E-3</v>
      </c>
      <c r="R25" s="158">
        <v>1.0381096462659389E-3</v>
      </c>
      <c r="S25" s="158">
        <v>1.5142186208441544E-2</v>
      </c>
      <c r="T25" s="155">
        <v>1.4790750272601461E-2</v>
      </c>
      <c r="U25" s="239">
        <v>41650</v>
      </c>
      <c r="V25" s="154"/>
      <c r="W25" s="154"/>
      <c r="Y25" s="97"/>
    </row>
    <row r="26" spans="5:25" x14ac:dyDescent="0.25">
      <c r="E26" s="138">
        <v>41649</v>
      </c>
      <c r="F26" s="186">
        <v>5.6642361405826328E-3</v>
      </c>
      <c r="G26" s="186">
        <v>6.608784878453765E-3</v>
      </c>
      <c r="H26" s="186">
        <v>-6.9167539049336398E-4</v>
      </c>
      <c r="I26" s="186">
        <v>2.6357476037355203E-3</v>
      </c>
      <c r="J26" s="187">
        <v>8.5877149771642364E-3</v>
      </c>
      <c r="K26" s="225" cm="1">
        <f t="array" ref="K26">SQRT(MMULT(MMULT(TRANSPOSE($A$2:$A$6),MMULT(TRANSPOSE(EXP(F27:$J$516)-1),EXP(F27:$J$516)-1)/COUNTA(J27:$J$516)),$A$2:$A$6))*_xlfn.NORM.S.INV($E$3)</f>
        <v>-1.6961439307943124E-2</v>
      </c>
      <c r="L26" s="82">
        <f>IF(O26&lt;K26,1,0)</f>
        <v>0</v>
      </c>
      <c r="M26" s="248" cm="1">
        <f t="array" ref="M26">SQRT(MMULT(MMULT(TRANSPOSE($A$2:$A$6),MMULT(TRANSPOSE(EXP(F27:J278)-1),EXP(F27:J278)-1)/COUNTA(J27:J278)),$A$2:$A$6))*_xlfn.NORM.S.INV($E$3)</f>
        <v>-1.4275168062702064E-2</v>
      </c>
      <c r="N26" s="82">
        <f>IF(O26&lt;M26,1,0)</f>
        <v>0</v>
      </c>
      <c r="O26" s="250">
        <f>MMULT(P26:T26,$A$2:$A$6)</f>
        <v>4.5766925055640067E-3</v>
      </c>
      <c r="P26" s="158">
        <v>5.6803082572030039E-3</v>
      </c>
      <c r="Q26" s="158">
        <v>6.6306710844163952E-3</v>
      </c>
      <c r="R26" s="158">
        <v>-6.9143623821221745E-4</v>
      </c>
      <c r="S26" s="158">
        <v>2.6392242402919486E-3</v>
      </c>
      <c r="T26" s="155">
        <v>8.6246951841209007E-3</v>
      </c>
      <c r="U26" s="239">
        <v>41649</v>
      </c>
      <c r="V26" s="154"/>
      <c r="W26" s="154"/>
      <c r="Y26" s="97"/>
    </row>
    <row r="27" spans="5:25" x14ac:dyDescent="0.25">
      <c r="E27" s="138">
        <v>41648</v>
      </c>
      <c r="F27" s="186">
        <v>-2.2952906089926834E-4</v>
      </c>
      <c r="G27" s="186">
        <v>2.2545661044502839E-3</v>
      </c>
      <c r="H27" s="186">
        <v>-1.7282585489541993E-4</v>
      </c>
      <c r="I27" s="186">
        <v>-3.3048828862440476E-3</v>
      </c>
      <c r="J27" s="187">
        <v>6.9968705293098864E-4</v>
      </c>
      <c r="K27" s="225" cm="1">
        <f t="array" ref="K27">SQRT(MMULT(MMULT(TRANSPOSE($A$2:$A$6),MMULT(TRANSPOSE(EXP(F28:$J$516)-1),EXP(F28:$J$516)-1)/COUNTA(J28:$J$516)),$A$2:$A$6))*_xlfn.NORM.S.INV($E$3)</f>
        <v>-1.6978766205607853E-2</v>
      </c>
      <c r="L27" s="82">
        <f>IF(O27&lt;K27,1,0)</f>
        <v>0</v>
      </c>
      <c r="M27" s="248" cm="1">
        <f t="array" ref="M27">SQRT(MMULT(MMULT(TRANSPOSE($A$2:$A$6),MMULT(TRANSPOSE(EXP(F28:J279)-1),EXP(F28:J279)-1)/COUNTA(J28:J279)),$A$2:$A$6))*_xlfn.NORM.S.INV($E$3)</f>
        <v>-1.4278337766766661E-2</v>
      </c>
      <c r="N27" s="82">
        <f>IF(O27&lt;M27,1,0)</f>
        <v>0</v>
      </c>
      <c r="O27" s="250">
        <f>MMULT(P27:T27,$A$2:$A$6)</f>
        <v>-1.4893999474436815E-4</v>
      </c>
      <c r="P27" s="158">
        <v>-2.2950272111965653E-4</v>
      </c>
      <c r="Q27" s="158">
        <v>2.2571095497059268E-3</v>
      </c>
      <c r="R27" s="158">
        <v>-1.7281092136767207E-4</v>
      </c>
      <c r="S27" s="158">
        <v>-3.2994277719574638E-3</v>
      </c>
      <c r="T27" s="155">
        <v>6.9993189101702491E-4</v>
      </c>
      <c r="U27" s="239">
        <v>41648</v>
      </c>
      <c r="V27" s="154"/>
      <c r="W27" s="154"/>
      <c r="Y27" s="97"/>
    </row>
    <row r="28" spans="5:25" x14ac:dyDescent="0.25">
      <c r="E28" s="138">
        <v>41647</v>
      </c>
      <c r="F28" s="186">
        <v>-1.1470331476606188E-4</v>
      </c>
      <c r="G28" s="186">
        <v>1.4429937547727123E-3</v>
      </c>
      <c r="H28" s="186">
        <v>-2.2448059633307159E-3</v>
      </c>
      <c r="I28" s="186">
        <v>-6.1443252886746462E-4</v>
      </c>
      <c r="J28" s="187">
        <v>-4.8866566502330086E-3</v>
      </c>
      <c r="K28" s="225" cm="1">
        <f t="array" ref="K28">SQRT(MMULT(MMULT(TRANSPOSE($A$2:$A$6),MMULT(TRANSPOSE(EXP(F29:$J$516)-1),EXP(F29:$J$516)-1)/COUNTA(J29:$J$516)),$A$2:$A$6))*_xlfn.NORM.S.INV($E$3)</f>
        <v>-1.6995618722785554E-2</v>
      </c>
      <c r="L28" s="82">
        <f>IF(O28&lt;K28,1,0)</f>
        <v>0</v>
      </c>
      <c r="M28" s="248" cm="1">
        <f t="array" ref="M28">SQRT(MMULT(MMULT(TRANSPOSE($A$2:$A$6),MMULT(TRANSPOSE(EXP(F29:J280)-1),EXP(F29:J280)-1)/COUNTA(J29:J280)),$A$2:$A$6))*_xlfn.NORM.S.INV($E$3)</f>
        <v>-1.4280567178573777E-2</v>
      </c>
      <c r="N28" s="82">
        <f>IF(O28&lt;M28,1,0)</f>
        <v>0</v>
      </c>
      <c r="O28" s="250">
        <f>MMULT(P28:T28,$A$2:$A$6)</f>
        <v>-1.2803859616446591E-3</v>
      </c>
      <c r="P28" s="158">
        <v>-1.146967365923679E-4</v>
      </c>
      <c r="Q28" s="158">
        <v>1.444035371215957E-3</v>
      </c>
      <c r="R28" s="158">
        <v>-2.242288270687065E-3</v>
      </c>
      <c r="S28" s="158">
        <v>-6.1424380385610711E-4</v>
      </c>
      <c r="T28" s="155">
        <v>-4.8747363683037115E-3</v>
      </c>
      <c r="U28" s="239">
        <v>41647</v>
      </c>
      <c r="V28" s="154"/>
      <c r="W28" s="154"/>
      <c r="Y28" s="97"/>
    </row>
    <row r="29" spans="5:25" x14ac:dyDescent="0.25">
      <c r="E29" s="138">
        <v>41646</v>
      </c>
      <c r="F29" s="186">
        <v>-3.7210911685962777E-3</v>
      </c>
      <c r="G29" s="186">
        <v>3.0184183478371355E-3</v>
      </c>
      <c r="H29" s="186">
        <v>-6.8989916484581875E-4</v>
      </c>
      <c r="I29" s="186">
        <v>4.2640161732570301E-3</v>
      </c>
      <c r="J29" s="187">
        <v>-4.6410609928157189E-4</v>
      </c>
      <c r="K29" s="225" cm="1">
        <f t="array" ref="K29">SQRT(MMULT(MMULT(TRANSPOSE($A$2:$A$6),MMULT(TRANSPOSE(EXP(F30:$J$516)-1),EXP(F30:$J$516)-1)/COUNTA(J30:$J$516)),$A$2:$A$6))*_xlfn.NORM.S.INV($E$3)</f>
        <v>-1.7012982044925462E-2</v>
      </c>
      <c r="L29" s="82">
        <f>IF(O29&lt;K29,1,0)</f>
        <v>0</v>
      </c>
      <c r="M29" s="248" cm="1">
        <f t="array" ref="M29">SQRT(MMULT(MMULT(TRANSPOSE($A$2:$A$6),MMULT(TRANSPOSE(EXP(F30:J281)-1),EXP(F30:J281)-1)/COUNTA(J30:J281)),$A$2:$A$6))*_xlfn.NORM.S.INV($E$3)</f>
        <v>-1.4299729005857348E-2</v>
      </c>
      <c r="N29" s="82">
        <f>IF(O29&lt;M29,1,0)</f>
        <v>0</v>
      </c>
      <c r="O29" s="250">
        <f>MMULT(P29:T29,$A$2:$A$6)</f>
        <v>4.856524477116819E-4</v>
      </c>
      <c r="P29" s="158">
        <v>-3.7141764882313577E-3</v>
      </c>
      <c r="Q29" s="158">
        <v>3.0229783593516135E-3</v>
      </c>
      <c r="R29" s="158">
        <v>-6.8966123913505317E-4</v>
      </c>
      <c r="S29" s="158">
        <v>4.2731200252781321E-3</v>
      </c>
      <c r="T29" s="155">
        <v>-4.6399841870492509E-4</v>
      </c>
      <c r="U29" s="239">
        <v>41646</v>
      </c>
      <c r="V29" s="154"/>
      <c r="W29" s="154"/>
      <c r="Y29" s="97"/>
    </row>
    <row r="30" spans="5:25" x14ac:dyDescent="0.25">
      <c r="E30" s="138">
        <v>41643</v>
      </c>
      <c r="F30" s="186">
        <v>1.1320912039444761E-2</v>
      </c>
      <c r="G30" s="186">
        <v>2.0518443988549816E-2</v>
      </c>
      <c r="H30" s="186">
        <v>2.0132138273227075E-3</v>
      </c>
      <c r="I30" s="186">
        <v>1.4465882328639835E-2</v>
      </c>
      <c r="J30" s="187">
        <v>1.3929649815176608E-3</v>
      </c>
      <c r="K30" s="225" cm="1">
        <f t="array" ref="K30">SQRT(MMULT(MMULT(TRANSPOSE($A$2:$A$6),MMULT(TRANSPOSE(EXP(F31:$J$516)-1),EXP(F31:$J$516)-1)/COUNTA(J31:$J$516)),$A$2:$A$6))*_xlfn.NORM.S.INV($E$3)</f>
        <v>-1.6997625888125679E-2</v>
      </c>
      <c r="L30" s="82">
        <f>IF(O30&lt;K30,1,0)</f>
        <v>0</v>
      </c>
      <c r="M30" s="248" cm="1">
        <f t="array" ref="M30">SQRT(MMULT(MMULT(TRANSPOSE($A$2:$A$6),MMULT(TRANSPOSE(EXP(F31:J282)-1),EXP(F31:J282)-1)/COUNTA(J31:J282)),$A$2:$A$6))*_xlfn.NORM.S.INV($E$3)</f>
        <v>-1.4253159042916973E-2</v>
      </c>
      <c r="N30" s="82">
        <f>IF(O30&lt;M30,1,0)</f>
        <v>0</v>
      </c>
      <c r="O30" s="250">
        <f>MMULT(P30:T30,$A$2:$A$6)</f>
        <v>1.0019165470176452E-2</v>
      </c>
      <c r="P30" s="158">
        <v>1.1385236070541538E-2</v>
      </c>
      <c r="Q30" s="158">
        <v>2.0730394409285147E-2</v>
      </c>
      <c r="R30" s="158">
        <v>2.0152417029006831E-3</v>
      </c>
      <c r="S30" s="158">
        <v>1.4571019560286835E-2</v>
      </c>
      <c r="T30" s="155">
        <v>1.3939356078680465E-3</v>
      </c>
      <c r="U30" s="239">
        <v>41643</v>
      </c>
      <c r="V30" s="154"/>
      <c r="W30" s="154"/>
      <c r="Y30" s="97"/>
    </row>
    <row r="31" spans="5:25" x14ac:dyDescent="0.25">
      <c r="E31" s="138">
        <v>41642</v>
      </c>
      <c r="F31" s="186">
        <v>4.6341813980414742E-3</v>
      </c>
      <c r="G31" s="186">
        <v>1.2854218129730949E-2</v>
      </c>
      <c r="H31" s="186">
        <v>6.9902483697077229E-3</v>
      </c>
      <c r="I31" s="186">
        <v>3.6148134164454113E-3</v>
      </c>
      <c r="J31" s="187">
        <v>3.957797767996876E-3</v>
      </c>
      <c r="K31" s="225" cm="1">
        <f t="array" ref="K31">SQRT(MMULT(MMULT(TRANSPOSE($A$2:$A$6),MMULT(TRANSPOSE(EXP(F32:$J$516)-1),EXP(F32:$J$516)-1)/COUNTA(J32:$J$516)),$A$2:$A$6))*_xlfn.NORM.S.INV($E$3)</f>
        <v>-1.7001549181594265E-2</v>
      </c>
      <c r="L31" s="82">
        <f>IF(O31&lt;K31,1,0)</f>
        <v>0</v>
      </c>
      <c r="M31" s="248" cm="1">
        <f t="array" ref="M31">SQRT(MMULT(MMULT(TRANSPOSE($A$2:$A$6),MMULT(TRANSPOSE(EXP(F32:J283)-1),EXP(F32:J283)-1)/COUNTA(J32:J283)),$A$2:$A$6))*_xlfn.NORM.S.INV($E$3)</f>
        <v>-1.4229446073225559E-2</v>
      </c>
      <c r="N31" s="82">
        <f>IF(O31&lt;M31,1,0)</f>
        <v>0</v>
      </c>
      <c r="O31" s="250">
        <f>MMULT(P31:T31,$A$2:$A$6)</f>
        <v>6.4367713301249907E-3</v>
      </c>
      <c r="P31" s="158">
        <v>4.6449358228908277E-3</v>
      </c>
      <c r="Q31" s="158">
        <v>1.293718871780003E-2</v>
      </c>
      <c r="R31" s="158">
        <v>7.0147371835518335E-3</v>
      </c>
      <c r="S31" s="158">
        <v>3.6213547339691843E-3</v>
      </c>
      <c r="T31" s="155">
        <v>3.965640192413078E-3</v>
      </c>
      <c r="U31" s="239">
        <v>41642</v>
      </c>
      <c r="V31" s="154"/>
      <c r="W31" s="154"/>
      <c r="Y31" s="97"/>
    </row>
    <row r="32" spans="5:25" x14ac:dyDescent="0.25">
      <c r="E32" s="138">
        <v>41641</v>
      </c>
      <c r="F32" s="186">
        <v>-1.7418963365458973E-4</v>
      </c>
      <c r="G32" s="186">
        <v>1.2494613396368407E-2</v>
      </c>
      <c r="H32" s="186">
        <v>-4.2232231094080051E-3</v>
      </c>
      <c r="I32" s="186">
        <v>1.6279887335771178E-2</v>
      </c>
      <c r="J32" s="187">
        <v>1.1495641343921821E-2</v>
      </c>
      <c r="K32" s="225" cm="1">
        <f t="array" ref="K32">SQRT(MMULT(MMULT(TRANSPOSE($A$2:$A$6),MMULT(TRANSPOSE(EXP(F33:$J$516)-1),EXP(F33:$J$516)-1)/COUNTA(J33:$J$516)),$A$2:$A$6))*_xlfn.NORM.S.INV($E$3)</f>
        <v>-1.7001914175925389E-2</v>
      </c>
      <c r="L32" s="82">
        <f>IF(O32&lt;K32,1,0)</f>
        <v>0</v>
      </c>
      <c r="M32" s="248" cm="1">
        <f t="array" ref="M32">SQRT(MMULT(MMULT(TRANSPOSE($A$2:$A$6),MMULT(TRANSPOSE(EXP(F33:J284)-1),EXP(F33:J284)-1)/COUNTA(J33:J284)),$A$2:$A$6))*_xlfn.NORM.S.INV($E$3)</f>
        <v>-1.4241866321917889E-2</v>
      </c>
      <c r="N32" s="82">
        <f>IF(O32&lt;M32,1,0)</f>
        <v>0</v>
      </c>
      <c r="O32" s="250">
        <f>MMULT(P32:T32,$A$2:$A$6)</f>
        <v>7.231920359890287E-3</v>
      </c>
      <c r="P32" s="158">
        <v>-1.7417446352119281E-4</v>
      </c>
      <c r="Q32" s="158">
        <v>1.2572997196560243E-2</v>
      </c>
      <c r="R32" s="158">
        <v>-4.2143178434111972E-3</v>
      </c>
      <c r="S32" s="158">
        <v>1.641312676056339E-2</v>
      </c>
      <c r="T32" s="155">
        <v>1.1561970149260192E-2</v>
      </c>
      <c r="U32" s="239">
        <v>41641</v>
      </c>
      <c r="V32" s="154"/>
      <c r="W32" s="154"/>
      <c r="Y32" s="97"/>
    </row>
    <row r="33" spans="5:25" x14ac:dyDescent="0.25">
      <c r="E33" s="138">
        <v>41640</v>
      </c>
      <c r="F33" s="186">
        <v>1.7746166327274354E-2</v>
      </c>
      <c r="G33" s="186">
        <v>3.6271964927243124E-3</v>
      </c>
      <c r="H33" s="186">
        <v>6.3705358981813124E-3</v>
      </c>
      <c r="I33" s="186">
        <v>1.7619074504811677E-2</v>
      </c>
      <c r="J33" s="187">
        <v>8.292903078027344E-3</v>
      </c>
      <c r="K33" s="225" cm="1">
        <f t="array" ref="K33">SQRT(MMULT(MMULT(TRANSPOSE($A$2:$A$6),MMULT(TRANSPOSE(EXP(F34:$J$516)-1),EXP(F34:$J$516)-1)/COUNTA(J34:$J$516)),$A$2:$A$6))*_xlfn.NORM.S.INV($E$3)</f>
        <v>-1.6981021813621894E-2</v>
      </c>
      <c r="L33" s="82">
        <f>IF(O33&lt;K33,1,0)</f>
        <v>0</v>
      </c>
      <c r="M33" s="248" cm="1">
        <f t="array" ref="M33">SQRT(MMULT(MMULT(TRANSPOSE($A$2:$A$6),MMULT(TRANSPOSE(EXP(F34:J285)-1),EXP(F34:J285)-1)/COUNTA(J34:J285)),$A$2:$A$6))*_xlfn.NORM.S.INV($E$3)</f>
        <v>-1.4192973011676683E-2</v>
      </c>
      <c r="N33" s="82">
        <f>IF(O33&lt;M33,1,0)</f>
        <v>0</v>
      </c>
      <c r="O33" s="250">
        <f>MMULT(P33:T33,$A$2:$A$6)</f>
        <v>1.0806361851139102E-2</v>
      </c>
      <c r="P33" s="158">
        <v>1.7904565140189233E-2</v>
      </c>
      <c r="Q33" s="158">
        <v>3.633782730708246E-3</v>
      </c>
      <c r="R33" s="158">
        <v>6.3908709207260994E-3</v>
      </c>
      <c r="S33" s="158">
        <v>1.7775206014330136E-2</v>
      </c>
      <c r="T33" s="155">
        <v>8.3273844497417926E-3</v>
      </c>
      <c r="U33" s="239">
        <v>41640</v>
      </c>
      <c r="V33" s="154"/>
      <c r="W33" s="154"/>
      <c r="Y33" s="97"/>
    </row>
    <row r="34" spans="5:25" x14ac:dyDescent="0.25">
      <c r="E34" s="138">
        <v>41636</v>
      </c>
      <c r="F34" s="186">
        <v>-1.0872588387438386E-2</v>
      </c>
      <c r="G34" s="186">
        <v>-2.7049624732386158E-3</v>
      </c>
      <c r="H34" s="186">
        <v>-5.6776960630312671E-3</v>
      </c>
      <c r="I34" s="186">
        <v>-1.6614544175446418E-3</v>
      </c>
      <c r="J34" s="187">
        <v>3.8138594030366724E-3</v>
      </c>
      <c r="K34" s="225" cm="1">
        <f t="array" ref="K34">SQRT(MMULT(MMULT(TRANSPOSE($A$2:$A$6),MMULT(TRANSPOSE(EXP(F35:$J$516)-1),EXP(F35:$J$516)-1)/COUNTA(J35:$J$516)),$A$2:$A$6))*_xlfn.NORM.S.INV($E$3)</f>
        <v>-1.6994802611787572E-2</v>
      </c>
      <c r="L34" s="82">
        <f>IF(O34&lt;K34,1,0)</f>
        <v>0</v>
      </c>
      <c r="M34" s="248" cm="1">
        <f t="array" ref="M34">SQRT(MMULT(MMULT(TRANSPOSE($A$2:$A$6),MMULT(TRANSPOSE(EXP(F35:J286)-1),EXP(F35:J286)-1)/COUNTA(J35:J286)),$A$2:$A$6))*_xlfn.NORM.S.INV($E$3)</f>
        <v>-1.4184422020576456E-2</v>
      </c>
      <c r="N34" s="82">
        <f>IF(O34&lt;M34,1,0)</f>
        <v>0</v>
      </c>
      <c r="O34" s="250">
        <f>MMULT(P34:T34,$A$2:$A$6)</f>
        <v>-3.4031089489468874E-3</v>
      </c>
      <c r="P34" s="158">
        <v>-1.0813695431187598E-2</v>
      </c>
      <c r="Q34" s="158">
        <v>-2.7013073586398262E-3</v>
      </c>
      <c r="R34" s="158">
        <v>-5.6616084080778339E-3</v>
      </c>
      <c r="S34" s="158">
        <v>-1.6600749662247782E-3</v>
      </c>
      <c r="T34" s="155">
        <v>3.8211414193956017E-3</v>
      </c>
      <c r="U34" s="239">
        <v>41636</v>
      </c>
      <c r="V34" s="154"/>
      <c r="W34" s="154"/>
      <c r="Y34" s="97"/>
    </row>
    <row r="35" spans="5:25" x14ac:dyDescent="0.25">
      <c r="E35" s="138">
        <v>41635</v>
      </c>
      <c r="F35" s="186">
        <v>2.8095573374747841E-3</v>
      </c>
      <c r="G35" s="186">
        <v>2.4409758892380532E-3</v>
      </c>
      <c r="H35" s="186">
        <v>2.4874989631359988E-3</v>
      </c>
      <c r="I35" s="186">
        <v>-1.1728002585145707E-3</v>
      </c>
      <c r="J35" s="187">
        <v>3.5891564603907993E-3</v>
      </c>
      <c r="K35" s="225" cm="1">
        <f t="array" ref="K35">SQRT(MMULT(MMULT(TRANSPOSE($A$2:$A$6),MMULT(TRANSPOSE(EXP(F36:$J$516)-1),EXP(F36:$J$516)-1)/COUNTA(J36:$J$516)),$A$2:$A$6))*_xlfn.NORM.S.INV($E$3)</f>
        <v>-1.7011091009149708E-2</v>
      </c>
      <c r="L35" s="82">
        <f>IF(O35&lt;K35,1,0)</f>
        <v>0</v>
      </c>
      <c r="M35" s="248" cm="1">
        <f t="array" ref="M35">SQRT(MMULT(MMULT(TRANSPOSE($A$2:$A$6),MMULT(TRANSPOSE(EXP(F36:J287)-1),EXP(F36:J287)-1)/COUNTA(J36:J287)),$A$2:$A$6))*_xlfn.NORM.S.INV($E$3)</f>
        <v>-1.4196694145907091E-2</v>
      </c>
      <c r="N35" s="82">
        <f>IF(O35&lt;M35,1,0)</f>
        <v>0</v>
      </c>
      <c r="O35" s="250">
        <f>MMULT(P35:T35,$A$2:$A$6)</f>
        <v>2.034310618551527E-3</v>
      </c>
      <c r="P35" s="158">
        <v>2.8135078425481908E-3</v>
      </c>
      <c r="Q35" s="158">
        <v>2.443957496400806E-3</v>
      </c>
      <c r="R35" s="158">
        <v>2.4905953555738325E-3</v>
      </c>
      <c r="S35" s="158">
        <v>-1.1721127970693024E-3</v>
      </c>
      <c r="T35" s="155">
        <v>3.5956051953041079E-3</v>
      </c>
      <c r="U35" s="239">
        <v>41635</v>
      </c>
      <c r="V35" s="154"/>
      <c r="W35" s="154"/>
      <c r="Y35" s="97"/>
    </row>
    <row r="36" spans="5:25" x14ac:dyDescent="0.25">
      <c r="E36" s="138">
        <v>41634</v>
      </c>
      <c r="F36" s="186">
        <v>1.7588467720608267E-4</v>
      </c>
      <c r="G36" s="186">
        <v>7.9279126912324945E-4</v>
      </c>
      <c r="H36" s="186">
        <v>8.0241737836229347E-3</v>
      </c>
      <c r="I36" s="186">
        <v>-6.9987086481803898E-3</v>
      </c>
      <c r="J36" s="187">
        <v>7.1948401731967559E-4</v>
      </c>
      <c r="K36" s="225" cm="1">
        <f t="array" ref="K36">SQRT(MMULT(MMULT(TRANSPOSE($A$2:$A$6),MMULT(TRANSPOSE(EXP(F37:$J$516)-1),EXP(F37:$J$516)-1)/COUNTA(J37:$J$516)),$A$2:$A$6))*_xlfn.NORM.S.INV($E$3)</f>
        <v>-1.7028700003103938E-2</v>
      </c>
      <c r="L36" s="82">
        <f>IF(O36&lt;K36,1,0)</f>
        <v>0</v>
      </c>
      <c r="M36" s="248" cm="1">
        <f t="array" ref="M36">SQRT(MMULT(MMULT(TRANSPOSE($A$2:$A$6),MMULT(TRANSPOSE(EXP(F37:J288)-1),EXP(F37:J288)-1)/COUNTA(J37:J288)),$A$2:$A$6))*_xlfn.NORM.S.INV($E$3)</f>
        <v>-1.4200222145816075E-2</v>
      </c>
      <c r="N36" s="82">
        <f>IF(O36&lt;M36,1,0)</f>
        <v>0</v>
      </c>
      <c r="O36" s="250">
        <f>MMULT(P36:T36,$A$2:$A$6)</f>
        <v>5.5418553827033521E-4</v>
      </c>
      <c r="P36" s="158">
        <v>1.7590014582280489E-4</v>
      </c>
      <c r="Q36" s="158">
        <v>7.931056111851742E-4</v>
      </c>
      <c r="R36" s="158">
        <v>8.0564537483285292E-3</v>
      </c>
      <c r="S36" s="158">
        <v>-6.9742747220156165E-3</v>
      </c>
      <c r="T36" s="155">
        <v>7.1974290803078489E-4</v>
      </c>
      <c r="U36" s="239">
        <v>41634</v>
      </c>
      <c r="V36" s="154"/>
      <c r="W36" s="154"/>
      <c r="Y36" s="97"/>
    </row>
    <row r="37" spans="5:25" x14ac:dyDescent="0.25">
      <c r="E37" s="138">
        <v>41633</v>
      </c>
      <c r="F37" s="186">
        <v>-2.5697193212233342E-2</v>
      </c>
      <c r="G37" s="186">
        <v>2.8465463803049045E-3</v>
      </c>
      <c r="H37" s="186">
        <v>-7.5866331623558614E-4</v>
      </c>
      <c r="I37" s="186">
        <v>-3.1934165663912487E-3</v>
      </c>
      <c r="J37" s="187">
        <v>9.6408377061863761E-3</v>
      </c>
      <c r="K37" s="225" cm="1">
        <f t="array" ref="K37">SQRT(MMULT(MMULT(TRANSPOSE($A$2:$A$6),MMULT(TRANSPOSE(EXP(F38:$J$516)-1),EXP(F38:$J$516)-1)/COUNTA(J38:$J$516)),$A$2:$A$6))*_xlfn.NORM.S.INV($E$3)</f>
        <v>-1.7042733825316899E-2</v>
      </c>
      <c r="L37" s="82">
        <f>IF(O37&lt;K37,1,0)</f>
        <v>0</v>
      </c>
      <c r="M37" s="248" cm="1">
        <f t="array" ref="M37">SQRT(MMULT(MMULT(TRANSPOSE($A$2:$A$6),MMULT(TRANSPOSE(EXP(F38:J289)-1),EXP(F38:J289)-1)/COUNTA(J38:J289)),$A$2:$A$6))*_xlfn.NORM.S.INV($E$3)</f>
        <v>-1.4191878657730632E-2</v>
      </c>
      <c r="N37" s="82">
        <f>IF(O37&lt;M37,1,0)</f>
        <v>0</v>
      </c>
      <c r="O37" s="250">
        <f>MMULT(P37:T37,$A$2:$A$6)</f>
        <v>-3.3556934297807712E-3</v>
      </c>
      <c r="P37" s="158">
        <v>-2.5369830438706331E-2</v>
      </c>
      <c r="Q37" s="158">
        <v>2.8506016403682111E-3</v>
      </c>
      <c r="R37" s="158">
        <v>-7.5837560398539505E-4</v>
      </c>
      <c r="S37" s="158">
        <v>-3.188323035072993E-3</v>
      </c>
      <c r="T37" s="155">
        <v>9.6874602884926553E-3</v>
      </c>
      <c r="U37" s="239">
        <v>41633</v>
      </c>
      <c r="V37" s="154"/>
      <c r="W37" s="154"/>
      <c r="Y37" s="97"/>
    </row>
    <row r="38" spans="5:25" x14ac:dyDescent="0.25">
      <c r="E38" s="138">
        <v>41629</v>
      </c>
      <c r="F38" s="186">
        <v>0</v>
      </c>
      <c r="G38" s="186">
        <v>2.1235389961346746E-3</v>
      </c>
      <c r="H38" s="186">
        <v>-2.5053321844591588E-3</v>
      </c>
      <c r="I38" s="186">
        <v>-3.3054862351344972E-3</v>
      </c>
      <c r="J38" s="187">
        <v>-9.4009769708299634E-3</v>
      </c>
      <c r="K38" s="225" cm="1">
        <f t="array" ref="K38">SQRT(MMULT(MMULT(TRANSPOSE($A$2:$A$6),MMULT(TRANSPOSE(EXP(F39:$J$516)-1),EXP(F39:$J$516)-1)/COUNTA(J39:$J$516)),$A$2:$A$6))*_xlfn.NORM.S.INV($E$3)</f>
        <v>-1.7058296882549187E-2</v>
      </c>
      <c r="L38" s="82">
        <f>IF(O38&lt;K38,1,0)</f>
        <v>0</v>
      </c>
      <c r="M38" s="248" cm="1">
        <f t="array" ref="M38">SQRT(MMULT(MMULT(TRANSPOSE($A$2:$A$6),MMULT(TRANSPOSE(EXP(F39:J290)-1),EXP(F39:J290)-1)/COUNTA(J39:J290)),$A$2:$A$6))*_xlfn.NORM.S.INV($E$3)</f>
        <v>-1.4186802000531322E-2</v>
      </c>
      <c r="N38" s="82">
        <f>IF(O38&lt;M38,1,0)</f>
        <v>0</v>
      </c>
      <c r="O38" s="250">
        <f>MMULT(P38:T38,$A$2:$A$6)</f>
        <v>-2.6066712445774742E-3</v>
      </c>
      <c r="P38" s="158">
        <v>0</v>
      </c>
      <c r="Q38" s="158">
        <v>2.1257953019038212E-3</v>
      </c>
      <c r="R38" s="158">
        <v>-2.5021964590065116E-3</v>
      </c>
      <c r="S38" s="158">
        <v>-3.3000291299604134E-3</v>
      </c>
      <c r="T38" s="155">
        <v>-9.3569259358242673E-3</v>
      </c>
      <c r="U38" s="239">
        <v>41629</v>
      </c>
      <c r="V38" s="154"/>
      <c r="W38" s="154"/>
      <c r="Y38" s="97"/>
    </row>
    <row r="39" spans="5:25" x14ac:dyDescent="0.25">
      <c r="E39" s="138">
        <v>41628</v>
      </c>
      <c r="F39" s="186">
        <v>3.7783606224810803E-3</v>
      </c>
      <c r="G39" s="186">
        <v>-6.0933000092916866E-3</v>
      </c>
      <c r="H39" s="186">
        <v>-1.8605154248047737E-3</v>
      </c>
      <c r="I39" s="186">
        <v>-1.2402129085793377E-3</v>
      </c>
      <c r="J39" s="187">
        <v>1.7669316864691045E-2</v>
      </c>
      <c r="K39" s="225" cm="1">
        <f t="array" ref="K39">SQRT(MMULT(MMULT(TRANSPOSE($A$2:$A$6),MMULT(TRANSPOSE(EXP(F40:$J$516)-1),EXP(F40:$J$516)-1)/COUNTA(J40:$J$516)),$A$2:$A$6))*_xlfn.NORM.S.INV($E$3)</f>
        <v>-1.7074112175228893E-2</v>
      </c>
      <c r="L39" s="82">
        <f>IF(O39&lt;K39,1,0)</f>
        <v>0</v>
      </c>
      <c r="M39" s="248" cm="1">
        <f t="array" ref="M39">SQRT(MMULT(MMULT(TRANSPOSE($A$2:$A$6),MMULT(TRANSPOSE(EXP(F40:J291)-1),EXP(F40:J291)-1)/COUNTA(J40:J291)),$A$2:$A$6))*_xlfn.NORM.S.INV($E$3)</f>
        <v>-1.4182145253834691E-2</v>
      </c>
      <c r="N39" s="82">
        <f>IF(O39&lt;M39,1,0)</f>
        <v>0</v>
      </c>
      <c r="O39" s="250">
        <f>MMULT(P39:T39,$A$2:$A$6)</f>
        <v>2.4877693892526587E-3</v>
      </c>
      <c r="P39" s="158">
        <v>3.7855076254611486E-3</v>
      </c>
      <c r="Q39" s="158">
        <v>-6.0747735050722396E-3</v>
      </c>
      <c r="R39" s="158">
        <v>-1.8587857388505657E-3</v>
      </c>
      <c r="S39" s="158">
        <v>-1.239444162385861E-3</v>
      </c>
      <c r="T39" s="155">
        <v>1.7826342727110811E-2</v>
      </c>
      <c r="U39" s="239">
        <v>41628</v>
      </c>
      <c r="V39" s="154"/>
      <c r="W39" s="154"/>
      <c r="Y39" s="97"/>
    </row>
    <row r="40" spans="5:25" x14ac:dyDescent="0.25">
      <c r="E40" s="138">
        <v>41627</v>
      </c>
      <c r="F40" s="186">
        <v>-1.0890376272136451E-3</v>
      </c>
      <c r="G40" s="186">
        <v>-1.5172893699180907E-3</v>
      </c>
      <c r="H40" s="186">
        <v>-7.0610343704664777E-3</v>
      </c>
      <c r="I40" s="186">
        <v>-5.3662073833030252E-3</v>
      </c>
      <c r="J40" s="187">
        <v>7.5991153093082518E-3</v>
      </c>
      <c r="K40" s="225" cm="1">
        <f t="array" ref="K40">SQRT(MMULT(MMULT(TRANSPOSE($A$2:$A$6),MMULT(TRANSPOSE(EXP(F41:$J$516)-1),EXP(F41:$J$516)-1)/COUNTA(J41:$J$516)),$A$2:$A$6))*_xlfn.NORM.S.INV($E$3)</f>
        <v>-1.7091316190262329E-2</v>
      </c>
      <c r="L40" s="82">
        <f>IF(O40&lt;K40,1,0)</f>
        <v>0</v>
      </c>
      <c r="M40" s="248" cm="1">
        <f t="array" ref="M40">SQRT(MMULT(MMULT(TRANSPOSE($A$2:$A$6),MMULT(TRANSPOSE(EXP(F41:J292)-1),EXP(F41:J292)-1)/COUNTA(J41:J292)),$A$2:$A$6))*_xlfn.NORM.S.INV($E$3)</f>
        <v>-1.418902985951459E-2</v>
      </c>
      <c r="N40" s="82">
        <f>IF(O40&lt;M40,1,0)</f>
        <v>0</v>
      </c>
      <c r="O40" s="250">
        <f>MMULT(P40:T40,$A$2:$A$6)</f>
        <v>-1.4729041396471798E-3</v>
      </c>
      <c r="P40" s="158">
        <v>-1.0884448409452796E-3</v>
      </c>
      <c r="Q40" s="158">
        <v>-1.5161388683568866E-3</v>
      </c>
      <c r="R40" s="158">
        <v>-7.0361638389302428E-3</v>
      </c>
      <c r="S40" s="158">
        <v>-5.3518350123293867E-3</v>
      </c>
      <c r="T40" s="155">
        <v>7.6280618623258967E-3</v>
      </c>
      <c r="U40" s="239">
        <v>41627</v>
      </c>
      <c r="V40" s="154"/>
      <c r="W40" s="154"/>
      <c r="Y40" s="97"/>
    </row>
    <row r="41" spans="5:25" x14ac:dyDescent="0.25">
      <c r="E41" s="138">
        <v>41626</v>
      </c>
      <c r="F41" s="186">
        <v>-1.071381056744819E-2</v>
      </c>
      <c r="G41" s="186">
        <v>-9.4490157600751155E-3</v>
      </c>
      <c r="H41" s="186">
        <v>-4.6607098640661111E-3</v>
      </c>
      <c r="I41" s="186">
        <v>-6.0153832926813132E-3</v>
      </c>
      <c r="J41" s="187">
        <v>-4.9089772110956125E-3</v>
      </c>
      <c r="K41" s="225" cm="1">
        <f t="array" ref="K41">SQRT(MMULT(MMULT(TRANSPOSE($A$2:$A$6),MMULT(TRANSPOSE(EXP(F42:$J$516)-1),EXP(F42:$J$516)-1)/COUNTA(J42:$J$516)),$A$2:$A$6))*_xlfn.NORM.S.INV($E$3)</f>
        <v>-1.7092404982480207E-2</v>
      </c>
      <c r="L41" s="82">
        <f>IF(O41&lt;K41,1,0)</f>
        <v>0</v>
      </c>
      <c r="M41" s="248" cm="1">
        <f t="array" ref="M41">SQRT(MMULT(MMULT(TRANSPOSE($A$2:$A$6),MMULT(TRANSPOSE(EXP(F42:J293)-1),EXP(F42:J293)-1)/COUNTA(J42:J293)),$A$2:$A$6))*_xlfn.NORM.S.INV($E$3)</f>
        <v>-1.4152689203427091E-2</v>
      </c>
      <c r="N41" s="82">
        <f>IF(O41&lt;M41,1,0)</f>
        <v>0</v>
      </c>
      <c r="O41" s="250">
        <f>MMULT(P41:T41,$A$2:$A$6)</f>
        <v>-7.121055357022189E-3</v>
      </c>
      <c r="P41" s="158">
        <v>-1.0656622116634762E-2</v>
      </c>
      <c r="Q41" s="158">
        <v>-9.4045140866286792E-3</v>
      </c>
      <c r="R41" s="158">
        <v>-4.6498656096967128E-3</v>
      </c>
      <c r="S41" s="158">
        <v>-5.9973270977218274E-3</v>
      </c>
      <c r="T41" s="155">
        <v>-4.8969478744289585E-3</v>
      </c>
      <c r="U41" s="239">
        <v>41626</v>
      </c>
      <c r="V41" s="154"/>
      <c r="W41" s="154"/>
      <c r="Y41" s="97"/>
    </row>
    <row r="42" spans="5:25" x14ac:dyDescent="0.25">
      <c r="E42" s="138">
        <v>41625</v>
      </c>
      <c r="F42" s="186">
        <v>1.3984671949069757E-2</v>
      </c>
      <c r="G42" s="186">
        <v>-1.8269760292105091E-3</v>
      </c>
      <c r="H42" s="186">
        <v>8.0416540668503994E-4</v>
      </c>
      <c r="I42" s="186">
        <v>1.2095503402090433E-2</v>
      </c>
      <c r="J42" s="187">
        <v>1.3806790072461682E-2</v>
      </c>
      <c r="K42" s="225" cm="1">
        <f t="array" ref="K42">SQRT(MMULT(MMULT(TRANSPOSE($A$2:$A$6),MMULT(TRANSPOSE(EXP(F43:$J$516)-1),EXP(F43:$J$516)-1)/COUNTA(J43:$J$516)),$A$2:$A$6))*_xlfn.NORM.S.INV($E$3)</f>
        <v>-1.7089975171626703E-2</v>
      </c>
      <c r="L42" s="82">
        <f>IF(O42&lt;K42,1,0)</f>
        <v>0</v>
      </c>
      <c r="M42" s="248" cm="1">
        <f t="array" ref="M42">SQRT(MMULT(MMULT(TRANSPOSE($A$2:$A$6),MMULT(TRANSPOSE(EXP(F43:J294)-1),EXP(F43:J294)-1)/COUNTA(J43:J294)),$A$2:$A$6))*_xlfn.NORM.S.INV($E$3)</f>
        <v>-1.4110145018404399E-2</v>
      </c>
      <c r="N42" s="82">
        <f>IF(O42&lt;M42,1,0)</f>
        <v>0</v>
      </c>
      <c r="O42" s="250">
        <f>MMULT(P42:T42,$A$2:$A$6)</f>
        <v>7.8267178837882149E-3</v>
      </c>
      <c r="P42" s="158">
        <v>1.4082914904795629E-2</v>
      </c>
      <c r="Q42" s="158">
        <v>-1.8253081244001823E-3</v>
      </c>
      <c r="R42" s="158">
        <v>8.0448883437633789E-4</v>
      </c>
      <c r="S42" s="158">
        <v>1.2168949828477826E-2</v>
      </c>
      <c r="T42" s="155">
        <v>1.3902543975691461E-2</v>
      </c>
      <c r="U42" s="239">
        <v>41625</v>
      </c>
      <c r="V42" s="154"/>
      <c r="W42" s="154"/>
      <c r="Y42" s="97"/>
    </row>
    <row r="43" spans="5:25" x14ac:dyDescent="0.25">
      <c r="E43" s="138">
        <v>41622</v>
      </c>
      <c r="F43" s="186">
        <v>1.0110186505689804E-2</v>
      </c>
      <c r="G43" s="186">
        <v>9.6290238167446099E-3</v>
      </c>
      <c r="H43" s="186">
        <v>5.299539110754513E-3</v>
      </c>
      <c r="I43" s="186">
        <v>1.4233555570587433E-2</v>
      </c>
      <c r="J43" s="187">
        <v>-8.6516415830006129E-3</v>
      </c>
      <c r="K43" s="225" cm="1">
        <f t="array" ref="K43">SQRT(MMULT(MMULT(TRANSPOSE($A$2:$A$6),MMULT(TRANSPOSE(EXP(F44:$J$516)-1),EXP(F44:$J$516)-1)/COUNTA(J44:$J$516)),$A$2:$A$6))*_xlfn.NORM.S.INV($E$3)</f>
        <v>-1.7095278544885222E-2</v>
      </c>
      <c r="L43" s="82">
        <f>IF(O43&lt;K43,1,0)</f>
        <v>0</v>
      </c>
      <c r="M43" s="248" cm="1">
        <f t="array" ref="M43">SQRT(MMULT(MMULT(TRANSPOSE($A$2:$A$6),MMULT(TRANSPOSE(EXP(F44:J295)-1),EXP(F44:J295)-1)/COUNTA(J44:J295)),$A$2:$A$6))*_xlfn.NORM.S.INV($E$3)</f>
        <v>-1.4083145023100794E-2</v>
      </c>
      <c r="N43" s="82">
        <f>IF(O43&lt;M43,1,0)</f>
        <v>0</v>
      </c>
      <c r="O43" s="250">
        <f>MMULT(P43:T43,$A$2:$A$6)</f>
        <v>6.17432335175685E-3</v>
      </c>
      <c r="P43" s="158">
        <v>1.0161467114418565E-2</v>
      </c>
      <c r="Q43" s="158">
        <v>9.6755320229258146E-3</v>
      </c>
      <c r="R43" s="158">
        <v>5.3136065074088634E-3</v>
      </c>
      <c r="S43" s="158">
        <v>1.4335334943480049E-2</v>
      </c>
      <c r="T43" s="155">
        <v>-8.6143238294490443E-3</v>
      </c>
      <c r="U43" s="239">
        <v>41622</v>
      </c>
      <c r="V43" s="154"/>
      <c r="W43" s="154"/>
      <c r="Y43" s="97"/>
    </row>
    <row r="44" spans="5:25" x14ac:dyDescent="0.25">
      <c r="E44" s="138">
        <v>41621</v>
      </c>
      <c r="F44" s="186">
        <v>-2.902820693798576E-4</v>
      </c>
      <c r="G44" s="186">
        <v>1.5808737692160205E-3</v>
      </c>
      <c r="H44" s="186">
        <v>-2.3651851472543833E-3</v>
      </c>
      <c r="I44" s="186">
        <v>8.1732701404815759E-3</v>
      </c>
      <c r="J44" s="187">
        <v>-4.9219753336646817E-4</v>
      </c>
      <c r="K44" s="225" cm="1">
        <f t="array" ref="K44">SQRT(MMULT(MMULT(TRANSPOSE($A$2:$A$6),MMULT(TRANSPOSE(EXP(F45:$J$516)-1),EXP(F45:$J$516)-1)/COUNTA(J45:$J$516)),$A$2:$A$6))*_xlfn.NORM.S.INV($E$3)</f>
        <v>-1.7112786817925611E-2</v>
      </c>
      <c r="L44" s="82">
        <f>IF(O44&lt;K44,1,0)</f>
        <v>0</v>
      </c>
      <c r="M44" s="248" cm="1">
        <f t="array" ref="M44">SQRT(MMULT(MMULT(TRANSPOSE($A$2:$A$6),MMULT(TRANSPOSE(EXP(F45:J296)-1),EXP(F45:J296)-1)/COUNTA(J45:J296)),$A$2:$A$6))*_xlfn.NORM.S.INV($E$3)</f>
        <v>-1.4092568345189764E-2</v>
      </c>
      <c r="N44" s="82">
        <f>IF(O44&lt;M44,1,0)</f>
        <v>0</v>
      </c>
      <c r="O44" s="250">
        <f>MMULT(P44:T44,$A$2:$A$6)</f>
        <v>1.3288359681112639E-3</v>
      </c>
      <c r="P44" s="158">
        <v>-2.902399416163659E-4</v>
      </c>
      <c r="Q44" s="158">
        <v>1.5821240088900179E-3</v>
      </c>
      <c r="R44" s="158">
        <v>-2.3623903007413682E-3</v>
      </c>
      <c r="S44" s="158">
        <v>8.2067624980552978E-3</v>
      </c>
      <c r="T44" s="155">
        <v>-4.920764240312625E-4</v>
      </c>
      <c r="U44" s="239">
        <v>41621</v>
      </c>
      <c r="V44" s="154"/>
      <c r="W44" s="154"/>
      <c r="Y44" s="97"/>
    </row>
    <row r="45" spans="5:25" x14ac:dyDescent="0.25">
      <c r="E45" s="138">
        <v>41620</v>
      </c>
      <c r="F45" s="186">
        <v>3.3143031023321768E-3</v>
      </c>
      <c r="G45" s="186">
        <v>-5.3255725810534742E-3</v>
      </c>
      <c r="H45" s="186">
        <v>7.634925837235451E-3</v>
      </c>
      <c r="I45" s="186">
        <v>1.2493933693934786E-4</v>
      </c>
      <c r="J45" s="187">
        <v>-2.4593760189748194E-4</v>
      </c>
      <c r="K45" s="225" cm="1">
        <f t="array" ref="K45">SQRT(MMULT(MMULT(TRANSPOSE($A$2:$A$6),MMULT(TRANSPOSE(EXP(F46:$J$516)-1),EXP(F46:$J$516)-1)/COUNTA(J46:$J$516)),$A$2:$A$6))*_xlfn.NORM.S.INV($E$3)</f>
        <v>-1.7130530184497703E-2</v>
      </c>
      <c r="L45" s="82">
        <f>IF(O45&lt;K45,1,0)</f>
        <v>0</v>
      </c>
      <c r="M45" s="248" cm="1">
        <f t="array" ref="M45">SQRT(MMULT(MMULT(TRANSPOSE($A$2:$A$6),MMULT(TRANSPOSE(EXP(F46:J297)-1),EXP(F46:J297)-1)/COUNTA(J46:J297)),$A$2:$A$6))*_xlfn.NORM.S.INV($E$3)</f>
        <v>-1.4143054552062157E-2</v>
      </c>
      <c r="N45" s="82">
        <f>IF(O45&lt;M45,1,0)</f>
        <v>0</v>
      </c>
      <c r="O45" s="250">
        <f>MMULT(P45:T45,$A$2:$A$6)</f>
        <v>1.1103141199375168E-3</v>
      </c>
      <c r="P45" s="158">
        <v>3.3198014776085749E-3</v>
      </c>
      <c r="Q45" s="158">
        <v>-5.3114168596509748E-3</v>
      </c>
      <c r="R45" s="158">
        <v>7.6641462012712047E-3</v>
      </c>
      <c r="S45" s="158">
        <v>1.2494714218336256E-4</v>
      </c>
      <c r="T45" s="155">
        <v>-2.4590736172458438E-4</v>
      </c>
      <c r="U45" s="239">
        <v>41620</v>
      </c>
      <c r="V45" s="154"/>
      <c r="W45" s="154"/>
      <c r="Y45" s="97"/>
    </row>
    <row r="46" spans="5:25" x14ac:dyDescent="0.25">
      <c r="E46" s="138">
        <v>41619</v>
      </c>
      <c r="F46" s="186">
        <v>-5.6335431072289674E-3</v>
      </c>
      <c r="G46" s="186">
        <v>1.0679866807471157E-2</v>
      </c>
      <c r="H46" s="186">
        <v>-5.9047202051940272E-3</v>
      </c>
      <c r="I46" s="186">
        <v>-5.9569752922238777E-4</v>
      </c>
      <c r="J46" s="187">
        <v>1.8116836956761622E-2</v>
      </c>
      <c r="K46" s="225" cm="1">
        <f t="array" ref="K46">SQRT(MMULT(MMULT(TRANSPOSE($A$2:$A$6),MMULT(TRANSPOSE(EXP(F47:$J$516)-1),EXP(F47:$J$516)-1)/COUNTA(J47:$J$516)),$A$2:$A$6))*_xlfn.NORM.S.INV($E$3)</f>
        <v>-1.7144900133544229E-2</v>
      </c>
      <c r="L46" s="82">
        <f>IF(O46&lt;K46,1,0)</f>
        <v>0</v>
      </c>
      <c r="M46" s="248" cm="1">
        <f t="array" ref="M46">SQRT(MMULT(MMULT(TRANSPOSE($A$2:$A$6),MMULT(TRANSPOSE(EXP(F47:J298)-1),EXP(F47:J298)-1)/COUNTA(J47:J298)),$A$2:$A$6))*_xlfn.NORM.S.INV($E$3)</f>
        <v>-1.4134409779168E-2</v>
      </c>
      <c r="N46" s="82">
        <f>IF(O46&lt;M46,1,0)</f>
        <v>0</v>
      </c>
      <c r="O46" s="250">
        <f>MMULT(P46:T46,$A$2:$A$6)</f>
        <v>3.3836992704081585E-3</v>
      </c>
      <c r="P46" s="158">
        <v>-5.6177044597839343E-3</v>
      </c>
      <c r="Q46" s="158">
        <v>1.0737100151685608E-2</v>
      </c>
      <c r="R46" s="158">
        <v>-5.8873216063064504E-3</v>
      </c>
      <c r="S46" s="158">
        <v>-5.9552013667507619E-4</v>
      </c>
      <c r="T46" s="155">
        <v>1.8281942403120643E-2</v>
      </c>
      <c r="U46" s="239">
        <v>41619</v>
      </c>
      <c r="V46" s="154"/>
      <c r="W46" s="154"/>
      <c r="Y46" s="97"/>
    </row>
    <row r="47" spans="5:25" x14ac:dyDescent="0.25">
      <c r="E47" s="138">
        <v>41618</v>
      </c>
      <c r="F47" s="186">
        <v>1.929668917872919E-2</v>
      </c>
      <c r="G47" s="186">
        <v>6.5831449817928571E-3</v>
      </c>
      <c r="H47" s="186">
        <v>5.7724853612816252E-4</v>
      </c>
      <c r="I47" s="186">
        <v>3.8976321038706381E-3</v>
      </c>
      <c r="J47" s="187">
        <v>7.2893366724778559E-3</v>
      </c>
      <c r="K47" s="225" cm="1">
        <f t="array" ref="K47">SQRT(MMULT(MMULT(TRANSPOSE($A$2:$A$6),MMULT(TRANSPOSE(EXP(F48:$J$516)-1),EXP(F48:$J$516)-1)/COUNTA(J48:$J$516)),$A$2:$A$6))*_xlfn.NORM.S.INV($E$3)</f>
        <v>-1.7143855684988062E-2</v>
      </c>
      <c r="L47" s="82">
        <f>IF(O47&lt;K47,1,0)</f>
        <v>0</v>
      </c>
      <c r="M47" s="248" cm="1">
        <f t="array" ref="M47">SQRT(MMULT(MMULT(TRANSPOSE($A$2:$A$6),MMULT(TRANSPOSE(EXP(F48:J299)-1),EXP(F48:J299)-1)/COUNTA(J48:J299)),$A$2:$A$6))*_xlfn.NORM.S.INV($E$3)</f>
        <v>-1.4119491106358874E-2</v>
      </c>
      <c r="N47" s="82">
        <f>IF(O47&lt;M47,1,0)</f>
        <v>0</v>
      </c>
      <c r="O47" s="250">
        <f>MMULT(P47:T47,$A$2:$A$6)</f>
        <v>7.5775113273922395E-3</v>
      </c>
      <c r="P47" s="158">
        <v>1.9484073644610245E-2</v>
      </c>
      <c r="Q47" s="158">
        <v>6.6048615089129292E-3</v>
      </c>
      <c r="R47" s="158">
        <v>5.7741517612708293E-4</v>
      </c>
      <c r="S47" s="158">
        <v>3.90523775000573E-3</v>
      </c>
      <c r="T47" s="155">
        <v>7.315968557305208E-3</v>
      </c>
      <c r="U47" s="239">
        <v>41618</v>
      </c>
      <c r="V47" s="154"/>
      <c r="W47" s="154"/>
      <c r="Y47" s="97"/>
    </row>
    <row r="48" spans="5:25" x14ac:dyDescent="0.25">
      <c r="E48" s="138">
        <v>41615</v>
      </c>
      <c r="F48" s="186">
        <v>2.9497256347042343E-4</v>
      </c>
      <c r="G48" s="186">
        <v>2.9396424203284983E-3</v>
      </c>
      <c r="H48" s="186">
        <v>1.3870875170281015E-3</v>
      </c>
      <c r="I48" s="186">
        <v>5.9188314797665419E-3</v>
      </c>
      <c r="J48" s="187">
        <v>8.3597248940300919E-3</v>
      </c>
      <c r="K48" s="225" cm="1">
        <f t="array" ref="K48">SQRT(MMULT(MMULT(TRANSPOSE($A$2:$A$6),MMULT(TRANSPOSE(EXP(F49:$J$516)-1),EXP(F49:$J$516)-1)/COUNTA(J49:$J$516)),$A$2:$A$6))*_xlfn.NORM.S.INV($E$3)</f>
        <v>-1.7157317863107927E-2</v>
      </c>
      <c r="L48" s="82">
        <f>IF(O48&lt;K48,1,0)</f>
        <v>0</v>
      </c>
      <c r="M48" s="248" cm="1">
        <f t="array" ref="M48">SQRT(MMULT(MMULT(TRANSPOSE($A$2:$A$6),MMULT(TRANSPOSE(EXP(F49:J300)-1),EXP(F49:J300)-1)/COUNTA(J49:J300)),$A$2:$A$6))*_xlfn.NORM.S.INV($E$3)</f>
        <v>-1.4128013908114937E-2</v>
      </c>
      <c r="N48" s="82">
        <f>IF(O48&lt;M48,1,0)</f>
        <v>0</v>
      </c>
      <c r="O48" s="250">
        <f>MMULT(P48:T48,$A$2:$A$6)</f>
        <v>3.7916361573254957E-3</v>
      </c>
      <c r="P48" s="158">
        <v>2.9501607215487446E-4</v>
      </c>
      <c r="Q48" s="158">
        <v>2.9439674060403043E-3</v>
      </c>
      <c r="R48" s="158">
        <v>1.3880499678677882E-3</v>
      </c>
      <c r="S48" s="158">
        <v>5.9363823726492626E-3</v>
      </c>
      <c r="T48" s="155">
        <v>8.394764967915247E-3</v>
      </c>
      <c r="U48" s="239">
        <v>41615</v>
      </c>
      <c r="V48" s="154"/>
      <c r="W48" s="154"/>
      <c r="Y48" s="97"/>
    </row>
    <row r="49" spans="5:25" x14ac:dyDescent="0.25">
      <c r="E49" s="138">
        <v>41614</v>
      </c>
      <c r="F49" s="186">
        <v>1.8326564762288285E-3</v>
      </c>
      <c r="G49" s="186">
        <v>1.3676287479000824E-2</v>
      </c>
      <c r="H49" s="186">
        <v>-3.2909881272846632E-3</v>
      </c>
      <c r="I49" s="186">
        <v>1.2248225533275576E-2</v>
      </c>
      <c r="J49" s="187">
        <v>-6.8450820123242447E-3</v>
      </c>
      <c r="K49" s="225" cm="1">
        <f t="array" ref="K49">SQRT(MMULT(MMULT(TRANSPOSE($A$2:$A$6),MMULT(TRANSPOSE(EXP(F50:$J$516)-1),EXP(F50:$J$516)-1)/COUNTA(J50:$J$516)),$A$2:$A$6))*_xlfn.NORM.S.INV($E$3)</f>
        <v>-1.7171391696514316E-2</v>
      </c>
      <c r="L49" s="82">
        <f>IF(O49&lt;K49,1,0)</f>
        <v>0</v>
      </c>
      <c r="M49" s="248" cm="1">
        <f t="array" ref="M49">SQRT(MMULT(MMULT(TRANSPOSE($A$2:$A$6),MMULT(TRANSPOSE(EXP(F50:J301)-1),EXP(F50:J301)-1)/COUNTA(J50:J301)),$A$2:$A$6))*_xlfn.NORM.S.INV($E$3)</f>
        <v>-1.4276122592256519E-2</v>
      </c>
      <c r="N49" s="82">
        <f>IF(O49&lt;M49,1,0)</f>
        <v>0</v>
      </c>
      <c r="O49" s="250">
        <f>MMULT(P49:T49,$A$2:$A$6)</f>
        <v>3.5641656368150094E-3</v>
      </c>
      <c r="P49" s="158">
        <v>1.8343368174480457E-3</v>
      </c>
      <c r="Q49" s="158">
        <v>1.377023569766056E-2</v>
      </c>
      <c r="R49" s="158">
        <v>-3.2855787615375665E-3</v>
      </c>
      <c r="S49" s="158">
        <v>1.232354223215526E-2</v>
      </c>
      <c r="T49" s="155">
        <v>-6.8217078016512556E-3</v>
      </c>
      <c r="U49" s="239">
        <v>41614</v>
      </c>
      <c r="V49" s="154"/>
      <c r="W49" s="154"/>
      <c r="Y49" s="97"/>
    </row>
    <row r="50" spans="5:25" x14ac:dyDescent="0.25">
      <c r="E50" s="138">
        <v>41613</v>
      </c>
      <c r="F50" s="186">
        <v>-3.7204766754644161E-3</v>
      </c>
      <c r="G50" s="186">
        <v>1.5655685989315778E-2</v>
      </c>
      <c r="H50" s="186">
        <v>2.8282285663399262E-3</v>
      </c>
      <c r="I50" s="186">
        <v>1.307632634693124E-2</v>
      </c>
      <c r="J50" s="187">
        <v>-3.7826455279578041E-3</v>
      </c>
      <c r="K50" s="225" cm="1">
        <f t="array" ref="K50">SQRT(MMULT(MMULT(TRANSPOSE($A$2:$A$6),MMULT(TRANSPOSE(EXP(F51:$J$516)-1),EXP(F51:$J$516)-1)/COUNTA(J51:$J$516)),$A$2:$A$6))*_xlfn.NORM.S.INV($E$3)</f>
        <v>-1.71818358086307E-2</v>
      </c>
      <c r="L50" s="82">
        <f>IF(O50&lt;K50,1,0)</f>
        <v>0</v>
      </c>
      <c r="M50" s="248" cm="1">
        <f t="array" ref="M50">SQRT(MMULT(MMULT(TRANSPOSE($A$2:$A$6),MMULT(TRANSPOSE(EXP(F51:J302)-1),EXP(F51:J302)-1)/COUNTA(J51:J302)),$A$2:$A$6))*_xlfn.NORM.S.INV($E$3)</f>
        <v>-1.426111072135243E-2</v>
      </c>
      <c r="N50" s="82">
        <f>IF(O50&lt;M50,1,0)</f>
        <v>0</v>
      </c>
      <c r="O50" s="250">
        <f>MMULT(P50:T50,$A$2:$A$6)</f>
        <v>4.8568481660667528E-3</v>
      </c>
      <c r="P50" s="158">
        <v>-3.7135642772473387E-3</v>
      </c>
      <c r="Q50" s="158">
        <v>1.5778878288253084E-2</v>
      </c>
      <c r="R50" s="158">
        <v>2.8322317778610717E-3</v>
      </c>
      <c r="S50" s="158">
        <v>1.3162195377911079E-2</v>
      </c>
      <c r="T50" s="155">
        <v>-3.7755003364441375E-3</v>
      </c>
      <c r="U50" s="239">
        <v>41613</v>
      </c>
      <c r="V50" s="154"/>
      <c r="W50" s="154"/>
      <c r="Y50" s="97"/>
    </row>
    <row r="51" spans="5:25" x14ac:dyDescent="0.25">
      <c r="E51" s="138">
        <v>41612</v>
      </c>
      <c r="F51" s="186">
        <v>-9.4276386936246483E-4</v>
      </c>
      <c r="G51" s="186">
        <v>1.1783118083957676E-2</v>
      </c>
      <c r="H51" s="186">
        <v>1.3619425431298239E-2</v>
      </c>
      <c r="I51" s="186">
        <v>6.4576869588533715E-3</v>
      </c>
      <c r="J51" s="187">
        <v>-4.5201731861298569E-3</v>
      </c>
      <c r="K51" s="225" cm="1">
        <f t="array" ref="K51">SQRT(MMULT(MMULT(TRANSPOSE($A$2:$A$6),MMULT(TRANSPOSE(EXP(F52:$J$516)-1),EXP(F52:$J$516)-1)/COUNTA(J52:$J$516)),$A$2:$A$6))*_xlfn.NORM.S.INV($E$3)</f>
        <v>-1.7190728966902109E-2</v>
      </c>
      <c r="L51" s="82">
        <f>IF(O51&lt;K51,1,0)</f>
        <v>0</v>
      </c>
      <c r="M51" s="248" cm="1">
        <f t="array" ref="M51">SQRT(MMULT(MMULT(TRANSPOSE($A$2:$A$6),MMULT(TRANSPOSE(EXP(F52:J303)-1),EXP(F52:J303)-1)/COUNTA(J52:J303)),$A$2:$A$6))*_xlfn.NORM.S.INV($E$3)</f>
        <v>-1.4292758836476984E-2</v>
      </c>
      <c r="N51" s="82">
        <f>IF(O51&lt;M51,1,0)</f>
        <v>0</v>
      </c>
      <c r="O51" s="250">
        <f>MMULT(P51:T51,$A$2:$A$6)</f>
        <v>5.318339072779699E-3</v>
      </c>
      <c r="P51" s="158">
        <v>-9.4231960712820584E-4</v>
      </c>
      <c r="Q51" s="158">
        <v>1.1852812489983933E-2</v>
      </c>
      <c r="R51" s="158">
        <v>1.371259228503563E-2</v>
      </c>
      <c r="S51" s="158">
        <v>6.4785827746125513E-3</v>
      </c>
      <c r="T51" s="155">
        <v>-4.5099725786054146E-3</v>
      </c>
      <c r="U51" s="239">
        <v>41612</v>
      </c>
      <c r="V51" s="154"/>
      <c r="W51" s="154"/>
      <c r="Y51" s="97"/>
    </row>
    <row r="52" spans="5:25" x14ac:dyDescent="0.25">
      <c r="E52" s="138">
        <v>41611</v>
      </c>
      <c r="F52" s="186">
        <v>-7.3346935529539107E-3</v>
      </c>
      <c r="G52" s="186">
        <v>-4.2719742373006825E-2</v>
      </c>
      <c r="H52" s="186">
        <v>-1.2925389130661824E-2</v>
      </c>
      <c r="I52" s="186">
        <v>-1.1439495668979963E-2</v>
      </c>
      <c r="J52" s="187">
        <v>-1.0018701696615289E-3</v>
      </c>
      <c r="K52" s="225" cm="1">
        <f t="array" ref="K52">SQRT(MMULT(MMULT(TRANSPOSE($A$2:$A$6),MMULT(TRANSPOSE(EXP(F53:$J$516)-1),EXP(F53:$J$516)-1)/COUNTA(J53:$J$516)),$A$2:$A$6))*_xlfn.NORM.S.INV($E$3)</f>
        <v>-1.7134157016998556E-2</v>
      </c>
      <c r="L52" s="82">
        <f>IF(O52&lt;K52,1,0)</f>
        <v>0</v>
      </c>
      <c r="M52" s="248" cm="1">
        <f t="array" ref="M52">SQRT(MMULT(MMULT(TRANSPOSE($A$2:$A$6),MMULT(TRANSPOSE(EXP(F53:J304)-1),EXP(F53:J304)-1)/COUNTA(J53:J304)),$A$2:$A$6))*_xlfn.NORM.S.INV($E$3)</f>
        <v>-1.4134442970920234E-2</v>
      </c>
      <c r="N52" s="82">
        <f>IF(O52&lt;M52,1,0)</f>
        <v>1</v>
      </c>
      <c r="O52" s="250">
        <f>MMULT(P52:T52,$A$2:$A$6)</f>
        <v>-1.4869173517562317E-2</v>
      </c>
      <c r="P52" s="158">
        <v>-7.3078603327578762E-3</v>
      </c>
      <c r="Q52" s="158">
        <v>-4.1820110337147054E-2</v>
      </c>
      <c r="R52" s="158">
        <v>-1.2842215026779291E-2</v>
      </c>
      <c r="S52" s="158">
        <v>-1.1374313425822735E-2</v>
      </c>
      <c r="T52" s="155">
        <v>-1.0013684653046306E-3</v>
      </c>
      <c r="U52" s="239">
        <v>41611</v>
      </c>
      <c r="V52" s="154"/>
      <c r="W52" s="154"/>
      <c r="Y52" s="97"/>
    </row>
    <row r="53" spans="5:25" x14ac:dyDescent="0.25">
      <c r="E53" s="138">
        <v>41608</v>
      </c>
      <c r="F53" s="186">
        <v>-4.6661662295246729E-3</v>
      </c>
      <c r="G53" s="186">
        <v>-5.1970887184619903E-3</v>
      </c>
      <c r="H53" s="186">
        <v>5.2197675714841553E-3</v>
      </c>
      <c r="I53" s="186">
        <v>-1.1065382540770597E-2</v>
      </c>
      <c r="J53" s="187">
        <v>-2.9992308938553928E-3</v>
      </c>
      <c r="K53" s="225" cm="1">
        <f t="array" ref="K53">SQRT(MMULT(MMULT(TRANSPOSE($A$2:$A$6),MMULT(TRANSPOSE(EXP(F54:$J$516)-1),EXP(F54:$J$516)-1)/COUNTA(J54:$J$516)),$A$2:$A$6))*_xlfn.NORM.S.INV($E$3)</f>
        <v>-1.714793233533669E-2</v>
      </c>
      <c r="L53" s="82">
        <f>IF(O53&lt;K53,1,0)</f>
        <v>0</v>
      </c>
      <c r="M53" s="248" cm="1">
        <f t="array" ref="M53">SQRT(MMULT(MMULT(TRANSPOSE($A$2:$A$6),MMULT(TRANSPOSE(EXP(F54:J305)-1),EXP(F54:J305)-1)/COUNTA(J54:J305)),$A$2:$A$6))*_xlfn.NORM.S.INV($E$3)</f>
        <v>-1.4168432814582918E-2</v>
      </c>
      <c r="N53" s="82">
        <f>IF(O53&lt;M53,1,0)</f>
        <v>0</v>
      </c>
      <c r="O53" s="250">
        <f>MMULT(P53:T53,$A$2:$A$6)</f>
        <v>-3.7209227186713045E-3</v>
      </c>
      <c r="P53" s="158">
        <v>-4.6552965889724574E-3</v>
      </c>
      <c r="Q53" s="158">
        <v>-5.1836072178510495E-3</v>
      </c>
      <c r="R53" s="158">
        <v>5.2334142921390825E-3</v>
      </c>
      <c r="S53" s="158">
        <v>-1.1004386384623643E-2</v>
      </c>
      <c r="T53" s="155">
        <v>-2.9947376940484549E-3</v>
      </c>
      <c r="U53" s="239">
        <v>41608</v>
      </c>
      <c r="V53" s="154"/>
      <c r="W53" s="154"/>
      <c r="Y53" s="97"/>
    </row>
    <row r="54" spans="5:25" x14ac:dyDescent="0.25">
      <c r="E54" s="138">
        <v>41607</v>
      </c>
      <c r="F54" s="186">
        <v>1.388680797217302E-2</v>
      </c>
      <c r="G54" s="186">
        <v>1.4189305808557564E-2</v>
      </c>
      <c r="H54" s="186">
        <v>1.493944434793054E-2</v>
      </c>
      <c r="I54" s="186">
        <v>-2.4472975263255796E-4</v>
      </c>
      <c r="J54" s="187">
        <v>9.0248721130785203E-3</v>
      </c>
      <c r="K54" s="225" cm="1">
        <f t="array" ref="K54">SQRT(MMULT(MMULT(TRANSPOSE($A$2:$A$6),MMULT(TRANSPOSE(EXP(F55:$J$516)-1),EXP(F55:$J$516)-1)/COUNTA(J55:$J$516)),$A$2:$A$6))*_xlfn.NORM.S.INV($E$3)</f>
        <v>-1.7129328802611882E-2</v>
      </c>
      <c r="L54" s="82">
        <f>IF(O54&lt;K54,1,0)</f>
        <v>0</v>
      </c>
      <c r="M54" s="248" cm="1">
        <f t="array" ref="M54">SQRT(MMULT(MMULT(TRANSPOSE($A$2:$A$6),MMULT(TRANSPOSE(EXP(F55:J306)-1),EXP(F55:J306)-1)/COUNTA(J55:J306)),$A$2:$A$6))*_xlfn.NORM.S.INV($E$3)</f>
        <v>-1.4087647786484097E-2</v>
      </c>
      <c r="N54" s="82">
        <f>IF(O54&lt;M54,1,0)</f>
        <v>0</v>
      </c>
      <c r="O54" s="250">
        <f>MMULT(P54:T54,$A$2:$A$6)</f>
        <v>1.0429348861227331E-2</v>
      </c>
      <c r="P54" s="158">
        <v>1.3983677573799147E-2</v>
      </c>
      <c r="Q54" s="158">
        <v>1.4290451839330975E-2</v>
      </c>
      <c r="R54" s="158">
        <v>1.5051595643332583E-2</v>
      </c>
      <c r="S54" s="158">
        <v>-2.4469980874941566E-4</v>
      </c>
      <c r="T54" s="155">
        <v>9.0657190584233494E-3</v>
      </c>
      <c r="U54" s="239">
        <v>41607</v>
      </c>
      <c r="V54" s="154"/>
      <c r="W54" s="154"/>
      <c r="Y54" s="97"/>
    </row>
    <row r="55" spans="5:25" x14ac:dyDescent="0.25">
      <c r="E55" s="138">
        <v>41606</v>
      </c>
      <c r="F55" s="186">
        <v>-2.0960982975648464E-2</v>
      </c>
      <c r="G55" s="186">
        <v>-3.8611177937073048E-2</v>
      </c>
      <c r="H55" s="186">
        <v>-5.3252919870679441E-3</v>
      </c>
      <c r="I55" s="186">
        <v>-2.4891753743811633E-2</v>
      </c>
      <c r="J55" s="187">
        <v>-4.7731824373937462E-3</v>
      </c>
      <c r="K55" s="225" cm="1">
        <f t="array" ref="K55">SQRT(MMULT(MMULT(TRANSPOSE($A$2:$A$6),MMULT(TRANSPOSE(EXP(F56:$J$516)-1),EXP(F56:$J$516)-1)/COUNTA(J56:$J$516)),$A$2:$A$6))*_xlfn.NORM.S.INV($E$3)</f>
        <v>-1.702835543964866E-2</v>
      </c>
      <c r="L55" s="82">
        <f>IF(O55&lt;K55,1,0)</f>
        <v>1</v>
      </c>
      <c r="M55" s="248" cm="1">
        <f t="array" ref="M55">SQRT(MMULT(MMULT(TRANSPOSE($A$2:$A$6),MMULT(TRANSPOSE(EXP(F56:J307)-1),EXP(F56:J307)-1)/COUNTA(J56:J307)),$A$2:$A$6))*_xlfn.NORM.S.INV($E$3)</f>
        <v>-1.3819856573676627E-2</v>
      </c>
      <c r="N55" s="82">
        <f>IF(O55&lt;M55,1,0)</f>
        <v>1</v>
      </c>
      <c r="O55" s="250">
        <f>MMULT(P55:T55,$A$2:$A$6)</f>
        <v>-1.8655110399322928E-2</v>
      </c>
      <c r="P55" s="158">
        <v>-2.0742828474998309E-2</v>
      </c>
      <c r="Q55" s="158">
        <v>-3.7875268249473404E-2</v>
      </c>
      <c r="R55" s="158">
        <v>-5.3111377559779127E-3</v>
      </c>
      <c r="S55" s="158">
        <v>-2.4584508610884681E-2</v>
      </c>
      <c r="T55" s="155">
        <v>-4.7618089052803292E-3</v>
      </c>
      <c r="U55" s="239">
        <v>41606</v>
      </c>
      <c r="V55" s="154"/>
      <c r="W55" s="154"/>
      <c r="Y55" s="97"/>
    </row>
    <row r="56" spans="5:25" x14ac:dyDescent="0.25">
      <c r="E56" s="138">
        <v>41605</v>
      </c>
      <c r="F56" s="186">
        <v>-5.8762243282686217E-3</v>
      </c>
      <c r="G56" s="186">
        <v>7.9436847126887235E-3</v>
      </c>
      <c r="H56" s="186">
        <v>1.3987718018185481E-2</v>
      </c>
      <c r="I56" s="186">
        <v>-6.4711515359844865E-3</v>
      </c>
      <c r="J56" s="187">
        <v>9.822435080322248E-3</v>
      </c>
      <c r="K56" s="225" cm="1">
        <f t="array" ref="K56">SQRT(MMULT(MMULT(TRANSPOSE($A$2:$A$6),MMULT(TRANSPOSE(EXP(F57:$J$516)-1),EXP(F57:$J$516)-1)/COUNTA(J57:$J$516)),$A$2:$A$6))*_xlfn.NORM.S.INV($E$3)</f>
        <v>-1.7041538637548044E-2</v>
      </c>
      <c r="L56" s="82">
        <f>IF(O56&lt;K56,1,0)</f>
        <v>0</v>
      </c>
      <c r="M56" s="248" cm="1">
        <f t="array" ref="M56">SQRT(MMULT(MMULT(TRANSPOSE($A$2:$A$6),MMULT(TRANSPOSE(EXP(F57:J308)-1),EXP(F57:J308)-1)/COUNTA(J57:J308)),$A$2:$A$6))*_xlfn.NORM.S.INV($E$3)</f>
        <v>-1.3823214527436395E-2</v>
      </c>
      <c r="N56" s="82">
        <f>IF(O56&lt;M56,1,0)</f>
        <v>0</v>
      </c>
      <c r="O56" s="250">
        <f>MMULT(P56:T56,$A$2:$A$6)</f>
        <v>3.9245810151339764E-3</v>
      </c>
      <c r="P56" s="158">
        <v>-5.8589930901519205E-3</v>
      </c>
      <c r="Q56" s="158">
        <v>7.9753194861715837E-3</v>
      </c>
      <c r="R56" s="158">
        <v>1.4086003876148112E-2</v>
      </c>
      <c r="S56" s="158">
        <v>-6.4502587260224509E-3</v>
      </c>
      <c r="T56" s="155">
        <v>9.8708335295245586E-3</v>
      </c>
      <c r="U56" s="239">
        <v>41605</v>
      </c>
      <c r="V56" s="154"/>
      <c r="W56" s="154"/>
      <c r="Y56" s="97"/>
    </row>
    <row r="57" spans="5:25" x14ac:dyDescent="0.25">
      <c r="E57" s="138">
        <v>41604</v>
      </c>
      <c r="F57" s="186">
        <v>-5.0421187760281341E-3</v>
      </c>
      <c r="G57" s="186">
        <v>1.5047824293905742E-3</v>
      </c>
      <c r="H57" s="186">
        <v>-8.872650035515044E-4</v>
      </c>
      <c r="I57" s="186">
        <v>1.2984569011764925E-2</v>
      </c>
      <c r="J57" s="187">
        <v>-1.3574915293887612E-2</v>
      </c>
      <c r="K57" s="225" cm="1">
        <f t="array" ref="K57">SQRT(MMULT(MMULT(TRANSPOSE($A$2:$A$6),MMULT(TRANSPOSE(EXP(F58:$J$516)-1),EXP(F58:$J$516)-1)/COUNTA(J58:$J$516)),$A$2:$A$6))*_xlfn.NORM.S.INV($E$3)</f>
        <v>-1.7059770594428845E-2</v>
      </c>
      <c r="L57" s="82">
        <f>IF(O57&lt;K57,1,0)</f>
        <v>0</v>
      </c>
      <c r="M57" s="248" cm="1">
        <f t="array" ref="M57">SQRT(MMULT(MMULT(TRANSPOSE($A$2:$A$6),MMULT(TRANSPOSE(EXP(F58:J309)-1),EXP(F58:J309)-1)/COUNTA(J58:J309)),$A$2:$A$6))*_xlfn.NORM.S.INV($E$3)</f>
        <v>-1.3832201209738423E-2</v>
      </c>
      <c r="N57" s="82">
        <f>IF(O57&lt;M57,1,0)</f>
        <v>0</v>
      </c>
      <c r="O57" s="250">
        <f>MMULT(P57:T57,$A$2:$A$6)</f>
        <v>-9.6486840355995977E-4</v>
      </c>
      <c r="P57" s="158">
        <v>-5.0294286325146542E-3</v>
      </c>
      <c r="Q57" s="158">
        <v>1.5059151825815853E-3</v>
      </c>
      <c r="R57" s="158">
        <v>-8.8687150034738593E-4</v>
      </c>
      <c r="S57" s="158">
        <v>1.3069234579754729E-2</v>
      </c>
      <c r="T57" s="155">
        <v>-1.3483191647274073E-2</v>
      </c>
      <c r="U57" s="239">
        <v>41604</v>
      </c>
      <c r="V57" s="154"/>
      <c r="W57" s="154"/>
      <c r="Y57" s="97"/>
    </row>
    <row r="58" spans="5:25" x14ac:dyDescent="0.25">
      <c r="E58" s="138">
        <v>41601</v>
      </c>
      <c r="F58" s="186">
        <v>5.7188103916215133E-5</v>
      </c>
      <c r="G58" s="186">
        <v>9.8030860124279449E-3</v>
      </c>
      <c r="H58" s="186">
        <v>3.5483543168588085E-4</v>
      </c>
      <c r="I58" s="186">
        <v>4.4785698466935416E-3</v>
      </c>
      <c r="J58" s="187">
        <v>6.764595602507785E-3</v>
      </c>
      <c r="K58" s="225" cm="1">
        <f t="array" ref="K58">SQRT(MMULT(MMULT(TRANSPOSE($A$2:$A$6),MMULT(TRANSPOSE(EXP(F59:$J$516)-1),EXP(F59:$J$516)-1)/COUNTA(J59:$J$516)),$A$2:$A$6))*_xlfn.NORM.S.INV($E$3)</f>
        <v>-1.7071963374493602E-2</v>
      </c>
      <c r="L58" s="82">
        <f>IF(O58&lt;K58,1,0)</f>
        <v>0</v>
      </c>
      <c r="M58" s="248" cm="1">
        <f t="array" ref="M58">SQRT(MMULT(MMULT(TRANSPOSE($A$2:$A$6),MMULT(TRANSPOSE(EXP(F59:J310)-1),EXP(F59:J310)-1)/COUNTA(J59:J310)),$A$2:$A$6))*_xlfn.NORM.S.INV($E$3)</f>
        <v>-1.3841790886332155E-2</v>
      </c>
      <c r="N58" s="82">
        <f>IF(O58&lt;M58,1,0)</f>
        <v>0</v>
      </c>
      <c r="O58" s="250">
        <f>MMULT(P58:T58,$A$2:$A$6)</f>
        <v>4.3079045156713576E-3</v>
      </c>
      <c r="P58" s="158">
        <v>5.7189739187002431E-5</v>
      </c>
      <c r="Q58" s="158">
        <v>9.8512936592418665E-3</v>
      </c>
      <c r="R58" s="158">
        <v>3.5489839322444539E-4</v>
      </c>
      <c r="S58" s="158">
        <v>4.4886136289585821E-3</v>
      </c>
      <c r="T58" s="155">
        <v>6.7875271577448881E-3</v>
      </c>
      <c r="U58" s="239">
        <v>41601</v>
      </c>
      <c r="V58" s="154"/>
      <c r="W58" s="154"/>
      <c r="Y58" s="97"/>
    </row>
    <row r="59" spans="5:25" x14ac:dyDescent="0.25">
      <c r="E59" s="138">
        <v>41599</v>
      </c>
      <c r="F59" s="186">
        <v>1.0456799412486261E-2</v>
      </c>
      <c r="G59" s="186">
        <v>-8.2961353707735642E-3</v>
      </c>
      <c r="H59" s="186">
        <v>4.446373917395682E-3</v>
      </c>
      <c r="I59" s="186">
        <v>1.4199534224703441E-3</v>
      </c>
      <c r="J59" s="187">
        <v>1.6474520826379953E-2</v>
      </c>
      <c r="K59" s="225" cm="1">
        <f t="array" ref="K59">SQRT(MMULT(MMULT(TRANSPOSE($A$2:$A$6),MMULT(TRANSPOSE(EXP(F60:$J$516)-1),EXP(F60:$J$516)-1)/COUNTA(J60:$J$516)),$A$2:$A$6))*_xlfn.NORM.S.INV($E$3)</f>
        <v>-1.7082148573332321E-2</v>
      </c>
      <c r="L59" s="82">
        <f>IF(O59&lt;K59,1,0)</f>
        <v>0</v>
      </c>
      <c r="M59" s="248" cm="1">
        <f t="array" ref="M59">SQRT(MMULT(MMULT(TRANSPOSE($A$2:$A$6),MMULT(TRANSPOSE(EXP(F60:J311)-1),EXP(F60:J311)-1)/COUNTA(J60:J311)),$A$2:$A$6))*_xlfn.NORM.S.INV($E$3)</f>
        <v>-1.3823559542023477E-2</v>
      </c>
      <c r="N59" s="82">
        <f>IF(O59&lt;M59,1,0)</f>
        <v>0</v>
      </c>
      <c r="O59" s="250">
        <f>MMULT(P59:T59,$A$2:$A$6)</f>
        <v>4.9476110368968044E-3</v>
      </c>
      <c r="P59" s="158">
        <v>1.051166280453586E-2</v>
      </c>
      <c r="Q59" s="158">
        <v>-8.2618174074586825E-3</v>
      </c>
      <c r="R59" s="158">
        <v>4.4562737051834223E-3</v>
      </c>
      <c r="S59" s="158">
        <v>1.4209620336684825E-3</v>
      </c>
      <c r="T59" s="155">
        <v>1.6610974048554938E-2</v>
      </c>
      <c r="U59" s="239">
        <v>41599</v>
      </c>
      <c r="V59" s="154"/>
      <c r="W59" s="154"/>
      <c r="Y59" s="97"/>
    </row>
    <row r="60" spans="5:25" x14ac:dyDescent="0.25">
      <c r="E60" s="138">
        <v>41598</v>
      </c>
      <c r="F60" s="186">
        <v>1.8419685891724959E-2</v>
      </c>
      <c r="G60" s="186">
        <v>1.9532526893557344E-2</v>
      </c>
      <c r="H60" s="186">
        <v>8.1735574795101362E-3</v>
      </c>
      <c r="I60" s="186">
        <v>1.569540765546577E-2</v>
      </c>
      <c r="J60" s="187">
        <v>3.3280541237593383E-3</v>
      </c>
      <c r="K60" s="225" cm="1">
        <f t="array" ref="K60">SQRT(MMULT(MMULT(TRANSPOSE($A$2:$A$6),MMULT(TRANSPOSE(EXP(F61:$J$516)-1),EXP(F61:$J$516)-1)/COUNTA(J61:$J$516)),$A$2:$A$6))*_xlfn.NORM.S.INV($E$3)</f>
        <v>-1.7040895730587508E-2</v>
      </c>
      <c r="L60" s="82">
        <f>IF(O60&lt;K60,1,0)</f>
        <v>0</v>
      </c>
      <c r="M60" s="248" cm="1">
        <f t="array" ref="M60">SQRT(MMULT(MMULT(TRANSPOSE($A$2:$A$6),MMULT(TRANSPOSE(EXP(F61:J312)-1),EXP(F61:J312)-1)/COUNTA(J61:J312)),$A$2:$A$6))*_xlfn.NORM.S.INV($E$3)</f>
        <v>-1.3787132430088306E-2</v>
      </c>
      <c r="N60" s="82">
        <f>IF(O60&lt;M60,1,0)</f>
        <v>0</v>
      </c>
      <c r="O60" s="250">
        <f>MMULT(P60:T60,$A$2:$A$6)</f>
        <v>1.3134957491649857E-2</v>
      </c>
      <c r="P60" s="158">
        <v>1.8590374706709767E-2</v>
      </c>
      <c r="Q60" s="158">
        <v>1.9724534792631587E-2</v>
      </c>
      <c r="R60" s="158">
        <v>8.207052195248643E-3</v>
      </c>
      <c r="S60" s="158">
        <v>1.5819227519102697E-2</v>
      </c>
      <c r="T60" s="155">
        <v>3.3335982445565904E-3</v>
      </c>
      <c r="U60" s="239">
        <v>41598</v>
      </c>
      <c r="V60" s="154"/>
      <c r="W60" s="154"/>
      <c r="Y60" s="97"/>
    </row>
    <row r="61" spans="5:25" x14ac:dyDescent="0.25">
      <c r="E61" s="138">
        <v>41597</v>
      </c>
      <c r="F61" s="186">
        <v>-9.99504872997072E-4</v>
      </c>
      <c r="G61" s="186">
        <v>3.6170172527634245E-3</v>
      </c>
      <c r="H61" s="186">
        <v>1.2588356532526239E-3</v>
      </c>
      <c r="I61" s="186">
        <v>-6.9696438974821591E-4</v>
      </c>
      <c r="J61" s="187">
        <v>-2.3050613008825283E-3</v>
      </c>
      <c r="K61" s="225" cm="1">
        <f t="array" ref="K61">SQRT(MMULT(MMULT(TRANSPOSE($A$2:$A$6),MMULT(TRANSPOSE(EXP(F62:$J$516)-1),EXP(F62:$J$516)-1)/COUNTA(J62:$J$516)),$A$2:$A$6))*_xlfn.NORM.S.INV($E$3)</f>
        <v>-1.7059600788682763E-2</v>
      </c>
      <c r="L61" s="82">
        <f>IF(O61&lt;K61,1,0)</f>
        <v>0</v>
      </c>
      <c r="M61" s="248" cm="1">
        <f t="array" ref="M61">SQRT(MMULT(MMULT(TRANSPOSE($A$2:$A$6),MMULT(TRANSPOSE(EXP(F62:J313)-1),EXP(F62:J313)-1)/COUNTA(J62:J313)),$A$2:$A$6))*_xlfn.NORM.S.INV($E$3)</f>
        <v>-1.3787134227216469E-2</v>
      </c>
      <c r="N61" s="82">
        <f>IF(O61&lt;M61,1,0)</f>
        <v>0</v>
      </c>
      <c r="O61" s="250">
        <f>MMULT(P61:T61,$A$2:$A$6)</f>
        <v>1.7701221700172642E-4</v>
      </c>
      <c r="P61" s="158">
        <v>-9.990055343791493E-4</v>
      </c>
      <c r="Q61" s="158">
        <v>3.6235665535975237E-3</v>
      </c>
      <c r="R61" s="158">
        <v>1.2596283194308278E-3</v>
      </c>
      <c r="S61" s="158">
        <v>-6.9672156648425965E-4</v>
      </c>
      <c r="T61" s="155">
        <v>-2.3024066871563109E-3</v>
      </c>
      <c r="U61" s="239">
        <v>41597</v>
      </c>
      <c r="V61" s="154"/>
      <c r="W61" s="154"/>
      <c r="Y61" s="97"/>
    </row>
    <row r="62" spans="5:25" x14ac:dyDescent="0.25">
      <c r="E62" s="138">
        <v>41594</v>
      </c>
      <c r="F62" s="186">
        <v>-5.5678481211623963E-3</v>
      </c>
      <c r="G62" s="186">
        <v>-8.7522344259105406E-3</v>
      </c>
      <c r="H62" s="186">
        <v>-8.1838047861537942E-3</v>
      </c>
      <c r="I62" s="186">
        <v>-1.3072947134185914E-2</v>
      </c>
      <c r="J62" s="187">
        <v>8.219771168821343E-3</v>
      </c>
      <c r="K62" s="225" cm="1">
        <f t="array" ref="K62">SQRT(MMULT(MMULT(TRANSPOSE($A$2:$A$6),MMULT(TRANSPOSE(EXP(F63:$J$516)-1),EXP(F63:$J$516)-1)/COUNTA(J63:$J$516)),$A$2:$A$6))*_xlfn.NORM.S.INV($E$3)</f>
        <v>-1.7068084635189412E-2</v>
      </c>
      <c r="L62" s="82">
        <f>IF(O62&lt;K62,1,0)</f>
        <v>0</v>
      </c>
      <c r="M62" s="248" cm="1">
        <f t="array" ref="M62">SQRT(MMULT(MMULT(TRANSPOSE($A$2:$A$6),MMULT(TRANSPOSE(EXP(F63:J314)-1),EXP(F63:J314)-1)/COUNTA(J63:J314)),$A$2:$A$6))*_xlfn.NORM.S.INV($E$3)</f>
        <v>-1.3777659020136262E-2</v>
      </c>
      <c r="N62" s="82">
        <f>IF(O62&lt;M62,1,0)</f>
        <v>0</v>
      </c>
      <c r="O62" s="250">
        <f>MMULT(P62:T62,$A$2:$A$6)</f>
        <v>-5.4302102387289173E-3</v>
      </c>
      <c r="P62" s="158">
        <v>-5.5523763828935202E-3</v>
      </c>
      <c r="Q62" s="158">
        <v>-8.7140451173272071E-3</v>
      </c>
      <c r="R62" s="158">
        <v>-8.1504086204283732E-3</v>
      </c>
      <c r="S62" s="158">
        <v>-1.2987867312348689E-2</v>
      </c>
      <c r="T62" s="155">
        <v>8.2536462393532073E-3</v>
      </c>
      <c r="U62" s="239">
        <v>41594</v>
      </c>
      <c r="V62" s="154"/>
      <c r="W62" s="154"/>
      <c r="Y62" s="97"/>
    </row>
    <row r="63" spans="5:25" x14ac:dyDescent="0.25">
      <c r="E63" s="138">
        <v>41593</v>
      </c>
      <c r="F63" s="186">
        <v>1.1876414138870261E-2</v>
      </c>
      <c r="G63" s="186">
        <v>1.3393414890923716E-2</v>
      </c>
      <c r="H63" s="186">
        <v>4.5914399460743813E-3</v>
      </c>
      <c r="I63" s="186">
        <v>1.1288685876509443E-2</v>
      </c>
      <c r="J63" s="187">
        <v>-8.2197711688213066E-3</v>
      </c>
      <c r="K63" s="225" cm="1">
        <f t="array" ref="K63">SQRT(MMULT(MMULT(TRANSPOSE($A$2:$A$6),MMULT(TRANSPOSE(EXP(F64:$J$516)-1),EXP(F64:$J$516)-1)/COUNTA(J64:$J$516)),$A$2:$A$6))*_xlfn.NORM.S.INV($E$3)</f>
        <v>-1.7071493670478204E-2</v>
      </c>
      <c r="L63" s="82">
        <f>IF(O63&lt;K63,1,0)</f>
        <v>0</v>
      </c>
      <c r="M63" s="248" cm="1">
        <f t="array" ref="M63">SQRT(MMULT(MMULT(TRANSPOSE($A$2:$A$6),MMULT(TRANSPOSE(EXP(F64:J315)-1),EXP(F64:J315)-1)/COUNTA(J64:J315)),$A$2:$A$6))*_xlfn.NORM.S.INV($E$3)</f>
        <v>-1.3814823631222481E-2</v>
      </c>
      <c r="N63" s="82">
        <f>IF(O63&lt;M63,1,0)</f>
        <v>0</v>
      </c>
      <c r="O63" s="250">
        <f>MMULT(P63:T63,$A$2:$A$6)</f>
        <v>6.6398572557932363E-3</v>
      </c>
      <c r="P63" s="158">
        <v>1.1947218769339685E-2</v>
      </c>
      <c r="Q63" s="158">
        <v>1.3483508442925451E-2</v>
      </c>
      <c r="R63" s="158">
        <v>4.6019967572679121E-3</v>
      </c>
      <c r="S63" s="158">
        <v>1.1352643530302631E-2</v>
      </c>
      <c r="T63" s="155">
        <v>-8.1860812208695011E-3</v>
      </c>
      <c r="U63" s="239">
        <v>41593</v>
      </c>
      <c r="V63" s="154"/>
      <c r="W63" s="154"/>
      <c r="Y63" s="97"/>
    </row>
    <row r="64" spans="5:25" x14ac:dyDescent="0.25">
      <c r="E64" s="138">
        <v>41592</v>
      </c>
      <c r="F64" s="186">
        <v>-1.3277893695221053E-2</v>
      </c>
      <c r="G64" s="186">
        <v>-1.0862482002846624E-2</v>
      </c>
      <c r="H64" s="186">
        <v>-4.7102161721963628E-3</v>
      </c>
      <c r="I64" s="186">
        <v>-4.9733867720365352E-3</v>
      </c>
      <c r="J64" s="187">
        <v>-1.3214906047492444E-2</v>
      </c>
      <c r="K64" s="225" cm="1">
        <f t="array" ref="K64">SQRT(MMULT(MMULT(TRANSPOSE($A$2:$A$6),MMULT(TRANSPOSE(EXP(F65:$J$516)-1),EXP(F65:$J$516)-1)/COUNTA(J65:$J$516)),$A$2:$A$6))*_xlfn.NORM.S.INV($E$3)</f>
        <v>-1.7059674807180573E-2</v>
      </c>
      <c r="L64" s="82">
        <f>IF(O64&lt;K64,1,0)</f>
        <v>0</v>
      </c>
      <c r="M64" s="248" cm="1">
        <f t="array" ref="M64">SQRT(MMULT(MMULT(TRANSPOSE($A$2:$A$6),MMULT(TRANSPOSE(EXP(F65:J316)-1),EXP(F65:J316)-1)/COUNTA(J65:J316)),$A$2:$A$6))*_xlfn.NORM.S.INV($E$3)</f>
        <v>-1.3944866134317739E-2</v>
      </c>
      <c r="N64" s="82">
        <f>IF(O64&lt;M64,1,0)</f>
        <v>0</v>
      </c>
      <c r="O64" s="250">
        <f>MMULT(P64:T64,$A$2:$A$6)</f>
        <v>-9.3563965218920846E-3</v>
      </c>
      <c r="P64" s="158">
        <v>-1.3190131327277865E-2</v>
      </c>
      <c r="Q64" s="158">
        <v>-1.0803698283443297E-2</v>
      </c>
      <c r="R64" s="158">
        <v>-4.6991405004283004E-3</v>
      </c>
      <c r="S64" s="158">
        <v>-4.9610399610136025E-3</v>
      </c>
      <c r="T64" s="155">
        <v>-1.3127972537297361E-2</v>
      </c>
      <c r="U64" s="239">
        <v>41592</v>
      </c>
      <c r="V64" s="154"/>
      <c r="W64" s="154"/>
      <c r="Y64" s="97"/>
    </row>
    <row r="65" spans="5:25" x14ac:dyDescent="0.25">
      <c r="E65" s="138">
        <v>41591</v>
      </c>
      <c r="F65" s="186">
        <v>-1.5233205072380863E-2</v>
      </c>
      <c r="G65" s="186">
        <v>1.735300454756428E-3</v>
      </c>
      <c r="H65" s="186">
        <v>4.4114087405125284E-3</v>
      </c>
      <c r="I65" s="186">
        <v>2.4369440841929649E-4</v>
      </c>
      <c r="J65" s="187">
        <v>-6.7935007508829375E-3</v>
      </c>
      <c r="K65" s="225" cm="1">
        <f t="array" ref="K65">SQRT(MMULT(MMULT(TRANSPOSE($A$2:$A$6),MMULT(TRANSPOSE(EXP(F66:$J$516)-1),EXP(F66:$J$516)-1)/COUNTA(J66:$J$516)),$A$2:$A$6))*_xlfn.NORM.S.INV($E$3)</f>
        <v>-1.7075206926115475E-2</v>
      </c>
      <c r="L65" s="82">
        <f>IF(O65&lt;K65,1,0)</f>
        <v>0</v>
      </c>
      <c r="M65" s="248" cm="1">
        <f t="array" ref="M65">SQRT(MMULT(MMULT(TRANSPOSE($A$2:$A$6),MMULT(TRANSPOSE(EXP(F66:J317)-1),EXP(F66:J317)-1)/COUNTA(J66:J317)),$A$2:$A$6))*_xlfn.NORM.S.INV($E$3)</f>
        <v>-1.4034820092770392E-2</v>
      </c>
      <c r="N65" s="82">
        <f>IF(O65&lt;M65,1,0)</f>
        <v>0</v>
      </c>
      <c r="O65" s="250">
        <f>MMULT(P65:T65,$A$2:$A$6)</f>
        <v>-3.0973118823772522E-3</v>
      </c>
      <c r="P65" s="158">
        <v>-1.5117766712735681E-2</v>
      </c>
      <c r="Q65" s="158">
        <v>1.736806959877546E-3</v>
      </c>
      <c r="R65" s="158">
        <v>4.4211533279006066E-3</v>
      </c>
      <c r="S65" s="158">
        <v>2.4372410431383607E-4</v>
      </c>
      <c r="T65" s="155">
        <v>-6.770477091242566E-3</v>
      </c>
      <c r="U65" s="239">
        <v>41591</v>
      </c>
      <c r="V65" s="154"/>
      <c r="W65" s="154"/>
      <c r="Y65" s="97"/>
    </row>
    <row r="66" spans="5:25" x14ac:dyDescent="0.25">
      <c r="E66" s="138">
        <v>41590</v>
      </c>
      <c r="F66" s="186">
        <v>-4.0155025578489309E-3</v>
      </c>
      <c r="G66" s="186">
        <v>1.0027479900434925E-3</v>
      </c>
      <c r="H66" s="186">
        <v>1.0691831531593357E-2</v>
      </c>
      <c r="I66" s="186">
        <v>-2.259153234172087E-3</v>
      </c>
      <c r="J66" s="187">
        <v>-1.0476590364381972E-2</v>
      </c>
      <c r="K66" s="225" cm="1">
        <f t="array" ref="K66">SQRT(MMULT(MMULT(TRANSPOSE($A$2:$A$6),MMULT(TRANSPOSE(EXP(F67:$J$516)-1),EXP(F67:$J$516)-1)/COUNTA(J67:$J$516)),$A$2:$A$6))*_xlfn.NORM.S.INV($E$3)</f>
        <v>-1.7093826369418783E-2</v>
      </c>
      <c r="L66" s="82">
        <f>IF(O66&lt;K66,1,0)</f>
        <v>0</v>
      </c>
      <c r="M66" s="248" cm="1">
        <f t="array" ref="M66">SQRT(MMULT(MMULT(TRANSPOSE($A$2:$A$6),MMULT(TRANSPOSE(EXP(F67:J318)-1),EXP(F67:J318)-1)/COUNTA(J67:J318)),$A$2:$A$6))*_xlfn.NORM.S.INV($E$3)</f>
        <v>-1.4059858289543974E-2</v>
      </c>
      <c r="N66" s="82">
        <f>IF(O66&lt;M66,1,0)</f>
        <v>0</v>
      </c>
      <c r="O66" s="250">
        <f>MMULT(P66:T66,$A$2:$A$6)</f>
        <v>-9.8670243839724678E-4</v>
      </c>
      <c r="P66" s="158">
        <v>-4.007451207796997E-3</v>
      </c>
      <c r="Q66" s="158">
        <v>1.0032509098958364E-3</v>
      </c>
      <c r="R66" s="158">
        <v>1.0749193414595126E-2</v>
      </c>
      <c r="S66" s="158">
        <v>-2.2566032681204939E-3</v>
      </c>
      <c r="T66" s="155">
        <v>-1.0421902040559705E-2</v>
      </c>
      <c r="U66" s="239">
        <v>41590</v>
      </c>
      <c r="V66" s="154"/>
      <c r="W66" s="154"/>
      <c r="Y66" s="97"/>
    </row>
    <row r="67" spans="5:25" x14ac:dyDescent="0.25">
      <c r="E67" s="138">
        <v>41587</v>
      </c>
      <c r="F67" s="186">
        <v>-3.3153194886546091E-3</v>
      </c>
      <c r="G67" s="186">
        <v>1.6731091158174837E-3</v>
      </c>
      <c r="H67" s="186">
        <v>-8.4787570169772564E-3</v>
      </c>
      <c r="I67" s="186">
        <v>-3.0981597119804317E-3</v>
      </c>
      <c r="J67" s="187">
        <v>-1.0367771739829697E-2</v>
      </c>
      <c r="K67" s="225" cm="1">
        <f t="array" ref="K67">SQRT(MMULT(MMULT(TRANSPOSE($A$2:$A$6),MMULT(TRANSPOSE(EXP(F68:$J$516)-1),EXP(F68:$J$516)-1)/COUNTA(J68:$J$516)),$A$2:$A$6))*_xlfn.NORM.S.INV($E$3)</f>
        <v>-1.7105079446429364E-2</v>
      </c>
      <c r="L67" s="82">
        <f>IF(O67&lt;K67,1,0)</f>
        <v>0</v>
      </c>
      <c r="M67" s="248" cm="1">
        <f t="array" ref="M67">SQRT(MMULT(MMULT(TRANSPOSE($A$2:$A$6),MMULT(TRANSPOSE(EXP(F68:J319)-1),EXP(F68:J319)-1)/COUNTA(J68:J319)),$A$2:$A$6))*_xlfn.NORM.S.INV($E$3)</f>
        <v>-1.420898269677354E-2</v>
      </c>
      <c r="N67" s="82">
        <f>IF(O67&lt;M67,1,0)</f>
        <v>0</v>
      </c>
      <c r="O67" s="250">
        <f>MMULT(P67:T67,$A$2:$A$6)</f>
        <v>-4.6971622186727131E-3</v>
      </c>
      <c r="P67" s="158">
        <v>-3.309829885270732E-3</v>
      </c>
      <c r="Q67" s="158">
        <v>1.6745095437882274E-3</v>
      </c>
      <c r="R67" s="158">
        <v>-8.4429137304091739E-3</v>
      </c>
      <c r="S67" s="158">
        <v>-3.0933653676727957E-3</v>
      </c>
      <c r="T67" s="155">
        <v>-1.0314211653799088E-2</v>
      </c>
      <c r="U67" s="239">
        <v>41587</v>
      </c>
      <c r="V67" s="154"/>
      <c r="W67" s="154"/>
      <c r="Y67" s="97"/>
    </row>
    <row r="68" spans="5:25" x14ac:dyDescent="0.25">
      <c r="E68" s="138">
        <v>41586</v>
      </c>
      <c r="F68" s="186">
        <v>-2.0446808612152229E-3</v>
      </c>
      <c r="G68" s="186">
        <v>-4.5444547357000572E-3</v>
      </c>
      <c r="H68" s="186">
        <v>-1.8392630924412463E-2</v>
      </c>
      <c r="I68" s="186">
        <v>-8.2950836152296883E-3</v>
      </c>
      <c r="J68" s="187">
        <v>-1.9628540082699542E-3</v>
      </c>
      <c r="K68" s="225" cm="1">
        <f t="array" ref="K68">SQRT(MMULT(MMULT(TRANSPOSE($A$2:$A$6),MMULT(TRANSPOSE(EXP(F69:$J$516)-1),EXP(F69:$J$516)-1)/COUNTA(J69:$J$516)),$A$2:$A$6))*_xlfn.NORM.S.INV($E$3)</f>
        <v>-1.710684450231165E-2</v>
      </c>
      <c r="L68" s="82">
        <f>IF(O68&lt;K68,1,0)</f>
        <v>0</v>
      </c>
      <c r="M68" s="248" cm="1">
        <f t="array" ref="M68">SQRT(MMULT(MMULT(TRANSPOSE($A$2:$A$6),MMULT(TRANSPOSE(EXP(F69:J320)-1),EXP(F69:J320)-1)/COUNTA(J69:J320)),$A$2:$A$6))*_xlfn.NORM.S.INV($E$3)</f>
        <v>-1.4178505423803091E-2</v>
      </c>
      <c r="N68" s="82">
        <f>IF(O68&lt;M68,1,0)</f>
        <v>0</v>
      </c>
      <c r="O68" s="250">
        <f>MMULT(P68:T68,$A$2:$A$6)</f>
        <v>-7.0045916405888191E-3</v>
      </c>
      <c r="P68" s="158">
        <v>-2.0425919252814451E-3</v>
      </c>
      <c r="Q68" s="158">
        <v>-4.5341443255879632E-3</v>
      </c>
      <c r="R68" s="158">
        <v>-1.8224518741160711E-2</v>
      </c>
      <c r="S68" s="158">
        <v>-8.2607743407785428E-3</v>
      </c>
      <c r="T68" s="155">
        <v>-1.9609288701354366E-3</v>
      </c>
      <c r="U68" s="239">
        <v>41586</v>
      </c>
      <c r="V68" s="154"/>
      <c r="W68" s="154"/>
      <c r="Y68" s="97"/>
    </row>
    <row r="69" spans="5:25" x14ac:dyDescent="0.25">
      <c r="E69" s="138">
        <v>41585</v>
      </c>
      <c r="F69" s="186">
        <v>8.1472882155077444E-3</v>
      </c>
      <c r="G69" s="186">
        <v>0</v>
      </c>
      <c r="H69" s="186">
        <v>-3.9313050907138561E-3</v>
      </c>
      <c r="I69" s="186">
        <v>6.2898944709876108E-3</v>
      </c>
      <c r="J69" s="187">
        <v>-1.9304049896983963E-3</v>
      </c>
      <c r="K69" s="225" cm="1">
        <f t="array" ref="K69">SQRT(MMULT(MMULT(TRANSPOSE($A$2:$A$6),MMULT(TRANSPOSE(EXP(F70:$J$516)-1),EXP(F70:$J$516)-1)/COUNTA(J70:$J$516)),$A$2:$A$6))*_xlfn.NORM.S.INV($E$3)</f>
        <v>-1.7124913937746119E-2</v>
      </c>
      <c r="L69" s="82">
        <f>IF(O69&lt;K69,1,0)</f>
        <v>0</v>
      </c>
      <c r="M69" s="248" cm="1">
        <f t="array" ref="M69">SQRT(MMULT(MMULT(TRANSPOSE($A$2:$A$6),MMULT(TRANSPOSE(EXP(F70:J321)-1),EXP(F70:J321)-1)/COUNTA(J70:J321)),$A$2:$A$6))*_xlfn.NORM.S.INV($E$3)</f>
        <v>-1.419810836083531E-2</v>
      </c>
      <c r="N69" s="82">
        <f>IF(O69&lt;M69,1,0)</f>
        <v>0</v>
      </c>
      <c r="O69" s="250">
        <f>MMULT(P69:T69,$A$2:$A$6)</f>
        <v>1.7276308997885572E-3</v>
      </c>
      <c r="P69" s="158">
        <v>8.1805676858912602E-3</v>
      </c>
      <c r="Q69" s="158">
        <v>0</v>
      </c>
      <c r="R69" s="158">
        <v>-3.9235876274023029E-3</v>
      </c>
      <c r="S69" s="158">
        <v>6.3097173967923137E-3</v>
      </c>
      <c r="T69" s="155">
        <v>-1.9285429563384859E-3</v>
      </c>
      <c r="U69" s="239">
        <v>41585</v>
      </c>
      <c r="V69" s="154"/>
      <c r="W69" s="154"/>
      <c r="Y69" s="97"/>
    </row>
    <row r="70" spans="5:25" x14ac:dyDescent="0.25">
      <c r="E70" s="138">
        <v>41584</v>
      </c>
      <c r="F70" s="186">
        <v>3.2084910112120924E-3</v>
      </c>
      <c r="G70" s="186">
        <v>-7.9971366396862234E-4</v>
      </c>
      <c r="H70" s="186">
        <v>4.1076276004514758E-3</v>
      </c>
      <c r="I70" s="186">
        <v>7.2162549249301846E-3</v>
      </c>
      <c r="J70" s="187">
        <v>1.689100231330092E-3</v>
      </c>
      <c r="K70" s="225" cm="1">
        <f t="array" ref="K70">SQRT(MMULT(MMULT(TRANSPOSE($A$2:$A$6),MMULT(TRANSPOSE(EXP(F71:$J$516)-1),EXP(F71:$J$516)-1)/COUNTA(J71:$J$516)),$A$2:$A$6))*_xlfn.NORM.S.INV($E$3)</f>
        <v>-1.7140716420283489E-2</v>
      </c>
      <c r="L70" s="82">
        <f>IF(O70&lt;K70,1,0)</f>
        <v>0</v>
      </c>
      <c r="M70" s="248" cm="1">
        <f t="array" ref="M70">SQRT(MMULT(MMULT(TRANSPOSE($A$2:$A$6),MMULT(TRANSPOSE(EXP(F71:J322)-1),EXP(F71:J322)-1)/COUNTA(J71:J322)),$A$2:$A$6))*_xlfn.NORM.S.INV($E$3)</f>
        <v>-1.4491015797307818E-2</v>
      </c>
      <c r="N70" s="82">
        <f>IF(O70&lt;M70,1,0)</f>
        <v>0</v>
      </c>
      <c r="O70" s="250">
        <f>MMULT(P70:T70,$A$2:$A$6)</f>
        <v>3.092641523167261E-3</v>
      </c>
      <c r="P70" s="158">
        <v>3.2136437278378338E-3</v>
      </c>
      <c r="Q70" s="158">
        <v>-7.9939397822115232E-4</v>
      </c>
      <c r="R70" s="158">
        <v>4.1160754656377474E-3</v>
      </c>
      <c r="S70" s="158">
        <v>7.2423548359328294E-3</v>
      </c>
      <c r="T70" s="155">
        <v>1.690527564649047E-3</v>
      </c>
      <c r="U70" s="239">
        <v>41584</v>
      </c>
      <c r="V70" s="154"/>
      <c r="W70" s="154"/>
      <c r="Y70" s="97"/>
    </row>
    <row r="71" spans="5:25" x14ac:dyDescent="0.25">
      <c r="E71" s="138">
        <v>41583</v>
      </c>
      <c r="F71" s="186">
        <v>1.0093840451971856E-2</v>
      </c>
      <c r="G71" s="186">
        <v>5.3441683996686296E-3</v>
      </c>
      <c r="H71" s="186">
        <v>8.3845914521575547E-3</v>
      </c>
      <c r="I71" s="186">
        <v>-6.3933563289344623E-3</v>
      </c>
      <c r="J71" s="187">
        <v>2.0739880898350459E-2</v>
      </c>
      <c r="K71" s="225" cm="1">
        <f t="array" ref="K71">SQRT(MMULT(MMULT(TRANSPOSE($A$2:$A$6),MMULT(TRANSPOSE(EXP(F72:$J$516)-1),EXP(F72:$J$516)-1)/COUNTA(J72:$J$516)),$A$2:$A$6))*_xlfn.NORM.S.INV($E$3)</f>
        <v>-1.7138934667232406E-2</v>
      </c>
      <c r="L71" s="82">
        <f>IF(O71&lt;K71,1,0)</f>
        <v>0</v>
      </c>
      <c r="M71" s="248" cm="1">
        <f t="array" ref="M71">SQRT(MMULT(MMULT(TRANSPOSE($A$2:$A$6),MMULT(TRANSPOSE(EXP(F72:J323)-1),EXP(F72:J323)-1)/COUNTA(J72:J323)),$A$2:$A$6))*_xlfn.NORM.S.INV($E$3)</f>
        <v>-1.4476165573686289E-2</v>
      </c>
      <c r="N71" s="82">
        <f>IF(O71&lt;M71,1,0)</f>
        <v>0</v>
      </c>
      <c r="O71" s="250">
        <f>MMULT(P71:T71,$A$2:$A$6)</f>
        <v>7.7013508263442665E-3</v>
      </c>
      <c r="P71" s="158">
        <v>1.014495509576685E-2</v>
      </c>
      <c r="Q71" s="158">
        <v>5.3584739399963333E-3</v>
      </c>
      <c r="R71" s="158">
        <v>8.4198405867246251E-3</v>
      </c>
      <c r="S71" s="158">
        <v>-6.3729623115792444E-3</v>
      </c>
      <c r="T71" s="155">
        <v>2.0956446820812769E-2</v>
      </c>
      <c r="U71" s="239">
        <v>41583</v>
      </c>
      <c r="V71" s="154"/>
      <c r="W71" s="154"/>
      <c r="Y71" s="97"/>
    </row>
    <row r="72" spans="5:25" x14ac:dyDescent="0.25">
      <c r="E72" s="138">
        <v>41580</v>
      </c>
      <c r="F72" s="186">
        <v>2.5778642162111239E-2</v>
      </c>
      <c r="G72" s="186">
        <v>6.9906201624143583E-3</v>
      </c>
      <c r="H72" s="186">
        <v>3.2665757941157019E-3</v>
      </c>
      <c r="I72" s="186">
        <v>6.7053925230160316E-3</v>
      </c>
      <c r="J72" s="187">
        <v>-2.7083560193207215E-3</v>
      </c>
      <c r="K72" s="225" cm="1">
        <f t="array" ref="K72">SQRT(MMULT(MMULT(TRANSPOSE($A$2:$A$6),MMULT(TRANSPOSE(EXP(F73:$J$516)-1),EXP(F73:$J$516)-1)/COUNTA(J73:$J$516)),$A$2:$A$6))*_xlfn.NORM.S.INV($E$3)</f>
        <v>-1.7134991821732046E-2</v>
      </c>
      <c r="L72" s="82">
        <f>IF(O72&lt;K72,1,0)</f>
        <v>0</v>
      </c>
      <c r="M72" s="248" cm="1">
        <f t="array" ref="M72">SQRT(MMULT(MMULT(TRANSPOSE($A$2:$A$6),MMULT(TRANSPOSE(EXP(F73:J324)-1),EXP(F73:J324)-1)/COUNTA(J73:J324)),$A$2:$A$6))*_xlfn.NORM.S.INV($E$3)</f>
        <v>-1.4458703515527482E-2</v>
      </c>
      <c r="N72" s="82">
        <f>IF(O72&lt;M72,1,0)</f>
        <v>0</v>
      </c>
      <c r="O72" s="250">
        <f>MMULT(P72:T72,$A$2:$A$6)</f>
        <v>8.084809144538907E-3</v>
      </c>
      <c r="P72" s="158">
        <v>2.6113785003286205E-2</v>
      </c>
      <c r="Q72" s="158">
        <v>7.0151115843561929E-3</v>
      </c>
      <c r="R72" s="158">
        <v>3.271916866914637E-3</v>
      </c>
      <c r="S72" s="158">
        <v>6.7279240001059115E-3</v>
      </c>
      <c r="T72" s="155">
        <v>-2.7046917319684116E-3</v>
      </c>
      <c r="U72" s="239">
        <v>41580</v>
      </c>
      <c r="V72" s="154"/>
      <c r="W72" s="154"/>
      <c r="Y72" s="97"/>
    </row>
    <row r="73" spans="5:25" x14ac:dyDescent="0.25">
      <c r="E73" s="138">
        <v>41579</v>
      </c>
      <c r="F73" s="186">
        <v>7.2835927048397683E-3</v>
      </c>
      <c r="G73" s="186">
        <v>-4.3076856216173595E-3</v>
      </c>
      <c r="H73" s="186">
        <v>1.0344741059471503E-2</v>
      </c>
      <c r="I73" s="186">
        <v>7.7964781242798441E-5</v>
      </c>
      <c r="J73" s="187">
        <v>-2.2104018173298165E-3</v>
      </c>
      <c r="K73" s="225" cm="1">
        <f t="array" ref="K73">SQRT(MMULT(MMULT(TRANSPOSE($A$2:$A$6),MMULT(TRANSPOSE(EXP(F74:$J$516)-1),EXP(F74:$J$516)-1)/COUNTA(J74:$J$516)),$A$2:$A$6))*_xlfn.NORM.S.INV($E$3)</f>
        <v>-1.7152508220302058E-2</v>
      </c>
      <c r="L73" s="82">
        <f>IF(O73&lt;K73,1,0)</f>
        <v>0</v>
      </c>
      <c r="M73" s="248" cm="1">
        <f t="array" ref="M73">SQRT(MMULT(MMULT(TRANSPOSE($A$2:$A$6),MMULT(TRANSPOSE(EXP(F74:J325)-1),EXP(F74:J325)-1)/COUNTA(J74:J325)),$A$2:$A$6))*_xlfn.NORM.S.INV($E$3)</f>
        <v>-1.4479824251460308E-2</v>
      </c>
      <c r="N73" s="82">
        <f>IF(O73&lt;M73,1,0)</f>
        <v>0</v>
      </c>
      <c r="O73" s="250">
        <f>MMULT(P73:T73,$A$2:$A$6)</f>
        <v>2.2560403500503151E-3</v>
      </c>
      <c r="P73" s="158">
        <v>7.3101825835977241E-3</v>
      </c>
      <c r="Q73" s="158">
        <v>-4.2984208519225575E-3</v>
      </c>
      <c r="R73" s="158">
        <v>1.0398432876197905E-2</v>
      </c>
      <c r="S73" s="158">
        <v>7.7967820575342017E-5</v>
      </c>
      <c r="T73" s="155">
        <v>-2.2079606781968408E-3</v>
      </c>
      <c r="U73" s="239">
        <v>41579</v>
      </c>
      <c r="V73" s="154"/>
      <c r="W73" s="154"/>
      <c r="Y73" s="97"/>
    </row>
    <row r="74" spans="5:25" x14ac:dyDescent="0.25">
      <c r="E74" s="138">
        <v>41578</v>
      </c>
      <c r="F74" s="186">
        <v>-1.2800282710012826E-2</v>
      </c>
      <c r="G74" s="186">
        <v>8.0637243302922313E-4</v>
      </c>
      <c r="H74" s="186">
        <v>-3.2404353522970854E-3</v>
      </c>
      <c r="I74" s="186">
        <v>8.6772116767986907E-3</v>
      </c>
      <c r="J74" s="187">
        <v>2.2104018173298152E-3</v>
      </c>
      <c r="K74" s="225" cm="1">
        <f t="array" ref="K74">SQRT(MMULT(MMULT(TRANSPOSE($A$2:$A$6),MMULT(TRANSPOSE(EXP(F75:$J$516)-1),EXP(F75:$J$516)-1)/COUNTA(J75:$J$516)),$A$2:$A$6))*_xlfn.NORM.S.INV($E$3)</f>
        <v>-1.7171646660825123E-2</v>
      </c>
      <c r="L74" s="82">
        <f>IF(O74&lt;K74,1,0)</f>
        <v>0</v>
      </c>
      <c r="M74" s="248" cm="1">
        <f t="array" ref="M74">SQRT(MMULT(MMULT(TRANSPOSE($A$2:$A$6),MMULT(TRANSPOSE(EXP(F75:J326)-1),EXP(F75:J326)-1)/COUNTA(J75:J326)),$A$2:$A$6))*_xlfn.NORM.S.INV($E$3)</f>
        <v>-1.4676627839508238E-2</v>
      </c>
      <c r="N74" s="82">
        <f>IF(O74&lt;M74,1,0)</f>
        <v>0</v>
      </c>
      <c r="O74" s="250">
        <f>MMULT(P74:T74,$A$2:$A$6)</f>
        <v>-8.438772664096871E-4</v>
      </c>
      <c r="P74" s="158">
        <v>-1.2718707524055795E-2</v>
      </c>
      <c r="Q74" s="158">
        <v>8.0669763868601585E-4</v>
      </c>
      <c r="R74" s="158">
        <v>-3.2351908080591185E-3</v>
      </c>
      <c r="S74" s="158">
        <v>8.714967805000251E-3</v>
      </c>
      <c r="T74" s="155">
        <v>2.2128465563802102E-3</v>
      </c>
      <c r="U74" s="239">
        <v>41578</v>
      </c>
      <c r="V74" s="154"/>
      <c r="W74" s="154"/>
      <c r="Y74" s="97"/>
    </row>
    <row r="75" spans="5:25" x14ac:dyDescent="0.25">
      <c r="E75" s="138">
        <v>41577</v>
      </c>
      <c r="F75" s="186">
        <v>1.3819374963278118E-2</v>
      </c>
      <c r="G75" s="186">
        <v>-1.2094712661637379E-3</v>
      </c>
      <c r="H75" s="186">
        <v>4.0823127005745197E-3</v>
      </c>
      <c r="I75" s="186">
        <v>-4.6217087485246654E-4</v>
      </c>
      <c r="J75" s="187">
        <v>2.6156654843700194E-2</v>
      </c>
      <c r="K75" s="225" cm="1">
        <f t="array" ref="K75">SQRT(MMULT(MMULT(TRANSPOSE($A$2:$A$6),MMULT(TRANSPOSE(EXP(F76:$J$516)-1),EXP(F76:$J$516)-1)/COUNTA(J76:$J$516)),$A$2:$A$6))*_xlfn.NORM.S.INV($E$3)</f>
        <v>-1.7164886338562953E-2</v>
      </c>
      <c r="L75" s="82">
        <f>IF(O75&lt;K75,1,0)</f>
        <v>0</v>
      </c>
      <c r="M75" s="248" cm="1">
        <f t="array" ref="M75">SQRT(MMULT(MMULT(TRANSPOSE($A$2:$A$6),MMULT(TRANSPOSE(EXP(F76:J327)-1),EXP(F76:J327)-1)/COUNTA(J76:J327)),$A$2:$A$6))*_xlfn.NORM.S.INV($E$3)</f>
        <v>-1.4628201656367919E-2</v>
      </c>
      <c r="N75" s="82">
        <f>IF(O75&lt;M75,1,0)</f>
        <v>0</v>
      </c>
      <c r="O75" s="250">
        <f>MMULT(P75:T75,$A$2:$A$6)</f>
        <v>8.5673797411771162E-3</v>
      </c>
      <c r="P75" s="158">
        <v>1.3915303908796917E-2</v>
      </c>
      <c r="Q75" s="158">
        <v>-1.2087401505760376E-3</v>
      </c>
      <c r="R75" s="158">
        <v>4.0906566894607366E-3</v>
      </c>
      <c r="S75" s="158">
        <v>-4.6206409034521556E-4</v>
      </c>
      <c r="T75" s="155">
        <v>2.6501742348549184E-2</v>
      </c>
      <c r="U75" s="239">
        <v>41577</v>
      </c>
      <c r="V75" s="154"/>
      <c r="W75" s="154"/>
      <c r="Y75" s="97"/>
    </row>
    <row r="76" spans="5:25" x14ac:dyDescent="0.25">
      <c r="E76" s="138">
        <v>41576</v>
      </c>
      <c r="F76" s="186">
        <v>2.2259146764619868E-2</v>
      </c>
      <c r="G76" s="186">
        <v>2.8911382240950916E-3</v>
      </c>
      <c r="H76" s="186">
        <v>5.0659968583993478E-3</v>
      </c>
      <c r="I76" s="186">
        <v>-2.121446689523456E-3</v>
      </c>
      <c r="J76" s="187">
        <v>1.3211718677604312E-2</v>
      </c>
      <c r="K76" s="225" cm="1">
        <f t="array" ref="K76">SQRT(MMULT(MMULT(TRANSPOSE($A$2:$A$6),MMULT(TRANSPOSE(EXP(F77:$J$516)-1),EXP(F77:$J$516)-1)/COUNTA(J77:$J$516)),$A$2:$A$6))*_xlfn.NORM.S.INV($E$3)</f>
        <v>-1.7159514594167011E-2</v>
      </c>
      <c r="L76" s="82">
        <f>IF(O76&lt;K76,1,0)</f>
        <v>0</v>
      </c>
      <c r="M76" s="248" cm="1">
        <f t="array" ref="M76">SQRT(MMULT(MMULT(TRANSPOSE($A$2:$A$6),MMULT(TRANSPOSE(EXP(F77:J328)-1),EXP(F77:J328)-1)/COUNTA(J77:J328)),$A$2:$A$6))*_xlfn.NORM.S.INV($E$3)</f>
        <v>-1.4585193500330532E-2</v>
      </c>
      <c r="N76" s="82">
        <f>IF(O76&lt;M76,1,0)</f>
        <v>0</v>
      </c>
      <c r="O76" s="250">
        <f>MMULT(P76:T76,$A$2:$A$6)</f>
        <v>8.3326166647595748E-3</v>
      </c>
      <c r="P76" s="158">
        <v>2.250872996823805E-2</v>
      </c>
      <c r="Q76" s="158">
        <v>2.8953215948066546E-3</v>
      </c>
      <c r="R76" s="158">
        <v>5.0788507171868336E-3</v>
      </c>
      <c r="S76" s="158">
        <v>-2.1191980119261711E-3</v>
      </c>
      <c r="T76" s="155">
        <v>1.32993790554925E-2</v>
      </c>
      <c r="U76" s="239">
        <v>41576</v>
      </c>
      <c r="V76" s="154"/>
      <c r="W76" s="154"/>
      <c r="Y76" s="97"/>
    </row>
    <row r="77" spans="5:25" x14ac:dyDescent="0.25">
      <c r="E77" s="138">
        <v>41573</v>
      </c>
      <c r="F77" s="186">
        <v>3.5203047044200284E-2</v>
      </c>
      <c r="G77" s="186">
        <v>1.308015803161478E-2</v>
      </c>
      <c r="H77" s="186">
        <v>8.3788816683231411E-3</v>
      </c>
      <c r="I77" s="186">
        <v>4.6910215208902512E-2</v>
      </c>
      <c r="J77" s="187">
        <v>1.1575717232647331E-2</v>
      </c>
      <c r="K77" s="225" cm="1">
        <f t="array" ref="K77">SQRT(MMULT(MMULT(TRANSPOSE($A$2:$A$6),MMULT(TRANSPOSE(EXP(F78:$J$516)-1),EXP(F78:$J$516)-1)/COUNTA(J78:$J$516)),$A$2:$A$6))*_xlfn.NORM.S.INV($E$3)</f>
        <v>-1.6981169390456144E-2</v>
      </c>
      <c r="L77" s="82">
        <f>IF(O77&lt;K77,1,0)</f>
        <v>0</v>
      </c>
      <c r="M77" s="248" cm="1">
        <f t="array" ref="M77">SQRT(MMULT(MMULT(TRANSPOSE($A$2:$A$6),MMULT(TRANSPOSE(EXP(F78:J329)-1),EXP(F78:J329)-1)/COUNTA(J78:J329)),$A$2:$A$6))*_xlfn.NORM.S.INV($E$3)</f>
        <v>-1.4177108463594278E-2</v>
      </c>
      <c r="N77" s="82">
        <f>IF(O77&lt;M77,1,0)</f>
        <v>0</v>
      </c>
      <c r="O77" s="250">
        <f>MMULT(P77:T77,$A$2:$A$6)</f>
        <v>2.3416210584442612E-2</v>
      </c>
      <c r="P77" s="158">
        <v>3.5830009670173135E-2</v>
      </c>
      <c r="Q77" s="158">
        <v>1.3166077503414586E-2</v>
      </c>
      <c r="R77" s="158">
        <v>8.4140827438585752E-3</v>
      </c>
      <c r="S77" s="158">
        <v>4.8027907888516852E-2</v>
      </c>
      <c r="T77" s="155">
        <v>1.1642975116249898E-2</v>
      </c>
      <c r="U77" s="239">
        <v>41573</v>
      </c>
      <c r="V77" s="154"/>
      <c r="W77" s="154"/>
      <c r="Y77" s="97"/>
    </row>
    <row r="78" spans="5:25" x14ac:dyDescent="0.25">
      <c r="E78" s="138">
        <v>41572</v>
      </c>
      <c r="F78" s="186">
        <v>6.3729070246185638E-3</v>
      </c>
      <c r="G78" s="186">
        <v>2.3905396247624546E-3</v>
      </c>
      <c r="H78" s="186">
        <v>2.6250584730989103E-3</v>
      </c>
      <c r="I78" s="186">
        <v>-7.9143120552234837E-4</v>
      </c>
      <c r="J78" s="187">
        <v>-3.6159511190964745E-3</v>
      </c>
      <c r="K78" s="225" cm="1">
        <f t="array" ref="K78">SQRT(MMULT(MMULT(TRANSPOSE($A$2:$A$6),MMULT(TRANSPOSE(EXP(F79:$J$516)-1),EXP(F79:$J$516)-1)/COUNTA(J79:$J$516)),$A$2:$A$6))*_xlfn.NORM.S.INV($E$3)</f>
        <v>-1.6999827981163475E-2</v>
      </c>
      <c r="L78" s="82">
        <f>IF(O78&lt;K78,1,0)</f>
        <v>0</v>
      </c>
      <c r="M78" s="248" cm="1">
        <f t="array" ref="M78">SQRT(MMULT(MMULT(TRANSPOSE($A$2:$A$6),MMULT(TRANSPOSE(EXP(F79:J330)-1),EXP(F79:J330)-1)/COUNTA(J79:J330)),$A$2:$A$6))*_xlfn.NORM.S.INV($E$3)</f>
        <v>-1.4225281672677875E-2</v>
      </c>
      <c r="N78" s="82">
        <f>IF(O78&lt;M78,1,0)</f>
        <v>0</v>
      </c>
      <c r="O78" s="250">
        <f>MMULT(P78:T78,$A$2:$A$6)</f>
        <v>1.4029247710617867E-3</v>
      </c>
      <c r="P78" s="158">
        <v>6.3932572035554358E-3</v>
      </c>
      <c r="Q78" s="158">
        <v>2.3933992428339934E-3</v>
      </c>
      <c r="R78" s="158">
        <v>2.6285069559219831E-3</v>
      </c>
      <c r="S78" s="158">
        <v>-7.9111810645005054E-4</v>
      </c>
      <c r="T78" s="155">
        <v>-3.6094214405524294E-3</v>
      </c>
      <c r="U78" s="239">
        <v>41572</v>
      </c>
      <c r="V78" s="154"/>
      <c r="W78" s="154"/>
      <c r="Y78" s="97"/>
    </row>
    <row r="79" spans="5:25" x14ac:dyDescent="0.25">
      <c r="E79" s="138">
        <v>41571</v>
      </c>
      <c r="F79" s="186">
        <v>-4.4017053066854024E-3</v>
      </c>
      <c r="G79" s="186">
        <v>3.0132344232101523E-3</v>
      </c>
      <c r="H79" s="186">
        <v>-1.8321303471953891E-3</v>
      </c>
      <c r="I79" s="186">
        <v>2.8706044366023273E-3</v>
      </c>
      <c r="J79" s="187">
        <v>-5.3990521433555996E-3</v>
      </c>
      <c r="K79" s="225" cm="1">
        <f t="array" ref="K79">SQRT(MMULT(MMULT(TRANSPOSE($A$2:$A$6),MMULT(TRANSPOSE(EXP(F80:$J$516)-1),EXP(F80:$J$516)-1)/COUNTA(J80:$J$516)),$A$2:$A$6))*_xlfn.NORM.S.INV($E$3)</f>
        <v>-1.7018792226583888E-2</v>
      </c>
      <c r="L79" s="82">
        <f>IF(O79&lt;K79,1,0)</f>
        <v>0</v>
      </c>
      <c r="M79" s="248" cm="1">
        <f t="array" ref="M79">SQRT(MMULT(MMULT(TRANSPOSE($A$2:$A$6),MMULT(TRANSPOSE(EXP(F80:J331)-1),EXP(F80:J331)-1)/COUNTA(J80:J331)),$A$2:$A$6))*_xlfn.NORM.S.INV($E$3)</f>
        <v>-1.4225922184489218E-2</v>
      </c>
      <c r="N79" s="82">
        <f>IF(O79&lt;M79,1,0)</f>
        <v>0</v>
      </c>
      <c r="O79" s="250">
        <f>MMULT(P79:T79,$A$2:$A$6)</f>
        <v>-1.1428962266049948E-3</v>
      </c>
      <c r="P79" s="158">
        <v>-4.3920320001015201E-3</v>
      </c>
      <c r="Q79" s="158">
        <v>3.0177787773097986E-3</v>
      </c>
      <c r="R79" s="158">
        <v>-1.8304530209073411E-3</v>
      </c>
      <c r="S79" s="158">
        <v>2.874728566822693E-3</v>
      </c>
      <c r="T79" s="155">
        <v>-5.3845034561486038E-3</v>
      </c>
      <c r="U79" s="239">
        <v>41571</v>
      </c>
      <c r="V79" s="154"/>
      <c r="W79" s="154"/>
      <c r="Y79" s="97"/>
    </row>
    <row r="80" spans="5:25" x14ac:dyDescent="0.25">
      <c r="E80" s="138">
        <v>41570</v>
      </c>
      <c r="F80" s="186">
        <v>5.9372192147189203E-3</v>
      </c>
      <c r="G80" s="186">
        <v>1.6474015916126165E-3</v>
      </c>
      <c r="H80" s="186">
        <v>3.3005442287026331E-3</v>
      </c>
      <c r="I80" s="186">
        <v>2.1557272808480511E-3</v>
      </c>
      <c r="J80" s="187">
        <v>5.3990521433557081E-3</v>
      </c>
      <c r="K80" s="225" cm="1">
        <f t="array" ref="K80">SQRT(MMULT(MMULT(TRANSPOSE($A$2:$A$6),MMULT(TRANSPOSE(EXP(F81:$J$516)-1),EXP(F81:$J$516)-1)/COUNTA(J81:$J$516)),$A$2:$A$6))*_xlfn.NORM.S.INV($E$3)</f>
        <v>-1.7033320675120832E-2</v>
      </c>
      <c r="L80" s="82">
        <f>IF(O80&lt;K80,1,0)</f>
        <v>0</v>
      </c>
      <c r="M80" s="248" cm="1">
        <f t="array" ref="M80">SQRT(MMULT(MMULT(TRANSPOSE($A$2:$A$6),MMULT(TRANSPOSE(EXP(F81:J332)-1),EXP(F81:J332)-1)/COUNTA(J81:J332)),$A$2:$A$6))*_xlfn.NORM.S.INV($E$3)</f>
        <v>-1.4223200744024425E-2</v>
      </c>
      <c r="N80" s="82">
        <f>IF(O80&lt;M80,1,0)</f>
        <v>0</v>
      </c>
      <c r="O80" s="250">
        <f>MMULT(P80:T80,$A$2:$A$6)</f>
        <v>3.6962683164113667E-3</v>
      </c>
      <c r="P80" s="158">
        <v>5.9548794342862976E-3</v>
      </c>
      <c r="Q80" s="158">
        <v>1.6487593030776182E-3</v>
      </c>
      <c r="R80" s="158">
        <v>3.305997022217122E-3</v>
      </c>
      <c r="S80" s="158">
        <v>2.1580525314712773E-3</v>
      </c>
      <c r="T80" s="155">
        <v>5.4136532910045165E-3</v>
      </c>
      <c r="U80" s="239">
        <v>41570</v>
      </c>
      <c r="V80" s="154"/>
      <c r="W80" s="154"/>
      <c r="Y80" s="97"/>
    </row>
    <row r="81" spans="5:25" x14ac:dyDescent="0.25">
      <c r="E81" s="138">
        <v>41569</v>
      </c>
      <c r="F81" s="186">
        <v>-5.119673301996891E-4</v>
      </c>
      <c r="G81" s="186">
        <v>1.2373294375024367E-3</v>
      </c>
      <c r="H81" s="186">
        <v>-1.7959576293046356E-2</v>
      </c>
      <c r="I81" s="186">
        <v>-2.0188250875758314E-2</v>
      </c>
      <c r="J81" s="187">
        <v>1.0319580279907247E-3</v>
      </c>
      <c r="K81" s="225" cm="1">
        <f t="array" ref="K81">SQRT(MMULT(MMULT(TRANSPOSE($A$2:$A$6),MMULT(TRANSPOSE(EXP(F82:$J$516)-1),EXP(F82:$J$516)-1)/COUNTA(J82:$J$516)),$A$2:$A$6))*_xlfn.NORM.S.INV($E$3)</f>
        <v>-1.7033939505107742E-2</v>
      </c>
      <c r="L81" s="82">
        <f>IF(O81&lt;K81,1,0)</f>
        <v>0</v>
      </c>
      <c r="M81" s="248" cm="1">
        <f t="array" ref="M81">SQRT(MMULT(MMULT(TRANSPOSE($A$2:$A$6),MMULT(TRANSPOSE(EXP(F82:J333)-1),EXP(F82:J333)-1)/COUNTA(J82:J333)),$A$2:$A$6))*_xlfn.NORM.S.INV($E$3)</f>
        <v>-1.4227481160015274E-2</v>
      </c>
      <c r="N81" s="82">
        <f>IF(O81&lt;M81,1,0)</f>
        <v>0</v>
      </c>
      <c r="O81" s="250">
        <f>MMULT(P81:T81,$A$2:$A$6)</f>
        <v>-7.2052694412307666E-3</v>
      </c>
      <c r="P81" s="158">
        <v>-5.1183629728857039E-4</v>
      </c>
      <c r="Q81" s="158">
        <v>1.2380952453905358E-3</v>
      </c>
      <c r="R81" s="158">
        <v>-1.7799264249472202E-2</v>
      </c>
      <c r="S81" s="158">
        <v>-1.9985832584669128E-2</v>
      </c>
      <c r="T81" s="155">
        <v>1.0324906798855338E-3</v>
      </c>
      <c r="U81" s="239">
        <v>41569</v>
      </c>
      <c r="V81" s="154"/>
      <c r="W81" s="154"/>
      <c r="Y81" s="97"/>
    </row>
    <row r="82" spans="5:25" x14ac:dyDescent="0.25">
      <c r="E82" s="138">
        <v>41566</v>
      </c>
      <c r="F82" s="186">
        <v>1.7295027280526966E-3</v>
      </c>
      <c r="G82" s="186">
        <v>2.7554078912925798E-3</v>
      </c>
      <c r="H82" s="186">
        <v>-1.2019151983944311E-3</v>
      </c>
      <c r="I82" s="186">
        <v>3.8019967775515836E-3</v>
      </c>
      <c r="J82" s="187">
        <v>0</v>
      </c>
      <c r="K82" s="225" cm="1">
        <f t="array" ref="K82">SQRT(MMULT(MMULT(TRANSPOSE($A$2:$A$6),MMULT(TRANSPOSE(EXP(F83:$J$516)-1),EXP(F83:$J$516)-1)/COUNTA(J83:$J$516)),$A$2:$A$6))*_xlfn.NORM.S.INV($E$3)</f>
        <v>-1.7052815705756175E-2</v>
      </c>
      <c r="L82" s="82">
        <f>IF(O82&lt;K82,1,0)</f>
        <v>0</v>
      </c>
      <c r="M82" s="248" cm="1">
        <f t="array" ref="M82">SQRT(MMULT(MMULT(TRANSPOSE($A$2:$A$6),MMULT(TRANSPOSE(EXP(F83:J334)-1),EXP(F83:J334)-1)/COUNTA(J83:J334)),$A$2:$A$6))*_xlfn.NORM.S.INV($E$3)</f>
        <v>-1.4231976505508675E-2</v>
      </c>
      <c r="N82" s="82">
        <f>IF(O82&lt;M82,1,0)</f>
        <v>0</v>
      </c>
      <c r="O82" s="250">
        <f>MMULT(P82:T82,$A$2:$A$6)</f>
        <v>1.4196494090571222E-3</v>
      </c>
      <c r="P82" s="158">
        <v>1.7309991804776992E-3</v>
      </c>
      <c r="Q82" s="158">
        <v>2.7592075166540386E-3</v>
      </c>
      <c r="R82" s="158">
        <v>-1.2011931876165782E-3</v>
      </c>
      <c r="S82" s="158">
        <v>3.809233535770451E-3</v>
      </c>
      <c r="T82" s="155">
        <v>0</v>
      </c>
      <c r="U82" s="239">
        <v>41566</v>
      </c>
      <c r="V82" s="154"/>
      <c r="W82" s="154"/>
      <c r="Y82" s="97"/>
    </row>
    <row r="83" spans="5:25" x14ac:dyDescent="0.25">
      <c r="E83" s="138">
        <v>41565</v>
      </c>
      <c r="F83" s="186">
        <v>-2.3945030884205579E-2</v>
      </c>
      <c r="G83" s="186">
        <v>-8.3114946826178572E-3</v>
      </c>
      <c r="H83" s="186">
        <v>4.3941779925884645E-3</v>
      </c>
      <c r="I83" s="186">
        <v>-8.4561825699564566E-3</v>
      </c>
      <c r="J83" s="187">
        <v>7.7450307854515937E-4</v>
      </c>
      <c r="K83" s="225" cm="1">
        <f t="array" ref="K83">SQRT(MMULT(MMULT(TRANSPOSE($A$2:$A$6),MMULT(TRANSPOSE(EXP(F84:$J$516)-1),EXP(F84:$J$516)-1)/COUNTA(J84:$J$516)),$A$2:$A$6))*_xlfn.NORM.S.INV($E$3)</f>
        <v>-1.7054365493336082E-2</v>
      </c>
      <c r="L83" s="82">
        <f>IF(O83&lt;K83,1,0)</f>
        <v>0</v>
      </c>
      <c r="M83" s="248" cm="1">
        <f t="array" ref="M83">SQRT(MMULT(MMULT(TRANSPOSE($A$2:$A$6),MMULT(TRANSPOSE(EXP(F84:J335)-1),EXP(F84:J335)-1)/COUNTA(J84:J335)),$A$2:$A$6))*_xlfn.NORM.S.INV($E$3)</f>
        <v>-1.420304625433646E-2</v>
      </c>
      <c r="N83" s="82">
        <f>IF(O83&lt;M83,1,0)</f>
        <v>0</v>
      </c>
      <c r="O83" s="250">
        <f>MMULT(P83:T83,$A$2:$A$6)</f>
        <v>-7.0359105806789843E-3</v>
      </c>
      <c r="P83" s="158">
        <v>-2.3660623204861286E-2</v>
      </c>
      <c r="Q83" s="158">
        <v>-8.2770497064938997E-3</v>
      </c>
      <c r="R83" s="158">
        <v>4.4038465493028145E-3</v>
      </c>
      <c r="S83" s="158">
        <v>-8.4205296248436312E-3</v>
      </c>
      <c r="T83" s="155">
        <v>7.7480308350108551E-4</v>
      </c>
      <c r="U83" s="239">
        <v>41565</v>
      </c>
      <c r="V83" s="154"/>
      <c r="W83" s="154"/>
      <c r="Y83" s="97"/>
    </row>
    <row r="84" spans="5:25" x14ac:dyDescent="0.25">
      <c r="E84" s="138">
        <v>41564</v>
      </c>
      <c r="F84" s="186">
        <v>-4.4342773498483841E-3</v>
      </c>
      <c r="G84" s="186">
        <v>1.7800760148289575E-3</v>
      </c>
      <c r="H84" s="186">
        <v>2.2346515007361841E-3</v>
      </c>
      <c r="I84" s="186">
        <v>6.3476896509361924E-4</v>
      </c>
      <c r="J84" s="187">
        <v>7.7522342546438965E-4</v>
      </c>
      <c r="K84" s="225" cm="1">
        <f t="array" ref="K84">SQRT(MMULT(MMULT(TRANSPOSE($A$2:$A$6),MMULT(TRANSPOSE(EXP(F85:$J$516)-1),EXP(F85:$J$516)-1)/COUNTA(J85:$J$516)),$A$2:$A$6))*_xlfn.NORM.S.INV($E$3)</f>
        <v>-1.7074078115666178E-2</v>
      </c>
      <c r="L84" s="82">
        <f>IF(O84&lt;K84,1,0)</f>
        <v>0</v>
      </c>
      <c r="M84" s="248" cm="1">
        <f t="array" ref="M84">SQRT(MMULT(MMULT(TRANSPOSE($A$2:$A$6),MMULT(TRANSPOSE(EXP(F85:J336)-1),EXP(F85:J336)-1)/COUNTA(J85:J336)),$A$2:$A$6))*_xlfn.NORM.S.INV($E$3)</f>
        <v>-1.423179271140327E-2</v>
      </c>
      <c r="N84" s="82">
        <f>IF(O84&lt;M84,1,0)</f>
        <v>0</v>
      </c>
      <c r="O84" s="250">
        <f>MMULT(P84:T84,$A$2:$A$6)</f>
        <v>2.0096909812143961E-4</v>
      </c>
      <c r="P84" s="158">
        <v>-4.4244604576751945E-3</v>
      </c>
      <c r="Q84" s="158">
        <v>1.7816612906358387E-3</v>
      </c>
      <c r="R84" s="158">
        <v>2.2371501952915818E-3</v>
      </c>
      <c r="S84" s="158">
        <v>6.3497047354799108E-4</v>
      </c>
      <c r="T84" s="155">
        <v>7.7552398880698092E-4</v>
      </c>
      <c r="U84" s="239">
        <v>41564</v>
      </c>
      <c r="V84" s="154"/>
      <c r="W84" s="154"/>
      <c r="Y84" s="97"/>
    </row>
    <row r="85" spans="5:25" x14ac:dyDescent="0.25">
      <c r="E85" s="138">
        <v>41563</v>
      </c>
      <c r="F85" s="186">
        <v>3.6834263541496359E-3</v>
      </c>
      <c r="G85" s="186">
        <v>-1.9852573937542742E-3</v>
      </c>
      <c r="H85" s="186">
        <v>2.3605528490945036E-3</v>
      </c>
      <c r="I85" s="186">
        <v>1.8142809737901395E-4</v>
      </c>
      <c r="J85" s="187">
        <v>-1.2840594926292383E-2</v>
      </c>
      <c r="K85" s="225" cm="1">
        <f t="array" ref="K85">SQRT(MMULT(MMULT(TRANSPOSE($A$2:$A$6),MMULT(TRANSPOSE(EXP(F86:$J$516)-1),EXP(F86:$J$516)-1)/COUNTA(J86:$J$516)),$A$2:$A$6))*_xlfn.NORM.S.INV($E$3)</f>
        <v>-1.7092810975697894E-2</v>
      </c>
      <c r="L85" s="82">
        <f>IF(O85&lt;K85,1,0)</f>
        <v>0</v>
      </c>
      <c r="M85" s="248" cm="1">
        <f t="array" ref="M85">SQRT(MMULT(MMULT(TRANSPOSE($A$2:$A$6),MMULT(TRANSPOSE(EXP(F86:J337)-1),EXP(F86:J337)-1)/COUNTA(J86:J337)),$A$2:$A$6))*_xlfn.NORM.S.INV($E$3)</f>
        <v>-1.424605933292356E-2</v>
      </c>
      <c r="N85" s="82">
        <f>IF(O85&lt;M85,1,0)</f>
        <v>0</v>
      </c>
      <c r="O85" s="250">
        <f>MMULT(P85:T85,$A$2:$A$6)</f>
        <v>-1.7013580165389456E-3</v>
      </c>
      <c r="P85" s="158">
        <v>3.6902185059060066E-3</v>
      </c>
      <c r="Q85" s="158">
        <v>-1.983288073712508E-3</v>
      </c>
      <c r="R85" s="158">
        <v>2.363341147514797E-3</v>
      </c>
      <c r="S85" s="158">
        <v>1.814445564516376E-4</v>
      </c>
      <c r="T85" s="155">
        <v>-1.2758506218854659E-2</v>
      </c>
      <c r="U85" s="239">
        <v>41563</v>
      </c>
      <c r="V85" s="154"/>
      <c r="W85" s="154"/>
      <c r="Y85" s="97"/>
    </row>
    <row r="86" spans="5:25" x14ac:dyDescent="0.25">
      <c r="E86" s="138">
        <v>41562</v>
      </c>
      <c r="F86" s="186">
        <v>1.8241395565370824E-2</v>
      </c>
      <c r="G86" s="186">
        <v>-7.630455996611352E-3</v>
      </c>
      <c r="H86" s="186">
        <v>-2.1793223393299275E-3</v>
      </c>
      <c r="I86" s="186">
        <v>2.3414558032898874E-3</v>
      </c>
      <c r="J86" s="187">
        <v>2.2991442807411733E-3</v>
      </c>
      <c r="K86" s="225" cm="1">
        <f t="array" ref="K86">SQRT(MMULT(MMULT(TRANSPOSE($A$2:$A$6),MMULT(TRANSPOSE(EXP(F87:$J$516)-1),EXP(F87:$J$516)-1)/COUNTA(J87:$J$516)),$A$2:$A$6))*_xlfn.NORM.S.INV($E$3)</f>
        <v>-1.7110081887944613E-2</v>
      </c>
      <c r="L86" s="82">
        <f>IF(O86&lt;K86,1,0)</f>
        <v>0</v>
      </c>
      <c r="M86" s="248" cm="1">
        <f t="array" ref="M86">SQRT(MMULT(MMULT(TRANSPOSE($A$2:$A$6),MMULT(TRANSPOSE(EXP(F87:J338)-1),EXP(F87:J338)-1)/COUNTA(J87:J338)),$A$2:$A$6))*_xlfn.NORM.S.INV($E$3)</f>
        <v>-1.4240797001401777E-2</v>
      </c>
      <c r="N86" s="82">
        <f>IF(O86&lt;M86,1,0)</f>
        <v>0</v>
      </c>
      <c r="O86" s="250">
        <f>MMULT(P86:T86,$A$2:$A$6)</f>
        <v>2.6552814526827448E-3</v>
      </c>
      <c r="P86" s="158">
        <v>1.8408786084610496E-2</v>
      </c>
      <c r="Q86" s="158">
        <v>-7.6014179719831043E-3</v>
      </c>
      <c r="R86" s="158">
        <v>-2.1769493405566775E-3</v>
      </c>
      <c r="S86" s="158">
        <v>2.3441991516544025E-3</v>
      </c>
      <c r="T86" s="155">
        <v>2.3017893396886091E-3</v>
      </c>
      <c r="U86" s="239">
        <v>41562</v>
      </c>
      <c r="V86" s="154"/>
      <c r="W86" s="154"/>
      <c r="Y86" s="97"/>
    </row>
    <row r="87" spans="5:25" x14ac:dyDescent="0.25">
      <c r="E87" s="138">
        <v>41559</v>
      </c>
      <c r="F87" s="186">
        <v>6.3260349210785844E-3</v>
      </c>
      <c r="G87" s="186">
        <v>4.0804055489194156E-3</v>
      </c>
      <c r="H87" s="186">
        <v>8.8678146109520163E-3</v>
      </c>
      <c r="I87" s="186">
        <v>1.8710161064463065E-3</v>
      </c>
      <c r="J87" s="187">
        <v>2.3043234866221111E-3</v>
      </c>
      <c r="K87" s="225" cm="1">
        <f t="array" ref="K87">SQRT(MMULT(MMULT(TRANSPOSE($A$2:$A$6),MMULT(TRANSPOSE(EXP(F88:$J$516)-1),EXP(F88:$J$516)-1)/COUNTA(J88:$J$516)),$A$2:$A$6))*_xlfn.NORM.S.INV($E$3)</f>
        <v>-1.7121861121806463E-2</v>
      </c>
      <c r="L87" s="82">
        <f>IF(O87&lt;K87,1,0)</f>
        <v>0</v>
      </c>
      <c r="M87" s="248" cm="1">
        <f t="array" ref="M87">SQRT(MMULT(MMULT(TRANSPOSE($A$2:$A$6),MMULT(TRANSPOSE(EXP(F88:J339)-1),EXP(F88:J339)-1)/COUNTA(J88:J339)),$A$2:$A$6))*_xlfn.NORM.S.INV($E$3)</f>
        <v>-1.4232985092467731E-2</v>
      </c>
      <c r="N87" s="82">
        <f>IF(O87&lt;M87,1,0)</f>
        <v>0</v>
      </c>
      <c r="O87" s="250">
        <f>MMULT(P87:T87,$A$2:$A$6)</f>
        <v>4.7043652939442017E-3</v>
      </c>
      <c r="P87" s="158">
        <v>6.3460865401046007E-3</v>
      </c>
      <c r="Q87" s="158">
        <v>4.0887417381290092E-3</v>
      </c>
      <c r="R87" s="158">
        <v>8.9072501617968314E-3</v>
      </c>
      <c r="S87" s="158">
        <v>1.8727675492371532E-3</v>
      </c>
      <c r="T87" s="155">
        <v>2.3069804804534133E-3</v>
      </c>
      <c r="U87" s="239">
        <v>41559</v>
      </c>
      <c r="V87" s="154"/>
      <c r="W87" s="154"/>
      <c r="Y87" s="97"/>
    </row>
    <row r="88" spans="5:25" x14ac:dyDescent="0.25">
      <c r="E88" s="138">
        <v>41558</v>
      </c>
      <c r="F88" s="186">
        <v>-3.5193260241728392E-3</v>
      </c>
      <c r="G88" s="186">
        <v>-7.4914478179491492E-4</v>
      </c>
      <c r="H88" s="186">
        <v>4.647659175148304E-3</v>
      </c>
      <c r="I88" s="186">
        <v>-1.4364448903971892E-3</v>
      </c>
      <c r="J88" s="187">
        <v>4.1099777294500298E-3</v>
      </c>
      <c r="K88" s="225" cm="1">
        <f t="array" ref="K88">SQRT(MMULT(MMULT(TRANSPOSE($A$2:$A$6),MMULT(TRANSPOSE(EXP(F89:$J$516)-1),EXP(F89:$J$516)-1)/COUNTA(J89:$J$516)),$A$2:$A$6))*_xlfn.NORM.S.INV($E$3)</f>
        <v>-1.7141711719571653E-2</v>
      </c>
      <c r="L88" s="82">
        <f>IF(O88&lt;K88,1,0)</f>
        <v>0</v>
      </c>
      <c r="M88" s="248" cm="1">
        <f t="array" ref="M88">SQRT(MMULT(MMULT(TRANSPOSE($A$2:$A$6),MMULT(TRANSPOSE(EXP(F89:J340)-1),EXP(F89:J340)-1)/COUNTA(J89:J340)),$A$2:$A$6))*_xlfn.NORM.S.INV($E$3)</f>
        <v>-1.424770031450176E-2</v>
      </c>
      <c r="N88" s="82">
        <f>IF(O88&lt;M88,1,0)</f>
        <v>0</v>
      </c>
      <c r="O88" s="250">
        <f>MMULT(P88:T88,$A$2:$A$6)</f>
        <v>6.1589863408233474E-4</v>
      </c>
      <c r="P88" s="158">
        <v>-3.5131404548133238E-3</v>
      </c>
      <c r="Q88" s="158">
        <v>-7.4886424290199205E-4</v>
      </c>
      <c r="R88" s="158">
        <v>4.6584762946548786E-3</v>
      </c>
      <c r="S88" s="158">
        <v>-1.4354136972454246E-3</v>
      </c>
      <c r="T88" s="155">
        <v>4.1184352707175353E-3</v>
      </c>
      <c r="U88" s="239">
        <v>41558</v>
      </c>
      <c r="V88" s="154"/>
      <c r="W88" s="154"/>
      <c r="Y88" s="97"/>
    </row>
    <row r="89" spans="5:25" x14ac:dyDescent="0.25">
      <c r="E89" s="138">
        <v>41557</v>
      </c>
      <c r="F89" s="186">
        <v>4.1608372777768698E-3</v>
      </c>
      <c r="G89" s="186">
        <v>8.2052479351061094E-3</v>
      </c>
      <c r="H89" s="186">
        <v>1.5877536350994724E-2</v>
      </c>
      <c r="I89" s="186">
        <v>1.6974206971974534E-2</v>
      </c>
      <c r="J89" s="187">
        <v>1.0302439277580786E-3</v>
      </c>
      <c r="K89" s="225" cm="1">
        <f t="array" ref="K89">SQRT(MMULT(MMULT(TRANSPOSE($A$2:$A$6),MMULT(TRANSPOSE(EXP(F90:$J$516)-1),EXP(F90:$J$516)-1)/COUNTA(J90:$J$516)),$A$2:$A$6))*_xlfn.NORM.S.INV($E$3)</f>
        <v>-1.712971914803034E-2</v>
      </c>
      <c r="L89" s="82">
        <f>IF(O89&lt;K89,1,0)</f>
        <v>0</v>
      </c>
      <c r="M89" s="248" cm="1">
        <f t="array" ref="M89">SQRT(MMULT(MMULT(TRANSPOSE($A$2:$A$6),MMULT(TRANSPOSE(EXP(F90:J341)-1),EXP(F90:J341)-1)/COUNTA(J90:J341)),$A$2:$A$6))*_xlfn.NORM.S.INV($E$3)</f>
        <v>-1.4250104973694708E-2</v>
      </c>
      <c r="N89" s="82">
        <f>IF(O89&lt;M89,1,0)</f>
        <v>0</v>
      </c>
      <c r="O89" s="250">
        <f>MMULT(P89:T89,$A$2:$A$6)</f>
        <v>9.3125250475336162E-3</v>
      </c>
      <c r="P89" s="158">
        <v>4.1695055794974678E-3</v>
      </c>
      <c r="Q89" s="158">
        <v>8.2390032423367288E-3</v>
      </c>
      <c r="R89" s="158">
        <v>1.600425419872642E-2</v>
      </c>
      <c r="S89" s="158">
        <v>1.7119087405776501E-2</v>
      </c>
      <c r="T89" s="155">
        <v>1.0307748113309589E-3</v>
      </c>
      <c r="U89" s="239">
        <v>41557</v>
      </c>
      <c r="V89" s="154"/>
      <c r="W89" s="154"/>
      <c r="Y89" s="97"/>
    </row>
    <row r="90" spans="5:25" x14ac:dyDescent="0.25">
      <c r="E90" s="138">
        <v>41556</v>
      </c>
      <c r="F90" s="186">
        <v>3.8493279858656324E-4</v>
      </c>
      <c r="G90" s="186">
        <v>7.5809364970264659E-3</v>
      </c>
      <c r="H90" s="186">
        <v>2.8688814543292272E-3</v>
      </c>
      <c r="I90" s="186">
        <v>-4.5137787492234866E-3</v>
      </c>
      <c r="J90" s="187">
        <v>9.059339226276027E-3</v>
      </c>
      <c r="K90" s="225" cm="1">
        <f t="array" ref="K90">SQRT(MMULT(MMULT(TRANSPOSE($A$2:$A$6),MMULT(TRANSPOSE(EXP(F91:$J$516)-1),EXP(F91:$J$516)-1)/COUNTA(J91:$J$516)),$A$2:$A$6))*_xlfn.NORM.S.INV($E$3)</f>
        <v>-1.7146269145606179E-2</v>
      </c>
      <c r="L90" s="82">
        <f>IF(O90&lt;K90,1,0)</f>
        <v>0</v>
      </c>
      <c r="M90" s="248" cm="1">
        <f t="array" ref="M90">SQRT(MMULT(MMULT(TRANSPOSE($A$2:$A$6),MMULT(TRANSPOSE(EXP(F91:J342)-1),EXP(F91:J342)-1)/COUNTA(J91:J342)),$A$2:$A$6))*_xlfn.NORM.S.INV($E$3)</f>
        <v>-1.4352128261753095E-2</v>
      </c>
      <c r="N90" s="82">
        <f>IF(O90&lt;M90,1,0)</f>
        <v>0</v>
      </c>
      <c r="O90" s="250">
        <f>MMULT(P90:T90,$A$2:$A$6)</f>
        <v>3.0929288710350726E-3</v>
      </c>
      <c r="P90" s="158">
        <v>3.8500689472331651E-4</v>
      </c>
      <c r="Q90" s="158">
        <v>7.6097445474334613E-3</v>
      </c>
      <c r="R90" s="158">
        <v>2.8730006329318325E-3</v>
      </c>
      <c r="S90" s="158">
        <v>-4.5036069600818962E-3</v>
      </c>
      <c r="T90" s="155">
        <v>9.1004992401686469E-3</v>
      </c>
      <c r="U90" s="239">
        <v>41556</v>
      </c>
      <c r="V90" s="154"/>
      <c r="W90" s="154"/>
      <c r="Y90" s="97"/>
    </row>
    <row r="91" spans="5:25" x14ac:dyDescent="0.25">
      <c r="E91" s="138">
        <v>41555</v>
      </c>
      <c r="F91" s="186">
        <v>3.4711326734839206E-3</v>
      </c>
      <c r="G91" s="186">
        <v>7.1509318664568127E-3</v>
      </c>
      <c r="H91" s="186">
        <v>3.2527706707120392E-3</v>
      </c>
      <c r="I91" s="186">
        <v>-1.9326399478371272E-3</v>
      </c>
      <c r="J91" s="187">
        <v>5.213468022317474E-3</v>
      </c>
      <c r="K91" s="225" cm="1">
        <f t="array" ref="K91">SQRT(MMULT(MMULT(TRANSPOSE($A$2:$A$6),MMULT(TRANSPOSE(EXP(F92:$J$516)-1),EXP(F92:$J$516)-1)/COUNTA(J92:$J$516)),$A$2:$A$6))*_xlfn.NORM.S.INV($E$3)</f>
        <v>-1.7162035660584989E-2</v>
      </c>
      <c r="L91" s="82">
        <f>IF(O91&lt;K91,1,0)</f>
        <v>0</v>
      </c>
      <c r="M91" s="248" cm="1">
        <f t="array" ref="M91">SQRT(MMULT(MMULT(TRANSPOSE($A$2:$A$6),MMULT(TRANSPOSE(EXP(F92:J343)-1),EXP(F92:J343)-1)/COUNTA(J92:J343)),$A$2:$A$6))*_xlfn.NORM.S.INV($E$3)</f>
        <v>-1.4344171927928386E-2</v>
      </c>
      <c r="N91" s="82">
        <f>IF(O91&lt;M91,1,0)</f>
        <v>0</v>
      </c>
      <c r="O91" s="250">
        <f>MMULT(P91:T91,$A$2:$A$6)</f>
        <v>3.4416199455141513E-3</v>
      </c>
      <c r="P91" s="158">
        <v>3.4771640310307106E-3</v>
      </c>
      <c r="Q91" s="158">
        <v>7.1765608336471498E-3</v>
      </c>
      <c r="R91" s="158">
        <v>3.2580666698969196E-3</v>
      </c>
      <c r="S91" s="158">
        <v>-1.9307736017717403E-3</v>
      </c>
      <c r="T91" s="155">
        <v>5.2270817947677184E-3</v>
      </c>
      <c r="U91" s="239">
        <v>41555</v>
      </c>
      <c r="V91" s="154"/>
      <c r="W91" s="154"/>
      <c r="Y91" s="97"/>
    </row>
    <row r="92" spans="5:25" x14ac:dyDescent="0.25">
      <c r="E92" s="138">
        <v>41552</v>
      </c>
      <c r="F92" s="186">
        <v>-5.7946063613799337E-4</v>
      </c>
      <c r="G92" s="186">
        <v>-1.6011637537443825E-3</v>
      </c>
      <c r="H92" s="186">
        <v>5.0251030870586957E-3</v>
      </c>
      <c r="I92" s="186">
        <v>9.1644357755191874E-3</v>
      </c>
      <c r="J92" s="187">
        <v>-9.1061474132004168E-3</v>
      </c>
      <c r="K92" s="225" cm="1">
        <f t="array" ref="K92">SQRT(MMULT(MMULT(TRANSPOSE($A$2:$A$6),MMULT(TRANSPOSE(EXP(F93:$J$516)-1),EXP(F93:$J$516)-1)/COUNTA(J93:$J$516)),$A$2:$A$6))*_xlfn.NORM.S.INV($E$3)</f>
        <v>-1.7182128248597998E-2</v>
      </c>
      <c r="L92" s="82">
        <f>IF(O92&lt;K92,1,0)</f>
        <v>0</v>
      </c>
      <c r="M92" s="248" cm="1">
        <f t="array" ref="M92">SQRT(MMULT(MMULT(TRANSPOSE($A$2:$A$6),MMULT(TRANSPOSE(EXP(F93:J344)-1),EXP(F93:J344)-1)/COUNTA(J93:J344)),$A$2:$A$6))*_xlfn.NORM.S.INV($E$3)</f>
        <v>-1.4351078065979692E-2</v>
      </c>
      <c r="N92" s="82">
        <f>IF(O92&lt;M92,1,0)</f>
        <v>0</v>
      </c>
      <c r="O92" s="250">
        <f>MMULT(P92:T92,$A$2:$A$6)</f>
        <v>6.0006410270367931E-4</v>
      </c>
      <c r="P92" s="158">
        <v>-5.7929278124690953E-4</v>
      </c>
      <c r="Q92" s="158">
        <v>-1.5998825749448109E-3</v>
      </c>
      <c r="R92" s="158">
        <v>5.0377500928717733E-3</v>
      </c>
      <c r="S92" s="158">
        <v>9.20655779357471E-3</v>
      </c>
      <c r="T92" s="155">
        <v>-9.0648120167363677E-3</v>
      </c>
      <c r="U92" s="239">
        <v>41552</v>
      </c>
      <c r="V92" s="154"/>
      <c r="W92" s="154"/>
      <c r="Y92" s="97"/>
    </row>
    <row r="93" spans="5:25" x14ac:dyDescent="0.25">
      <c r="E93" s="138">
        <v>41551</v>
      </c>
      <c r="F93" s="186">
        <v>1.2367720528362144E-2</v>
      </c>
      <c r="G93" s="186">
        <v>1.3164401366235064E-2</v>
      </c>
      <c r="H93" s="186">
        <v>1.0062955633088965E-2</v>
      </c>
      <c r="I93" s="186">
        <v>1.9026019738778731E-2</v>
      </c>
      <c r="J93" s="187">
        <v>-1.0354877465761317E-3</v>
      </c>
      <c r="K93" s="225" cm="1">
        <f t="array" ref="K93">SQRT(MMULT(MMULT(TRANSPOSE($A$2:$A$6),MMULT(TRANSPOSE(EXP(F94:$J$516)-1),EXP(F94:$J$516)-1)/COUNTA(J94:$J$516)),$A$2:$A$6))*_xlfn.NORM.S.INV($E$3)</f>
        <v>-1.7159024051238651E-2</v>
      </c>
      <c r="L93" s="82">
        <f>IF(O93&lt;K93,1,0)</f>
        <v>0</v>
      </c>
      <c r="M93" s="248" cm="1">
        <f t="array" ref="M93">SQRT(MMULT(MMULT(TRANSPOSE($A$2:$A$6),MMULT(TRANSPOSE(EXP(F94:J345)-1),EXP(F94:J345)-1)/COUNTA(J94:J345)),$A$2:$A$6))*_xlfn.NORM.S.INV($E$3)</f>
        <v>-1.4279612696303299E-2</v>
      </c>
      <c r="N93" s="82">
        <f>IF(O93&lt;M93,1,0)</f>
        <v>0</v>
      </c>
      <c r="O93" s="250">
        <f>MMULT(P93:T93,$A$2:$A$6)</f>
        <v>1.0796584813270683E-2</v>
      </c>
      <c r="P93" s="158">
        <v>1.2444517056659388E-2</v>
      </c>
      <c r="Q93" s="158">
        <v>1.3251433587597727E-2</v>
      </c>
      <c r="R93" s="158">
        <v>1.0113757433552806E-2</v>
      </c>
      <c r="S93" s="158">
        <v>1.9208167802682752E-2</v>
      </c>
      <c r="T93" s="155">
        <v>-1.0349518141392622E-3</v>
      </c>
      <c r="U93" s="239">
        <v>41551</v>
      </c>
      <c r="V93" s="154"/>
      <c r="W93" s="154"/>
      <c r="Y93" s="97"/>
    </row>
    <row r="94" spans="5:25" x14ac:dyDescent="0.25">
      <c r="E94" s="138">
        <v>41550</v>
      </c>
      <c r="F94" s="186">
        <v>-6.4943752471461388E-3</v>
      </c>
      <c r="G94" s="186">
        <v>-6.5238685400894007E-3</v>
      </c>
      <c r="H94" s="186">
        <v>2.2290730575806887E-3</v>
      </c>
      <c r="I94" s="186">
        <v>-6.3996878151133052E-3</v>
      </c>
      <c r="J94" s="187">
        <v>-1.2928311728576153E-3</v>
      </c>
      <c r="K94" s="225" cm="1">
        <f t="array" ref="K94">SQRT(MMULT(MMULT(TRANSPOSE($A$2:$A$6),MMULT(TRANSPOSE(EXP(F95:$J$516)-1),EXP(F95:$J$516)-1)/COUNTA(J95:$J$516)),$A$2:$A$6))*_xlfn.NORM.S.INV($E$3)</f>
        <v>-1.7174278559562491E-2</v>
      </c>
      <c r="L94" s="82">
        <f>IF(O94&lt;K94,1,0)</f>
        <v>0</v>
      </c>
      <c r="M94" s="248" cm="1">
        <f t="array" ref="M94">SQRT(MMULT(MMULT(TRANSPOSE($A$2:$A$6),MMULT(TRANSPOSE(EXP(F95:J346)-1),EXP(F95:J346)-1)/COUNTA(J95:J346)),$A$2:$A$6))*_xlfn.NORM.S.INV($E$3)</f>
        <v>-1.4269453511240074E-2</v>
      </c>
      <c r="N94" s="82">
        <f>IF(O94&lt;M94,1,0)</f>
        <v>0</v>
      </c>
      <c r="O94" s="250">
        <f>MMULT(P94:T94,$A$2:$A$6)</f>
        <v>-3.6831313295668136E-3</v>
      </c>
      <c r="P94" s="158">
        <v>-6.4733323703096701E-3</v>
      </c>
      <c r="Q94" s="158">
        <v>-6.5026343112575269E-3</v>
      </c>
      <c r="R94" s="158">
        <v>2.2315592879151858E-3</v>
      </c>
      <c r="S94" s="158">
        <v>-6.3792534275192159E-3</v>
      </c>
      <c r="T94" s="155">
        <v>-1.2919958266628395E-3</v>
      </c>
      <c r="U94" s="239">
        <v>41550</v>
      </c>
      <c r="V94" s="154"/>
      <c r="W94" s="154"/>
      <c r="Y94" s="97"/>
    </row>
    <row r="95" spans="5:25" x14ac:dyDescent="0.25">
      <c r="E95" s="138">
        <v>41549</v>
      </c>
      <c r="F95" s="186">
        <v>4.3466560969142812E-3</v>
      </c>
      <c r="G95" s="186">
        <v>8.425722884716394E-3</v>
      </c>
      <c r="H95" s="186">
        <v>-6.3735810667112254E-4</v>
      </c>
      <c r="I95" s="186">
        <v>4.7303239384727516E-3</v>
      </c>
      <c r="J95" s="187">
        <v>8.0425206711787316E-3</v>
      </c>
      <c r="K95" s="225" cm="1">
        <f t="array" ref="K95">SQRT(MMULT(MMULT(TRANSPOSE($A$2:$A$6),MMULT(TRANSPOSE(EXP(F96:$J$516)-1),EXP(F96:$J$516)-1)/COUNTA(J96:$J$516)),$A$2:$A$6))*_xlfn.NORM.S.INV($E$3)</f>
        <v>-1.7185318259114145E-2</v>
      </c>
      <c r="L95" s="82">
        <f>IF(O95&lt;K95,1,0)</f>
        <v>0</v>
      </c>
      <c r="M95" s="248" cm="1">
        <f t="array" ref="M95">SQRT(MMULT(MMULT(TRANSPOSE($A$2:$A$6),MMULT(TRANSPOSE(EXP(F96:J347)-1),EXP(F96:J347)-1)/COUNTA(J96:J347)),$A$2:$A$6))*_xlfn.NORM.S.INV($E$3)</f>
        <v>-1.4252159722571794E-2</v>
      </c>
      <c r="N95" s="82">
        <f>IF(O95&lt;M95,1,0)</f>
        <v>0</v>
      </c>
      <c r="O95" s="250">
        <f>MMULT(P95:T95,$A$2:$A$6)</f>
        <v>4.9993517725706923E-3</v>
      </c>
      <c r="P95" s="158">
        <v>4.3561165086123399E-3</v>
      </c>
      <c r="Q95" s="158">
        <v>8.4613191924201026E-3</v>
      </c>
      <c r="R95" s="158">
        <v>-6.3715503713801525E-4</v>
      </c>
      <c r="S95" s="158">
        <v>4.7415295825625758E-3</v>
      </c>
      <c r="T95" s="155">
        <v>8.0749486163964601E-3</v>
      </c>
      <c r="U95" s="239">
        <v>41549</v>
      </c>
      <c r="V95" s="154"/>
      <c r="W95" s="154"/>
      <c r="Y95" s="97"/>
    </row>
    <row r="96" spans="5:25" x14ac:dyDescent="0.25">
      <c r="E96" s="138">
        <v>41548</v>
      </c>
      <c r="F96" s="186">
        <v>-2.0133165328993959E-3</v>
      </c>
      <c r="G96" s="186">
        <v>4.3815720673339937E-3</v>
      </c>
      <c r="H96" s="186">
        <v>1.785540550944082E-3</v>
      </c>
      <c r="I96" s="186">
        <v>-6.1075551285443104E-3</v>
      </c>
      <c r="J96" s="187">
        <v>-1.0412977424078208E-3</v>
      </c>
      <c r="K96" s="225" cm="1">
        <f t="array" ref="K96">SQRT(MMULT(MMULT(TRANSPOSE($A$2:$A$6),MMULT(TRANSPOSE(EXP(F97:$J$516)-1),EXP(F97:$J$516)-1)/COUNTA(J97:$J$516)),$A$2:$A$6))*_xlfn.NORM.S.INV($E$3)</f>
        <v>-1.7205633338893939E-2</v>
      </c>
      <c r="L96" s="82">
        <f>IF(O96&lt;K96,1,0)</f>
        <v>0</v>
      </c>
      <c r="M96" s="248" cm="1">
        <f t="array" ref="M96">SQRT(MMULT(MMULT(TRANSPOSE($A$2:$A$6),MMULT(TRANSPOSE(EXP(F97:J348)-1),EXP(F97:J348)-1)/COUNTA(J97:J348)),$A$2:$A$6))*_xlfn.NORM.S.INV($E$3)</f>
        <v>-1.4279073373761261E-2</v>
      </c>
      <c r="N96" s="82">
        <f>IF(O96&lt;M96,1,0)</f>
        <v>0</v>
      </c>
      <c r="O96" s="250">
        <f>MMULT(P96:T96,$A$2:$A$6)</f>
        <v>-5.9253362208757656E-4</v>
      </c>
      <c r="P96" s="158">
        <v>-2.0112911706283709E-3</v>
      </c>
      <c r="Q96" s="158">
        <v>4.3911851892921572E-3</v>
      </c>
      <c r="R96" s="158">
        <v>1.7871355776606368E-3</v>
      </c>
      <c r="S96" s="158">
        <v>-6.0889419267176059E-3</v>
      </c>
      <c r="T96" s="155">
        <v>-1.0407557800446998E-3</v>
      </c>
      <c r="U96" s="239">
        <v>41548</v>
      </c>
      <c r="V96" s="154"/>
      <c r="W96" s="154"/>
      <c r="Y96" s="97"/>
    </row>
    <row r="97" spans="5:25" x14ac:dyDescent="0.25">
      <c r="E97" s="138">
        <v>41545</v>
      </c>
      <c r="F97" s="186">
        <v>5.4650292664346614E-3</v>
      </c>
      <c r="G97" s="186">
        <v>7.1074673707094936E-3</v>
      </c>
      <c r="H97" s="186">
        <v>-5.15657212373586E-3</v>
      </c>
      <c r="I97" s="186">
        <v>1.0070225229166282E-2</v>
      </c>
      <c r="J97" s="187">
        <v>2.6038144245615652E-4</v>
      </c>
      <c r="K97" s="225" cm="1">
        <f t="array" ref="K97">SQRT(MMULT(MMULT(TRANSPOSE($A$2:$A$6),MMULT(TRANSPOSE(EXP(F98:$J$516)-1),EXP(F98:$J$516)-1)/COUNTA(J98:$J$516)),$A$2:$A$6))*_xlfn.NORM.S.INV($E$3)</f>
        <v>-1.7221373611208457E-2</v>
      </c>
      <c r="L97" s="82">
        <f>IF(O97&lt;K97,1,0)</f>
        <v>0</v>
      </c>
      <c r="M97" s="248" cm="1">
        <f t="array" ref="M97">SQRT(MMULT(MMULT(TRANSPOSE($A$2:$A$6),MMULT(TRANSPOSE(EXP(F98:J349)-1),EXP(F98:J349)-1)/COUNTA(J98:J349)),$A$2:$A$6))*_xlfn.NORM.S.INV($E$3)</f>
        <v>-1.4296281266068786E-2</v>
      </c>
      <c r="N97" s="82">
        <f>IF(O97&lt;M97,1,0)</f>
        <v>0</v>
      </c>
      <c r="O97" s="250">
        <f>MMULT(P97:T97,$A$2:$A$6)</f>
        <v>3.5701982477073899E-3</v>
      </c>
      <c r="P97" s="158">
        <v>5.4799897796742325E-3</v>
      </c>
      <c r="Q97" s="158">
        <v>7.132785363648253E-3</v>
      </c>
      <c r="R97" s="158">
        <v>-5.1432998286842224E-3</v>
      </c>
      <c r="S97" s="158">
        <v>1.0121100579252307E-2</v>
      </c>
      <c r="T97" s="155">
        <v>2.6041534464638083E-4</v>
      </c>
      <c r="U97" s="239">
        <v>41545</v>
      </c>
      <c r="V97" s="154"/>
      <c r="W97" s="154"/>
      <c r="Y97" s="97"/>
    </row>
    <row r="98" spans="5:25" x14ac:dyDescent="0.25">
      <c r="E98" s="138">
        <v>41544</v>
      </c>
      <c r="F98" s="186">
        <v>-6.1785484230720573E-3</v>
      </c>
      <c r="G98" s="186">
        <v>3.7875251155151087E-3</v>
      </c>
      <c r="H98" s="186">
        <v>2.208468805054295E-2</v>
      </c>
      <c r="I98" s="186">
        <v>5.2904415670434165E-3</v>
      </c>
      <c r="J98" s="187">
        <v>1.0465597343829212E-2</v>
      </c>
      <c r="K98" s="225" cm="1">
        <f t="array" ref="K98">SQRT(MMULT(MMULT(TRANSPOSE($A$2:$A$6),MMULT(TRANSPOSE(EXP(F99:$J$516)-1),EXP(F99:$J$516)-1)/COUNTA(J99:$J$516)),$A$2:$A$6))*_xlfn.NORM.S.INV($E$3)</f>
        <v>-1.7222712559323602E-2</v>
      </c>
      <c r="L98" s="82">
        <f>IF(O98&lt;K98,1,0)</f>
        <v>0</v>
      </c>
      <c r="M98" s="248" cm="1">
        <f t="array" ref="M98">SQRT(MMULT(MMULT(TRANSPOSE($A$2:$A$6),MMULT(TRANSPOSE(EXP(F99:J350)-1),EXP(F99:J350)-1)/COUNTA(J99:J350)),$A$2:$A$6))*_xlfn.NORM.S.INV($E$3)</f>
        <v>-1.4282013459162097E-2</v>
      </c>
      <c r="N98" s="82">
        <f>IF(O98&lt;M98,1,0)</f>
        <v>0</v>
      </c>
      <c r="O98" s="250">
        <f>MMULT(P98:T98,$A$2:$A$6)</f>
        <v>7.1581160600730168E-3</v>
      </c>
      <c r="P98" s="158">
        <v>-6.1595004425774036E-3</v>
      </c>
      <c r="Q98" s="158">
        <v>3.7947068529065042E-3</v>
      </c>
      <c r="R98" s="158">
        <v>2.2330359969628066E-2</v>
      </c>
      <c r="S98" s="158">
        <v>5.3044606645327175E-3</v>
      </c>
      <c r="T98" s="155">
        <v>1.0520553255875198E-2</v>
      </c>
      <c r="U98" s="239">
        <v>41544</v>
      </c>
      <c r="V98" s="154"/>
      <c r="W98" s="154"/>
      <c r="Y98" s="97"/>
    </row>
    <row r="99" spans="5:25" x14ac:dyDescent="0.25">
      <c r="E99" s="138">
        <v>41543</v>
      </c>
      <c r="F99" s="186">
        <v>7.0924677175295114E-3</v>
      </c>
      <c r="G99" s="186">
        <v>9.3510708281121391E-3</v>
      </c>
      <c r="H99" s="186">
        <v>4.5544637641052382E-3</v>
      </c>
      <c r="I99" s="186">
        <v>2.1002730197665791E-2</v>
      </c>
      <c r="J99" s="187">
        <v>3.953113796868633E-3</v>
      </c>
      <c r="K99" s="225" cm="1">
        <f t="array" ref="K99">SQRT(MMULT(MMULT(TRANSPOSE($A$2:$A$6),MMULT(TRANSPOSE(EXP(F100:$J$516)-1),EXP(F100:$J$516)-1)/COUNTA(J100:$J$516)),$A$2:$A$6))*_xlfn.NORM.S.INV($E$3)</f>
        <v>-1.7211103142659875E-2</v>
      </c>
      <c r="L99" s="82">
        <f>IF(O99&lt;K99,1,0)</f>
        <v>0</v>
      </c>
      <c r="M99" s="248" cm="1">
        <f t="array" ref="M99">SQRT(MMULT(MMULT(TRANSPOSE($A$2:$A$6),MMULT(TRANSPOSE(EXP(F100:J351)-1),EXP(F100:J351)-1)/COUNTA(J100:J351)),$A$2:$A$6))*_xlfn.NORM.S.INV($E$3)</f>
        <v>-1.4226247838298916E-2</v>
      </c>
      <c r="N99" s="82">
        <f>IF(O99&lt;M99,1,0)</f>
        <v>0</v>
      </c>
      <c r="O99" s="250">
        <f>MMULT(P99:T99,$A$2:$A$6)</f>
        <v>9.2526472118638747E-3</v>
      </c>
      <c r="P99" s="158">
        <v>7.1176788344582409E-3</v>
      </c>
      <c r="Q99" s="158">
        <v>9.3949286903249885E-3</v>
      </c>
      <c r="R99" s="158">
        <v>4.5648510977858159E-3</v>
      </c>
      <c r="S99" s="158">
        <v>2.1224839779396376E-2</v>
      </c>
      <c r="T99" s="155">
        <v>3.9609376573539468E-3</v>
      </c>
      <c r="U99" s="239">
        <v>41543</v>
      </c>
      <c r="V99" s="154"/>
      <c r="W99" s="154"/>
      <c r="Y99" s="97"/>
    </row>
    <row r="100" spans="5:25" x14ac:dyDescent="0.25">
      <c r="E100" s="138">
        <v>41542</v>
      </c>
      <c r="F100" s="186">
        <v>1.705714042253061E-2</v>
      </c>
      <c r="G100" s="186">
        <v>-1.4443537376794039E-3</v>
      </c>
      <c r="H100" s="186">
        <v>-1.8798276804883267E-2</v>
      </c>
      <c r="I100" s="186">
        <v>4.2149275412876304E-3</v>
      </c>
      <c r="J100" s="187">
        <v>-9.7228555770686731E-3</v>
      </c>
      <c r="K100" s="225" cm="1">
        <f t="array" ref="K100">SQRT(MMULT(MMULT(TRANSPOSE($A$2:$A$6),MMULT(TRANSPOSE(EXP(F101:$J$516)-1),EXP(F101:$J$516)-1)/COUNTA(J101:$J$516)),$A$2:$A$6))*_xlfn.NORM.S.INV($E$3)</f>
        <v>-1.7230733295902322E-2</v>
      </c>
      <c r="L100" s="82">
        <f>IF(O100&lt;K100,1,0)</f>
        <v>0</v>
      </c>
      <c r="M100" s="248" cm="1">
        <f t="array" ref="M100">SQRT(MMULT(MMULT(TRANSPOSE($A$2:$A$6),MMULT(TRANSPOSE(EXP(F101:J352)-1),EXP(F101:J352)-1)/COUNTA(J101:J352)),$A$2:$A$6))*_xlfn.NORM.S.INV($E$3)</f>
        <v>-1.4257491661178649E-2</v>
      </c>
      <c r="N100" s="82">
        <f>IF(O100&lt;M100,1,0)</f>
        <v>0</v>
      </c>
      <c r="O100" s="250">
        <f>MMULT(P100:T100,$A$2:$A$6)</f>
        <v>-1.6628953623401667E-3</v>
      </c>
      <c r="P100" s="158">
        <v>1.7203444099268994E-2</v>
      </c>
      <c r="Q100" s="158">
        <v>-1.4433111608299631E-3</v>
      </c>
      <c r="R100" s="158">
        <v>-1.8622691156720661E-2</v>
      </c>
      <c r="S100" s="158">
        <v>4.2238228416680013E-3</v>
      </c>
      <c r="T100" s="155">
        <v>-9.675741435087204E-3</v>
      </c>
      <c r="U100" s="239">
        <v>41542</v>
      </c>
      <c r="V100" s="154"/>
      <c r="W100" s="154"/>
      <c r="Y100" s="97"/>
    </row>
    <row r="101" spans="5:25" x14ac:dyDescent="0.25">
      <c r="E101" s="138">
        <v>41541</v>
      </c>
      <c r="F101" s="186">
        <v>-8.8612002826122405E-3</v>
      </c>
      <c r="G101" s="186">
        <v>-2.367680298747667E-2</v>
      </c>
      <c r="H101" s="186">
        <v>-1.6816852484977846E-2</v>
      </c>
      <c r="I101" s="186">
        <v>-8.1752907343224674E-3</v>
      </c>
      <c r="J101" s="187">
        <v>1.1043917722135903E-2</v>
      </c>
      <c r="K101" s="225" cm="1">
        <f t="array" ref="K101">SQRT(MMULT(MMULT(TRANSPOSE($A$2:$A$6),MMULT(TRANSPOSE(EXP(F102:$J$516)-1),EXP(F102:$J$516)-1)/COUNTA(J102:$J$516)),$A$2:$A$6))*_xlfn.NORM.S.INV($E$3)</f>
        <v>-1.7219552676304213E-2</v>
      </c>
      <c r="L101" s="82">
        <f>IF(O101&lt;K101,1,0)</f>
        <v>0</v>
      </c>
      <c r="M101" s="248" cm="1">
        <f t="array" ref="M101">SQRT(MMULT(MMULT(TRANSPOSE($A$2:$A$6),MMULT(TRANSPOSE(EXP(F102:J353)-1),EXP(F102:J353)-1)/COUNTA(J102:J353)),$A$2:$A$6))*_xlfn.NORM.S.INV($E$3)</f>
        <v>-1.4224620544173732E-2</v>
      </c>
      <c r="N101" s="82">
        <f>IF(O101&lt;M101,1,0)</f>
        <v>0</v>
      </c>
      <c r="O101" s="250">
        <f>MMULT(P101:T101,$A$2:$A$6)</f>
        <v>-9.1867675505132185E-3</v>
      </c>
      <c r="P101" s="158">
        <v>-8.822055555805508E-3</v>
      </c>
      <c r="Q101" s="158">
        <v>-2.3398706622233201E-2</v>
      </c>
      <c r="R101" s="158">
        <v>-1.6676238552532752E-2</v>
      </c>
      <c r="S101" s="158">
        <v>-8.1419639256492538E-3</v>
      </c>
      <c r="T101" s="155">
        <v>1.1105126903654616E-2</v>
      </c>
      <c r="U101" s="239">
        <v>41541</v>
      </c>
      <c r="V101" s="154"/>
      <c r="W101" s="154"/>
      <c r="Y101" s="97"/>
    </row>
    <row r="102" spans="5:25" x14ac:dyDescent="0.25">
      <c r="E102" s="138">
        <v>41538</v>
      </c>
      <c r="F102" s="186">
        <v>-9.8271791580757037E-3</v>
      </c>
      <c r="G102" s="186">
        <v>1.1990522879837481E-3</v>
      </c>
      <c r="H102" s="186">
        <v>-7.5489732334786273E-4</v>
      </c>
      <c r="I102" s="186">
        <v>-4.2128219661118739E-3</v>
      </c>
      <c r="J102" s="187">
        <v>3.1782236509538685E-3</v>
      </c>
      <c r="K102" s="225" cm="1">
        <f t="array" ref="K102">SQRT(MMULT(MMULT(TRANSPOSE($A$2:$A$6),MMULT(TRANSPOSE(EXP(F103:$J$516)-1),EXP(F103:$J$516)-1)/COUNTA(J103:$J$516)),$A$2:$A$6))*_xlfn.NORM.S.INV($E$3)</f>
        <v>-1.723871070375791E-2</v>
      </c>
      <c r="L102" s="82">
        <f>IF(O102&lt;K102,1,0)</f>
        <v>0</v>
      </c>
      <c r="M102" s="248" cm="1">
        <f t="array" ref="M102">SQRT(MMULT(MMULT(TRANSPOSE($A$2:$A$6),MMULT(TRANSPOSE(EXP(F103:J354)-1),EXP(F103:J354)-1)/COUNTA(J103:J354)),$A$2:$A$6))*_xlfn.NORM.S.INV($E$3)</f>
        <v>-1.4312754960241066E-2</v>
      </c>
      <c r="N102" s="82">
        <f>IF(O102&lt;M102,1,0)</f>
        <v>0</v>
      </c>
      <c r="O102" s="250">
        <f>MMULT(P102:T102,$A$2:$A$6)</f>
        <v>-2.0709144324167375E-3</v>
      </c>
      <c r="P102" s="158">
        <v>-9.7790502192339757E-3</v>
      </c>
      <c r="Q102" s="158">
        <v>1.1997714385827418E-3</v>
      </c>
      <c r="R102" s="158">
        <v>-7.5461246004882021E-4</v>
      </c>
      <c r="S102" s="158">
        <v>-4.2039604799747332E-3</v>
      </c>
      <c r="T102" s="155">
        <v>3.1832795585911011E-3</v>
      </c>
      <c r="U102" s="239">
        <v>41538</v>
      </c>
      <c r="V102" s="154"/>
      <c r="W102" s="154"/>
      <c r="Y102" s="97"/>
    </row>
    <row r="103" spans="5:25" x14ac:dyDescent="0.25">
      <c r="E103" s="138">
        <v>41537</v>
      </c>
      <c r="F103" s="186">
        <v>-1.7320994235321012E-2</v>
      </c>
      <c r="G103" s="186">
        <v>-3.6624703972886349E-3</v>
      </c>
      <c r="H103" s="186">
        <v>-5.3306687137697206E-3</v>
      </c>
      <c r="I103" s="186">
        <v>9.3345605986679104E-4</v>
      </c>
      <c r="J103" s="187">
        <v>1.2545137022769942E-2</v>
      </c>
      <c r="K103" s="225" cm="1">
        <f t="array" ref="K103">SQRT(MMULT(MMULT(TRANSPOSE($A$2:$A$6),MMULT(TRANSPOSE(EXP(F104:$J$516)-1),EXP(F104:$J$516)-1)/COUNTA(J104:$J$516)),$A$2:$A$6))*_xlfn.NORM.S.INV($E$3)</f>
        <v>-1.7257162675663351E-2</v>
      </c>
      <c r="L103" s="82">
        <f>IF(O103&lt;K103,1,0)</f>
        <v>0</v>
      </c>
      <c r="M103" s="248" cm="1">
        <f t="array" ref="M103">SQRT(MMULT(MMULT(TRANSPOSE($A$2:$A$6),MMULT(TRANSPOSE(EXP(F104:J355)-1),EXP(F104:J355)-1)/COUNTA(J104:J355)),$A$2:$A$6))*_xlfn.NORM.S.INV($E$3)</f>
        <v>-1.4343013195706677E-2</v>
      </c>
      <c r="N103" s="82">
        <f>IF(O103&lt;M103,1,0)</f>
        <v>0</v>
      </c>
      <c r="O103" s="250">
        <f>MMULT(P103:T103,$A$2:$A$6)</f>
        <v>-2.5172113211874296E-3</v>
      </c>
      <c r="P103" s="158">
        <v>-1.7171848175534521E-2</v>
      </c>
      <c r="Q103" s="158">
        <v>-3.6557717329650519E-3</v>
      </c>
      <c r="R103" s="158">
        <v>-5.3164859117657004E-3</v>
      </c>
      <c r="S103" s="158">
        <v>9.3389186556591675E-4</v>
      </c>
      <c r="T103" s="155">
        <v>1.2624157348762211E-2</v>
      </c>
      <c r="U103" s="239">
        <v>41537</v>
      </c>
      <c r="V103" s="154"/>
      <c r="W103" s="154"/>
      <c r="Y103" s="97"/>
    </row>
    <row r="104" spans="5:25" x14ac:dyDescent="0.25">
      <c r="E104" s="138">
        <v>41536</v>
      </c>
      <c r="F104" s="186">
        <v>-1.6899852262755366E-2</v>
      </c>
      <c r="G104" s="186">
        <v>-1.7561854246462049E-3</v>
      </c>
      <c r="H104" s="186">
        <v>1.5442659043785115E-2</v>
      </c>
      <c r="I104" s="186">
        <v>1.0542961188786858E-2</v>
      </c>
      <c r="J104" s="187">
        <v>7.5492516978949188E-3</v>
      </c>
      <c r="K104" s="225" cm="1">
        <f t="array" ref="K104">SQRT(MMULT(MMULT(TRANSPOSE($A$2:$A$6),MMULT(TRANSPOSE(EXP(F105:$J$516)-1),EXP(F105:$J$516)-1)/COUNTA(J105:$J$516)),$A$2:$A$6))*_xlfn.NORM.S.INV($E$3)</f>
        <v>-1.7274567526862943E-2</v>
      </c>
      <c r="L104" s="82">
        <f>IF(O104&lt;K104,1,0)</f>
        <v>0</v>
      </c>
      <c r="M104" s="248" cm="1">
        <f t="array" ref="M104">SQRT(MMULT(MMULT(TRANSPOSE($A$2:$A$6),MMULT(TRANSPOSE(EXP(F105:J356)-1),EXP(F105:J356)-1)/COUNTA(J105:J356)),$A$2:$A$6))*_xlfn.NORM.S.INV($E$3)</f>
        <v>-1.4342983112488944E-2</v>
      </c>
      <c r="N104" s="82">
        <f>IF(O104&lt;M104,1,0)</f>
        <v>0</v>
      </c>
      <c r="O104" s="250">
        <f>MMULT(P104:T104,$A$2:$A$6)</f>
        <v>3.0453142373511486E-3</v>
      </c>
      <c r="P104" s="158">
        <v>-1.6757850819269393E-2</v>
      </c>
      <c r="Q104" s="158">
        <v>-1.7546442333612466E-3</v>
      </c>
      <c r="R104" s="158">
        <v>1.556251306310652E-2</v>
      </c>
      <c r="S104" s="158">
        <v>1.0598734035427659E-2</v>
      </c>
      <c r="T104" s="155">
        <v>7.5778191408522044E-3</v>
      </c>
      <c r="U104" s="239">
        <v>41536</v>
      </c>
      <c r="V104" s="154"/>
      <c r="W104" s="154"/>
      <c r="Y104" s="97"/>
    </row>
    <row r="105" spans="5:25" x14ac:dyDescent="0.25">
      <c r="E105" s="138">
        <v>41535</v>
      </c>
      <c r="F105" s="186">
        <v>3.778791097888795E-4</v>
      </c>
      <c r="G105" s="186">
        <v>7.6792711720581625E-3</v>
      </c>
      <c r="H105" s="186">
        <v>4.7754565922815033E-3</v>
      </c>
      <c r="I105" s="186">
        <v>7.4150611226032189E-3</v>
      </c>
      <c r="J105" s="187">
        <v>8.1521317034600454E-3</v>
      </c>
      <c r="K105" s="225" cm="1">
        <f t="array" ref="K105">SQRT(MMULT(MMULT(TRANSPOSE($A$2:$A$6),MMULT(TRANSPOSE(EXP(F106:$J$516)-1),EXP(F106:$J$516)-1)/COUNTA(J106:$J$516)),$A$2:$A$6))*_xlfn.NORM.S.INV($E$3)</f>
        <v>-1.7283196322562231E-2</v>
      </c>
      <c r="L105" s="82">
        <f>IF(O105&lt;K105,1,0)</f>
        <v>0</v>
      </c>
      <c r="M105" s="248" cm="1">
        <f t="array" ref="M105">SQRT(MMULT(MMULT(TRANSPOSE($A$2:$A$6),MMULT(TRANSPOSE(EXP(F106:J357)-1),EXP(F106:J357)-1)/COUNTA(J106:J357)),$A$2:$A$6))*_xlfn.NORM.S.INV($E$3)</f>
        <v>-1.4321218871328478E-2</v>
      </c>
      <c r="N105" s="82">
        <f>IF(O105&lt;M105,1,0)</f>
        <v>0</v>
      </c>
      <c r="O105" s="250">
        <f>MMULT(P105:T105,$A$2:$A$6)</f>
        <v>5.7003463483613183E-3</v>
      </c>
      <c r="P105" s="158">
        <v>3.7795051509359467E-4</v>
      </c>
      <c r="Q105" s="158">
        <v>7.7088323960281535E-3</v>
      </c>
      <c r="R105" s="158">
        <v>4.7868772575072605E-3</v>
      </c>
      <c r="S105" s="158">
        <v>7.4426207650273302E-3</v>
      </c>
      <c r="T105" s="155">
        <v>8.1854508081502519E-3</v>
      </c>
      <c r="U105" s="239">
        <v>41535</v>
      </c>
      <c r="V105" s="154"/>
      <c r="W105" s="154"/>
      <c r="Y105" s="97"/>
    </row>
    <row r="106" spans="5:25" x14ac:dyDescent="0.25">
      <c r="E106" s="138">
        <v>41534</v>
      </c>
      <c r="F106" s="186">
        <v>-7.5969735756639808E-3</v>
      </c>
      <c r="G106" s="186">
        <v>-1.2721438759546956E-3</v>
      </c>
      <c r="H106" s="186">
        <v>-1.5305810249969856E-3</v>
      </c>
      <c r="I106" s="186">
        <v>-5.764748582796568E-3</v>
      </c>
      <c r="J106" s="187">
        <v>1.9115341539134043E-3</v>
      </c>
      <c r="K106" s="225" cm="1">
        <f t="array" ref="K106">SQRT(MMULT(MMULT(TRANSPOSE($A$2:$A$6),MMULT(TRANSPOSE(EXP(F107:$J$516)-1),EXP(F107:$J$516)-1)/COUNTA(J107:$J$516)),$A$2:$A$6))*_xlfn.NORM.S.INV($E$3)</f>
        <v>-1.7301182429882808E-2</v>
      </c>
      <c r="L106" s="82">
        <f>IF(O106&lt;K106,1,0)</f>
        <v>0</v>
      </c>
      <c r="M106" s="248" cm="1">
        <f t="array" ref="M106">SQRT(MMULT(MMULT(TRANSPOSE($A$2:$A$6),MMULT(TRANSPOSE(EXP(F107:J358)-1),EXP(F107:J358)-1)/COUNTA(J107:J358)),$A$2:$A$6))*_xlfn.NORM.S.INV($E$3)</f>
        <v>-1.4336689150552995E-2</v>
      </c>
      <c r="N106" s="82">
        <f>IF(O106&lt;M106,1,0)</f>
        <v>0</v>
      </c>
      <c r="O106" s="250">
        <f>MMULT(P106:T106,$A$2:$A$6)</f>
        <v>-2.8407473677777521E-3</v>
      </c>
      <c r="P106" s="158">
        <v>-7.568189508630474E-3</v>
      </c>
      <c r="Q106" s="158">
        <v>-1.2713350439540472E-3</v>
      </c>
      <c r="R106" s="158">
        <v>-1.5294102832411616E-3</v>
      </c>
      <c r="S106" s="158">
        <v>-5.7481643030562468E-3</v>
      </c>
      <c r="T106" s="155">
        <v>1.913362299993171E-3</v>
      </c>
      <c r="U106" s="239">
        <v>41534</v>
      </c>
      <c r="V106" s="154"/>
      <c r="W106" s="154"/>
      <c r="Y106" s="97"/>
    </row>
    <row r="107" spans="5:25" x14ac:dyDescent="0.25">
      <c r="E107" s="138">
        <v>41531</v>
      </c>
      <c r="F107" s="186">
        <v>1.0058043045678011E-2</v>
      </c>
      <c r="G107" s="186">
        <v>7.7704935801668122E-4</v>
      </c>
      <c r="H107" s="186">
        <v>-5.098472937797178E-4</v>
      </c>
      <c r="I107" s="186">
        <v>-5.2238192884440249E-3</v>
      </c>
      <c r="J107" s="187">
        <v>6.8579553038565343E-3</v>
      </c>
      <c r="K107" s="225" cm="1">
        <f t="array" ref="K107">SQRT(MMULT(MMULT(TRANSPOSE($A$2:$A$6),MMULT(TRANSPOSE(EXP(F108:$J$516)-1),EXP(F108:$J$516)-1)/COUNTA(J108:$J$516)),$A$2:$A$6))*_xlfn.NORM.S.INV($E$3)</f>
        <v>-1.7320102472462899E-2</v>
      </c>
      <c r="L107" s="82">
        <f>IF(O107&lt;K107,1,0)</f>
        <v>0</v>
      </c>
      <c r="M107" s="248" cm="1">
        <f t="array" ref="M107">SQRT(MMULT(MMULT(TRANSPOSE($A$2:$A$6),MMULT(TRANSPOSE(EXP(F108:J359)-1),EXP(F108:J359)-1)/COUNTA(J108:J359)),$A$2:$A$6))*_xlfn.NORM.S.INV($E$3)</f>
        <v>-1.4482174228724816E-2</v>
      </c>
      <c r="N107" s="82">
        <f>IF(O107&lt;M107,1,0)</f>
        <v>0</v>
      </c>
      <c r="O107" s="250">
        <f>MMULT(P107:T107,$A$2:$A$6)</f>
        <v>2.4095510451291658E-3</v>
      </c>
      <c r="P107" s="158">
        <v>1.0108795173613183E-2</v>
      </c>
      <c r="Q107" s="158">
        <v>7.7735133908207743E-4</v>
      </c>
      <c r="R107" s="158">
        <v>-5.0971734373406186E-4</v>
      </c>
      <c r="S107" s="158">
        <v>-5.2101988716509728E-3</v>
      </c>
      <c r="T107" s="155">
        <v>6.8815249283356028E-3</v>
      </c>
      <c r="U107" s="239">
        <v>41531</v>
      </c>
      <c r="V107" s="154"/>
      <c r="W107" s="154"/>
      <c r="Y107" s="97"/>
    </row>
    <row r="108" spans="5:25" x14ac:dyDescent="0.25">
      <c r="E108" s="138">
        <v>41530</v>
      </c>
      <c r="F108" s="186">
        <v>-8.6183860612600929E-3</v>
      </c>
      <c r="G108" s="186">
        <v>9.7313412178893308E-3</v>
      </c>
      <c r="H108" s="186">
        <v>0</v>
      </c>
      <c r="I108" s="186">
        <v>-1.0730177068265297E-2</v>
      </c>
      <c r="J108" s="187">
        <v>9.4029484998726671E-3</v>
      </c>
      <c r="K108" s="225" cm="1">
        <f t="array" ref="K108">SQRT(MMULT(MMULT(TRANSPOSE($A$2:$A$6),MMULT(TRANSPOSE(EXP(F109:$J$516)-1),EXP(F109:$J$516)-1)/COUNTA(J109:$J$516)),$A$2:$A$6))*_xlfn.NORM.S.INV($E$3)</f>
        <v>-1.7341315086242037E-2</v>
      </c>
      <c r="L108" s="82">
        <f>IF(O108&lt;K108,1,0)</f>
        <v>0</v>
      </c>
      <c r="M108" s="248" cm="1">
        <f t="array" ref="M108">SQRT(MMULT(MMULT(TRANSPOSE($A$2:$A$6),MMULT(TRANSPOSE(EXP(F109:J360)-1),EXP(F109:J360)-1)/COUNTA(J109:J360)),$A$2:$A$6))*_xlfn.NORM.S.INV($E$3)</f>
        <v>-1.4510245096790697E-2</v>
      </c>
      <c r="N108" s="82">
        <f>IF(O108&lt;M108,1,0)</f>
        <v>0</v>
      </c>
      <c r="O108" s="250">
        <f>MMULT(P108:T108,$A$2:$A$6)</f>
        <v>-5.6057029261594431E-6</v>
      </c>
      <c r="P108" s="158">
        <v>-8.5813542333343928E-3</v>
      </c>
      <c r="Q108" s="158">
        <v>9.7788446846132082E-3</v>
      </c>
      <c r="R108" s="158">
        <v>0</v>
      </c>
      <c r="S108" s="158">
        <v>-1.0672814073334091E-2</v>
      </c>
      <c r="T108" s="155">
        <v>9.4472951074244804E-3</v>
      </c>
      <c r="U108" s="239">
        <v>41530</v>
      </c>
      <c r="V108" s="154"/>
      <c r="W108" s="154"/>
      <c r="Y108" s="97"/>
    </row>
    <row r="109" spans="5:25" x14ac:dyDescent="0.25">
      <c r="E109" s="138">
        <v>41529</v>
      </c>
      <c r="F109" s="186">
        <v>-7.5506125733948238E-3</v>
      </c>
      <c r="G109" s="186">
        <v>-1.6424075116227031E-2</v>
      </c>
      <c r="H109" s="186">
        <v>4.2767379217890237E-3</v>
      </c>
      <c r="I109" s="186">
        <v>3.2348835435448446E-3</v>
      </c>
      <c r="J109" s="187">
        <v>6.6906776847329326E-3</v>
      </c>
      <c r="K109" s="225" cm="1">
        <f t="array" ref="K109">SQRT(MMULT(MMULT(TRANSPOSE($A$2:$A$6),MMULT(TRANSPOSE(EXP(F110:$J$516)-1),EXP(F110:$J$516)-1)/COUNTA(J110:$J$516)),$A$2:$A$6))*_xlfn.NORM.S.INV($E$3)</f>
        <v>-1.7361202117178273E-2</v>
      </c>
      <c r="L109" s="82">
        <f>IF(O109&lt;K109,1,0)</f>
        <v>0</v>
      </c>
      <c r="M109" s="248" cm="1">
        <f t="array" ref="M109">SQRT(MMULT(MMULT(TRANSPOSE($A$2:$A$6),MMULT(TRANSPOSE(EXP(F110:J361)-1),EXP(F110:J361)-1)/COUNTA(J110:J361)),$A$2:$A$6))*_xlfn.NORM.S.INV($E$3)</f>
        <v>-1.4551741492844794E-2</v>
      </c>
      <c r="N109" s="82">
        <f>IF(O109&lt;M109,1,0)</f>
        <v>0</v>
      </c>
      <c r="O109" s="250">
        <f>MMULT(P109:T109,$A$2:$A$6)</f>
        <v>-1.9145971536048026E-3</v>
      </c>
      <c r="P109" s="158">
        <v>-7.5221783086578675E-3</v>
      </c>
      <c r="Q109" s="158">
        <v>-1.62899353722743E-2</v>
      </c>
      <c r="R109" s="158">
        <v>4.2858962166361092E-3</v>
      </c>
      <c r="S109" s="158">
        <v>3.2401214257717914E-3</v>
      </c>
      <c r="T109" s="155">
        <v>6.7131102705002554E-3</v>
      </c>
      <c r="U109" s="239">
        <v>41529</v>
      </c>
      <c r="V109" s="154"/>
      <c r="W109" s="154"/>
      <c r="Y109" s="97"/>
    </row>
    <row r="110" spans="5:25" x14ac:dyDescent="0.25">
      <c r="E110" s="138">
        <v>41528</v>
      </c>
      <c r="F110" s="186">
        <v>-3.9706084825308829E-3</v>
      </c>
      <c r="G110" s="186">
        <v>3.0239105936229532E-3</v>
      </c>
      <c r="H110" s="186">
        <v>-3.2721734981146937E-2</v>
      </c>
      <c r="I110" s="186">
        <v>3.2130591663954572E-3</v>
      </c>
      <c r="J110" s="187">
        <v>5.328739829387817E-3</v>
      </c>
      <c r="K110" s="225" cm="1">
        <f t="array" ref="K110">SQRT(MMULT(MMULT(TRANSPOSE($A$2:$A$6),MMULT(TRANSPOSE(EXP(F111:$J$516)-1),EXP(F111:$J$516)-1)/COUNTA(J111:$J$516)),$A$2:$A$6))*_xlfn.NORM.S.INV($E$3)</f>
        <v>-1.7373312196445445E-2</v>
      </c>
      <c r="L110" s="82">
        <f>IF(O110&lt;K110,1,0)</f>
        <v>0</v>
      </c>
      <c r="M110" s="248" cm="1">
        <f t="array" ref="M110">SQRT(MMULT(MMULT(TRANSPOSE($A$2:$A$6),MMULT(TRANSPOSE(EXP(F111:J362)-1),EXP(F111:J362)-1)/COUNTA(J111:J362)),$A$2:$A$6))*_xlfn.NORM.S.INV($E$3)</f>
        <v>-1.4698327775328783E-2</v>
      </c>
      <c r="N110" s="82">
        <f>IF(O110&lt;M110,1,0)</f>
        <v>0</v>
      </c>
      <c r="O110" s="250">
        <f>MMULT(P110:T110,$A$2:$A$6)</f>
        <v>-4.9130460479412715E-3</v>
      </c>
      <c r="P110" s="158">
        <v>-3.9627360395797506E-3</v>
      </c>
      <c r="Q110" s="158">
        <v>3.0284872232055893E-3</v>
      </c>
      <c r="R110" s="158">
        <v>-3.21921708130255E-2</v>
      </c>
      <c r="S110" s="158">
        <v>3.2182265739120197E-3</v>
      </c>
      <c r="T110" s="155">
        <v>5.3429628157812825E-3</v>
      </c>
      <c r="U110" s="239">
        <v>41528</v>
      </c>
      <c r="V110" s="154"/>
      <c r="W110" s="154"/>
      <c r="Y110" s="97"/>
    </row>
    <row r="111" spans="5:25" x14ac:dyDescent="0.25">
      <c r="E111" s="138">
        <v>41527</v>
      </c>
      <c r="F111" s="186">
        <v>1.7930630054180548E-2</v>
      </c>
      <c r="G111" s="186">
        <v>3.4171048777946141E-2</v>
      </c>
      <c r="H111" s="186">
        <v>1.1331135355430606E-2</v>
      </c>
      <c r="I111" s="186">
        <v>2.7808217796723984E-3</v>
      </c>
      <c r="J111" s="187">
        <v>6.7720527313466167E-3</v>
      </c>
      <c r="K111" s="225" cm="1">
        <f t="array" ref="K111">SQRT(MMULT(MMULT(TRANSPOSE($A$2:$A$6),MMULT(TRANSPOSE(EXP(F112:$J$516)-1),EXP(F112:$J$516)-1)/COUNTA(J112:$J$516)),$A$2:$A$6))*_xlfn.NORM.S.INV($E$3)</f>
        <v>-1.731079915640284E-2</v>
      </c>
      <c r="L111" s="82">
        <f>IF(O111&lt;K111,1,0)</f>
        <v>0</v>
      </c>
      <c r="M111" s="248" cm="1">
        <f t="array" ref="M111">SQRT(MMULT(MMULT(TRANSPOSE($A$2:$A$6),MMULT(TRANSPOSE(EXP(F112:J363)-1),EXP(F112:J363)-1)/COUNTA(J112:J363)),$A$2:$A$6))*_xlfn.NORM.S.INV($E$3)</f>
        <v>-1.480599086373423E-2</v>
      </c>
      <c r="N111" s="82">
        <f>IF(O111&lt;M111,1,0)</f>
        <v>0</v>
      </c>
      <c r="O111" s="250">
        <f>MMULT(P111:T111,$A$2:$A$6)</f>
        <v>1.4765847568156999E-2</v>
      </c>
      <c r="P111" s="158">
        <v>1.8092348929026114E-2</v>
      </c>
      <c r="Q111" s="158">
        <v>3.4761586296418567E-2</v>
      </c>
      <c r="R111" s="158">
        <v>1.1395575834246552E-2</v>
      </c>
      <c r="S111" s="158">
        <v>2.7846918510523455E-3</v>
      </c>
      <c r="T111" s="155">
        <v>6.7950349300414103E-3</v>
      </c>
      <c r="U111" s="239">
        <v>41527</v>
      </c>
      <c r="V111" s="154"/>
      <c r="W111" s="154"/>
      <c r="Y111" s="97"/>
    </row>
    <row r="112" spans="5:25" x14ac:dyDescent="0.25">
      <c r="E112" s="138">
        <v>41524</v>
      </c>
      <c r="F112" s="186">
        <v>-1.6443450604956385E-2</v>
      </c>
      <c r="G112" s="186">
        <v>5.0410853062344621E-3</v>
      </c>
      <c r="H112" s="186">
        <v>-1.1886940842221717E-3</v>
      </c>
      <c r="I112" s="186">
        <v>-1.0148023343121371E-2</v>
      </c>
      <c r="J112" s="187">
        <v>-5.08318697029008E-3</v>
      </c>
      <c r="K112" s="225" cm="1">
        <f t="array" ref="K112">SQRT(MMULT(MMULT(TRANSPOSE($A$2:$A$6),MMULT(TRANSPOSE(EXP(F113:$J$516)-1),EXP(F113:$J$516)-1)/COUNTA(J113:$J$516)),$A$2:$A$6))*_xlfn.NORM.S.INV($E$3)</f>
        <v>-1.7320422454022408E-2</v>
      </c>
      <c r="L112" s="82">
        <f>IF(O112&lt;K112,1,0)</f>
        <v>0</v>
      </c>
      <c r="M112" s="248" cm="1">
        <f t="array" ref="M112">SQRT(MMULT(MMULT(TRANSPOSE($A$2:$A$6),MMULT(TRANSPOSE(EXP(F113:J364)-1),EXP(F113:J364)-1)/COUNTA(J113:J364)),$A$2:$A$6))*_xlfn.NORM.S.INV($E$3)</f>
        <v>-1.4803104423448864E-2</v>
      </c>
      <c r="N112" s="82">
        <f>IF(O112&lt;M112,1,0)</f>
        <v>0</v>
      </c>
      <c r="O112" s="250">
        <f>MMULT(P112:T112,$A$2:$A$6)</f>
        <v>-5.5220330585350691E-3</v>
      </c>
      <c r="P112" s="158">
        <v>-1.6308995050898556E-2</v>
      </c>
      <c r="Q112" s="158">
        <v>5.0538129548334254E-3</v>
      </c>
      <c r="R112" s="158">
        <v>-1.1879878672622635E-3</v>
      </c>
      <c r="S112" s="158">
        <v>-1.0096705891168956E-2</v>
      </c>
      <c r="T112" s="155">
        <v>-5.0702894381789987E-3</v>
      </c>
      <c r="U112" s="239">
        <v>41524</v>
      </c>
      <c r="V112" s="154"/>
      <c r="W112" s="154"/>
      <c r="Y112" s="97"/>
    </row>
    <row r="113" spans="5:25" x14ac:dyDescent="0.25">
      <c r="E113" s="138">
        <v>41523</v>
      </c>
      <c r="F113" s="186">
        <v>-4.0224187195306684E-3</v>
      </c>
      <c r="G113" s="186">
        <v>2.7022604551282602E-2</v>
      </c>
      <c r="H113" s="186">
        <v>1.0561845440651668E-2</v>
      </c>
      <c r="I113" s="186">
        <v>8.7351007796369669E-3</v>
      </c>
      <c r="J113" s="187">
        <v>5.0831869702900358E-3</v>
      </c>
      <c r="K113" s="225" cm="1">
        <f t="array" ref="K113">SQRT(MMULT(MMULT(TRANSPOSE($A$2:$A$6),MMULT(TRANSPOSE(EXP(F114:$J$516)-1),EXP(F114:$J$516)-1)/COUNTA(J114:$J$516)),$A$2:$A$6))*_xlfn.NORM.S.INV($E$3)</f>
        <v>-1.7306381151787158E-2</v>
      </c>
      <c r="L113" s="82">
        <f>IF(O113&lt;K113,1,0)</f>
        <v>0</v>
      </c>
      <c r="M113" s="248" cm="1">
        <f t="array" ref="M113">SQRT(MMULT(MMULT(TRANSPOSE($A$2:$A$6),MMULT(TRANSPOSE(EXP(F114:J365)-1),EXP(F114:J365)-1)/COUNTA(J114:J365)),$A$2:$A$6))*_xlfn.NORM.S.INV($E$3)</f>
        <v>-1.4741850584859034E-2</v>
      </c>
      <c r="N113" s="82">
        <f>IF(O113&lt;M113,1,0)</f>
        <v>0</v>
      </c>
      <c r="O113" s="250">
        <f>MMULT(P113:T113,$A$2:$A$6)</f>
        <v>9.5727993169264954E-3</v>
      </c>
      <c r="P113" s="158">
        <v>-4.0143396294775036E-3</v>
      </c>
      <c r="Q113" s="158">
        <v>2.7391026214149905E-2</v>
      </c>
      <c r="R113" s="158">
        <v>1.0617818616653896E-2</v>
      </c>
      <c r="S113" s="158">
        <v>8.7733630997153256E-3</v>
      </c>
      <c r="T113" s="155">
        <v>5.0961282835908506E-3</v>
      </c>
      <c r="U113" s="239">
        <v>41523</v>
      </c>
      <c r="V113" s="154"/>
      <c r="W113" s="154"/>
      <c r="Y113" s="97"/>
    </row>
    <row r="114" spans="5:25" x14ac:dyDescent="0.25">
      <c r="E114" s="138">
        <v>41522</v>
      </c>
      <c r="F114" s="186">
        <v>-1.0496459216781716E-3</v>
      </c>
      <c r="G114" s="186">
        <v>1.7321321857553557E-3</v>
      </c>
      <c r="H114" s="186">
        <v>-5.5463930943092862E-3</v>
      </c>
      <c r="I114" s="186">
        <v>-6.8957368247271524E-4</v>
      </c>
      <c r="J114" s="187">
        <v>1.0531148157337427E-2</v>
      </c>
      <c r="K114" s="225" cm="1">
        <f t="array" ref="K114">SQRT(MMULT(MMULT(TRANSPOSE($A$2:$A$6),MMULT(TRANSPOSE(EXP(F115:$J$516)-1),EXP(F115:$J$516)-1)/COUNTA(J115:$J$516)),$A$2:$A$6))*_xlfn.NORM.S.INV($E$3)</f>
        <v>-1.7327496707717101E-2</v>
      </c>
      <c r="L114" s="82">
        <f>IF(O114&lt;K114,1,0)</f>
        <v>0</v>
      </c>
      <c r="M114" s="248" cm="1">
        <f t="array" ref="M114">SQRT(MMULT(MMULT(TRANSPOSE($A$2:$A$6),MMULT(TRANSPOSE(EXP(F115:J366)-1),EXP(F115:J366)-1)/COUNTA(J115:J366)),$A$2:$A$6))*_xlfn.NORM.S.INV($E$3)</f>
        <v>-1.4782802425999688E-2</v>
      </c>
      <c r="N114" s="82">
        <f>IF(O114&lt;M114,1,0)</f>
        <v>0</v>
      </c>
      <c r="O114" s="250">
        <f>MMULT(P114:T114,$A$2:$A$6)</f>
        <v>1.0101915187464394E-3</v>
      </c>
      <c r="P114" s="158">
        <v>-1.0490952360895367E-3</v>
      </c>
      <c r="Q114" s="158">
        <v>1.7336331932324978E-3</v>
      </c>
      <c r="R114" s="158">
        <v>-5.5310402535420078E-3</v>
      </c>
      <c r="S114" s="158">
        <v>-6.8933598118159356E-4</v>
      </c>
      <c r="T114" s="155">
        <v>1.0586795871312837E-2</v>
      </c>
      <c r="U114" s="239">
        <v>41522</v>
      </c>
      <c r="V114" s="154"/>
      <c r="W114" s="154"/>
      <c r="Y114" s="97"/>
    </row>
    <row r="115" spans="5:25" x14ac:dyDescent="0.25">
      <c r="E115" s="138">
        <v>41521</v>
      </c>
      <c r="F115" s="186">
        <v>-1.2081323890818093E-2</v>
      </c>
      <c r="G115" s="186">
        <v>-4.3621667954533158E-3</v>
      </c>
      <c r="H115" s="186">
        <v>-4.4526465248440426E-3</v>
      </c>
      <c r="I115" s="186">
        <v>-9.5295634462303578E-3</v>
      </c>
      <c r="J115" s="187">
        <v>5.1633873242385199E-3</v>
      </c>
      <c r="K115" s="225" cm="1">
        <f t="array" ref="K115">SQRT(MMULT(MMULT(TRANSPOSE($A$2:$A$6),MMULT(TRANSPOSE(EXP(F116:$J$516)-1),EXP(F116:$J$516)-1)/COUNTA(J116:$J$516)),$A$2:$A$6))*_xlfn.NORM.S.INV($E$3)</f>
        <v>-1.7339274967553657E-2</v>
      </c>
      <c r="L115" s="82">
        <f>IF(O115&lt;K115,1,0)</f>
        <v>0</v>
      </c>
      <c r="M115" s="248" cm="1">
        <f t="array" ref="M115">SQRT(MMULT(MMULT(TRANSPOSE($A$2:$A$6),MMULT(TRANSPOSE(EXP(F116:J367)-1),EXP(F116:J367)-1)/COUNTA(J116:J367)),$A$2:$A$6))*_xlfn.NORM.S.INV($E$3)</f>
        <v>-1.4821457489566746E-2</v>
      </c>
      <c r="N115" s="82">
        <f>IF(O115&lt;M115,1,0)</f>
        <v>0</v>
      </c>
      <c r="O115" s="250">
        <f>MMULT(P115:T115,$A$2:$A$6)</f>
        <v>-5.0223225458377874E-3</v>
      </c>
      <c r="P115" s="158">
        <v>-1.2008637706911962E-2</v>
      </c>
      <c r="Q115" s="158">
        <v>-4.3526663650518271E-3</v>
      </c>
      <c r="R115" s="158">
        <v>-4.4427481910166433E-3</v>
      </c>
      <c r="S115" s="158">
        <v>-9.4843010475641476E-3</v>
      </c>
      <c r="T115" s="155">
        <v>5.1767405813556433E-3</v>
      </c>
      <c r="U115" s="239">
        <v>41521</v>
      </c>
      <c r="V115" s="154"/>
      <c r="W115" s="154"/>
      <c r="Y115" s="97"/>
    </row>
    <row r="116" spans="5:25" x14ac:dyDescent="0.25">
      <c r="E116" s="138">
        <v>41517</v>
      </c>
      <c r="F116" s="186">
        <v>3.0505950993210549E-4</v>
      </c>
      <c r="G116" s="186">
        <v>-4.5031953426514284E-4</v>
      </c>
      <c r="H116" s="186">
        <v>-1.0008024745226201E-3</v>
      </c>
      <c r="I116" s="186">
        <v>-2.1207678485835294E-3</v>
      </c>
      <c r="J116" s="187">
        <v>1.1511715686006842E-3</v>
      </c>
      <c r="K116" s="225" cm="1">
        <f t="array" ref="K116">SQRT(MMULT(MMULT(TRANSPOSE($A$2:$A$6),MMULT(TRANSPOSE(EXP(F117:$J$516)-1),EXP(F117:$J$516)-1)/COUNTA(J117:$J$516)),$A$2:$A$6))*_xlfn.NORM.S.INV($E$3)</f>
        <v>-1.7360866001245229E-2</v>
      </c>
      <c r="L116" s="82">
        <f>IF(O116&lt;K116,1,0)</f>
        <v>0</v>
      </c>
      <c r="M116" s="248" cm="1">
        <f t="array" ref="M116">SQRT(MMULT(MMULT(TRANSPOSE($A$2:$A$6),MMULT(TRANSPOSE(EXP(F117:J368)-1),EXP(F117:J368)-1)/COUNTA(J117:J368)),$A$2:$A$6))*_xlfn.NORM.S.INV($E$3)</f>
        <v>-1.482439275673007E-2</v>
      </c>
      <c r="N116" s="82">
        <f>IF(O116&lt;M116,1,0)</f>
        <v>0</v>
      </c>
      <c r="O116" s="250">
        <f>MMULT(P116:T116,$A$2:$A$6)</f>
        <v>-4.2242002750281238E-4</v>
      </c>
      <c r="P116" s="158">
        <v>3.051060453163057E-4</v>
      </c>
      <c r="Q116" s="158">
        <v>-4.5021815564183498E-4</v>
      </c>
      <c r="R116" s="158">
        <v>-1.0003018387525486E-3</v>
      </c>
      <c r="S116" s="158">
        <v>-2.1185206093546904E-3</v>
      </c>
      <c r="T116" s="155">
        <v>1.151834420918707E-3</v>
      </c>
      <c r="U116" s="239">
        <v>41517</v>
      </c>
      <c r="V116" s="154"/>
      <c r="W116" s="154"/>
      <c r="Y116" s="97"/>
    </row>
    <row r="117" spans="5:25" x14ac:dyDescent="0.25">
      <c r="E117" s="138">
        <v>41516</v>
      </c>
      <c r="F117" s="186">
        <v>3.9710550624713174E-3</v>
      </c>
      <c r="G117" s="186">
        <v>-3.7438603002633618E-3</v>
      </c>
      <c r="H117" s="186">
        <v>2.7544722917706111E-3</v>
      </c>
      <c r="I117" s="186">
        <v>1.0444752103848317E-2</v>
      </c>
      <c r="J117" s="187">
        <v>1.0419670513328833E-2</v>
      </c>
      <c r="K117" s="225" cm="1">
        <f t="array" ref="K117">SQRT(MMULT(MMULT(TRANSPOSE($A$2:$A$6),MMULT(TRANSPOSE(EXP(F118:$J$516)-1),EXP(F118:$J$516)-1)/COUNTA(J118:$J$516)),$A$2:$A$6))*_xlfn.NORM.S.INV($E$3)</f>
        <v>-1.7373635961075759E-2</v>
      </c>
      <c r="L117" s="82">
        <f>IF(O117&lt;K117,1,0)</f>
        <v>0</v>
      </c>
      <c r="M117" s="248" cm="1">
        <f t="array" ref="M117">SQRT(MMULT(MMULT(TRANSPOSE($A$2:$A$6),MMULT(TRANSPOSE(EXP(F118:J369)-1),EXP(F118:J369)-1)/COUNTA(J118:J369)),$A$2:$A$6))*_xlfn.NORM.S.INV($E$3)</f>
        <v>-1.4811166746718141E-2</v>
      </c>
      <c r="N117" s="82">
        <f>IF(O117&lt;M117,1,0)</f>
        <v>0</v>
      </c>
      <c r="O117" s="250">
        <f>MMULT(P117:T117,$A$2:$A$6)</f>
        <v>4.7947983878333213E-3</v>
      </c>
      <c r="P117" s="158">
        <v>3.9789501487741408E-3</v>
      </c>
      <c r="Q117" s="158">
        <v>-3.7368607930730047E-3</v>
      </c>
      <c r="R117" s="158">
        <v>2.7582693360577171E-3</v>
      </c>
      <c r="S117" s="158">
        <v>1.0499488931983159E-2</v>
      </c>
      <c r="T117" s="155">
        <v>1.0474144315424594E-2</v>
      </c>
      <c r="U117" s="239">
        <v>41516</v>
      </c>
      <c r="V117" s="154"/>
      <c r="W117" s="154"/>
      <c r="Y117" s="97"/>
    </row>
    <row r="118" spans="5:25" x14ac:dyDescent="0.25">
      <c r="E118" s="138">
        <v>41515</v>
      </c>
      <c r="F118" s="186">
        <v>2.6973844500022015E-3</v>
      </c>
      <c r="G118" s="186">
        <v>-2.9886297499874E-4</v>
      </c>
      <c r="H118" s="186">
        <v>6.856087822080398E-3</v>
      </c>
      <c r="I118" s="186">
        <v>8.9472832136405778E-3</v>
      </c>
      <c r="J118" s="187">
        <v>0</v>
      </c>
      <c r="K118" s="225" cm="1">
        <f t="array" ref="K118">SQRT(MMULT(MMULT(TRANSPOSE($A$2:$A$6),MMULT(TRANSPOSE(EXP(F119:$J$516)-1),EXP(F119:$J$516)-1)/COUNTA(J119:$J$516)),$A$2:$A$6))*_xlfn.NORM.S.INV($E$3)</f>
        <v>-1.7390229667571481E-2</v>
      </c>
      <c r="L118" s="82">
        <f>IF(O118&lt;K118,1,0)</f>
        <v>0</v>
      </c>
      <c r="M118" s="248" cm="1">
        <f t="array" ref="M118">SQRT(MMULT(MMULT(TRANSPOSE($A$2:$A$6),MMULT(TRANSPOSE(EXP(F119:J370)-1),EXP(F119:J370)-1)/COUNTA(J119:J370)),$A$2:$A$6))*_xlfn.NORM.S.INV($E$3)</f>
        <v>-1.4802266237847533E-2</v>
      </c>
      <c r="N118" s="82">
        <f>IF(O118&lt;M118,1,0)</f>
        <v>0</v>
      </c>
      <c r="O118" s="250">
        <f>MMULT(P118:T118,$A$2:$A$6)</f>
        <v>3.6538563477907407E-3</v>
      </c>
      <c r="P118" s="158">
        <v>2.7010256646202713E-3</v>
      </c>
      <c r="Q118" s="158">
        <v>-2.9881831990852259E-4</v>
      </c>
      <c r="R118" s="158">
        <v>6.8796445971928133E-3</v>
      </c>
      <c r="S118" s="158">
        <v>8.9874297970491401E-3</v>
      </c>
      <c r="T118" s="155">
        <v>0</v>
      </c>
      <c r="U118" s="239">
        <v>41515</v>
      </c>
      <c r="V118" s="154"/>
      <c r="W118" s="154"/>
      <c r="Y118" s="97"/>
    </row>
    <row r="119" spans="5:25" x14ac:dyDescent="0.25">
      <c r="E119" s="138">
        <v>41514</v>
      </c>
      <c r="F119" s="186">
        <v>8.8784873863524388E-3</v>
      </c>
      <c r="G119" s="186">
        <v>-7.4557861010246835E-5</v>
      </c>
      <c r="H119" s="186">
        <v>-1.8178381537148735E-3</v>
      </c>
      <c r="I119" s="186">
        <v>8.1521677544065408E-3</v>
      </c>
      <c r="J119" s="187">
        <v>-2.9053032097095142E-3</v>
      </c>
      <c r="K119" s="225" cm="1">
        <f t="array" ref="K119">SQRT(MMULT(MMULT(TRANSPOSE($A$2:$A$6),MMULT(TRANSPOSE(EXP(F120:$J$516)-1),EXP(F120:$J$516)-1)/COUNTA(J120:$J$516)),$A$2:$A$6))*_xlfn.NORM.S.INV($E$3)</f>
        <v>-1.7409744379854201E-2</v>
      </c>
      <c r="L119" s="82">
        <f>IF(O119&lt;K119,1,0)</f>
        <v>0</v>
      </c>
      <c r="M119" s="248" cm="1">
        <f t="array" ref="M119">SQRT(MMULT(MMULT(TRANSPOSE($A$2:$A$6),MMULT(TRANSPOSE(EXP(F120:J371)-1),EXP(F120:J371)-1)/COUNTA(J120:J371)),$A$2:$A$6))*_xlfn.NORM.S.INV($E$3)</f>
        <v>-1.4805578321801693E-2</v>
      </c>
      <c r="N119" s="82">
        <f>IF(O119&lt;M119,1,0)</f>
        <v>0</v>
      </c>
      <c r="O119" s="250">
        <f>MMULT(P119:T119,$A$2:$A$6)</f>
        <v>2.4623352690145376E-3</v>
      </c>
      <c r="P119" s="158">
        <v>8.9180180597392411E-3</v>
      </c>
      <c r="Q119" s="158">
        <v>-7.4555081642002641E-5</v>
      </c>
      <c r="R119" s="158">
        <v>-1.8161868866686248E-3</v>
      </c>
      <c r="S119" s="158">
        <v>8.1854871541906515E-3</v>
      </c>
      <c r="T119" s="155">
        <v>-2.9010869005465789E-3</v>
      </c>
      <c r="U119" s="239">
        <v>41514</v>
      </c>
      <c r="V119" s="154"/>
      <c r="W119" s="154"/>
      <c r="Y119" s="97"/>
    </row>
    <row r="120" spans="5:25" x14ac:dyDescent="0.25">
      <c r="E120" s="138">
        <v>41513</v>
      </c>
      <c r="F120" s="186">
        <v>1.0020926172239273E-2</v>
      </c>
      <c r="G120" s="186">
        <v>8.2517065928733504E-3</v>
      </c>
      <c r="H120" s="186">
        <v>5.3376006577956743E-3</v>
      </c>
      <c r="I120" s="186">
        <v>-2.2736163100465592E-3</v>
      </c>
      <c r="J120" s="187">
        <v>-2.0286276764648592E-3</v>
      </c>
      <c r="K120" s="225" cm="1">
        <f t="array" ref="K120">SQRT(MMULT(MMULT(TRANSPOSE($A$2:$A$6),MMULT(TRANSPOSE(EXP(F121:$J$516)-1),EXP(F121:$J$516)-1)/COUNTA(J121:$J$516)),$A$2:$A$6))*_xlfn.NORM.S.INV($E$3)</f>
        <v>-1.7425803273844114E-2</v>
      </c>
      <c r="L120" s="82">
        <f>IF(O120&lt;K120,1,0)</f>
        <v>0</v>
      </c>
      <c r="M120" s="248" cm="1">
        <f t="array" ref="M120">SQRT(MMULT(MMULT(TRANSPOSE($A$2:$A$6),MMULT(TRANSPOSE(EXP(F121:J372)-1),EXP(F121:J372)-1)/COUNTA(J121:J372)),$A$2:$A$6))*_xlfn.NORM.S.INV($E$3)</f>
        <v>-1.4795990237502221E-2</v>
      </c>
      <c r="N120" s="82">
        <f>IF(O120&lt;M120,1,0)</f>
        <v>0</v>
      </c>
      <c r="O120" s="250">
        <f>MMULT(P120:T120,$A$2:$A$6)</f>
        <v>3.8822831145612245E-3</v>
      </c>
      <c r="P120" s="158">
        <v>1.0071303789089159E-2</v>
      </c>
      <c r="Q120" s="158">
        <v>8.2858457612478009E-3</v>
      </c>
      <c r="R120" s="158">
        <v>5.3518710267328462E-3</v>
      </c>
      <c r="S120" s="158">
        <v>-2.2710336022169209E-3</v>
      </c>
      <c r="T120" s="155">
        <v>-2.0265714020467618E-3</v>
      </c>
      <c r="U120" s="239">
        <v>41513</v>
      </c>
      <c r="V120" s="154"/>
      <c r="W120" s="154"/>
      <c r="Y120" s="97"/>
    </row>
    <row r="121" spans="5:25" x14ac:dyDescent="0.25">
      <c r="E121" s="138">
        <v>41510</v>
      </c>
      <c r="F121" s="186">
        <v>3.6976118080208763E-3</v>
      </c>
      <c r="G121" s="186">
        <v>-1.5806334174089083E-3</v>
      </c>
      <c r="H121" s="186">
        <v>2.5848204234501446E-3</v>
      </c>
      <c r="I121" s="186">
        <v>-5.867752397417607E-3</v>
      </c>
      <c r="J121" s="187">
        <v>1.0477288491315039E-2</v>
      </c>
      <c r="K121" s="225" cm="1">
        <f t="array" ref="K121">SQRT(MMULT(MMULT(TRANSPOSE($A$2:$A$6),MMULT(TRANSPOSE(EXP(F122:$J$516)-1),EXP(F122:$J$516)-1)/COUNTA(J122:$J$516)),$A$2:$A$6))*_xlfn.NORM.S.INV($E$3)</f>
        <v>-1.7446461019337573E-2</v>
      </c>
      <c r="L121" s="82">
        <f>IF(O121&lt;K121,1,0)</f>
        <v>0</v>
      </c>
      <c r="M121" s="248" cm="1">
        <f t="array" ref="M121">SQRT(MMULT(MMULT(TRANSPOSE($A$2:$A$6),MMULT(TRANSPOSE(EXP(F122:J373)-1),EXP(F122:J373)-1)/COUNTA(J122:J373)),$A$2:$A$6))*_xlfn.NORM.S.INV($E$3)</f>
        <v>-1.4793435331924449E-2</v>
      </c>
      <c r="N121" s="82">
        <f>IF(O121&lt;M121,1,0)</f>
        <v>0</v>
      </c>
      <c r="O121" s="250">
        <f>MMULT(P121:T121,$A$2:$A$6)</f>
        <v>1.8790064389923923E-3</v>
      </c>
      <c r="P121" s="158">
        <v>3.7044564081869513E-3</v>
      </c>
      <c r="Q121" s="158">
        <v>-1.5793848743250738E-3</v>
      </c>
      <c r="R121" s="158">
        <v>2.5881639519471644E-3</v>
      </c>
      <c r="S121" s="158">
        <v>-5.8505707606085755E-3</v>
      </c>
      <c r="T121" s="155">
        <v>1.0532367469761494E-2</v>
      </c>
      <c r="U121" s="239">
        <v>41510</v>
      </c>
      <c r="V121" s="154"/>
      <c r="W121" s="154"/>
      <c r="Y121" s="97"/>
    </row>
    <row r="122" spans="5:25" x14ac:dyDescent="0.25">
      <c r="E122" s="138">
        <v>41509</v>
      </c>
      <c r="F122" s="186">
        <v>-4.4478961340417419E-3</v>
      </c>
      <c r="G122" s="186">
        <v>-8.267556194892626E-4</v>
      </c>
      <c r="H122" s="186">
        <v>-2.5218431334683568E-3</v>
      </c>
      <c r="I122" s="186">
        <v>-6.1895266641008532E-3</v>
      </c>
      <c r="J122" s="187">
        <v>-1.7538613249817366E-3</v>
      </c>
      <c r="K122" s="225" cm="1">
        <f t="array" ref="K122">SQRT(MMULT(MMULT(TRANSPOSE($A$2:$A$6),MMULT(TRANSPOSE(EXP(F123:$J$516)-1),EXP(F123:$J$516)-1)/COUNTA(J123:$J$516)),$A$2:$A$6))*_xlfn.NORM.S.INV($E$3)</f>
        <v>-1.7464707490980079E-2</v>
      </c>
      <c r="L122" s="82">
        <f>IF(O122&lt;K122,1,0)</f>
        <v>0</v>
      </c>
      <c r="M122" s="248" cm="1">
        <f t="array" ref="M122">SQRT(MMULT(MMULT(TRANSPOSE($A$2:$A$6),MMULT(TRANSPOSE(EXP(F123:J374)-1),EXP(F123:J374)-1)/COUNTA(J123:J374)),$A$2:$A$6))*_xlfn.NORM.S.INV($E$3)</f>
        <v>-1.4794925328557133E-2</v>
      </c>
      <c r="N122" s="82">
        <f>IF(O122&lt;M122,1,0)</f>
        <v>0</v>
      </c>
      <c r="O122" s="250">
        <f>MMULT(P122:T122,$A$2:$A$6)</f>
        <v>-3.1411668031235073E-3</v>
      </c>
      <c r="P122" s="158">
        <v>-4.4380188937714893E-3</v>
      </c>
      <c r="Q122" s="158">
        <v>-8.2641395122728945E-4</v>
      </c>
      <c r="R122" s="158">
        <v>-2.5186659584136573E-3</v>
      </c>
      <c r="S122" s="158">
        <v>-6.1704110032362314E-3</v>
      </c>
      <c r="T122" s="155">
        <v>-1.7523242089688695E-3</v>
      </c>
      <c r="U122" s="239">
        <v>41509</v>
      </c>
      <c r="V122" s="154"/>
      <c r="W122" s="154"/>
      <c r="Y122" s="97"/>
    </row>
    <row r="123" spans="5:25" x14ac:dyDescent="0.25">
      <c r="E123" s="138">
        <v>41508</v>
      </c>
      <c r="F123" s="186">
        <v>1.2507846341125682E-3</v>
      </c>
      <c r="G123" s="186">
        <v>-5.4708967199662891E-3</v>
      </c>
      <c r="H123" s="186">
        <v>-5.2129548920111062E-3</v>
      </c>
      <c r="I123" s="186">
        <v>2.4950171960074468E-3</v>
      </c>
      <c r="J123" s="187">
        <v>2.6318958550588128E-3</v>
      </c>
      <c r="K123" s="225" cm="1">
        <f t="array" ref="K123">SQRT(MMULT(MMULT(TRANSPOSE($A$2:$A$6),MMULT(TRANSPOSE(EXP(F124:$J$516)-1),EXP(F124:$J$516)-1)/COUNTA(J124:$J$516)),$A$2:$A$6))*_xlfn.NORM.S.INV($E$3)</f>
        <v>-1.7486625899232056E-2</v>
      </c>
      <c r="L123" s="82">
        <f>IF(O123&lt;K123,1,0)</f>
        <v>0</v>
      </c>
      <c r="M123" s="248" cm="1">
        <f t="array" ref="M123">SQRT(MMULT(MMULT(TRANSPOSE($A$2:$A$6),MMULT(TRANSPOSE(EXP(F124:J375)-1),EXP(F124:J375)-1)/COUNTA(J124:J375)),$A$2:$A$6))*_xlfn.NORM.S.INV($E$3)</f>
        <v>-1.4798086399033477E-2</v>
      </c>
      <c r="N123" s="82">
        <f>IF(O123&lt;M123,1,0)</f>
        <v>0</v>
      </c>
      <c r="O123" s="250">
        <f>MMULT(P123:T123,$A$2:$A$6)</f>
        <v>-8.5405755483425349E-4</v>
      </c>
      <c r="P123" s="158">
        <v>1.2515671914492543E-3</v>
      </c>
      <c r="Q123" s="158">
        <v>-5.4559586185245479E-3</v>
      </c>
      <c r="R123" s="158">
        <v>-5.199391022173816E-3</v>
      </c>
      <c r="S123" s="158">
        <v>2.498132341653525E-3</v>
      </c>
      <c r="T123" s="155">
        <v>2.6353623334243181E-3</v>
      </c>
      <c r="U123" s="239">
        <v>41508</v>
      </c>
      <c r="V123" s="154"/>
      <c r="W123" s="154"/>
      <c r="Y123" s="97"/>
    </row>
    <row r="124" spans="5:25" x14ac:dyDescent="0.25">
      <c r="E124" s="138">
        <v>41507</v>
      </c>
      <c r="F124" s="186">
        <v>1.6215399415235733E-2</v>
      </c>
      <c r="G124" s="186">
        <v>1.3998863095806306E-2</v>
      </c>
      <c r="H124" s="186">
        <v>8.0505258493873705E-3</v>
      </c>
      <c r="I124" s="186">
        <v>1.9691060495754836E-2</v>
      </c>
      <c r="J124" s="187">
        <v>4.4021497899870803E-3</v>
      </c>
      <c r="K124" s="225" cm="1">
        <f t="array" ref="K124">SQRT(MMULT(MMULT(TRANSPOSE($A$2:$A$6),MMULT(TRANSPOSE(EXP(F125:$J$516)-1),EXP(F125:$J$516)-1)/COUNTA(J125:$J$516)),$A$2:$A$6))*_xlfn.NORM.S.INV($E$3)</f>
        <v>-1.7446558889085542E-2</v>
      </c>
      <c r="L124" s="82">
        <f>IF(O124&lt;K124,1,0)</f>
        <v>0</v>
      </c>
      <c r="M124" s="248" cm="1">
        <f t="array" ref="M124">SQRT(MMULT(MMULT(TRANSPOSE($A$2:$A$6),MMULT(TRANSPOSE(EXP(F125:J376)-1),EXP(F125:J376)-1)/COUNTA(J125:J376)),$A$2:$A$6))*_xlfn.NORM.S.INV($E$3)</f>
        <v>-1.4688183199860561E-2</v>
      </c>
      <c r="N124" s="82">
        <f>IF(O124&lt;M124,1,0)</f>
        <v>0</v>
      </c>
      <c r="O124" s="250">
        <f>MMULT(P124:T124,$A$2:$A$6)</f>
        <v>1.2565193735254799E-2</v>
      </c>
      <c r="P124" s="158">
        <v>1.6347582505042757E-2</v>
      </c>
      <c r="Q124" s="158">
        <v>1.4097306006356947E-2</v>
      </c>
      <c r="R124" s="158">
        <v>8.0830184683080564E-3</v>
      </c>
      <c r="S124" s="158">
        <v>1.9886208211377543E-2</v>
      </c>
      <c r="T124" s="155">
        <v>4.4118534851886881E-3</v>
      </c>
      <c r="U124" s="239">
        <v>41507</v>
      </c>
      <c r="V124" s="154"/>
      <c r="W124" s="154"/>
      <c r="Y124" s="97"/>
    </row>
    <row r="125" spans="5:25" x14ac:dyDescent="0.25">
      <c r="E125" s="138">
        <v>41506</v>
      </c>
      <c r="F125" s="186">
        <v>-1.843006529910457E-3</v>
      </c>
      <c r="G125" s="186">
        <v>6.0818152990711567E-3</v>
      </c>
      <c r="H125" s="186">
        <v>3.7959197701268373E-3</v>
      </c>
      <c r="I125" s="186">
        <v>-4.413085796313024E-3</v>
      </c>
      <c r="J125" s="187">
        <v>-4.694743705781261E-3</v>
      </c>
      <c r="K125" s="225" cm="1">
        <f t="array" ref="K125">SQRT(MMULT(MMULT(TRANSPOSE($A$2:$A$6),MMULT(TRANSPOSE(EXP(F126:$J$516)-1),EXP(F126:$J$516)-1)/COUNTA(J126:$J$516)),$A$2:$A$6))*_xlfn.NORM.S.INV($E$3)</f>
        <v>-1.7468838173381334E-2</v>
      </c>
      <c r="L125" s="82">
        <f>IF(O125&lt;K125,1,0)</f>
        <v>0</v>
      </c>
      <c r="M125" s="248" cm="1">
        <f t="array" ref="M125">SQRT(MMULT(MMULT(TRANSPOSE($A$2:$A$6),MMULT(TRANSPOSE(EXP(F126:J377)-1),EXP(F126:J377)-1)/COUNTA(J126:J377)),$A$2:$A$6))*_xlfn.NORM.S.INV($E$3)</f>
        <v>-1.4711007496247432E-2</v>
      </c>
      <c r="N125" s="82">
        <f>IF(O125&lt;M125,1,0)</f>
        <v>0</v>
      </c>
      <c r="O125" s="250">
        <f>MMULT(P125:T125,$A$2:$A$6)</f>
        <v>-2.0498636287880057E-4</v>
      </c>
      <c r="P125" s="158">
        <v>-1.8413092362437045E-3</v>
      </c>
      <c r="Q125" s="158">
        <v>6.100347087660607E-3</v>
      </c>
      <c r="R125" s="158">
        <v>3.8031333981405346E-3</v>
      </c>
      <c r="S125" s="158">
        <v>-4.403362441781411E-3</v>
      </c>
      <c r="T125" s="155">
        <v>-4.6837406221700295E-3</v>
      </c>
      <c r="U125" s="239">
        <v>41506</v>
      </c>
      <c r="V125" s="154"/>
      <c r="W125" s="154"/>
      <c r="Y125" s="97"/>
    </row>
    <row r="126" spans="5:25" x14ac:dyDescent="0.25">
      <c r="E126" s="138">
        <v>41503</v>
      </c>
      <c r="F126" s="186">
        <v>-2.2829213942246176E-3</v>
      </c>
      <c r="G126" s="186">
        <v>1.9844543105248945E-3</v>
      </c>
      <c r="H126" s="186">
        <v>-8.2370475344204917E-4</v>
      </c>
      <c r="I126" s="186">
        <v>-3.4034749736645088E-4</v>
      </c>
      <c r="J126" s="187">
        <v>1.758006597188115E-3</v>
      </c>
      <c r="K126" s="225" cm="1">
        <f t="array" ref="K126">SQRT(MMULT(MMULT(TRANSPOSE($A$2:$A$6),MMULT(TRANSPOSE(EXP(F127:$J$516)-1),EXP(F127:$J$516)-1)/COUNTA(J127:$J$516)),$A$2:$A$6))*_xlfn.NORM.S.INV($E$3)</f>
        <v>-1.7491218334579093E-2</v>
      </c>
      <c r="L126" s="82">
        <f>IF(O126&lt;K126,1,0)</f>
        <v>0</v>
      </c>
      <c r="M126" s="248" cm="1">
        <f t="array" ref="M126">SQRT(MMULT(MMULT(TRANSPOSE($A$2:$A$6),MMULT(TRANSPOSE(EXP(F127:J378)-1),EXP(F127:J378)-1)/COUNTA(J127:J378)),$A$2:$A$6))*_xlfn.NORM.S.INV($E$3)</f>
        <v>-1.4711951551235969E-2</v>
      </c>
      <c r="N126" s="82">
        <f>IF(O126&lt;M126,1,0)</f>
        <v>0</v>
      </c>
      <c r="O126" s="250">
        <f>MMULT(P126:T126,$A$2:$A$6)</f>
        <v>6.0400948252281605E-5</v>
      </c>
      <c r="P126" s="158">
        <v>-2.2803175110422957E-3</v>
      </c>
      <c r="Q126" s="158">
        <v>1.9864246431096078E-3</v>
      </c>
      <c r="R126" s="158">
        <v>-8.2336560180829022E-4</v>
      </c>
      <c r="S126" s="158">
        <v>-3.402895857271826E-4</v>
      </c>
      <c r="T126" s="155">
        <v>1.7595527967295688E-3</v>
      </c>
      <c r="U126" s="239">
        <v>41503</v>
      </c>
      <c r="V126" s="154"/>
      <c r="W126" s="154"/>
      <c r="Y126" s="97"/>
    </row>
    <row r="127" spans="5:25" x14ac:dyDescent="0.25">
      <c r="E127" s="138">
        <v>41502</v>
      </c>
      <c r="F127" s="186">
        <v>-1.9385304675756793E-2</v>
      </c>
      <c r="G127" s="186">
        <v>-1.1320025304238437E-2</v>
      </c>
      <c r="H127" s="186">
        <v>-6.376311001741194E-3</v>
      </c>
      <c r="I127" s="186">
        <v>-1.7389517254528794E-2</v>
      </c>
      <c r="J127" s="187">
        <v>-5.5563950530453142E-3</v>
      </c>
      <c r="K127" s="225" cm="1">
        <f t="array" ref="K127">SQRT(MMULT(MMULT(TRANSPOSE($A$2:$A$6),MMULT(TRANSPOSE(EXP(F128:$J$516)-1),EXP(F128:$J$516)-1)/COUNTA(J128:$J$516)),$A$2:$A$6))*_xlfn.NORM.S.INV($E$3)</f>
        <v>-1.7457177538149026E-2</v>
      </c>
      <c r="L127" s="82">
        <f>IF(O127&lt;K127,1,0)</f>
        <v>0</v>
      </c>
      <c r="M127" s="248" cm="1">
        <f t="array" ref="M127">SQRT(MMULT(MMULT(TRANSPOSE($A$2:$A$6),MMULT(TRANSPOSE(EXP(F128:J379)-1),EXP(F128:J379)-1)/COUNTA(J128:J379)),$A$2:$A$6))*_xlfn.NORM.S.INV($E$3)</f>
        <v>-1.4608840516905329E-2</v>
      </c>
      <c r="N127" s="82">
        <f>IF(O127&lt;M127,1,0)</f>
        <v>0</v>
      </c>
      <c r="O127" s="250">
        <f>MMULT(P127:T127,$A$2:$A$6)</f>
        <v>-1.1918203471927336E-2</v>
      </c>
      <c r="P127" s="158">
        <v>-1.9198617929782058E-2</v>
      </c>
      <c r="Q127" s="158">
        <v>-1.1256194898763616E-2</v>
      </c>
      <c r="R127" s="158">
        <v>-6.356025469267168E-3</v>
      </c>
      <c r="S127" s="158">
        <v>-1.7239192220524946E-2</v>
      </c>
      <c r="T127" s="155">
        <v>-5.5409868412988894E-3</v>
      </c>
      <c r="U127" s="239">
        <v>41502</v>
      </c>
      <c r="V127" s="154"/>
      <c r="W127" s="154"/>
      <c r="Y127" s="97"/>
    </row>
    <row r="128" spans="5:25" x14ac:dyDescent="0.25">
      <c r="E128" s="138">
        <v>41501</v>
      </c>
      <c r="F128" s="186">
        <v>-4.0302466853476132E-3</v>
      </c>
      <c r="G128" s="186">
        <v>5.9859233693706701E-3</v>
      </c>
      <c r="H128" s="186">
        <v>8.0879540465569905E-3</v>
      </c>
      <c r="I128" s="186">
        <v>5.1266630611479314E-3</v>
      </c>
      <c r="J128" s="187">
        <v>-8.1324655108351782E-3</v>
      </c>
      <c r="K128" s="225" cm="1">
        <f t="array" ref="K128">SQRT(MMULT(MMULT(TRANSPOSE($A$2:$A$6),MMULT(TRANSPOSE(EXP(F129:$J$516)-1),EXP(F129:$J$516)-1)/COUNTA(J129:$J$516)),$A$2:$A$6))*_xlfn.NORM.S.INV($E$3)</f>
        <v>-1.7478845160515739E-2</v>
      </c>
      <c r="L128" s="82">
        <f>IF(O128&lt;K128,1,0)</f>
        <v>0</v>
      </c>
      <c r="M128" s="248" cm="1">
        <f t="array" ref="M128">SQRT(MMULT(MMULT(TRANSPOSE($A$2:$A$6),MMULT(TRANSPOSE(EXP(F129:J380)-1),EXP(F129:J380)-1)/COUNTA(J129:J380)),$A$2:$A$6))*_xlfn.NORM.S.INV($E$3)</f>
        <v>-1.4610927119441994E-2</v>
      </c>
      <c r="N128" s="82">
        <f>IF(O128&lt;M128,1,0)</f>
        <v>0</v>
      </c>
      <c r="O128" s="250">
        <f>MMULT(P128:T128,$A$2:$A$6)</f>
        <v>1.4285657966446319E-3</v>
      </c>
      <c r="P128" s="158">
        <v>-4.0221361406655998E-3</v>
      </c>
      <c r="Q128" s="158">
        <v>6.0038748094364269E-3</v>
      </c>
      <c r="R128" s="158">
        <v>8.1207499043920439E-3</v>
      </c>
      <c r="S128" s="158">
        <v>5.139826884100307E-3</v>
      </c>
      <c r="T128" s="155">
        <v>-8.0994864740400185E-3</v>
      </c>
      <c r="U128" s="239">
        <v>41501</v>
      </c>
      <c r="V128" s="154"/>
      <c r="W128" s="154"/>
      <c r="Y128" s="97"/>
    </row>
    <row r="129" spans="5:25" x14ac:dyDescent="0.25">
      <c r="E129" s="138">
        <v>41500</v>
      </c>
      <c r="F129" s="186">
        <v>1.0888203776038545E-2</v>
      </c>
      <c r="G129" s="186">
        <v>3.731026342517341E-3</v>
      </c>
      <c r="H129" s="186">
        <v>2.2866919016418818E-3</v>
      </c>
      <c r="I129" s="186">
        <v>-4.8784699374543664E-4</v>
      </c>
      <c r="J129" s="187">
        <v>-3.1768930401485048E-3</v>
      </c>
      <c r="K129" s="225" cm="1">
        <f t="array" ref="K129">SQRT(MMULT(MMULT(TRANSPOSE($A$2:$A$6),MMULT(TRANSPOSE(EXP(F130:$J$516)-1),EXP(F130:$J$516)-1)/COUNTA(J130:$J$516)),$A$2:$A$6))*_xlfn.NORM.S.INV($E$3)</f>
        <v>-1.7498579468278749E-2</v>
      </c>
      <c r="L129" s="82">
        <f>IF(O129&lt;K129,1,0)</f>
        <v>0</v>
      </c>
      <c r="M129" s="248" cm="1">
        <f t="array" ref="M129">SQRT(MMULT(MMULT(TRANSPOSE($A$2:$A$6),MMULT(TRANSPOSE(EXP(F130:J381)-1),EXP(F130:J381)-1)/COUNTA(J130:J381)),$A$2:$A$6))*_xlfn.NORM.S.INV($E$3)</f>
        <v>-1.4608559231832846E-2</v>
      </c>
      <c r="N129" s="82">
        <f>IF(O129&lt;M129,1,0)</f>
        <v>0</v>
      </c>
      <c r="O129" s="250">
        <f>MMULT(P129:T129,$A$2:$A$6)</f>
        <v>2.6630839164504482E-3</v>
      </c>
      <c r="P129" s="158">
        <v>1.0947695991837536E-2</v>
      </c>
      <c r="Q129" s="158">
        <v>3.7379952857097276E-3</v>
      </c>
      <c r="R129" s="158">
        <v>2.2893083755448629E-3</v>
      </c>
      <c r="S129" s="158">
        <v>-4.8772801574925584E-4</v>
      </c>
      <c r="T129" s="155">
        <v>-3.1718520550906293E-3</v>
      </c>
      <c r="U129" s="239">
        <v>41500</v>
      </c>
      <c r="V129" s="154"/>
      <c r="W129" s="154"/>
      <c r="Y129" s="97"/>
    </row>
    <row r="130" spans="5:25" x14ac:dyDescent="0.25">
      <c r="E130" s="138">
        <v>41499</v>
      </c>
      <c r="F130" s="186">
        <v>1.4937292935124986E-2</v>
      </c>
      <c r="G130" s="186">
        <v>1.9566069213444202E-2</v>
      </c>
      <c r="H130" s="186">
        <v>-2.544628933309453E-4</v>
      </c>
      <c r="I130" s="186">
        <v>9.0144296627022863E-3</v>
      </c>
      <c r="J130" s="187">
        <v>-7.4691352026689719E-3</v>
      </c>
      <c r="K130" s="225" cm="1">
        <f t="array" ref="K130">SQRT(MMULT(MMULT(TRANSPOSE($A$2:$A$6),MMULT(TRANSPOSE(EXP(F131:$J$516)-1),EXP(F131:$J$516)-1)/COUNTA(J131:$J$516)),$A$2:$A$6))*_xlfn.NORM.S.INV($E$3)</f>
        <v>-1.7500284147072685E-2</v>
      </c>
      <c r="L130" s="82">
        <f>IF(O130&lt;K130,1,0)</f>
        <v>0</v>
      </c>
      <c r="M130" s="248" cm="1">
        <f t="array" ref="M130">SQRT(MMULT(MMULT(TRANSPOSE($A$2:$A$6),MMULT(TRANSPOSE(EXP(F131:J382)-1),EXP(F131:J382)-1)/COUNTA(J131:J382)),$A$2:$A$6))*_xlfn.NORM.S.INV($E$3)</f>
        <v>-1.457004891461409E-2</v>
      </c>
      <c r="N130" s="82">
        <f>IF(O130&lt;M130,1,0)</f>
        <v>0</v>
      </c>
      <c r="O130" s="250">
        <f>MMULT(P130:T130,$A$2:$A$6)</f>
        <v>7.2335184174014749E-3</v>
      </c>
      <c r="P130" s="158">
        <v>1.5049411850680539E-2</v>
      </c>
      <c r="Q130" s="158">
        <v>1.9758739292820016E-2</v>
      </c>
      <c r="R130" s="158">
        <v>-2.5443052039486602E-4</v>
      </c>
      <c r="S130" s="158">
        <v>9.0551819947422008E-3</v>
      </c>
      <c r="T130" s="155">
        <v>-7.441310530840517E-3</v>
      </c>
      <c r="U130" s="239">
        <v>41499</v>
      </c>
      <c r="V130" s="154"/>
      <c r="W130" s="154"/>
      <c r="Y130" s="97"/>
    </row>
    <row r="131" spans="5:25" x14ac:dyDescent="0.25">
      <c r="E131" s="138">
        <v>41496</v>
      </c>
      <c r="F131" s="186">
        <v>1.3811036923157816E-2</v>
      </c>
      <c r="G131" s="186">
        <v>6.8690866525825626E-3</v>
      </c>
      <c r="H131" s="186">
        <v>4.3325973757881598E-3</v>
      </c>
      <c r="I131" s="186">
        <v>7.8501800024029528E-3</v>
      </c>
      <c r="J131" s="187">
        <v>-1.50552387032782E-2</v>
      </c>
      <c r="K131" s="225" cm="1">
        <f t="array" ref="K131">SQRT(MMULT(MMULT(TRANSPOSE($A$2:$A$6),MMULT(TRANSPOSE(EXP(F132:$J$516)-1),EXP(F132:$J$516)-1)/COUNTA(J132:$J$516)),$A$2:$A$6))*_xlfn.NORM.S.INV($E$3)</f>
        <v>-1.751775162584078E-2</v>
      </c>
      <c r="L131" s="82">
        <f>IF(O131&lt;K131,1,0)</f>
        <v>0</v>
      </c>
      <c r="M131" s="248" cm="1">
        <f t="array" ref="M131">SQRT(MMULT(MMULT(TRANSPOSE($A$2:$A$6),MMULT(TRANSPOSE(EXP(F132:J383)-1),EXP(F132:J383)-1)/COUNTA(J132:J383)),$A$2:$A$6))*_xlfn.NORM.S.INV($E$3)</f>
        <v>-1.4580379905008588E-2</v>
      </c>
      <c r="N131" s="82">
        <f>IF(O131&lt;M131,1,0)</f>
        <v>0</v>
      </c>
      <c r="O131" s="250">
        <f>MMULT(P131:T131,$A$2:$A$6)</f>
        <v>3.6160355430117533E-3</v>
      </c>
      <c r="P131" s="158">
        <v>1.3906849877559413E-2</v>
      </c>
      <c r="Q131" s="158">
        <v>6.8927329400954029E-3</v>
      </c>
      <c r="R131" s="158">
        <v>4.3419966453128733E-3</v>
      </c>
      <c r="S131" s="158">
        <v>7.881073452240539E-3</v>
      </c>
      <c r="T131" s="155">
        <v>-1.4942475200149463E-2</v>
      </c>
      <c r="U131" s="239">
        <v>41496</v>
      </c>
      <c r="V131" s="154"/>
      <c r="W131" s="154"/>
      <c r="Y131" s="97"/>
    </row>
    <row r="132" spans="5:25" x14ac:dyDescent="0.25">
      <c r="E132" s="138">
        <v>41495</v>
      </c>
      <c r="F132" s="186">
        <v>-3.237005525452448E-2</v>
      </c>
      <c r="G132" s="186">
        <v>-1.5929381669910963E-2</v>
      </c>
      <c r="H132" s="186">
        <v>1.0913432733688824E-2</v>
      </c>
      <c r="I132" s="186">
        <v>-1.7113899586721614E-2</v>
      </c>
      <c r="J132" s="187">
        <v>-1.9265954936279837E-2</v>
      </c>
      <c r="K132" s="225" cm="1">
        <f t="array" ref="K132">SQRT(MMULT(MMULT(TRANSPOSE($A$2:$A$6),MMULT(TRANSPOSE(EXP(F133:$J$516)-1),EXP(F133:$J$516)-1)/COUNTA(J133:$J$516)),$A$2:$A$6))*_xlfn.NORM.S.INV($E$3)</f>
        <v>-1.7455333118654062E-2</v>
      </c>
      <c r="L132" s="82">
        <f>IF(O132&lt;K132,1,0)</f>
        <v>0</v>
      </c>
      <c r="M132" s="248" cm="1">
        <f t="array" ref="M132">SQRT(MMULT(MMULT(TRANSPOSE($A$2:$A$6),MMULT(TRANSPOSE(EXP(F133:J384)-1),EXP(F133:J384)-1)/COUNTA(J133:J384)),$A$2:$A$6))*_xlfn.NORM.S.INV($E$3)</f>
        <v>-1.4433449086253311E-2</v>
      </c>
      <c r="N132" s="82">
        <f>IF(O132&lt;M132,1,0)</f>
        <v>1</v>
      </c>
      <c r="O132" s="250">
        <f>MMULT(P132:T132,$A$2:$A$6)</f>
        <v>-1.4546314471879552E-2</v>
      </c>
      <c r="P132" s="158">
        <v>-3.1851752564644231E-2</v>
      </c>
      <c r="Q132" s="158">
        <v>-1.5803180062823663E-2</v>
      </c>
      <c r="R132" s="158">
        <v>1.0973201470183325E-2</v>
      </c>
      <c r="S132" s="158">
        <v>-1.6968288647481899E-2</v>
      </c>
      <c r="T132" s="155">
        <v>-1.9081552554631287E-2</v>
      </c>
      <c r="U132" s="239">
        <v>41495</v>
      </c>
      <c r="V132" s="154"/>
      <c r="W132" s="154"/>
      <c r="Y132" s="97"/>
    </row>
    <row r="133" spans="5:25" x14ac:dyDescent="0.25">
      <c r="E133" s="138">
        <v>41494</v>
      </c>
      <c r="F133" s="186">
        <v>6.1031811572385538E-3</v>
      </c>
      <c r="G133" s="186">
        <v>-9.2456192752620792E-4</v>
      </c>
      <c r="H133" s="186">
        <v>0</v>
      </c>
      <c r="I133" s="186">
        <v>-4.2060666712323792E-3</v>
      </c>
      <c r="J133" s="187">
        <v>6.102548094811722E-3</v>
      </c>
      <c r="K133" s="225" cm="1">
        <f t="array" ref="K133">SQRT(MMULT(MMULT(TRANSPOSE($A$2:$A$6),MMULT(TRANSPOSE(EXP(F134:$J$516)-1),EXP(F134:$J$516)-1)/COUNTA(J134:$J$516)),$A$2:$A$6))*_xlfn.NORM.S.INV($E$3)</f>
        <v>-1.7477285814778178E-2</v>
      </c>
      <c r="L133" s="82">
        <f>IF(O133&lt;K133,1,0)</f>
        <v>0</v>
      </c>
      <c r="M133" s="248" cm="1">
        <f t="array" ref="M133">SQRT(MMULT(MMULT(TRANSPOSE($A$2:$A$6),MMULT(TRANSPOSE(EXP(F134:J385)-1),EXP(F134:J385)-1)/COUNTA(J134:J385)),$A$2:$A$6))*_xlfn.NORM.S.INV($E$3)</f>
        <v>-1.4436915208809895E-2</v>
      </c>
      <c r="N133" s="82">
        <f>IF(O133&lt;M133,1,0)</f>
        <v>0</v>
      </c>
      <c r="O133" s="250">
        <f>MMULT(P133:T133,$A$2:$A$6)</f>
        <v>1.4243363756611504E-3</v>
      </c>
      <c r="P133" s="158">
        <v>6.121843514622638E-3</v>
      </c>
      <c r="Q133" s="158">
        <v>-9.2413465183838195E-4</v>
      </c>
      <c r="R133" s="158">
        <v>0</v>
      </c>
      <c r="S133" s="158">
        <v>-4.1972335613668088E-3</v>
      </c>
      <c r="T133" s="155">
        <v>6.1212065768883051E-3</v>
      </c>
      <c r="U133" s="239">
        <v>41494</v>
      </c>
      <c r="V133" s="154"/>
      <c r="W133" s="154"/>
      <c r="Y133" s="97"/>
    </row>
    <row r="134" spans="5:25" x14ac:dyDescent="0.25">
      <c r="E134" s="138">
        <v>41493</v>
      </c>
      <c r="F134" s="186">
        <v>7.9650979944326499E-3</v>
      </c>
      <c r="G134" s="186">
        <v>-4.1504649920553879E-3</v>
      </c>
      <c r="H134" s="186">
        <v>-3.2284784316235989E-4</v>
      </c>
      <c r="I134" s="186">
        <v>-2.7691821173324391E-3</v>
      </c>
      <c r="J134" s="187">
        <v>-5.7307212249209111E-3</v>
      </c>
      <c r="K134" s="225" cm="1">
        <f t="array" ref="K134">SQRT(MMULT(MMULT(TRANSPOSE($A$2:$A$6),MMULT(TRANSPOSE(EXP(F135:$J$516)-1),EXP(F135:$J$516)-1)/COUNTA(J135:$J$516)),$A$2:$A$6))*_xlfn.NORM.S.INV($E$3)</f>
        <v>-1.7499750577057941E-2</v>
      </c>
      <c r="L134" s="82">
        <f>IF(O134&lt;K134,1,0)</f>
        <v>0</v>
      </c>
      <c r="M134" s="248" cm="1">
        <f t="array" ref="M134">SQRT(MMULT(MMULT(TRANSPOSE($A$2:$A$6),MMULT(TRANSPOSE(EXP(F135:J386)-1),EXP(F135:J386)-1)/COUNTA(J135:J386)),$A$2:$A$6))*_xlfn.NORM.S.INV($E$3)</f>
        <v>-1.4436193084151465E-2</v>
      </c>
      <c r="N134" s="82">
        <f>IF(O134&lt;M134,1,0)</f>
        <v>0</v>
      </c>
      <c r="O134" s="250">
        <f>MMULT(P134:T134,$A$2:$A$6)</f>
        <v>-9.8948782128536182E-4</v>
      </c>
      <c r="P134" s="158">
        <v>7.9969037767730899E-3</v>
      </c>
      <c r="Q134" s="158">
        <v>-4.141863716109806E-3</v>
      </c>
      <c r="R134" s="158">
        <v>-3.2279573340543433E-4</v>
      </c>
      <c r="S134" s="158">
        <v>-2.7653514692694836E-3</v>
      </c>
      <c r="T134" s="155">
        <v>-5.7143319644151758E-3</v>
      </c>
      <c r="U134" s="239">
        <v>41493</v>
      </c>
      <c r="V134" s="154"/>
      <c r="W134" s="154"/>
      <c r="Y134" s="97"/>
    </row>
    <row r="135" spans="5:25" x14ac:dyDescent="0.25">
      <c r="E135" s="138">
        <v>41492</v>
      </c>
      <c r="F135" s="186">
        <v>1.5355709007369722E-2</v>
      </c>
      <c r="G135" s="186">
        <v>4.3044342104415125E-3</v>
      </c>
      <c r="H135" s="186">
        <v>7.4484123006680796E-3</v>
      </c>
      <c r="I135" s="186">
        <v>1.5075089482172739E-3</v>
      </c>
      <c r="J135" s="187">
        <v>1.1494310548096121E-2</v>
      </c>
      <c r="K135" s="225" cm="1">
        <f t="array" ref="K135">SQRT(MMULT(MMULT(TRANSPOSE($A$2:$A$6),MMULT(TRANSPOSE(EXP(F136:$J$516)-1),EXP(F136:$J$516)-1)/COUNTA(J136:$J$516)),$A$2:$A$6))*_xlfn.NORM.S.INV($E$3)</f>
        <v>-1.7496306758024247E-2</v>
      </c>
      <c r="L135" s="82">
        <f>IF(O135&lt;K135,1,0)</f>
        <v>0</v>
      </c>
      <c r="M135" s="248" cm="1">
        <f t="array" ref="M135">SQRT(MMULT(MMULT(TRANSPOSE($A$2:$A$6),MMULT(TRANSPOSE(EXP(F136:J387)-1),EXP(F136:J387)-1)/COUNTA(J136:J387)),$A$2:$A$6))*_xlfn.NORM.S.INV($E$3)</f>
        <v>-1.4466087979541513E-2</v>
      </c>
      <c r="N135" s="82">
        <f>IF(O135&lt;M135,1,0)</f>
        <v>0</v>
      </c>
      <c r="O135" s="250">
        <f>MMULT(P135:T135,$A$2:$A$6)</f>
        <v>8.0666831601373008E-3</v>
      </c>
      <c r="P135" s="158">
        <v>1.5474213704485429E-2</v>
      </c>
      <c r="Q135" s="158">
        <v>4.3137115938969295E-3</v>
      </c>
      <c r="R135" s="158">
        <v>7.4762207235585798E-3</v>
      </c>
      <c r="S135" s="158">
        <v>1.508645811036935E-3</v>
      </c>
      <c r="T135" s="155">
        <v>1.1560623967708628E-2</v>
      </c>
      <c r="U135" s="239">
        <v>41492</v>
      </c>
      <c r="V135" s="154"/>
      <c r="W135" s="154"/>
      <c r="Y135" s="97"/>
    </row>
    <row r="136" spans="5:25" x14ac:dyDescent="0.25">
      <c r="E136" s="138">
        <v>41489</v>
      </c>
      <c r="F136" s="186">
        <v>5.2570750094692647E-3</v>
      </c>
      <c r="G136" s="186">
        <v>-5.3912814746412852E-4</v>
      </c>
      <c r="H136" s="186">
        <v>-5.8339867129139642E-3</v>
      </c>
      <c r="I136" s="186">
        <v>4.6554141283480423E-3</v>
      </c>
      <c r="J136" s="187">
        <v>5.2437790018900017E-3</v>
      </c>
      <c r="K136" s="225" cm="1">
        <f t="array" ref="K136">SQRT(MMULT(MMULT(TRANSPOSE($A$2:$A$6),MMULT(TRANSPOSE(EXP(F137:$J$516)-1),EXP(F137:$J$516)-1)/COUNTA(J137:$J$516)),$A$2:$A$6))*_xlfn.NORM.S.INV($E$3)</f>
        <v>-1.7518042876319823E-2</v>
      </c>
      <c r="L136" s="82">
        <f>IF(O136&lt;K136,1,0)</f>
        <v>0</v>
      </c>
      <c r="M136" s="248" cm="1">
        <f t="array" ref="M136">SQRT(MMULT(MMULT(TRANSPOSE($A$2:$A$6),MMULT(TRANSPOSE(EXP(F137:J388)-1),EXP(F137:J388)-1)/COUNTA(J137:J388)),$A$2:$A$6))*_xlfn.NORM.S.INV($E$3)</f>
        <v>-1.447472361198493E-2</v>
      </c>
      <c r="N136" s="82">
        <f>IF(O136&lt;M136,1,0)</f>
        <v>0</v>
      </c>
      <c r="O136" s="250">
        <f>MMULT(P136:T136,$A$2:$A$6)</f>
        <v>1.7677503703005027E-3</v>
      </c>
      <c r="P136" s="158">
        <v>5.2709176749765607E-3</v>
      </c>
      <c r="Q136" s="158">
        <v>-5.3898284399800378E-4</v>
      </c>
      <c r="R136" s="158">
        <v>-5.8170020578994786E-3</v>
      </c>
      <c r="S136" s="158">
        <v>4.6662674043300711E-3</v>
      </c>
      <c r="T136" s="155">
        <v>5.2575516740933637E-3</v>
      </c>
      <c r="U136" s="239">
        <v>41489</v>
      </c>
      <c r="V136" s="154"/>
      <c r="W136" s="154"/>
      <c r="Y136" s="97"/>
    </row>
    <row r="137" spans="5:25" x14ac:dyDescent="0.25">
      <c r="E137" s="138">
        <v>41488</v>
      </c>
      <c r="F137" s="186">
        <v>-1.0041293563601856E-2</v>
      </c>
      <c r="G137" s="186">
        <v>-5.5277024178279569E-3</v>
      </c>
      <c r="H137" s="186">
        <v>-1.2013630871960636E-2</v>
      </c>
      <c r="I137" s="186">
        <v>-7.2706312151023106E-3</v>
      </c>
      <c r="J137" s="187">
        <v>-7.1685823270793338E-3</v>
      </c>
      <c r="K137" s="225" cm="1">
        <f t="array" ref="K137">SQRT(MMULT(MMULT(TRANSPOSE($A$2:$A$6),MMULT(TRANSPOSE(EXP(F138:$J$516)-1),EXP(F138:$J$516)-1)/COUNTA(J138:$J$516)),$A$2:$A$6))*_xlfn.NORM.S.INV($E$3)</f>
        <v>-1.7512624242737369E-2</v>
      </c>
      <c r="L137" s="82">
        <f>IF(O137&lt;K137,1,0)</f>
        <v>0</v>
      </c>
      <c r="M137" s="248" cm="1">
        <f t="array" ref="M137">SQRT(MMULT(MMULT(TRANSPOSE($A$2:$A$6),MMULT(TRANSPOSE(EXP(F138:J389)-1),EXP(F138:J389)-1)/COUNTA(J138:J389)),$A$2:$A$6))*_xlfn.NORM.S.INV($E$3)</f>
        <v>-1.443113696542694E-2</v>
      </c>
      <c r="N137" s="82">
        <f>IF(O137&lt;M137,1,0)</f>
        <v>0</v>
      </c>
      <c r="O137" s="250">
        <f>MMULT(P137:T137,$A$2:$A$6)</f>
        <v>-8.3664939289300085E-3</v>
      </c>
      <c r="P137" s="158">
        <v>-9.9910480925265999E-3</v>
      </c>
      <c r="Q137" s="158">
        <v>-5.5124527822389968E-3</v>
      </c>
      <c r="R137" s="158">
        <v>-1.1941755325283632E-2</v>
      </c>
      <c r="S137" s="158">
        <v>-7.244264116484489E-3</v>
      </c>
      <c r="T137" s="155">
        <v>-7.1429493281163214E-3</v>
      </c>
      <c r="U137" s="239">
        <v>41488</v>
      </c>
      <c r="V137" s="154"/>
      <c r="W137" s="154"/>
      <c r="Y137" s="97"/>
    </row>
    <row r="138" spans="5:25" x14ac:dyDescent="0.25">
      <c r="E138" s="138">
        <v>41487</v>
      </c>
      <c r="F138" s="186">
        <v>4.6168444236496964E-2</v>
      </c>
      <c r="G138" s="186">
        <v>8.6119767158412842E-3</v>
      </c>
      <c r="H138" s="186">
        <v>1.6418307901252611E-2</v>
      </c>
      <c r="I138" s="186">
        <v>-4.7281030789691602E-4</v>
      </c>
      <c r="J138" s="187">
        <v>3.5779001489246519E-3</v>
      </c>
      <c r="K138" s="225" cm="1">
        <f t="array" ref="K138">SQRT(MMULT(MMULT(TRANSPOSE($A$2:$A$6),MMULT(TRANSPOSE(EXP(F139:$J$516)-1),EXP(F139:$J$516)-1)/COUNTA(J139:$J$516)),$A$2:$A$6))*_xlfn.NORM.S.INV($E$3)</f>
        <v>-1.7442283209327943E-2</v>
      </c>
      <c r="L138" s="82">
        <f>IF(O138&lt;K138,1,0)</f>
        <v>0</v>
      </c>
      <c r="M138" s="248" cm="1">
        <f t="array" ref="M138">SQRT(MMULT(MMULT(TRANSPOSE($A$2:$A$6),MMULT(TRANSPOSE(EXP(F139:J390)-1),EXP(F139:J390)-1)/COUNTA(J139:J390)),$A$2:$A$6))*_xlfn.NORM.S.INV($E$3)</f>
        <v>-1.426303144785872E-2</v>
      </c>
      <c r="N138" s="82">
        <f>IF(O138&lt;M138,1,0)</f>
        <v>0</v>
      </c>
      <c r="O138" s="250">
        <f>MMULT(P138:T138,$A$2:$A$6)</f>
        <v>1.5113080966678939E-2</v>
      </c>
      <c r="P138" s="158">
        <v>4.7250799462042803E-2</v>
      </c>
      <c r="Q138" s="158">
        <v>8.6491664697554427E-3</v>
      </c>
      <c r="R138" s="158">
        <v>1.6553828978147944E-2</v>
      </c>
      <c r="S138" s="158">
        <v>-4.7269855071729872E-4</v>
      </c>
      <c r="T138" s="155">
        <v>3.5843084741657982E-3</v>
      </c>
      <c r="U138" s="239">
        <v>41487</v>
      </c>
      <c r="V138" s="154"/>
      <c r="W138" s="154"/>
      <c r="Y138" s="97"/>
    </row>
    <row r="139" spans="5:25" x14ac:dyDescent="0.25">
      <c r="E139" s="138">
        <v>41486</v>
      </c>
      <c r="F139" s="186">
        <v>8.8360917632816279E-3</v>
      </c>
      <c r="G139" s="186">
        <v>1.3137221106849775E-2</v>
      </c>
      <c r="H139" s="186">
        <v>-7.1155265987428691E-3</v>
      </c>
      <c r="I139" s="186">
        <v>3.546034292082109E-4</v>
      </c>
      <c r="J139" s="187">
        <v>3.1650815247606649E-2</v>
      </c>
      <c r="K139" s="225" cm="1">
        <f t="array" ref="K139">SQRT(MMULT(MMULT(TRANSPOSE($A$2:$A$6),MMULT(TRANSPOSE(EXP(F140:$J$516)-1),EXP(F140:$J$516)-1)/COUNTA(J140:$J$516)),$A$2:$A$6))*_xlfn.NORM.S.INV($E$3)</f>
        <v>-1.7428240111190988E-2</v>
      </c>
      <c r="L139" s="82">
        <f>IF(O139&lt;K139,1,0)</f>
        <v>0</v>
      </c>
      <c r="M139" s="248" cm="1">
        <f t="array" ref="M139">SQRT(MMULT(MMULT(TRANSPOSE($A$2:$A$6),MMULT(TRANSPOSE(EXP(F140:J391)-1),EXP(F140:J391)-1)/COUNTA(J140:J391)),$A$2:$A$6))*_xlfn.NORM.S.INV($E$3)</f>
        <v>-1.4198669695786939E-2</v>
      </c>
      <c r="N139" s="82">
        <f>IF(O139&lt;M139,1,0)</f>
        <v>0</v>
      </c>
      <c r="O139" s="250">
        <f>MMULT(P139:T139,$A$2:$A$6)</f>
        <v>9.5041125582014281E-3</v>
      </c>
      <c r="P139" s="158">
        <v>8.8752452584324182E-3</v>
      </c>
      <c r="Q139" s="158">
        <v>1.3223893525085018E-2</v>
      </c>
      <c r="R139" s="158">
        <v>-7.0902711767324433E-3</v>
      </c>
      <c r="S139" s="158">
        <v>3.5466630843639102E-4</v>
      </c>
      <c r="T139" s="155">
        <v>3.2157028875785754E-2</v>
      </c>
      <c r="U139" s="239">
        <v>41486</v>
      </c>
      <c r="V139" s="154"/>
      <c r="W139" s="154"/>
      <c r="Y139" s="97"/>
    </row>
    <row r="140" spans="5:25" x14ac:dyDescent="0.25">
      <c r="E140" s="138">
        <v>41485</v>
      </c>
      <c r="F140" s="186">
        <v>-5.1638184429472775E-3</v>
      </c>
      <c r="G140" s="186">
        <v>-8.6036788875277961E-4</v>
      </c>
      <c r="H140" s="186">
        <v>-4.5661625284447527E-3</v>
      </c>
      <c r="I140" s="186">
        <v>-1.1784166354917545E-2</v>
      </c>
      <c r="J140" s="187">
        <v>-5.690826303075047E-4</v>
      </c>
      <c r="K140" s="225" cm="1">
        <f t="array" ref="K140">SQRT(MMULT(MMULT(TRANSPOSE($A$2:$A$6),MMULT(TRANSPOSE(EXP(F141:$J$516)-1),EXP(F141:$J$516)-1)/COUNTA(J141:$J$516)),$A$2:$A$6))*_xlfn.NORM.S.INV($E$3)</f>
        <v>-1.7442785720536366E-2</v>
      </c>
      <c r="L140" s="82">
        <f>IF(O140&lt;K140,1,0)</f>
        <v>0</v>
      </c>
      <c r="M140" s="248" cm="1">
        <f t="array" ref="M140">SQRT(MMULT(MMULT(TRANSPOSE($A$2:$A$6),MMULT(TRANSPOSE(EXP(F141:J392)-1),EXP(F141:J392)-1)/COUNTA(J141:J392)),$A$2:$A$6))*_xlfn.NORM.S.INV($E$3)</f>
        <v>-1.4193394955073938E-2</v>
      </c>
      <c r="N140" s="82">
        <f>IF(O140&lt;M140,1,0)</f>
        <v>0</v>
      </c>
      <c r="O140" s="250">
        <f>MMULT(P140:T140,$A$2:$A$6)</f>
        <v>-4.5700371848014908E-3</v>
      </c>
      <c r="P140" s="158">
        <v>-5.1505088517838082E-3</v>
      </c>
      <c r="Q140" s="158">
        <v>-8.5999787842339082E-4</v>
      </c>
      <c r="R140" s="158">
        <v>-4.5557534575232372E-3</v>
      </c>
      <c r="S140" s="158">
        <v>-1.1715005002777223E-2</v>
      </c>
      <c r="T140" s="155">
        <v>-5.6892073349978922E-4</v>
      </c>
      <c r="U140" s="239">
        <v>41485</v>
      </c>
      <c r="V140" s="154"/>
      <c r="W140" s="154"/>
      <c r="Y140" s="97"/>
    </row>
    <row r="141" spans="5:25" x14ac:dyDescent="0.25">
      <c r="E141" s="138">
        <v>41482</v>
      </c>
      <c r="F141" s="186">
        <v>-7.0653076291467875E-3</v>
      </c>
      <c r="G141" s="186">
        <v>-7.9425891516831781E-3</v>
      </c>
      <c r="H141" s="186">
        <v>-7.0329743822240233E-3</v>
      </c>
      <c r="I141" s="186">
        <v>7.9334202025043363E-3</v>
      </c>
      <c r="J141" s="187">
        <v>4.8469326017237142E-3</v>
      </c>
      <c r="K141" s="225" cm="1">
        <f t="array" ref="K141">SQRT(MMULT(MMULT(TRANSPOSE($A$2:$A$6),MMULT(TRANSPOSE(EXP(F142:$J$516)-1),EXP(F142:$J$516)-1)/COUNTA(J142:$J$516)),$A$2:$A$6))*_xlfn.NORM.S.INV($E$3)</f>
        <v>-1.7464647855873171E-2</v>
      </c>
      <c r="L141" s="82">
        <f>IF(O141&lt;K141,1,0)</f>
        <v>0</v>
      </c>
      <c r="M141" s="248" cm="1">
        <f t="array" ref="M141">SQRT(MMULT(MMULT(TRANSPOSE($A$2:$A$6),MMULT(TRANSPOSE(EXP(F142:J393)-1),EXP(F142:J393)-1)/COUNTA(J142:J393)),$A$2:$A$6))*_xlfn.NORM.S.INV($E$3)</f>
        <v>-1.4211172636463943E-2</v>
      </c>
      <c r="N141" s="82">
        <f>IF(O141&lt;M141,1,0)</f>
        <v>0</v>
      </c>
      <c r="O141" s="250">
        <f>MMULT(P141:T141,$A$2:$A$6)</f>
        <v>-1.8272333806041324E-3</v>
      </c>
      <c r="P141" s="158">
        <v>-7.0404070211962377E-3</v>
      </c>
      <c r="Q141" s="158">
        <v>-7.9111301342486007E-3</v>
      </c>
      <c r="R141" s="158">
        <v>-7.0083008944472613E-3</v>
      </c>
      <c r="S141" s="158">
        <v>7.964973166339151E-3</v>
      </c>
      <c r="T141" s="155">
        <v>4.8586979805322894E-3</v>
      </c>
      <c r="U141" s="239">
        <v>41482</v>
      </c>
      <c r="V141" s="154"/>
      <c r="W141" s="154"/>
      <c r="Y141" s="97"/>
    </row>
    <row r="142" spans="5:25" x14ac:dyDescent="0.25">
      <c r="E142" s="138">
        <v>41481</v>
      </c>
      <c r="F142" s="186">
        <v>-1.9078340376296576E-2</v>
      </c>
      <c r="G142" s="186">
        <v>-1.5851529230881158E-2</v>
      </c>
      <c r="H142" s="186">
        <v>2.8073403672905545E-3</v>
      </c>
      <c r="I142" s="186">
        <v>-1.4570674637870309E-2</v>
      </c>
      <c r="J142" s="187">
        <v>4.2960253474553269E-3</v>
      </c>
      <c r="K142" s="225" cm="1">
        <f t="array" ref="K142">SQRT(MMULT(MMULT(TRANSPOSE($A$2:$A$6),MMULT(TRANSPOSE(EXP(F143:$J$516)-1),EXP(F143:$J$516)-1)/COUNTA(J143:$J$516)),$A$2:$A$6))*_xlfn.NORM.S.INV($E$3)</f>
        <v>-1.7458802359852608E-2</v>
      </c>
      <c r="L142" s="82">
        <f>IF(O142&lt;K142,1,0)</f>
        <v>0</v>
      </c>
      <c r="M142" s="248" cm="1">
        <f t="array" ref="M142">SQRT(MMULT(MMULT(TRANSPOSE($A$2:$A$6),MMULT(TRANSPOSE(EXP(F143:J394)-1),EXP(F143:J394)-1)/COUNTA(J143:J394)),$A$2:$A$6))*_xlfn.NORM.S.INV($E$3)</f>
        <v>-1.4246096543828884E-2</v>
      </c>
      <c r="N142" s="82">
        <f>IF(O142&lt;M142,1,0)</f>
        <v>0</v>
      </c>
      <c r="O142" s="250">
        <f>MMULT(P142:T142,$A$2:$A$6)</f>
        <v>-8.3945081178808719E-3</v>
      </c>
      <c r="P142" s="158">
        <v>-1.8897500706871018E-2</v>
      </c>
      <c r="Q142" s="158">
        <v>-1.5726554957219196E-2</v>
      </c>
      <c r="R142" s="158">
        <v>2.8112846373653522E-3</v>
      </c>
      <c r="S142" s="158">
        <v>-1.4465036055687386E-2</v>
      </c>
      <c r="T142" s="155">
        <v>4.3052664930078866E-3</v>
      </c>
      <c r="U142" s="239">
        <v>41481</v>
      </c>
      <c r="V142" s="154"/>
      <c r="W142" s="154"/>
      <c r="Y142" s="97"/>
    </row>
    <row r="143" spans="5:25" x14ac:dyDescent="0.25">
      <c r="E143" s="138">
        <v>41480</v>
      </c>
      <c r="F143" s="186">
        <v>4.7029547943259649E-3</v>
      </c>
      <c r="G143" s="186">
        <v>7.7403498745219875E-3</v>
      </c>
      <c r="H143" s="186">
        <v>-1.6224573644506E-2</v>
      </c>
      <c r="I143" s="186">
        <v>-3.0550711146740909E-3</v>
      </c>
      <c r="J143" s="187">
        <v>-1.7207539904282409E-3</v>
      </c>
      <c r="K143" s="225" cm="1">
        <f t="array" ref="K143">SQRT(MMULT(MMULT(TRANSPOSE($A$2:$A$6),MMULT(TRANSPOSE(EXP(F144:$J$516)-1),EXP(F144:$J$516)-1)/COUNTA(J144:$J$516)),$A$2:$A$6))*_xlfn.NORM.S.INV($E$3)</f>
        <v>-1.7481024538109541E-2</v>
      </c>
      <c r="L143" s="82">
        <f>IF(O143&lt;K143,1,0)</f>
        <v>0</v>
      </c>
      <c r="M143" s="248" cm="1">
        <f t="array" ref="M143">SQRT(MMULT(MMULT(TRANSPOSE($A$2:$A$6),MMULT(TRANSPOSE(EXP(F144:J395)-1),EXP(F144:J395)-1)/COUNTA(J144:J395)),$A$2:$A$6))*_xlfn.NORM.S.INV($E$3)</f>
        <v>-1.4343776740605741E-2</v>
      </c>
      <c r="N143" s="82">
        <f>IF(O143&lt;M143,1,0)</f>
        <v>0</v>
      </c>
      <c r="O143" s="250">
        <f>MMULT(P143:T143,$A$2:$A$6)</f>
        <v>-1.6757865596142897E-3</v>
      </c>
      <c r="P143" s="158">
        <v>4.7140310431166288E-3</v>
      </c>
      <c r="Q143" s="158">
        <v>7.7703838236937717E-3</v>
      </c>
      <c r="R143" s="158">
        <v>-1.6093664189090306E-2</v>
      </c>
      <c r="S143" s="158">
        <v>-3.0504091336858163E-3</v>
      </c>
      <c r="T143" s="155">
        <v>-1.7192743421057255E-3</v>
      </c>
      <c r="U143" s="239">
        <v>41480</v>
      </c>
      <c r="V143" s="154"/>
      <c r="W143" s="154"/>
      <c r="Y143" s="97"/>
    </row>
    <row r="144" spans="5:25" x14ac:dyDescent="0.25">
      <c r="E144" s="138">
        <v>41479</v>
      </c>
      <c r="F144" s="186">
        <v>4.2645088001581561E-3</v>
      </c>
      <c r="G144" s="186">
        <v>3.5454562524697753E-3</v>
      </c>
      <c r="H144" s="186">
        <v>4.645134869902233E-2</v>
      </c>
      <c r="I144" s="186">
        <v>-3.0700909824988961E-2</v>
      </c>
      <c r="J144" s="187">
        <v>1.268768773438924E-2</v>
      </c>
      <c r="K144" s="225" cm="1">
        <f t="array" ref="K144">SQRT(MMULT(MMULT(TRANSPOSE($A$2:$A$6),MMULT(TRANSPOSE(EXP(F145:$J$516)-1),EXP(F145:$J$516)-1)/COUNTA(J145:$J$516)),$A$2:$A$6))*_xlfn.NORM.S.INV($E$3)</f>
        <v>-1.7480603984994625E-2</v>
      </c>
      <c r="L144" s="82">
        <f>IF(O144&lt;K144,1,0)</f>
        <v>0</v>
      </c>
      <c r="M144" s="248" cm="1">
        <f t="array" ref="M144">SQRT(MMULT(MMULT(TRANSPOSE($A$2:$A$6),MMULT(TRANSPOSE(EXP(F145:J396)-1),EXP(F145:J396)-1)/COUNTA(J145:J396)),$A$2:$A$6))*_xlfn.NORM.S.INV($E$3)</f>
        <v>-1.4401961452217324E-2</v>
      </c>
      <c r="N144" s="82">
        <f>IF(O144&lt;M144,1,0)</f>
        <v>0</v>
      </c>
      <c r="O144" s="250">
        <f>MMULT(P144:T144,$A$2:$A$6)</f>
        <v>7.5813143733292291E-3</v>
      </c>
      <c r="P144" s="158">
        <v>4.2736147573549932E-3</v>
      </c>
      <c r="Q144" s="158">
        <v>3.5517488169618527E-3</v>
      </c>
      <c r="R144" s="158">
        <v>4.7547113298870958E-2</v>
      </c>
      <c r="S144" s="158">
        <v>-3.0234422938644312E-2</v>
      </c>
      <c r="T144" s="155">
        <v>1.2768517932102652E-2</v>
      </c>
      <c r="U144" s="239">
        <v>41479</v>
      </c>
      <c r="V144" s="154"/>
      <c r="W144" s="154"/>
      <c r="Y144" s="97"/>
    </row>
    <row r="145" spans="5:25" x14ac:dyDescent="0.25">
      <c r="E145" s="138">
        <v>41478</v>
      </c>
      <c r="F145" s="186">
        <v>1.2039004847647286E-2</v>
      </c>
      <c r="G145" s="186">
        <v>1.9317401433304085E-3</v>
      </c>
      <c r="H145" s="186">
        <v>-1.3539807001610931E-2</v>
      </c>
      <c r="I145" s="186">
        <v>7.5976364179999225E-3</v>
      </c>
      <c r="J145" s="187">
        <v>-6.3638297687983684E-3</v>
      </c>
      <c r="K145" s="225" cm="1">
        <f t="array" ref="K145">SQRT(MMULT(MMULT(TRANSPOSE($A$2:$A$6),MMULT(TRANSPOSE(EXP(F146:$J$516)-1),EXP(F146:$J$516)-1)/COUNTA(J146:$J$516)),$A$2:$A$6))*_xlfn.NORM.S.INV($E$3)</f>
        <v>-1.7504088002508956E-2</v>
      </c>
      <c r="L145" s="82">
        <f>IF(O145&lt;K145,1,0)</f>
        <v>0</v>
      </c>
      <c r="M145" s="248" cm="1">
        <f t="array" ref="M145">SQRT(MMULT(MMULT(TRANSPOSE($A$2:$A$6),MMULT(TRANSPOSE(EXP(F146:J397)-1),EXP(F146:J397)-1)/COUNTA(J146:J397)),$A$2:$A$6))*_xlfn.NORM.S.INV($E$3)</f>
        <v>-1.4413933469736804E-2</v>
      </c>
      <c r="N145" s="82">
        <f>IF(O145&lt;M145,1,0)</f>
        <v>0</v>
      </c>
      <c r="O145" s="250">
        <f>MMULT(P145:T145,$A$2:$A$6)</f>
        <v>3.7595291979239929E-4</v>
      </c>
      <c r="P145" s="158">
        <v>1.2111765361395355E-2</v>
      </c>
      <c r="Q145" s="158">
        <v>1.9336071553215373E-3</v>
      </c>
      <c r="R145" s="158">
        <v>-1.3448556118836996E-2</v>
      </c>
      <c r="S145" s="158">
        <v>7.6265716910450809E-3</v>
      </c>
      <c r="T145" s="155">
        <v>-6.3436234899629795E-3</v>
      </c>
      <c r="U145" s="239">
        <v>41478</v>
      </c>
      <c r="V145" s="154"/>
      <c r="W145" s="154"/>
      <c r="Y145" s="97"/>
    </row>
    <row r="146" spans="5:25" x14ac:dyDescent="0.25">
      <c r="E146" s="138">
        <v>41475</v>
      </c>
      <c r="F146" s="186">
        <v>-4.6572040898423665E-4</v>
      </c>
      <c r="G146" s="186">
        <v>6.208065744389508E-3</v>
      </c>
      <c r="H146" s="186">
        <v>-1.8824766217438221E-3</v>
      </c>
      <c r="I146" s="186">
        <v>4.9147826552978086E-3</v>
      </c>
      <c r="J146" s="187">
        <v>-1.2038110569643424E-2</v>
      </c>
      <c r="K146" s="225" cm="1">
        <f t="array" ref="K146">SQRT(MMULT(MMULT(TRANSPOSE($A$2:$A$6),MMULT(TRANSPOSE(EXP(F147:$J$516)-1),EXP(F147:$J$516)-1)/COUNTA(J147:$J$516)),$A$2:$A$6))*_xlfn.NORM.S.INV($E$3)</f>
        <v>-1.7527559766121577E-2</v>
      </c>
      <c r="L146" s="82">
        <f>IF(O146&lt;K146,1,0)</f>
        <v>0</v>
      </c>
      <c r="M146" s="248" cm="1">
        <f t="array" ref="M146">SQRT(MMULT(MMULT(TRANSPOSE($A$2:$A$6),MMULT(TRANSPOSE(EXP(F147:J398)-1),EXP(F147:J398)-1)/COUNTA(J147:J398)),$A$2:$A$6))*_xlfn.NORM.S.INV($E$3)</f>
        <v>-1.4418079655554611E-2</v>
      </c>
      <c r="N146" s="82">
        <f>IF(O146&lt;M146,1,0)</f>
        <v>0</v>
      </c>
      <c r="O146" s="250">
        <f>MMULT(P146:T146,$A$2:$A$6)</f>
        <v>-6.3160090304532619E-4</v>
      </c>
      <c r="P146" s="158">
        <v>-4.6561197806804788E-4</v>
      </c>
      <c r="Q146" s="158">
        <v>6.2273757230575377E-3</v>
      </c>
      <c r="R146" s="158">
        <v>-1.880705873932853E-3</v>
      </c>
      <c r="S146" s="158">
        <v>4.9268800100756849E-3</v>
      </c>
      <c r="T146" s="155">
        <v>-1.1965942396358953E-2</v>
      </c>
      <c r="U146" s="239">
        <v>41475</v>
      </c>
      <c r="V146" s="154"/>
      <c r="W146" s="154"/>
      <c r="Y146" s="97"/>
    </row>
    <row r="147" spans="5:25" x14ac:dyDescent="0.25">
      <c r="E147" s="138">
        <v>41474</v>
      </c>
      <c r="F147" s="186">
        <v>-4.512970074662964E-3</v>
      </c>
      <c r="G147" s="186">
        <v>3.3526887403854196E-3</v>
      </c>
      <c r="H147" s="186">
        <v>2.0772136225372844E-3</v>
      </c>
      <c r="I147" s="186">
        <v>-2.8261333119369669E-3</v>
      </c>
      <c r="J147" s="187">
        <v>1.9966014532898941E-3</v>
      </c>
      <c r="K147" s="225" cm="1">
        <f t="array" ref="K147">SQRT(MMULT(MMULT(TRANSPOSE($A$2:$A$6),MMULT(TRANSPOSE(EXP(F148:$J$516)-1),EXP(F148:$J$516)-1)/COUNTA(J148:$J$516)),$A$2:$A$6))*_xlfn.NORM.S.INV($E$3)</f>
        <v>-1.7551293570858169E-2</v>
      </c>
      <c r="L147" s="82">
        <f>IF(O147&lt;K147,1,0)</f>
        <v>0</v>
      </c>
      <c r="M147" s="248" cm="1">
        <f t="array" ref="M147">SQRT(MMULT(MMULT(TRANSPOSE($A$2:$A$6),MMULT(TRANSPOSE(EXP(F148:J399)-1),EXP(F148:J399)-1)/COUNTA(J148:J399)),$A$2:$A$6))*_xlfn.NORM.S.INV($E$3)</f>
        <v>-1.4421801604802215E-2</v>
      </c>
      <c r="N147" s="82">
        <f>IF(O147&lt;M147,1,0)</f>
        <v>0</v>
      </c>
      <c r="O147" s="250">
        <f>MMULT(P147:T147,$A$2:$A$6)</f>
        <v>2.2267663661224035E-5</v>
      </c>
      <c r="P147" s="158">
        <v>-4.5028019271482478E-3</v>
      </c>
      <c r="Q147" s="158">
        <v>3.3583152875436006E-3</v>
      </c>
      <c r="R147" s="158">
        <v>2.0793725253294149E-3</v>
      </c>
      <c r="S147" s="158">
        <v>-2.8221435566003761E-3</v>
      </c>
      <c r="T147" s="155">
        <v>1.9985959891817284E-3</v>
      </c>
      <c r="U147" s="239">
        <v>41474</v>
      </c>
      <c r="V147" s="154"/>
      <c r="W147" s="154"/>
      <c r="Y147" s="97"/>
    </row>
    <row r="148" spans="5:25" x14ac:dyDescent="0.25">
      <c r="E148" s="138">
        <v>41473</v>
      </c>
      <c r="F148" s="186">
        <v>6.2437425202400724E-3</v>
      </c>
      <c r="G148" s="186">
        <v>2.4240693566191379E-3</v>
      </c>
      <c r="H148" s="186">
        <v>-4.547209068716632E-4</v>
      </c>
      <c r="I148" s="186">
        <v>5.6706439643372797E-3</v>
      </c>
      <c r="J148" s="187">
        <v>5.7252652914490569E-3</v>
      </c>
      <c r="K148" s="225" cm="1">
        <f t="array" ref="K148">SQRT(MMULT(MMULT(TRANSPOSE($A$2:$A$6),MMULT(TRANSPOSE(EXP(F149:$J$516)-1),EXP(F149:$J$516)-1)/COUNTA(J149:$J$516)),$A$2:$A$6))*_xlfn.NORM.S.INV($E$3)</f>
        <v>-1.7568651916469617E-2</v>
      </c>
      <c r="L148" s="82">
        <f>IF(O148&lt;K148,1,0)</f>
        <v>0</v>
      </c>
      <c r="M148" s="248" cm="1">
        <f t="array" ref="M148">SQRT(MMULT(MMULT(TRANSPOSE($A$2:$A$6),MMULT(TRANSPOSE(EXP(F149:J400)-1),EXP(F149:J400)-1)/COUNTA(J149:J400)),$A$2:$A$6))*_xlfn.NORM.S.INV($E$3)</f>
        <v>-1.4439245503229451E-2</v>
      </c>
      <c r="N148" s="82">
        <f>IF(O148&lt;M148,1,0)</f>
        <v>0</v>
      </c>
      <c r="O148" s="250">
        <f>MMULT(P148:T148,$A$2:$A$6)</f>
        <v>3.9328212017130772E-3</v>
      </c>
      <c r="P148" s="158">
        <v>6.2632753119828966E-3</v>
      </c>
      <c r="Q148" s="158">
        <v>2.427009788198653E-3</v>
      </c>
      <c r="R148" s="158">
        <v>-4.5461753698883278E-4</v>
      </c>
      <c r="S148" s="158">
        <v>5.6867525000185992E-3</v>
      </c>
      <c r="T148" s="155">
        <v>5.7416859453540692E-3</v>
      </c>
      <c r="U148" s="239">
        <v>41473</v>
      </c>
      <c r="V148" s="154"/>
      <c r="W148" s="154"/>
      <c r="Y148" s="97"/>
    </row>
    <row r="149" spans="5:25" x14ac:dyDescent="0.25">
      <c r="E149" s="138">
        <v>41472</v>
      </c>
      <c r="F149" s="186">
        <v>3.470995909489199E-3</v>
      </c>
      <c r="G149" s="186">
        <v>2.3514067689276875E-3</v>
      </c>
      <c r="H149" s="186">
        <v>-8.4083868964106474E-3</v>
      </c>
      <c r="I149" s="186">
        <v>1.2487045812384202E-2</v>
      </c>
      <c r="J149" s="187">
        <v>-2.5803386259834133E-3</v>
      </c>
      <c r="K149" s="225" cm="1">
        <f t="array" ref="K149">SQRT(MMULT(MMULT(TRANSPOSE($A$2:$A$6),MMULT(TRANSPOSE(EXP(F150:$J$516)-1),EXP(F150:$J$516)-1)/COUNTA(J150:$J$516)),$A$2:$A$6))*_xlfn.NORM.S.INV($E$3)</f>
        <v>-1.7591641547206025E-2</v>
      </c>
      <c r="L149" s="82">
        <f>IF(O149&lt;K149,1,0)</f>
        <v>0</v>
      </c>
      <c r="M149" s="248" cm="1">
        <f t="array" ref="M149">SQRT(MMULT(MMULT(TRANSPOSE($A$2:$A$6),MMULT(TRANSPOSE(EXP(F150:J401)-1),EXP(F150:J401)-1)/COUNTA(J150:J401)),$A$2:$A$6))*_xlfn.NORM.S.INV($E$3)</f>
        <v>-1.4461265730486568E-2</v>
      </c>
      <c r="N149" s="82">
        <f>IF(O149&lt;M149,1,0)</f>
        <v>0</v>
      </c>
      <c r="O149" s="250">
        <f>MMULT(P149:T149,$A$2:$A$6)</f>
        <v>1.4892774164886546E-3</v>
      </c>
      <c r="P149" s="158">
        <v>3.4770267914945308E-3</v>
      </c>
      <c r="Q149" s="158">
        <v>2.3541734939644954E-3</v>
      </c>
      <c r="R149" s="158">
        <v>-8.3731352835696438E-3</v>
      </c>
      <c r="S149" s="158">
        <v>1.2565334494357927E-2</v>
      </c>
      <c r="T149" s="155">
        <v>-2.5770124138040362E-3</v>
      </c>
      <c r="U149" s="239">
        <v>41472</v>
      </c>
      <c r="V149" s="154"/>
      <c r="W149" s="154"/>
      <c r="Y149" s="97"/>
    </row>
    <row r="150" spans="5:25" x14ac:dyDescent="0.25">
      <c r="E150" s="138">
        <v>41471</v>
      </c>
      <c r="F150" s="186">
        <v>3.4827575772363572E-3</v>
      </c>
      <c r="G150" s="186">
        <v>3.3013484136552767E-3</v>
      </c>
      <c r="H150" s="186">
        <v>-1.2882336525073414E-4</v>
      </c>
      <c r="I150" s="186">
        <v>-2.6919400111163165E-3</v>
      </c>
      <c r="J150" s="187">
        <v>-8.5879300911191115E-4</v>
      </c>
      <c r="K150" s="225" cm="1">
        <f t="array" ref="K150">SQRT(MMULT(MMULT(TRANSPOSE($A$2:$A$6),MMULT(TRANSPOSE(EXP(F151:$J$516)-1),EXP(F151:$J$516)-1)/COUNTA(J151:$J$516)),$A$2:$A$6))*_xlfn.NORM.S.INV($E$3)</f>
        <v>-1.7615494021526394E-2</v>
      </c>
      <c r="L150" s="82">
        <f>IF(O150&lt;K150,1,0)</f>
        <v>0</v>
      </c>
      <c r="M150" s="248" cm="1">
        <f t="array" ref="M150">SQRT(MMULT(MMULT(TRANSPOSE($A$2:$A$6),MMULT(TRANSPOSE(EXP(F151:J402)-1),EXP(F151:J402)-1)/COUNTA(J151:J402)),$A$2:$A$6))*_xlfn.NORM.S.INV($E$3)</f>
        <v>-1.4463884647448234E-2</v>
      </c>
      <c r="N150" s="82">
        <f>IF(O150&lt;M150,1,0)</f>
        <v>0</v>
      </c>
      <c r="O150" s="250">
        <f>MMULT(P150:T150,$A$2:$A$6)</f>
        <v>6.2401477619427042E-4</v>
      </c>
      <c r="P150" s="158">
        <v>3.4888294242847451E-3</v>
      </c>
      <c r="Q150" s="158">
        <v>3.3068038661272503E-3</v>
      </c>
      <c r="R150" s="158">
        <v>-1.2881506787731922E-4</v>
      </c>
      <c r="S150" s="158">
        <v>-2.6883199896267085E-3</v>
      </c>
      <c r="T150" s="155">
        <v>-8.5842435193661526E-4</v>
      </c>
      <c r="U150" s="239">
        <v>41471</v>
      </c>
      <c r="V150" s="154"/>
      <c r="W150" s="154"/>
      <c r="Y150" s="97"/>
    </row>
    <row r="151" spans="5:25" x14ac:dyDescent="0.25">
      <c r="E151" s="138">
        <v>41468</v>
      </c>
      <c r="F151" s="186">
        <v>8.5575308590809928E-3</v>
      </c>
      <c r="G151" s="186">
        <v>1.219902469105132E-2</v>
      </c>
      <c r="H151" s="186">
        <v>1.5469974560704861E-3</v>
      </c>
      <c r="I151" s="186">
        <v>9.2794372832464452E-3</v>
      </c>
      <c r="J151" s="187">
        <v>6.6026540096433594E-3</v>
      </c>
      <c r="K151" s="225" cm="1">
        <f t="array" ref="K151">SQRT(MMULT(MMULT(TRANSPOSE($A$2:$A$6),MMULT(TRANSPOSE(EXP(F152:$J$516)-1),EXP(F152:$J$516)-1)/COUNTA(J152:$J$516)),$A$2:$A$6))*_xlfn.NORM.S.INV($E$3)</f>
        <v>-1.7614849251855202E-2</v>
      </c>
      <c r="L151" s="82">
        <f>IF(O151&lt;K151,1,0)</f>
        <v>0</v>
      </c>
      <c r="M151" s="248" cm="1">
        <f t="array" ref="M151">SQRT(MMULT(MMULT(TRANSPOSE($A$2:$A$6),MMULT(TRANSPOSE(EXP(F152:J403)-1),EXP(F152:J403)-1)/COUNTA(J152:J403)),$A$2:$A$6))*_xlfn.NORM.S.INV($E$3)</f>
        <v>-1.448487973418779E-2</v>
      </c>
      <c r="N151" s="82">
        <f>IF(O151&lt;M151,1,0)</f>
        <v>0</v>
      </c>
      <c r="O151" s="250">
        <f>MMULT(P151:T151,$A$2:$A$6)</f>
        <v>7.6726612966047554E-3</v>
      </c>
      <c r="P151" s="158">
        <v>8.5942511966845547E-3</v>
      </c>
      <c r="Q151" s="158">
        <v>1.2273736286531278E-2</v>
      </c>
      <c r="R151" s="158">
        <v>1.5481946739197561E-3</v>
      </c>
      <c r="S151" s="158">
        <v>9.3226247431383857E-3</v>
      </c>
      <c r="T151" s="155">
        <v>6.6244995827497988E-3</v>
      </c>
      <c r="U151" s="239">
        <v>41468</v>
      </c>
      <c r="V151" s="154"/>
      <c r="W151" s="154"/>
      <c r="Y151" s="97"/>
    </row>
    <row r="152" spans="5:25" x14ac:dyDescent="0.25">
      <c r="E152" s="138">
        <v>41467</v>
      </c>
      <c r="F152" s="186">
        <v>1.3833029135265131E-2</v>
      </c>
      <c r="G152" s="186">
        <v>1.5155600829935647E-3</v>
      </c>
      <c r="H152" s="186">
        <v>-9.8839911783008706E-3</v>
      </c>
      <c r="I152" s="186">
        <v>3.5219218077884853E-3</v>
      </c>
      <c r="J152" s="187">
        <v>-4.310943470454136E-3</v>
      </c>
      <c r="K152" s="225" cm="1">
        <f t="array" ref="K152">SQRT(MMULT(MMULT(TRANSPOSE($A$2:$A$6),MMULT(TRANSPOSE(EXP(F153:$J$516)-1),EXP(F153:$J$516)-1)/COUNTA(J153:$J$516)),$A$2:$A$6))*_xlfn.NORM.S.INV($E$3)</f>
        <v>-1.7638634453592185E-2</v>
      </c>
      <c r="L152" s="82">
        <f>IF(O152&lt;K152,1,0)</f>
        <v>0</v>
      </c>
      <c r="M152" s="248" cm="1">
        <f t="array" ref="M152">SQRT(MMULT(MMULT(TRANSPOSE($A$2:$A$6),MMULT(TRANSPOSE(EXP(F153:J404)-1),EXP(F153:J404)-1)/COUNTA(J153:J404)),$A$2:$A$6))*_xlfn.NORM.S.INV($E$3)</f>
        <v>-1.4488291168844994E-2</v>
      </c>
      <c r="N152" s="82">
        <f>IF(O152&lt;M152,1,0)</f>
        <v>0</v>
      </c>
      <c r="O152" s="250">
        <f>MMULT(P152:T152,$A$2:$A$6)</f>
        <v>9.6740371957153596E-4</v>
      </c>
      <c r="P152" s="158">
        <v>1.3929148177252548E-2</v>
      </c>
      <c r="Q152" s="158">
        <v>1.5167091245833486E-3</v>
      </c>
      <c r="R152" s="158">
        <v>-9.8353050738692049E-3</v>
      </c>
      <c r="S152" s="158">
        <v>3.5281310617609751E-3</v>
      </c>
      <c r="T152" s="155">
        <v>-4.3016646918699886E-3</v>
      </c>
      <c r="U152" s="239">
        <v>41467</v>
      </c>
      <c r="V152" s="154"/>
      <c r="W152" s="154"/>
      <c r="Y152" s="97"/>
    </row>
    <row r="153" spans="5:25" x14ac:dyDescent="0.25">
      <c r="E153" s="138">
        <v>41466</v>
      </c>
      <c r="F153" s="186">
        <v>1.4419633361161387E-3</v>
      </c>
      <c r="G153" s="186">
        <v>8.4165744893748475E-3</v>
      </c>
      <c r="H153" s="186">
        <v>1.0722740518822367E-2</v>
      </c>
      <c r="I153" s="186">
        <v>1.4664698506273121E-2</v>
      </c>
      <c r="J153" s="187">
        <v>1.4733552552196025E-2</v>
      </c>
      <c r="K153" s="225" cm="1">
        <f t="array" ref="K153">SQRT(MMULT(MMULT(TRANSPOSE($A$2:$A$6),MMULT(TRANSPOSE(EXP(F154:$J$516)-1),EXP(F154:$J$516)-1)/COUNTA(J154:$J$516)),$A$2:$A$6))*_xlfn.NORM.S.INV($E$3)</f>
        <v>-1.76201654414125E-2</v>
      </c>
      <c r="L153" s="82">
        <f>IF(O153&lt;K153,1,0)</f>
        <v>0</v>
      </c>
      <c r="M153" s="248" cm="1">
        <f t="array" ref="M153">SQRT(MMULT(MMULT(TRANSPOSE($A$2:$A$6),MMULT(TRANSPOSE(EXP(F154:J405)-1),EXP(F154:J405)-1)/COUNTA(J154:J405)),$A$2:$A$6))*_xlfn.NORM.S.INV($E$3)</f>
        <v>-1.4489174497172318E-2</v>
      </c>
      <c r="N153" s="82">
        <f>IF(O153&lt;M153,1,0)</f>
        <v>0</v>
      </c>
      <c r="O153" s="250">
        <f>MMULT(P153:T153,$A$2:$A$6)</f>
        <v>1.005818222692696E-2</v>
      </c>
      <c r="P153" s="158">
        <v>1.4430034651300438E-3</v>
      </c>
      <c r="Q153" s="158">
        <v>8.4520934317859897E-3</v>
      </c>
      <c r="R153" s="158">
        <v>1.0780435131328536E-2</v>
      </c>
      <c r="S153" s="158">
        <v>1.477275274557921E-2</v>
      </c>
      <c r="T153" s="155">
        <v>1.4842626360811018E-2</v>
      </c>
      <c r="U153" s="239">
        <v>41466</v>
      </c>
      <c r="V153" s="154"/>
      <c r="W153" s="154"/>
      <c r="Y153" s="97"/>
    </row>
    <row r="154" spans="5:25" x14ac:dyDescent="0.25">
      <c r="E154" s="138">
        <v>41465</v>
      </c>
      <c r="F154" s="186">
        <v>3.2349971475194787E-3</v>
      </c>
      <c r="G154" s="186">
        <v>1.2147800916341218E-2</v>
      </c>
      <c r="H154" s="186">
        <v>-3.9300384837277309E-3</v>
      </c>
      <c r="I154" s="186">
        <v>1.3879672241931624E-3</v>
      </c>
      <c r="J154" s="187">
        <v>8.7344265607940629E-4</v>
      </c>
      <c r="K154" s="225" cm="1">
        <f t="array" ref="K154">SQRT(MMULT(MMULT(TRANSPOSE($A$2:$A$6),MMULT(TRANSPOSE(EXP(F155:$J$516)-1),EXP(F155:$J$516)-1)/COUNTA(J155:$J$516)),$A$2:$A$6))*_xlfn.NORM.S.INV($E$3)</f>
        <v>-1.7641257258599628E-2</v>
      </c>
      <c r="L154" s="82">
        <f>IF(O154&lt;K154,1,0)</f>
        <v>0</v>
      </c>
      <c r="M154" s="248" cm="1">
        <f t="array" ref="M154">SQRT(MMULT(MMULT(TRANSPOSE($A$2:$A$6),MMULT(TRANSPOSE(EXP(F155:J406)-1),EXP(F155:J406)-1)/COUNTA(J155:J406)),$A$2:$A$6))*_xlfn.NORM.S.INV($E$3)</f>
        <v>-1.4509542392299247E-2</v>
      </c>
      <c r="N154" s="82">
        <f>IF(O154&lt;M154,1,0)</f>
        <v>0</v>
      </c>
      <c r="O154" s="250">
        <f>MMULT(P154:T154,$A$2:$A$6)</f>
        <v>2.7605099312031363E-3</v>
      </c>
      <c r="P154" s="158">
        <v>3.2402353978435716E-3</v>
      </c>
      <c r="Q154" s="158">
        <v>1.2221885132736032E-2</v>
      </c>
      <c r="R154" s="158">
        <v>-3.9223259892606777E-3</v>
      </c>
      <c r="S154" s="158">
        <v>1.3889308964978309E-3</v>
      </c>
      <c r="T154" s="155">
        <v>8.7382421819892642E-4</v>
      </c>
      <c r="U154" s="239">
        <v>41465</v>
      </c>
      <c r="V154" s="154"/>
      <c r="W154" s="154"/>
      <c r="Y154" s="97"/>
    </row>
    <row r="155" spans="5:25" x14ac:dyDescent="0.25">
      <c r="E155" s="138">
        <v>41464</v>
      </c>
      <c r="F155" s="186">
        <v>6.084670601538663E-3</v>
      </c>
      <c r="G155" s="186">
        <v>4.3279602786764062E-3</v>
      </c>
      <c r="H155" s="186">
        <v>-4.8109662600125834E-3</v>
      </c>
      <c r="I155" s="186">
        <v>1.1053502369541815E-2</v>
      </c>
      <c r="J155" s="187">
        <v>-8.7344265607955786E-4</v>
      </c>
      <c r="K155" s="225" cm="1">
        <f t="array" ref="K155">SQRT(MMULT(MMULT(TRANSPOSE($A$2:$A$6),MMULT(TRANSPOSE(EXP(F156:$J$516)-1),EXP(F156:$J$516)-1)/COUNTA(J156:$J$516)),$A$2:$A$6))*_xlfn.NORM.S.INV($E$3)</f>
        <v>-1.7661392159602919E-2</v>
      </c>
      <c r="L155" s="82">
        <f>IF(O155&lt;K155,1,0)</f>
        <v>0</v>
      </c>
      <c r="M155" s="248" cm="1">
        <f t="array" ref="M155">SQRT(MMULT(MMULT(TRANSPOSE($A$2:$A$6),MMULT(TRANSPOSE(EXP(F156:J407)-1),EXP(F156:J407)-1)/COUNTA(J156:J407)),$A$2:$A$6))*_xlfn.NORM.S.INV($E$3)</f>
        <v>-1.4572832339281463E-2</v>
      </c>
      <c r="N155" s="82">
        <f>IF(O155&lt;M155,1,0)</f>
        <v>0</v>
      </c>
      <c r="O155" s="250">
        <f>MMULT(P155:T155,$A$2:$A$6)</f>
        <v>3.1765807718602268E-3</v>
      </c>
      <c r="P155" s="158">
        <v>6.1032198125654524E-3</v>
      </c>
      <c r="Q155" s="158">
        <v>4.3373394247390173E-3</v>
      </c>
      <c r="R155" s="158">
        <v>-4.7994120981554866E-3</v>
      </c>
      <c r="S155" s="158">
        <v>1.1114818036229268E-2</v>
      </c>
      <c r="T155" s="155">
        <v>-8.7306131607711723E-4</v>
      </c>
      <c r="U155" s="239">
        <v>41464</v>
      </c>
      <c r="V155" s="154"/>
      <c r="W155" s="154"/>
      <c r="Y155" s="97"/>
    </row>
    <row r="156" spans="5:25" x14ac:dyDescent="0.25">
      <c r="E156" s="138">
        <v>41461</v>
      </c>
      <c r="F156" s="186">
        <v>1.010776767622408E-2</v>
      </c>
      <c r="G156" s="186">
        <v>1.1522631349816279E-2</v>
      </c>
      <c r="H156" s="186">
        <v>2.0559441199627951E-2</v>
      </c>
      <c r="I156" s="186">
        <v>1.3039307303513544E-2</v>
      </c>
      <c r="J156" s="187">
        <v>-2.3252747498011435E-3</v>
      </c>
      <c r="K156" s="225" cm="1">
        <f t="array" ref="K156">SQRT(MMULT(MMULT(TRANSPOSE($A$2:$A$6),MMULT(TRANSPOSE(EXP(F157:$J$516)-1),EXP(F157:$J$516)-1)/COUNTA(J157:$J$516)),$A$2:$A$6))*_xlfn.NORM.S.INV($E$3)</f>
        <v>-1.7637502364884851E-2</v>
      </c>
      <c r="L156" s="82">
        <f>IF(O156&lt;K156,1,0)</f>
        <v>0</v>
      </c>
      <c r="M156" s="248" cm="1">
        <f t="array" ref="M156">SQRT(MMULT(MMULT(TRANSPOSE($A$2:$A$6),MMULT(TRANSPOSE(EXP(F157:J408)-1),EXP(F157:J408)-1)/COUNTA(J157:J408)),$A$2:$A$6))*_xlfn.NORM.S.INV($E$3)</f>
        <v>-1.4491604714867235E-2</v>
      </c>
      <c r="N156" s="82">
        <f>IF(O156&lt;M156,1,0)</f>
        <v>0</v>
      </c>
      <c r="O156" s="250">
        <f>MMULT(P156:T156,$A$2:$A$6)</f>
        <v>1.0664531008196511E-2</v>
      </c>
      <c r="P156" s="158">
        <v>1.0159023709051862E-2</v>
      </c>
      <c r="Q156" s="158">
        <v>1.1589272581241872E-2</v>
      </c>
      <c r="R156" s="158">
        <v>2.0772242366537519E-2</v>
      </c>
      <c r="S156" s="158">
        <v>1.3124689776826237E-2</v>
      </c>
      <c r="T156" s="155">
        <v>-2.3225733926749426E-3</v>
      </c>
      <c r="U156" s="239">
        <v>41461</v>
      </c>
      <c r="V156" s="154"/>
      <c r="W156" s="154"/>
      <c r="Y156" s="97"/>
    </row>
    <row r="157" spans="5:25" x14ac:dyDescent="0.25">
      <c r="E157" s="138">
        <v>41460</v>
      </c>
      <c r="F157" s="186">
        <v>-9.4833212617850375E-3</v>
      </c>
      <c r="G157" s="186">
        <v>-9.7207096500947048E-3</v>
      </c>
      <c r="H157" s="186">
        <v>1.3044982794560277E-4</v>
      </c>
      <c r="I157" s="186">
        <v>-5.5213733908000473E-3</v>
      </c>
      <c r="J157" s="187">
        <v>5.8064052515422349E-4</v>
      </c>
      <c r="K157" s="225" cm="1">
        <f t="array" ref="K157">SQRT(MMULT(MMULT(TRANSPOSE($A$2:$A$6),MMULT(TRANSPOSE(EXP(F158:$J$516)-1),EXP(F158:$J$516)-1)/COUNTA(J158:$J$516)),$A$2:$A$6))*_xlfn.NORM.S.INV($E$3)</f>
        <v>-1.7652290852472708E-2</v>
      </c>
      <c r="L157" s="82">
        <f>IF(O157&lt;K157,1,0)</f>
        <v>0</v>
      </c>
      <c r="M157" s="248" cm="1">
        <f t="array" ref="M157">SQRT(MMULT(MMULT(TRANSPOSE($A$2:$A$6),MMULT(TRANSPOSE(EXP(F158:J409)-1),EXP(F158:J409)-1)/COUNTA(J158:J409)),$A$2:$A$6))*_xlfn.NORM.S.INV($E$3)</f>
        <v>-1.4480791457686633E-2</v>
      </c>
      <c r="N157" s="82">
        <f>IF(O157&lt;M157,1,0)</f>
        <v>0</v>
      </c>
      <c r="O157" s="250">
        <f>MMULT(P157:T157,$A$2:$A$6)</f>
        <v>-4.7814007611010293E-3</v>
      </c>
      <c r="P157" s="158">
        <v>-9.4384963788713971E-3</v>
      </c>
      <c r="Q157" s="158">
        <v>-9.6736162692675487E-3</v>
      </c>
      <c r="R157" s="158">
        <v>1.3045833689440123E-4</v>
      </c>
      <c r="S157" s="158">
        <v>-5.506158623755808E-3</v>
      </c>
      <c r="T157" s="155">
        <v>5.808091294952078E-4</v>
      </c>
      <c r="U157" s="239">
        <v>41460</v>
      </c>
      <c r="V157" s="154"/>
      <c r="W157" s="154"/>
      <c r="Y157" s="97"/>
    </row>
    <row r="158" spans="5:25" x14ac:dyDescent="0.25">
      <c r="E158" s="138">
        <v>41459</v>
      </c>
      <c r="F158" s="186">
        <v>4.1032373988134415E-3</v>
      </c>
      <c r="G158" s="186">
        <v>1.1709453826684145E-2</v>
      </c>
      <c r="H158" s="186">
        <v>3.730706097092877E-3</v>
      </c>
      <c r="I158" s="186">
        <v>1.437269316458151E-2</v>
      </c>
      <c r="J158" s="187">
        <v>-1.7281357307675192E-2</v>
      </c>
      <c r="K158" s="225" cm="1">
        <f t="array" ref="K158">SQRT(MMULT(MMULT(TRANSPOSE($A$2:$A$6),MMULT(TRANSPOSE(EXP(F159:$J$516)-1),EXP(F159:$J$516)-1)/COUNTA(J159:$J$516)),$A$2:$A$6))*_xlfn.NORM.S.INV($E$3)</f>
        <v>-1.7672000779045367E-2</v>
      </c>
      <c r="L158" s="82">
        <f>IF(O158&lt;K158,1,0)</f>
        <v>0</v>
      </c>
      <c r="M158" s="248" cm="1">
        <f t="array" ref="M158">SQRT(MMULT(MMULT(TRANSPOSE($A$2:$A$6),MMULT(TRANSPOSE(EXP(F159:J410)-1),EXP(F159:J410)-1)/COUNTA(J159:J410)),$A$2:$A$6))*_xlfn.NORM.S.INV($E$3)</f>
        <v>-1.4486774815526304E-2</v>
      </c>
      <c r="N158" s="82">
        <f>IF(O158&lt;M158,1,0)</f>
        <v>0</v>
      </c>
      <c r="O158" s="250">
        <f>MMULT(P158:T158,$A$2:$A$6)</f>
        <v>3.3942409442261805E-3</v>
      </c>
      <c r="P158" s="158">
        <v>4.111667203275049E-3</v>
      </c>
      <c r="Q158" s="158">
        <v>1.1778277849384899E-2</v>
      </c>
      <c r="R158" s="158">
        <v>3.737673843260847E-3</v>
      </c>
      <c r="S158" s="158">
        <v>1.447647694033849E-2</v>
      </c>
      <c r="T158" s="155">
        <v>-1.713289111512839E-2</v>
      </c>
      <c r="U158" s="239">
        <v>41459</v>
      </c>
      <c r="V158" s="154"/>
      <c r="W158" s="154"/>
      <c r="Y158" s="97"/>
    </row>
    <row r="159" spans="5:25" x14ac:dyDescent="0.25">
      <c r="E159" s="138">
        <v>41457</v>
      </c>
      <c r="F159" s="186">
        <v>-3.6173112093375644E-3</v>
      </c>
      <c r="G159" s="186">
        <v>-5.5318701310560284E-3</v>
      </c>
      <c r="H159" s="186">
        <v>-4.3185737336260055E-3</v>
      </c>
      <c r="I159" s="186">
        <v>-1.1098710326763133E-2</v>
      </c>
      <c r="J159" s="187">
        <v>1.0621415636278013E-2</v>
      </c>
      <c r="K159" s="225" cm="1">
        <f t="array" ref="K159">SQRT(MMULT(MMULT(TRANSPOSE($A$2:$A$6),MMULT(TRANSPOSE(EXP(F160:$J$516)-1),EXP(F160:$J$516)-1)/COUNTA(J160:$J$516)),$A$2:$A$6))*_xlfn.NORM.S.INV($E$3)</f>
        <v>-1.7693473089332983E-2</v>
      </c>
      <c r="L159" s="82">
        <f>IF(O159&lt;K159,1,0)</f>
        <v>0</v>
      </c>
      <c r="M159" s="248" cm="1">
        <f t="array" ref="M159">SQRT(MMULT(MMULT(TRANSPOSE($A$2:$A$6),MMULT(TRANSPOSE(EXP(F160:J411)-1),EXP(F160:J411)-1)/COUNTA(J160:J411)),$A$2:$A$6))*_xlfn.NORM.S.INV($E$3)</f>
        <v>-1.4520755095376637E-2</v>
      </c>
      <c r="N159" s="82">
        <f>IF(O159&lt;M159,1,0)</f>
        <v>0</v>
      </c>
      <c r="O159" s="250">
        <f>MMULT(P159:T159,$A$2:$A$6)</f>
        <v>-2.7591919990002326E-3</v>
      </c>
      <c r="P159" s="158">
        <v>-3.6107766207330583E-3</v>
      </c>
      <c r="Q159" s="158">
        <v>-5.5165975125076594E-3</v>
      </c>
      <c r="R159" s="158">
        <v>-4.3092621032230216E-3</v>
      </c>
      <c r="S159" s="158">
        <v>-1.103734686952873E-2</v>
      </c>
      <c r="T159" s="155">
        <v>1.0678023110991308E-2</v>
      </c>
      <c r="U159" s="239">
        <v>41457</v>
      </c>
      <c r="V159" s="154"/>
      <c r="W159" s="154"/>
      <c r="Y159" s="97"/>
    </row>
    <row r="160" spans="5:25" x14ac:dyDescent="0.25">
      <c r="E160" s="138">
        <v>41454</v>
      </c>
      <c r="F160" s="186">
        <v>2.3635619897859352E-3</v>
      </c>
      <c r="G160" s="186">
        <v>-4.9397266359299031E-4</v>
      </c>
      <c r="H160" s="186">
        <v>1.9602454933023166E-4</v>
      </c>
      <c r="I160" s="186">
        <v>-9.9205839670780203E-3</v>
      </c>
      <c r="J160" s="187">
        <v>-6.042464874175593E-3</v>
      </c>
      <c r="K160" s="225" cm="1">
        <f t="array" ref="K160">SQRT(MMULT(MMULT(TRANSPOSE($A$2:$A$6),MMULT(TRANSPOSE(EXP(F161:$J$516)-1),EXP(F161:$J$516)-1)/COUNTA(J161:$J$516)),$A$2:$A$6))*_xlfn.NORM.S.INV($E$3)</f>
        <v>-1.771502495828748E-2</v>
      </c>
      <c r="L160" s="82">
        <f>IF(O160&lt;K160,1,0)</f>
        <v>0</v>
      </c>
      <c r="M160" s="248" cm="1">
        <f t="array" ref="M160">SQRT(MMULT(MMULT(TRANSPOSE($A$2:$A$6),MMULT(TRANSPOSE(EXP(F161:J412)-1),EXP(F161:J412)-1)/COUNTA(J161:J412)),$A$2:$A$6))*_xlfn.NORM.S.INV($E$3)</f>
        <v>-1.4517003551842621E-2</v>
      </c>
      <c r="N160" s="82">
        <f>IF(O160&lt;M160,1,0)</f>
        <v>0</v>
      </c>
      <c r="O160" s="250">
        <f>MMULT(P160:T160,$A$2:$A$6)</f>
        <v>-2.7654465415014816E-3</v>
      </c>
      <c r="P160" s="158">
        <v>2.3663574043704116E-3</v>
      </c>
      <c r="Q160" s="158">
        <v>-4.9385067918328307E-4</v>
      </c>
      <c r="R160" s="158">
        <v>1.960437633976575E-4</v>
      </c>
      <c r="S160" s="158">
        <v>-9.8715372984821137E-3</v>
      </c>
      <c r="T160" s="155">
        <v>-6.024245897610081E-3</v>
      </c>
      <c r="U160" s="239">
        <v>41454</v>
      </c>
      <c r="V160" s="154"/>
      <c r="W160" s="154"/>
      <c r="Y160" s="97"/>
    </row>
    <row r="161" spans="5:25" x14ac:dyDescent="0.25">
      <c r="E161" s="138">
        <v>41453</v>
      </c>
      <c r="F161" s="186">
        <v>-1.4853051628622252E-2</v>
      </c>
      <c r="G161" s="186">
        <v>-2.6796017956263695E-2</v>
      </c>
      <c r="H161" s="186">
        <v>-7.6114916209034109E-3</v>
      </c>
      <c r="I161" s="186">
        <v>-2.4432423098802006E-2</v>
      </c>
      <c r="J161" s="187">
        <v>-1.1692501834356111E-2</v>
      </c>
      <c r="K161" s="225" cm="1">
        <f t="array" ref="K161">SQRT(MMULT(MMULT(TRANSPOSE($A$2:$A$6),MMULT(TRANSPOSE(EXP(F162:$J$516)-1),EXP(F162:$J$516)-1)/COUNTA(J162:$J$516)),$A$2:$A$6))*_xlfn.NORM.S.INV($E$3)</f>
        <v>-1.7616733172588259E-2</v>
      </c>
      <c r="L161" s="82">
        <f>IF(O161&lt;K161,1,0)</f>
        <v>0</v>
      </c>
      <c r="M161" s="248" cm="1">
        <f t="array" ref="M161">SQRT(MMULT(MMULT(TRANSPOSE($A$2:$A$6),MMULT(TRANSPOSE(EXP(F162:J413)-1),EXP(F162:J413)-1)/COUNTA(J162:J413)),$A$2:$A$6))*_xlfn.NORM.S.INV($E$3)</f>
        <v>-1.4537518683158682E-2</v>
      </c>
      <c r="N161" s="82">
        <f>IF(O161&lt;M161,1,0)</f>
        <v>1</v>
      </c>
      <c r="O161" s="250">
        <f>MMULT(P161:T161,$A$2:$A$6)</f>
        <v>-1.6905370879555459E-2</v>
      </c>
      <c r="P161" s="158">
        <v>-1.4743289165100038E-2</v>
      </c>
      <c r="Q161" s="158">
        <v>-2.6440190008811038E-2</v>
      </c>
      <c r="R161" s="158">
        <v>-7.5825975739635121E-3</v>
      </c>
      <c r="S161" s="158">
        <v>-2.4136367469472009E-2</v>
      </c>
      <c r="T161" s="155">
        <v>-1.16244101804307E-2</v>
      </c>
      <c r="U161" s="239">
        <v>41453</v>
      </c>
      <c r="V161" s="154"/>
      <c r="W161" s="154"/>
      <c r="Y161" s="97"/>
    </row>
    <row r="162" spans="5:25" x14ac:dyDescent="0.25">
      <c r="E162" s="138">
        <v>41452</v>
      </c>
      <c r="F162" s="186">
        <v>1.4505262999710427E-2</v>
      </c>
      <c r="G162" s="186">
        <v>1.672437732300034E-2</v>
      </c>
      <c r="H162" s="186">
        <v>3.7659746028233195E-3</v>
      </c>
      <c r="I162" s="186">
        <v>1.409149780487693E-2</v>
      </c>
      <c r="J162" s="187">
        <v>3.4080435119157987E-3</v>
      </c>
      <c r="K162" s="225" cm="1">
        <f t="array" ref="K162">SQRT(MMULT(MMULT(TRANSPOSE($A$2:$A$6),MMULT(TRANSPOSE(EXP(F163:$J$516)-1),EXP(F163:$J$516)-1)/COUNTA(J163:$J$516)),$A$2:$A$6))*_xlfn.NORM.S.INV($E$3)</f>
        <v>-1.759311453043599E-2</v>
      </c>
      <c r="L162" s="82">
        <f>IF(O162&lt;K162,1,0)</f>
        <v>0</v>
      </c>
      <c r="M162" s="248" cm="1">
        <f t="array" ref="M162">SQRT(MMULT(MMULT(TRANSPOSE($A$2:$A$6),MMULT(TRANSPOSE(EXP(F163:J414)-1),EXP(F163:J414)-1)/COUNTA(J163:J414)),$A$2:$A$6))*_xlfn.NORM.S.INV($E$3)</f>
        <v>-1.4794878103102401E-2</v>
      </c>
      <c r="N162" s="82">
        <f>IF(O162&lt;M162,1,0)</f>
        <v>0</v>
      </c>
      <c r="O162" s="250">
        <f>MMULT(P162:T162,$A$2:$A$6)</f>
        <v>1.0570834146370878E-2</v>
      </c>
      <c r="P162" s="158">
        <v>1.4610974834613488E-2</v>
      </c>
      <c r="Q162" s="158">
        <v>1.6865012640231214E-2</v>
      </c>
      <c r="R162" s="158">
        <v>3.7730747954283217E-3</v>
      </c>
      <c r="S162" s="158">
        <v>1.4191250966482993E-2</v>
      </c>
      <c r="T162" s="155">
        <v>3.4138574950983713E-3</v>
      </c>
      <c r="U162" s="239">
        <v>41452</v>
      </c>
      <c r="V162" s="154"/>
      <c r="W162" s="154"/>
      <c r="Y162" s="97"/>
    </row>
    <row r="163" spans="5:25" x14ac:dyDescent="0.25">
      <c r="E163" s="138">
        <v>41451</v>
      </c>
      <c r="F163" s="186">
        <v>-1.4436565244057223E-2</v>
      </c>
      <c r="G163" s="186">
        <v>-6.3348538212916871E-3</v>
      </c>
      <c r="H163" s="186">
        <v>-1.5600627134806618E-3</v>
      </c>
      <c r="I163" s="186">
        <v>-2.6539121423785367E-2</v>
      </c>
      <c r="J163" s="187">
        <v>7.7110769028757506E-3</v>
      </c>
      <c r="K163" s="225" cm="1">
        <f t="array" ref="K163">SQRT(MMULT(MMULT(TRANSPOSE($A$2:$A$6),MMULT(TRANSPOSE(EXP(F164:$J$516)-1),EXP(F164:$J$516)-1)/COUNTA(J164:$J$516)),$A$2:$A$6))*_xlfn.NORM.S.INV($E$3)</f>
        <v>-1.7589226072897358E-2</v>
      </c>
      <c r="L163" s="82">
        <f>IF(O163&lt;K163,1,0)</f>
        <v>0</v>
      </c>
      <c r="M163" s="248" cm="1">
        <f t="array" ref="M163">SQRT(MMULT(MMULT(TRANSPOSE($A$2:$A$6),MMULT(TRANSPOSE(EXP(F164:J415)-1),EXP(F164:J415)-1)/COUNTA(J164:J415)),$A$2:$A$6))*_xlfn.NORM.S.INV($E$3)</f>
        <v>-1.507912414082167E-2</v>
      </c>
      <c r="N163" s="82">
        <f>IF(O163&lt;M163,1,0)</f>
        <v>0</v>
      </c>
      <c r="O163" s="250">
        <f>MMULT(P163:T163,$A$2:$A$6)</f>
        <v>-8.1311410003607441E-3</v>
      </c>
      <c r="P163" s="158">
        <v>-1.433285769610948E-2</v>
      </c>
      <c r="Q163" s="158">
        <v>-6.3148309378138201E-3</v>
      </c>
      <c r="R163" s="158">
        <v>-1.5588464482112485E-3</v>
      </c>
      <c r="S163" s="158">
        <v>-2.6190053741269814E-2</v>
      </c>
      <c r="T163" s="155">
        <v>7.7408838216006526E-3</v>
      </c>
      <c r="U163" s="239">
        <v>41451</v>
      </c>
      <c r="V163" s="154"/>
      <c r="W163" s="154"/>
      <c r="Y163" s="97"/>
    </row>
    <row r="164" spans="5:25" x14ac:dyDescent="0.25">
      <c r="E164" s="138">
        <v>41450</v>
      </c>
      <c r="F164" s="186">
        <v>-3.1495675262591095E-3</v>
      </c>
      <c r="G164" s="186">
        <v>-3.9591282662493083E-3</v>
      </c>
      <c r="H164" s="186">
        <v>-4.4070721563222144E-3</v>
      </c>
      <c r="I164" s="186">
        <v>-1.3890712408195831E-2</v>
      </c>
      <c r="J164" s="187">
        <v>1.1474305832361634E-3</v>
      </c>
      <c r="K164" s="225" cm="1">
        <f t="array" ref="K164">SQRT(MMULT(MMULT(TRANSPOSE($A$2:$A$6),MMULT(TRANSPOSE(EXP(F165:$J$516)-1),EXP(F165:$J$516)-1)/COUNTA(J165:$J$516)),$A$2:$A$6))*_xlfn.NORM.S.INV($E$3)</f>
        <v>-1.7604017224076292E-2</v>
      </c>
      <c r="L164" s="82">
        <f>IF(O164&lt;K164,1,0)</f>
        <v>0</v>
      </c>
      <c r="M164" s="248" cm="1">
        <f t="array" ref="M164">SQRT(MMULT(MMULT(TRANSPOSE($A$2:$A$6),MMULT(TRANSPOSE(EXP(F165:J416)-1),EXP(F165:J416)-1)/COUNTA(J165:J416)),$A$2:$A$6))*_xlfn.NORM.S.INV($E$3)</f>
        <v>-1.5889467721535065E-2</v>
      </c>
      <c r="N164" s="82">
        <f>IF(O164&lt;M164,1,0)</f>
        <v>0</v>
      </c>
      <c r="O164" s="250">
        <f>MMULT(P164:T164,$A$2:$A$6)</f>
        <v>-4.8279763689757175E-3</v>
      </c>
      <c r="P164" s="158">
        <v>-3.1446128415275609E-3</v>
      </c>
      <c r="Q164" s="158">
        <v>-3.9513012507281786E-3</v>
      </c>
      <c r="R164" s="158">
        <v>-4.3973752640247277E-3</v>
      </c>
      <c r="S164" s="158">
        <v>-1.379468162216213E-2</v>
      </c>
      <c r="T164" s="155">
        <v>1.148089133564012E-3</v>
      </c>
      <c r="U164" s="239">
        <v>41450</v>
      </c>
      <c r="V164" s="154"/>
      <c r="W164" s="154"/>
      <c r="Y164" s="97"/>
    </row>
    <row r="165" spans="5:25" x14ac:dyDescent="0.25">
      <c r="E165" s="138">
        <v>41447</v>
      </c>
      <c r="F165" s="186">
        <v>4.4531502515967707E-3</v>
      </c>
      <c r="G165" s="186">
        <v>5.7417698849470972E-3</v>
      </c>
      <c r="H165" s="186">
        <v>-1.0341607204868485E-3</v>
      </c>
      <c r="I165" s="186">
        <v>8.8418823079301594E-3</v>
      </c>
      <c r="J165" s="187">
        <v>6.9124726231044008E-3</v>
      </c>
      <c r="K165" s="225" cm="1">
        <f t="array" ref="K165">SQRT(MMULT(MMULT(TRANSPOSE($A$2:$A$6),MMULT(TRANSPOSE(EXP(F166:$J$516)-1),EXP(F166:$J$516)-1)/COUNTA(J166:$J$516)),$A$2:$A$6))*_xlfn.NORM.S.INV($E$3)</f>
        <v>-1.7618135773041169E-2</v>
      </c>
      <c r="L165" s="82">
        <f>IF(O165&lt;K165,1,0)</f>
        <v>0</v>
      </c>
      <c r="M165" s="248" cm="1">
        <f t="array" ref="M165">SQRT(MMULT(MMULT(TRANSPOSE($A$2:$A$6),MMULT(TRANSPOSE(EXP(F166:J417)-1),EXP(F166:J417)-1)/COUNTA(J166:J417)),$A$2:$A$6))*_xlfn.NORM.S.INV($E$3)</f>
        <v>-1.5958244071983801E-2</v>
      </c>
      <c r="N165" s="82">
        <f>IF(O165&lt;M165,1,0)</f>
        <v>0</v>
      </c>
      <c r="O165" s="250">
        <f>MMULT(P165:T165,$A$2:$A$6)</f>
        <v>5.0010491315584764E-3</v>
      </c>
      <c r="P165" s="158">
        <v>4.4630802596461461E-3</v>
      </c>
      <c r="Q165" s="158">
        <v>5.7582854400282102E-3</v>
      </c>
      <c r="R165" s="158">
        <v>-1.0336261605784491E-3</v>
      </c>
      <c r="S165" s="158">
        <v>8.8810872124989171E-3</v>
      </c>
      <c r="T165" s="155">
        <v>6.9364189061975612E-3</v>
      </c>
      <c r="U165" s="239">
        <v>41447</v>
      </c>
      <c r="V165" s="154"/>
      <c r="W165" s="154"/>
      <c r="Y165" s="97"/>
    </row>
    <row r="166" spans="5:25" x14ac:dyDescent="0.25">
      <c r="E166" s="138">
        <v>41446</v>
      </c>
      <c r="F166" s="186">
        <v>-1.646382349296232E-3</v>
      </c>
      <c r="G166" s="186">
        <v>1.623442291163442E-3</v>
      </c>
      <c r="H166" s="186">
        <v>6.9364417209404772E-3</v>
      </c>
      <c r="I166" s="186">
        <v>-2.4627569941517258E-3</v>
      </c>
      <c r="J166" s="187">
        <v>-1.4440569126003807E-3</v>
      </c>
      <c r="K166" s="225" cm="1">
        <f t="array" ref="K166">SQRT(MMULT(MMULT(TRANSPOSE($A$2:$A$6),MMULT(TRANSPOSE(EXP(F167:$J$516)-1),EXP(F167:$J$516)-1)/COUNTA(J167:$J$516)),$A$2:$A$6))*_xlfn.NORM.S.INV($E$3)</f>
        <v>-1.7643124860521511E-2</v>
      </c>
      <c r="L166" s="82">
        <f>IF(O166&lt;K166,1,0)</f>
        <v>0</v>
      </c>
      <c r="M166" s="248" cm="1">
        <f t="array" ref="M166">SQRT(MMULT(MMULT(TRANSPOSE($A$2:$A$6),MMULT(TRANSPOSE(EXP(F167:J418)-1),EXP(F167:J418)-1)/COUNTA(J167:J418)),$A$2:$A$6))*_xlfn.NORM.S.INV($E$3)</f>
        <v>-1.5994036133133809E-2</v>
      </c>
      <c r="N166" s="82">
        <f>IF(O166&lt;M166,1,0)</f>
        <v>0</v>
      </c>
      <c r="O166" s="250">
        <f>MMULT(P166:T166,$A$2:$A$6)</f>
        <v>6.0750917488234797E-4</v>
      </c>
      <c r="P166" s="158">
        <v>-1.6450278053439238E-3</v>
      </c>
      <c r="Q166" s="158">
        <v>1.6247607870039094E-3</v>
      </c>
      <c r="R166" s="158">
        <v>6.9605545529907165E-3</v>
      </c>
      <c r="S166" s="158">
        <v>-2.4597268961210617E-3</v>
      </c>
      <c r="T166" s="155">
        <v>-1.4430147641179003E-3</v>
      </c>
      <c r="U166" s="239">
        <v>41446</v>
      </c>
      <c r="V166" s="154"/>
      <c r="W166" s="154"/>
      <c r="Y166" s="97"/>
    </row>
    <row r="167" spans="5:25" x14ac:dyDescent="0.25">
      <c r="E167" s="138">
        <v>41445</v>
      </c>
      <c r="F167" s="186">
        <v>5.9130400420948611E-3</v>
      </c>
      <c r="G167" s="186">
        <v>1.3819586375649702E-3</v>
      </c>
      <c r="H167" s="186">
        <v>-2.2093131121467477E-3</v>
      </c>
      <c r="I167" s="186">
        <v>9.235288165954373E-3</v>
      </c>
      <c r="J167" s="187">
        <v>-9.4785745951238495E-3</v>
      </c>
      <c r="K167" s="225" cm="1">
        <f t="array" ref="K167">SQRT(MMULT(MMULT(TRANSPOSE($A$2:$A$6),MMULT(TRANSPOSE(EXP(F168:$J$516)-1),EXP(F168:$J$516)-1)/COUNTA(J168:$J$516)),$A$2:$A$6))*_xlfn.NORM.S.INV($E$3)</f>
        <v>-1.766795320918306E-2</v>
      </c>
      <c r="L167" s="82">
        <f>IF(O167&lt;K167,1,0)</f>
        <v>0</v>
      </c>
      <c r="M167" s="248" cm="1">
        <f t="array" ref="M167">SQRT(MMULT(MMULT(TRANSPOSE($A$2:$A$6),MMULT(TRANSPOSE(EXP(F168:J419)-1),EXP(F168:J419)-1)/COUNTA(J168:J419)),$A$2:$A$6))*_xlfn.NORM.S.INV($E$3)</f>
        <v>-1.602667439484072E-2</v>
      </c>
      <c r="N167" s="82">
        <f>IF(O167&lt;M167,1,0)</f>
        <v>0</v>
      </c>
      <c r="O167" s="250">
        <f>MMULT(P167:T167,$A$2:$A$6)</f>
        <v>9.9017333984843261E-4</v>
      </c>
      <c r="P167" s="158">
        <v>5.9305565716589737E-3</v>
      </c>
      <c r="Q167" s="158">
        <v>1.3829139824346193E-3</v>
      </c>
      <c r="R167" s="158">
        <v>-2.2068743762406751E-3</v>
      </c>
      <c r="S167" s="158">
        <v>9.2780650238364348E-3</v>
      </c>
      <c r="T167" s="155">
        <v>-9.4337945024471903E-3</v>
      </c>
      <c r="U167" s="239">
        <v>41445</v>
      </c>
      <c r="V167" s="154"/>
      <c r="W167" s="154"/>
      <c r="Y167" s="97"/>
    </row>
    <row r="168" spans="5:25" x14ac:dyDescent="0.25">
      <c r="E168" s="138">
        <v>41444</v>
      </c>
      <c r="F168" s="186">
        <v>-9.1298814672851579E-3</v>
      </c>
      <c r="G168" s="186">
        <v>-1.3007416428584162E-3</v>
      </c>
      <c r="H168" s="186">
        <v>6.0543707969113562E-3</v>
      </c>
      <c r="I168" s="186">
        <v>-7.0650084225977903E-3</v>
      </c>
      <c r="J168" s="187">
        <v>-2.9853265847251273E-2</v>
      </c>
      <c r="K168" s="225" cm="1">
        <f t="array" ref="K168">SQRT(MMULT(MMULT(TRANSPOSE($A$2:$A$6),MMULT(TRANSPOSE(EXP(F169:$J$516)-1),EXP(F169:$J$516)-1)/COUNTA(J169:$J$516)),$A$2:$A$6))*_xlfn.NORM.S.INV($E$3)</f>
        <v>-1.76640797241879E-2</v>
      </c>
      <c r="L168" s="82">
        <f>IF(O168&lt;K168,1,0)</f>
        <v>0</v>
      </c>
      <c r="M168" s="248" cm="1">
        <f t="array" ref="M168">SQRT(MMULT(MMULT(TRANSPOSE($A$2:$A$6),MMULT(TRANSPOSE(EXP(F169:J420)-1),EXP(F169:J420)-1)/COUNTA(J169:J420)),$A$2:$A$6))*_xlfn.NORM.S.INV($E$3)</f>
        <v>-1.6028712543339017E-2</v>
      </c>
      <c r="N168" s="82">
        <f>IF(O168&lt;M168,1,0)</f>
        <v>0</v>
      </c>
      <c r="O168" s="250">
        <f>MMULT(P168:T168,$A$2:$A$6)</f>
        <v>-8.1535319140755968E-3</v>
      </c>
      <c r="P168" s="158">
        <v>-9.08833064698511E-3</v>
      </c>
      <c r="Q168" s="158">
        <v>-1.2998960451221508E-3</v>
      </c>
      <c r="R168" s="158">
        <v>6.0727355434062602E-3</v>
      </c>
      <c r="S168" s="158">
        <v>-7.0401099211386819E-3</v>
      </c>
      <c r="T168" s="155">
        <v>-2.9412058500538296E-2</v>
      </c>
      <c r="U168" s="239">
        <v>41444</v>
      </c>
      <c r="V168" s="154"/>
      <c r="W168" s="154"/>
      <c r="Y168" s="97"/>
    </row>
    <row r="169" spans="5:25" x14ac:dyDescent="0.25">
      <c r="E169" s="138">
        <v>41443</v>
      </c>
      <c r="F169" s="186">
        <v>2.8205858234151972E-2</v>
      </c>
      <c r="G169" s="186">
        <v>9.2226098531596658E-3</v>
      </c>
      <c r="H169" s="186">
        <v>7.5378616525779343E-3</v>
      </c>
      <c r="I169" s="186">
        <v>1.8544100202649107E-2</v>
      </c>
      <c r="J169" s="187">
        <v>1.1107076742259336E-3</v>
      </c>
      <c r="K169" s="225" cm="1">
        <f t="array" ref="K169">SQRT(MMULT(MMULT(TRANSPOSE($A$2:$A$6),MMULT(TRANSPOSE(EXP(F170:$J$516)-1),EXP(F170:$J$516)-1)/COUNTA(J170:$J$516)),$A$2:$A$6))*_xlfn.NORM.S.INV($E$3)</f>
        <v>-1.7614238704729949E-2</v>
      </c>
      <c r="L169" s="82">
        <f>IF(O169&lt;K169,1,0)</f>
        <v>0</v>
      </c>
      <c r="M169" s="248" cm="1">
        <f t="array" ref="M169">SQRT(MMULT(MMULT(TRANSPOSE($A$2:$A$6),MMULT(TRANSPOSE(EXP(F170:J421)-1),EXP(F170:J421)-1)/COUNTA(J170:J421)),$A$2:$A$6))*_xlfn.NORM.S.INV($E$3)</f>
        <v>-1.5950166995467929E-2</v>
      </c>
      <c r="N169" s="82">
        <f>IF(O169&lt;M169,1,0)</f>
        <v>0</v>
      </c>
      <c r="O169" s="250">
        <f>MMULT(P169:T169,$A$2:$A$6)</f>
        <v>1.3053491298506081E-2</v>
      </c>
      <c r="P169" s="158">
        <v>2.8607409933001815E-2</v>
      </c>
      <c r="Q169" s="158">
        <v>9.2652691619463656E-3</v>
      </c>
      <c r="R169" s="158">
        <v>7.5663428491896667E-3</v>
      </c>
      <c r="S169" s="158">
        <v>1.8717109809959664E-2</v>
      </c>
      <c r="T169" s="155">
        <v>1.111324738432895E-3</v>
      </c>
      <c r="U169" s="239">
        <v>41443</v>
      </c>
      <c r="V169" s="154"/>
      <c r="W169" s="154"/>
      <c r="Y169" s="97"/>
    </row>
    <row r="170" spans="5:25" x14ac:dyDescent="0.25">
      <c r="E170" s="138">
        <v>41440</v>
      </c>
      <c r="F170" s="186">
        <v>-1.4098173356189439E-2</v>
      </c>
      <c r="G170" s="186">
        <v>4.4375296517261088E-3</v>
      </c>
      <c r="H170" s="186">
        <v>5.4095653646476704E-3</v>
      </c>
      <c r="I170" s="186">
        <v>-2.6884691885743633E-3</v>
      </c>
      <c r="J170" s="187">
        <v>2.1337063551633641E-2</v>
      </c>
      <c r="K170" s="225" cm="1">
        <f t="array" ref="K170">SQRT(MMULT(MMULT(TRANSPOSE($A$2:$A$6),MMULT(TRANSPOSE(EXP(F171:$J$516)-1),EXP(F171:$J$516)-1)/COUNTA(J171:$J$516)),$A$2:$A$6))*_xlfn.NORM.S.INV($E$3)</f>
        <v>-1.7635813713319931E-2</v>
      </c>
      <c r="L170" s="82">
        <f>IF(O170&lt;K170,1,0)</f>
        <v>0</v>
      </c>
      <c r="M170" s="248" cm="1">
        <f t="array" ref="M170">SQRT(MMULT(MMULT(TRANSPOSE($A$2:$A$6),MMULT(TRANSPOSE(EXP(F171:J422)-1),EXP(F171:J422)-1)/COUNTA(J171:J422)),$A$2:$A$6))*_xlfn.NORM.S.INV($E$3)</f>
        <v>-1.5969004503099835E-2</v>
      </c>
      <c r="N170" s="82">
        <f>IF(O170&lt;M170,1,0)</f>
        <v>0</v>
      </c>
      <c r="O170" s="250">
        <f>MMULT(P170:T170,$A$2:$A$6)</f>
        <v>2.9507643907730197E-3</v>
      </c>
      <c r="P170" s="158">
        <v>-1.3999259490736105E-2</v>
      </c>
      <c r="Q170" s="158">
        <v>4.4473900663299926E-3</v>
      </c>
      <c r="R170" s="158">
        <v>5.4242234827948099E-3</v>
      </c>
      <c r="S170" s="158">
        <v>-2.6848584917592566E-3</v>
      </c>
      <c r="T170" s="155">
        <v>2.1566326387235657E-2</v>
      </c>
      <c r="U170" s="239">
        <v>41440</v>
      </c>
      <c r="V170" s="154"/>
      <c r="W170" s="154"/>
      <c r="Y170" s="97"/>
    </row>
    <row r="171" spans="5:25" x14ac:dyDescent="0.25">
      <c r="E171" s="138">
        <v>41439</v>
      </c>
      <c r="F171" s="186">
        <v>-6.0116969452120627E-3</v>
      </c>
      <c r="G171" s="186">
        <v>-8.8554628906361791E-3</v>
      </c>
      <c r="H171" s="186">
        <v>3.2467661622845273E-3</v>
      </c>
      <c r="I171" s="186">
        <v>-8.9273699175666729E-3</v>
      </c>
      <c r="J171" s="187">
        <v>-3.6820825942668351E-3</v>
      </c>
      <c r="K171" s="225" cm="1">
        <f t="array" ref="K171">SQRT(MMULT(MMULT(TRANSPOSE($A$2:$A$6),MMULT(TRANSPOSE(EXP(F172:$J$516)-1),EXP(F172:$J$516)-1)/COUNTA(J172:$J$516)),$A$2:$A$6))*_xlfn.NORM.S.INV($E$3)</f>
        <v>-1.7651016005527698E-2</v>
      </c>
      <c r="L171" s="82">
        <f>IF(O171&lt;K171,1,0)</f>
        <v>0</v>
      </c>
      <c r="M171" s="248" cm="1">
        <f t="array" ref="M171">SQRT(MMULT(MMULT(TRANSPOSE($A$2:$A$6),MMULT(TRANSPOSE(EXP(F172:J423)-1),EXP(F172:J423)-1)/COUNTA(J172:J423)),$A$2:$A$6))*_xlfn.NORM.S.INV($E$3)</f>
        <v>-1.5954183030059459E-2</v>
      </c>
      <c r="N171" s="82">
        <f>IF(O171&lt;M171,1,0)</f>
        <v>0</v>
      </c>
      <c r="O171" s="250">
        <f>MMULT(P171:T171,$A$2:$A$6)</f>
        <v>-4.8241880615397473E-3</v>
      </c>
      <c r="P171" s="158">
        <v>-5.9936628517303081E-3</v>
      </c>
      <c r="Q171" s="158">
        <v>-8.8163687631065413E-3</v>
      </c>
      <c r="R171" s="158">
        <v>3.2520426164663885E-3</v>
      </c>
      <c r="S171" s="158">
        <v>-8.887639268715164E-3</v>
      </c>
      <c r="T171" s="155">
        <v>-3.6753120406131101E-3</v>
      </c>
      <c r="U171" s="239">
        <v>41439</v>
      </c>
      <c r="V171" s="154"/>
      <c r="W171" s="154"/>
      <c r="Y171" s="97"/>
    </row>
    <row r="172" spans="5:25" x14ac:dyDescent="0.25">
      <c r="E172" s="138">
        <v>41438</v>
      </c>
      <c r="F172" s="186">
        <v>-9.8030505426969314E-3</v>
      </c>
      <c r="G172" s="186">
        <v>1.4704601884118677E-3</v>
      </c>
      <c r="H172" s="186">
        <v>5.7237148015687397E-3</v>
      </c>
      <c r="I172" s="186">
        <v>-2.7728926607376134E-3</v>
      </c>
      <c r="J172" s="187">
        <v>-1.8487791558569076E-2</v>
      </c>
      <c r="K172" s="225" cm="1">
        <f t="array" ref="K172">SQRT(MMULT(MMULT(TRANSPOSE($A$2:$A$6),MMULT(TRANSPOSE(EXP(F173:$J$516)-1),EXP(F173:$J$516)-1)/COUNTA(J173:$J$516)),$A$2:$A$6))*_xlfn.NORM.S.INV($E$3)</f>
        <v>-1.7666710605279381E-2</v>
      </c>
      <c r="L172" s="82">
        <f>IF(O172&lt;K172,1,0)</f>
        <v>0</v>
      </c>
      <c r="M172" s="248" cm="1">
        <f t="array" ref="M172">SQRT(MMULT(MMULT(TRANSPOSE($A$2:$A$6),MMULT(TRANSPOSE(EXP(F173:J424)-1),EXP(F173:J424)-1)/COUNTA(J173:J424)),$A$2:$A$6))*_xlfn.NORM.S.INV($E$3)</f>
        <v>-1.596816838754387E-2</v>
      </c>
      <c r="N172" s="82">
        <f>IF(O172&lt;M172,1,0)</f>
        <v>0</v>
      </c>
      <c r="O172" s="250">
        <f>MMULT(P172:T172,$A$2:$A$6)</f>
        <v>-4.7260962578951739E-3</v>
      </c>
      <c r="P172" s="158">
        <v>-9.7551572705459888E-3</v>
      </c>
      <c r="Q172" s="158">
        <v>1.4715418451074491E-3</v>
      </c>
      <c r="R172" s="158">
        <v>5.7401265542567081E-3</v>
      </c>
      <c r="S172" s="158">
        <v>-2.7690517448529794E-3</v>
      </c>
      <c r="T172" s="155">
        <v>-1.8317940673441058E-2</v>
      </c>
      <c r="U172" s="239">
        <v>41438</v>
      </c>
      <c r="V172" s="154"/>
      <c r="W172" s="154"/>
      <c r="Y172" s="97"/>
    </row>
    <row r="173" spans="5:25" x14ac:dyDescent="0.25">
      <c r="E173" s="138">
        <v>41437</v>
      </c>
      <c r="F173" s="186">
        <v>8.0134466295619083E-3</v>
      </c>
      <c r="G173" s="186">
        <v>1.2835586785792811E-2</v>
      </c>
      <c r="H173" s="186">
        <v>9.0515642029679825E-3</v>
      </c>
      <c r="I173" s="186">
        <v>1.1074310018770092E-2</v>
      </c>
      <c r="J173" s="187">
        <v>6.1243903157976896E-3</v>
      </c>
      <c r="K173" s="225" cm="1">
        <f t="array" ref="K173">SQRT(MMULT(MMULT(TRANSPOSE($A$2:$A$6),MMULT(TRANSPOSE(EXP(F174:$J$516)-1),EXP(F174:$J$516)-1)/COUNTA(J174:$J$516)),$A$2:$A$6))*_xlfn.NORM.S.INV($E$3)</f>
        <v>-1.7652435378181733E-2</v>
      </c>
      <c r="L173" s="82">
        <f>IF(O173&lt;K173,1,0)</f>
        <v>0</v>
      </c>
      <c r="M173" s="248" cm="1">
        <f t="array" ref="M173">SQRT(MMULT(MMULT(TRANSPOSE($A$2:$A$6),MMULT(TRANSPOSE(EXP(F174:J425)-1),EXP(F174:J425)-1)/COUNTA(J174:J425)),$A$2:$A$6))*_xlfn.NORM.S.INV($E$3)</f>
        <v>-1.5937649427137334E-2</v>
      </c>
      <c r="N173" s="82">
        <f>IF(O173&lt;M173,1,0)</f>
        <v>0</v>
      </c>
      <c r="O173" s="250">
        <f>MMULT(P173:T173,$A$2:$A$6)</f>
        <v>9.4671300297748395E-3</v>
      </c>
      <c r="P173" s="158">
        <v>8.0456402294462048E-3</v>
      </c>
      <c r="Q173" s="158">
        <v>1.2918316512457118E-2</v>
      </c>
      <c r="R173" s="158">
        <v>9.0926534907673773E-3</v>
      </c>
      <c r="S173" s="158">
        <v>1.1135857177579256E-2</v>
      </c>
      <c r="T173" s="155">
        <v>6.1431827386242421E-3</v>
      </c>
      <c r="U173" s="239">
        <v>41437</v>
      </c>
      <c r="V173" s="154"/>
      <c r="W173" s="154"/>
      <c r="Y173" s="97"/>
    </row>
    <row r="174" spans="5:25" x14ac:dyDescent="0.25">
      <c r="E174" s="138">
        <v>41436</v>
      </c>
      <c r="F174" s="186">
        <v>-2.4185766884875195E-2</v>
      </c>
      <c r="G174" s="186">
        <v>-1.8704481852050502E-2</v>
      </c>
      <c r="H174" s="186">
        <v>-2.0070456918492369E-2</v>
      </c>
      <c r="I174" s="186">
        <v>-7.3227811860945005E-3</v>
      </c>
      <c r="J174" s="187">
        <v>-5.5837217233499134E-4</v>
      </c>
      <c r="K174" s="225" cm="1">
        <f t="array" ref="K174">SQRT(MMULT(MMULT(TRANSPOSE($A$2:$A$6),MMULT(TRANSPOSE(EXP(F175:$J$516)-1),EXP(F175:$J$516)-1)/COUNTA(J175:$J$516)),$A$2:$A$6))*_xlfn.NORM.S.INV($E$3)</f>
        <v>-1.758990249077139E-2</v>
      </c>
      <c r="L174" s="82">
        <f>IF(O174&lt;K174,1,0)</f>
        <v>0</v>
      </c>
      <c r="M174" s="248" cm="1">
        <f t="array" ref="M174">SQRT(MMULT(MMULT(TRANSPOSE($A$2:$A$6),MMULT(TRANSPOSE(EXP(F175:J426)-1),EXP(F175:J426)-1)/COUNTA(J175:J426)),$A$2:$A$6))*_xlfn.NORM.S.INV($E$3)</f>
        <v>-1.5928873877326707E-2</v>
      </c>
      <c r="N174" s="82">
        <f>IF(O174&lt;M174,1,0)</f>
        <v>0</v>
      </c>
      <c r="O174" s="250">
        <f>MMULT(P174:T174,$A$2:$A$6)</f>
        <v>-1.4030182170686989E-2</v>
      </c>
      <c r="P174" s="158">
        <v>-2.3895634952698086E-2</v>
      </c>
      <c r="Q174" s="158">
        <v>-1.8530638601361504E-2</v>
      </c>
      <c r="R174" s="158">
        <v>-1.9870386038393306E-2</v>
      </c>
      <c r="S174" s="158">
        <v>-7.2960349493776944E-3</v>
      </c>
      <c r="T174" s="155">
        <v>-5.582163116043537E-4</v>
      </c>
      <c r="U174" s="239">
        <v>41436</v>
      </c>
      <c r="V174" s="154"/>
      <c r="W174" s="154"/>
      <c r="Y174" s="97"/>
    </row>
    <row r="175" spans="5:25" x14ac:dyDescent="0.25">
      <c r="E175" s="138">
        <v>41433</v>
      </c>
      <c r="F175" s="186">
        <v>-3.9548672256871663E-2</v>
      </c>
      <c r="G175" s="186">
        <v>-1.3882415797273099E-2</v>
      </c>
      <c r="H175" s="186">
        <v>3.3017433113363128E-4</v>
      </c>
      <c r="I175" s="186">
        <v>-3.4743057161651048E-2</v>
      </c>
      <c r="J175" s="187">
        <v>1.1791359937424877E-2</v>
      </c>
      <c r="K175" s="225" cm="1">
        <f t="array" ref="K175">SQRT(MMULT(MMULT(TRANSPOSE($A$2:$A$6),MMULT(TRANSPOSE(EXP(F176:$J$516)-1),EXP(F176:$J$516)-1)/COUNTA(J176:$J$516)),$A$2:$A$6))*_xlfn.NORM.S.INV($E$3)</f>
        <v>-1.7515331270516726E-2</v>
      </c>
      <c r="L175" s="82">
        <f>IF(O175&lt;K175,1,0)</f>
        <v>0</v>
      </c>
      <c r="M175" s="248" cm="1">
        <f t="array" ref="M175">SQRT(MMULT(MMULT(TRANSPOSE($A$2:$A$6),MMULT(TRANSPOSE(EXP(F176:J427)-1),EXP(F176:J427)-1)/COUNTA(J176:J427)),$A$2:$A$6))*_xlfn.NORM.S.INV($E$3)</f>
        <v>-1.5778793096357772E-2</v>
      </c>
      <c r="N175" s="82">
        <f>IF(O175&lt;M175,1,0)</f>
        <v>0</v>
      </c>
      <c r="O175" s="250">
        <f>MMULT(P175:T175,$A$2:$A$6)</f>
        <v>-1.4903679406512405E-2</v>
      </c>
      <c r="P175" s="158">
        <v>-3.8776832048925125E-2</v>
      </c>
      <c r="Q175" s="158">
        <v>-1.378649942640342E-2</v>
      </c>
      <c r="R175" s="158">
        <v>3.3022884467759361E-4</v>
      </c>
      <c r="S175" s="158">
        <v>-3.414644646887266E-2</v>
      </c>
      <c r="T175" s="155">
        <v>1.1861152066961589E-2</v>
      </c>
      <c r="U175" s="239">
        <v>41433</v>
      </c>
      <c r="V175" s="154"/>
      <c r="W175" s="154"/>
      <c r="Y175" s="97"/>
    </row>
    <row r="176" spans="5:25" x14ac:dyDescent="0.25">
      <c r="E176" s="138">
        <v>41432</v>
      </c>
      <c r="F176" s="186">
        <v>-2.4488166291712328E-3</v>
      </c>
      <c r="G176" s="186">
        <v>-3.440644088298386E-3</v>
      </c>
      <c r="H176" s="186">
        <v>-3.3623672584466818E-3</v>
      </c>
      <c r="I176" s="186">
        <v>2.5147986185284944E-3</v>
      </c>
      <c r="J176" s="187">
        <v>-2.8226219285365094E-4</v>
      </c>
      <c r="K176" s="225" cm="1">
        <f t="array" ref="K176">SQRT(MMULT(MMULT(TRANSPOSE($A$2:$A$6),MMULT(TRANSPOSE(EXP(F177:$J$516)-1),EXP(F177:$J$516)-1)/COUNTA(J177:$J$516)),$A$2:$A$6))*_xlfn.NORM.S.INV($E$3)</f>
        <v>-1.7540180503060034E-2</v>
      </c>
      <c r="L176" s="82">
        <f>IF(O176&lt;K176,1,0)</f>
        <v>0</v>
      </c>
      <c r="M176" s="248" cm="1">
        <f t="array" ref="M176">SQRT(MMULT(MMULT(TRANSPOSE($A$2:$A$6),MMULT(TRANSPOSE(EXP(F177:J428)-1),EXP(F177:J428)-1)/COUNTA(J177:J428)),$A$2:$A$6))*_xlfn.NORM.S.INV($E$3)</f>
        <v>-1.5813962517533867E-2</v>
      </c>
      <c r="N176" s="82">
        <f>IF(O176&lt;M176,1,0)</f>
        <v>0</v>
      </c>
      <c r="O176" s="250">
        <f>MMULT(P176:T176,$A$2:$A$6)</f>
        <v>-1.4003064788573605E-3</v>
      </c>
      <c r="P176" s="158">
        <v>-2.4458207237029184E-3</v>
      </c>
      <c r="Q176" s="158">
        <v>-3.4347318550010941E-3</v>
      </c>
      <c r="R176" s="158">
        <v>-3.3567208318824315E-3</v>
      </c>
      <c r="S176" s="158">
        <v>2.5179633769283338E-3</v>
      </c>
      <c r="T176" s="155">
        <v>-2.8222236062869221E-4</v>
      </c>
      <c r="U176" s="239">
        <v>41432</v>
      </c>
      <c r="V176" s="154"/>
      <c r="W176" s="154"/>
      <c r="Y176" s="97"/>
    </row>
    <row r="177" spans="5:25" x14ac:dyDescent="0.25">
      <c r="E177" s="138">
        <v>41431</v>
      </c>
      <c r="F177" s="186">
        <v>5.9390727031393403E-3</v>
      </c>
      <c r="G177" s="186">
        <v>-3.9926638284406928E-4</v>
      </c>
      <c r="H177" s="186">
        <v>4.6839437047346182E-3</v>
      </c>
      <c r="I177" s="186">
        <v>4.4648581509619091E-3</v>
      </c>
      <c r="J177" s="187">
        <v>-2.2886916185662524E-2</v>
      </c>
      <c r="K177" s="225" cm="1">
        <f t="array" ref="K177">SQRT(MMULT(MMULT(TRANSPOSE($A$2:$A$6),MMULT(TRANSPOSE(EXP(F178:$J$516)-1),EXP(F178:$J$516)-1)/COUNTA(J178:$J$516)),$A$2:$A$6))*_xlfn.NORM.S.INV($E$3)</f>
        <v>-1.7564897599644521E-2</v>
      </c>
      <c r="L177" s="82">
        <f>IF(O177&lt;K177,1,0)</f>
        <v>0</v>
      </c>
      <c r="M177" s="248" cm="1">
        <f t="array" ref="M177">SQRT(MMULT(MMULT(TRANSPOSE($A$2:$A$6),MMULT(TRANSPOSE(EXP(F178:J429)-1),EXP(F178:J429)-1)/COUNTA(J178:J429)),$A$2:$A$6))*_xlfn.NORM.S.INV($E$3)</f>
        <v>-1.5823556596401927E-2</v>
      </c>
      <c r="N177" s="82">
        <f>IF(O177&lt;M177,1,0)</f>
        <v>0</v>
      </c>
      <c r="O177" s="250">
        <f>MMULT(P177:T177,$A$2:$A$6)</f>
        <v>-1.5799338272292742E-3</v>
      </c>
      <c r="P177" s="158">
        <v>5.956743961734734E-3</v>
      </c>
      <c r="Q177" s="158">
        <v>-3.991866866288607E-4</v>
      </c>
      <c r="R177" s="158">
        <v>4.6949305162202748E-3</v>
      </c>
      <c r="S177" s="158">
        <v>4.4748404811494336E-3</v>
      </c>
      <c r="T177" s="155">
        <v>-2.2626997408621952E-2</v>
      </c>
      <c r="U177" s="239">
        <v>41431</v>
      </c>
      <c r="V177" s="154"/>
      <c r="W177" s="154"/>
      <c r="Y177" s="97"/>
    </row>
    <row r="178" spans="5:25" x14ac:dyDescent="0.25">
      <c r="E178" s="138">
        <v>41430</v>
      </c>
      <c r="F178" s="186">
        <v>3.3725138522002263E-3</v>
      </c>
      <c r="G178" s="186">
        <v>-5.2560563607339083E-3</v>
      </c>
      <c r="H178" s="186">
        <v>-1.0262667863514178E-2</v>
      </c>
      <c r="I178" s="186">
        <v>-7.254194290766092E-3</v>
      </c>
      <c r="J178" s="187">
        <v>4.4247877135782532E-3</v>
      </c>
      <c r="K178" s="225" cm="1">
        <f t="array" ref="K178">SQRT(MMULT(MMULT(TRANSPOSE($A$2:$A$6),MMULT(TRANSPOSE(EXP(F179:$J$516)-1),EXP(F179:$J$516)-1)/COUNTA(J179:$J$516)),$A$2:$A$6))*_xlfn.NORM.S.INV($E$3)</f>
        <v>-1.7586837531596532E-2</v>
      </c>
      <c r="L178" s="82">
        <f>IF(O178&lt;K178,1,0)</f>
        <v>0</v>
      </c>
      <c r="M178" s="248" cm="1">
        <f t="array" ref="M178">SQRT(MMULT(MMULT(TRANSPOSE($A$2:$A$6),MMULT(TRANSPOSE(EXP(F179:J430)-1),EXP(F179:J430)-1)/COUNTA(J179:J430)),$A$2:$A$6))*_xlfn.NORM.S.INV($E$3)</f>
        <v>-1.584419103248693E-2</v>
      </c>
      <c r="N178" s="82">
        <f>IF(O178&lt;M178,1,0)</f>
        <v>0</v>
      </c>
      <c r="O178" s="250">
        <f>MMULT(P178:T178,$A$2:$A$6)</f>
        <v>-2.9735202509104885E-3</v>
      </c>
      <c r="P178" s="158">
        <v>3.3782071755132925E-3</v>
      </c>
      <c r="Q178" s="158">
        <v>-5.2422674654816204E-3</v>
      </c>
      <c r="R178" s="158">
        <v>-1.0210186374475239E-2</v>
      </c>
      <c r="S178" s="158">
        <v>-7.2279461314610494E-3</v>
      </c>
      <c r="T178" s="155">
        <v>4.434591541352173E-3</v>
      </c>
      <c r="U178" s="239">
        <v>41430</v>
      </c>
      <c r="V178" s="154"/>
      <c r="W178" s="154"/>
      <c r="Y178" s="97"/>
    </row>
    <row r="179" spans="5:25" x14ac:dyDescent="0.25">
      <c r="E179" s="138">
        <v>41429</v>
      </c>
      <c r="F179" s="186">
        <v>-9.8262685439681648E-3</v>
      </c>
      <c r="G179" s="186">
        <v>5.5755329782890359E-3</v>
      </c>
      <c r="H179" s="186">
        <v>-6.1984228222090407E-3</v>
      </c>
      <c r="I179" s="186">
        <v>8.247992052522116E-3</v>
      </c>
      <c r="J179" s="187">
        <v>4.7230490534756362E-3</v>
      </c>
      <c r="K179" s="225" cm="1">
        <f t="array" ref="K179">SQRT(MMULT(MMULT(TRANSPOSE($A$2:$A$6),MMULT(TRANSPOSE(EXP(F180:$J$516)-1),EXP(F180:$J$516)-1)/COUNTA(J180:$J$516)),$A$2:$A$6))*_xlfn.NORM.S.INV($E$3)</f>
        <v>-1.7612783372160469E-2</v>
      </c>
      <c r="L179" s="82">
        <f>IF(O179&lt;K179,1,0)</f>
        <v>0</v>
      </c>
      <c r="M179" s="248" cm="1">
        <f t="array" ref="M179">SQRT(MMULT(MMULT(TRANSPOSE($A$2:$A$6),MMULT(TRANSPOSE(EXP(F180:J431)-1),EXP(F180:J431)-1)/COUNTA(J180:J431)),$A$2:$A$6))*_xlfn.NORM.S.INV($E$3)</f>
        <v>-1.5844639753389723E-2</v>
      </c>
      <c r="N179" s="82">
        <f>IF(O179&lt;M179,1,0)</f>
        <v>0</v>
      </c>
      <c r="O179" s="250">
        <f>MMULT(P179:T179,$A$2:$A$6)</f>
        <v>5.3000502621027858E-4</v>
      </c>
      <c r="P179" s="158">
        <v>-9.7781485096569698E-3</v>
      </c>
      <c r="Q179" s="158">
        <v>5.5911051899597553E-3</v>
      </c>
      <c r="R179" s="158">
        <v>-6.1792522290660123E-3</v>
      </c>
      <c r="S179" s="158">
        <v>8.2821004497442008E-3</v>
      </c>
      <c r="T179" s="155">
        <v>4.7342202300704184E-3</v>
      </c>
      <c r="U179" s="239">
        <v>41429</v>
      </c>
      <c r="V179" s="154"/>
      <c r="W179" s="154"/>
      <c r="Y179" s="97"/>
    </row>
    <row r="180" spans="5:25" x14ac:dyDescent="0.25">
      <c r="E180" s="138">
        <v>41426</v>
      </c>
      <c r="F180" s="186">
        <v>1.4710499556573668E-2</v>
      </c>
      <c r="G180" s="186">
        <v>1.4481276488996251E-2</v>
      </c>
      <c r="H180" s="186">
        <v>8.8197508046414293E-3</v>
      </c>
      <c r="I180" s="186">
        <v>8.9058415230557179E-3</v>
      </c>
      <c r="J180" s="187">
        <v>-9.1478367670538643E-3</v>
      </c>
      <c r="K180" s="225" cm="1">
        <f t="array" ref="K180">SQRT(MMULT(MMULT(TRANSPOSE($A$2:$A$6),MMULT(TRANSPOSE(EXP(F181:$J$516)-1),EXP(F181:$J$516)-1)/COUNTA(J181:$J$516)),$A$2:$A$6))*_xlfn.NORM.S.INV($E$3)</f>
        <v>-1.7612437276260939E-2</v>
      </c>
      <c r="L180" s="82">
        <f>IF(O180&lt;K180,1,0)</f>
        <v>0</v>
      </c>
      <c r="M180" s="248" cm="1">
        <f t="array" ref="M180">SQRT(MMULT(MMULT(TRANSPOSE($A$2:$A$6),MMULT(TRANSPOSE(EXP(F181:J432)-1),EXP(F181:J432)-1)/COUNTA(J181:J432)),$A$2:$A$6))*_xlfn.NORM.S.INV($E$3)</f>
        <v>-1.5805275334939004E-2</v>
      </c>
      <c r="N180" s="82">
        <f>IF(O180&lt;M180,1,0)</f>
        <v>0</v>
      </c>
      <c r="O180" s="250">
        <f>MMULT(P180:T180,$A$2:$A$6)</f>
        <v>7.6208245874132899E-3</v>
      </c>
      <c r="P180" s="158">
        <v>1.4819231467850358E-2</v>
      </c>
      <c r="Q180" s="158">
        <v>1.4586638149472142E-2</v>
      </c>
      <c r="R180" s="158">
        <v>8.8587594044742257E-3</v>
      </c>
      <c r="S180" s="158">
        <v>8.9456165185919367E-3</v>
      </c>
      <c r="T180" s="155">
        <v>-9.1061226033222198E-3</v>
      </c>
      <c r="U180" s="239">
        <v>41426</v>
      </c>
      <c r="V180" s="154"/>
      <c r="W180" s="154"/>
      <c r="Y180" s="97"/>
    </row>
    <row r="181" spans="5:25" x14ac:dyDescent="0.25">
      <c r="E181" s="138">
        <v>41425</v>
      </c>
      <c r="F181" s="186">
        <v>2.7456419846587578E-3</v>
      </c>
      <c r="G181" s="186">
        <v>4.2227775394750632E-3</v>
      </c>
      <c r="H181" s="186">
        <v>1.6141356115311263E-2</v>
      </c>
      <c r="I181" s="186">
        <v>2.1638026707716711E-3</v>
      </c>
      <c r="J181" s="187">
        <v>2.4863988567500224E-3</v>
      </c>
      <c r="K181" s="225" cm="1">
        <f t="array" ref="K181">SQRT(MMULT(MMULT(TRANSPOSE($A$2:$A$6),MMULT(TRANSPOSE(EXP(F182:$J$516)-1),EXP(F182:$J$516)-1)/COUNTA(J182:$J$516)),$A$2:$A$6))*_xlfn.NORM.S.INV($E$3)</f>
        <v>-1.7624431261871173E-2</v>
      </c>
      <c r="L181" s="82">
        <f>IF(O181&lt;K181,1,0)</f>
        <v>0</v>
      </c>
      <c r="M181" s="248" cm="1">
        <f t="array" ref="M181">SQRT(MMULT(MMULT(TRANSPOSE($A$2:$A$6),MMULT(TRANSPOSE(EXP(F182:J433)-1),EXP(F182:J433)-1)/COUNTA(J182:J433)),$A$2:$A$6))*_xlfn.NORM.S.INV($E$3)</f>
        <v>-1.5789040516115203E-2</v>
      </c>
      <c r="N181" s="82">
        <f>IF(O181&lt;M181,1,0)</f>
        <v>0</v>
      </c>
      <c r="O181" s="250">
        <f>MMULT(P181:T181,$A$2:$A$6)</f>
        <v>5.5818180385295074E-3</v>
      </c>
      <c r="P181" s="158">
        <v>2.7494147116751133E-3</v>
      </c>
      <c r="Q181" s="158">
        <v>4.231706027798543E-3</v>
      </c>
      <c r="R181" s="158">
        <v>1.6272331562112274E-2</v>
      </c>
      <c r="S181" s="158">
        <v>2.1661453811869791E-3</v>
      </c>
      <c r="T181" s="155">
        <v>2.4894925098746246E-3</v>
      </c>
      <c r="U181" s="239">
        <v>41425</v>
      </c>
      <c r="V181" s="154"/>
      <c r="W181" s="154"/>
      <c r="Y181" s="97"/>
    </row>
    <row r="182" spans="5:25" x14ac:dyDescent="0.25">
      <c r="E182" s="138">
        <v>41424</v>
      </c>
      <c r="F182" s="186">
        <v>-5.9394936119238646E-3</v>
      </c>
      <c r="G182" s="186">
        <v>1.0060231762003819E-2</v>
      </c>
      <c r="H182" s="186">
        <v>6.3826356643978512E-3</v>
      </c>
      <c r="I182" s="186">
        <v>-1.1356635610238135E-2</v>
      </c>
      <c r="J182" s="187">
        <v>-3.3137614667523266E-3</v>
      </c>
      <c r="K182" s="225" cm="1">
        <f t="array" ref="K182">SQRT(MMULT(MMULT(TRANSPOSE($A$2:$A$6),MMULT(TRANSPOSE(EXP(F183:$J$516)-1),EXP(F183:$J$516)-1)/COUNTA(J183:$J$516)),$A$2:$A$6))*_xlfn.NORM.S.INV($E$3)</f>
        <v>-1.7650500411879971E-2</v>
      </c>
      <c r="L182" s="82">
        <f>IF(O182&lt;K182,1,0)</f>
        <v>0</v>
      </c>
      <c r="M182" s="248" cm="1">
        <f t="array" ref="M182">SQRT(MMULT(MMULT(TRANSPOSE($A$2:$A$6),MMULT(TRANSPOSE(EXP(F183:J434)-1),EXP(F183:J434)-1)/COUNTA(J183:J434)),$A$2:$A$6))*_xlfn.NORM.S.INV($E$3)</f>
        <v>-1.5865408209138756E-2</v>
      </c>
      <c r="N182" s="82">
        <f>IF(O182&lt;M182,1,0)</f>
        <v>0</v>
      </c>
      <c r="O182" s="250">
        <f>MMULT(P182:T182,$A$2:$A$6)</f>
        <v>-8.0170101036853864E-4</v>
      </c>
      <c r="P182" s="158">
        <v>-5.9218896897790252E-3</v>
      </c>
      <c r="Q182" s="158">
        <v>1.0111006017643476E-2</v>
      </c>
      <c r="R182" s="158">
        <v>6.4030480886569929E-3</v>
      </c>
      <c r="S182" s="158">
        <v>-1.1292392449417932E-2</v>
      </c>
      <c r="T182" s="155">
        <v>-3.3082770189462041E-3</v>
      </c>
      <c r="U182" s="239">
        <v>41424</v>
      </c>
      <c r="V182" s="154"/>
      <c r="W182" s="154"/>
      <c r="Y182" s="97"/>
    </row>
    <row r="183" spans="5:25" x14ac:dyDescent="0.25">
      <c r="E183" s="138">
        <v>41423</v>
      </c>
      <c r="F183" s="186">
        <v>3.9040769452754762E-4</v>
      </c>
      <c r="G183" s="186">
        <v>1.6450220706098941E-4</v>
      </c>
      <c r="H183" s="186">
        <v>4.6680851028628977E-4</v>
      </c>
      <c r="I183" s="186">
        <v>4.5292747512497341E-3</v>
      </c>
      <c r="J183" s="187">
        <v>-3.8526485932289735E-3</v>
      </c>
      <c r="K183" s="225" cm="1">
        <f t="array" ref="K183">SQRT(MMULT(MMULT(TRANSPOSE($A$2:$A$6),MMULT(TRANSPOSE(EXP(F184:$J$516)-1),EXP(F184:$J$516)-1)/COUNTA(J184:$J$516)),$A$2:$A$6))*_xlfn.NORM.S.INV($E$3)</f>
        <v>-1.7676928638125495E-2</v>
      </c>
      <c r="L183" s="82">
        <f>IF(O183&lt;K183,1,0)</f>
        <v>0</v>
      </c>
      <c r="M183" s="248" cm="1">
        <f t="array" ref="M183">SQRT(MMULT(MMULT(TRANSPOSE($A$2:$A$6),MMULT(TRANSPOSE(EXP(F184:J435)-1),EXP(F184:J435)-1)/COUNTA(J184:J435)),$A$2:$A$6))*_xlfn.NORM.S.INV($E$3)</f>
        <v>-1.586696397948744E-2</v>
      </c>
      <c r="N183" s="82">
        <f>IF(O183&lt;M183,1,0)</f>
        <v>0</v>
      </c>
      <c r="O183" s="250">
        <f>MMULT(P183:T183,$A$2:$A$6)</f>
        <v>3.4324557789393577E-4</v>
      </c>
      <c r="P183" s="158">
        <v>3.9048391353002643E-4</v>
      </c>
      <c r="Q183" s="158">
        <v>1.6451573829101562E-4</v>
      </c>
      <c r="R183" s="158">
        <v>4.6691748233462782E-4</v>
      </c>
      <c r="S183" s="158">
        <v>4.5395474195260022E-3</v>
      </c>
      <c r="T183" s="155">
        <v>-3.8452366642119928E-3</v>
      </c>
      <c r="U183" s="239">
        <v>41423</v>
      </c>
      <c r="V183" s="154"/>
      <c r="W183" s="154"/>
      <c r="Y183" s="97"/>
    </row>
    <row r="184" spans="5:25" x14ac:dyDescent="0.25">
      <c r="E184" s="138">
        <v>41419</v>
      </c>
      <c r="F184" s="186">
        <v>-1.6907278347850301E-3</v>
      </c>
      <c r="G184" s="186">
        <v>-2.3815002045738136E-3</v>
      </c>
      <c r="H184" s="186">
        <v>5.3399638361665278E-4</v>
      </c>
      <c r="I184" s="186">
        <v>1.9886488856416932E-3</v>
      </c>
      <c r="J184" s="187">
        <v>2.7474844430450221E-4</v>
      </c>
      <c r="K184" s="225" cm="1">
        <f t="array" ref="K184">SQRT(MMULT(MMULT(TRANSPOSE($A$2:$A$6),MMULT(TRANSPOSE(EXP(F185:$J$516)-1),EXP(F185:$J$516)-1)/COUNTA(J185:$J$516)),$A$2:$A$6))*_xlfn.NORM.S.INV($E$3)</f>
        <v>-1.7703500874076898E-2</v>
      </c>
      <c r="L184" s="82">
        <f>IF(O184&lt;K184,1,0)</f>
        <v>0</v>
      </c>
      <c r="M184" s="248" cm="1">
        <f t="array" ref="M184">SQRT(MMULT(MMULT(TRANSPOSE($A$2:$A$6),MMULT(TRANSPOSE(EXP(F185:J436)-1),EXP(F185:J436)-1)/COUNTA(J185:J436)),$A$2:$A$6))*_xlfn.NORM.S.INV($E$3)</f>
        <v>-1.5867029316324516E-2</v>
      </c>
      <c r="N184" s="82">
        <f>IF(O184&lt;M184,1,0)</f>
        <v>0</v>
      </c>
      <c r="O184" s="250">
        <f>MMULT(P184:T184,$A$2:$A$6)</f>
        <v>-2.5368266139365043E-4</v>
      </c>
      <c r="P184" s="158">
        <v>-1.6892993596470118E-3</v>
      </c>
      <c r="Q184" s="158">
        <v>-2.3786666827522174E-3</v>
      </c>
      <c r="R184" s="158">
        <v>5.3413898506726731E-4</v>
      </c>
      <c r="S184" s="158">
        <v>1.9906275592485034E-3</v>
      </c>
      <c r="T184" s="155">
        <v>2.7478619111520608E-4</v>
      </c>
      <c r="U184" s="239">
        <v>41419</v>
      </c>
      <c r="V184" s="154"/>
      <c r="W184" s="154"/>
      <c r="Y184" s="97"/>
    </row>
    <row r="185" spans="5:25" x14ac:dyDescent="0.25">
      <c r="E185" s="138">
        <v>41418</v>
      </c>
      <c r="F185" s="186">
        <v>3.4501635723153063E-3</v>
      </c>
      <c r="G185" s="186">
        <v>1.0057017743896998E-2</v>
      </c>
      <c r="H185" s="186">
        <v>1.8711785425997772E-3</v>
      </c>
      <c r="I185" s="186">
        <v>1.5152231696641262E-2</v>
      </c>
      <c r="J185" s="187">
        <v>-1.3642806106544184E-2</v>
      </c>
      <c r="K185" s="225" cm="1">
        <f t="array" ref="K185">SQRT(MMULT(MMULT(TRANSPOSE($A$2:$A$6),MMULT(TRANSPOSE(EXP(F186:$J$516)-1),EXP(F186:$J$516)-1)/COUNTA(J186:$J$516)),$A$2:$A$6))*_xlfn.NORM.S.INV($E$3)</f>
        <v>-1.772479506057123E-2</v>
      </c>
      <c r="L185" s="82">
        <f>IF(O185&lt;K185,1,0)</f>
        <v>0</v>
      </c>
      <c r="M185" s="248" cm="1">
        <f t="array" ref="M185">SQRT(MMULT(MMULT(TRANSPOSE($A$2:$A$6),MMULT(TRANSPOSE(EXP(F186:J437)-1),EXP(F186:J437)-1)/COUNTA(J186:J437)),$A$2:$A$6))*_xlfn.NORM.S.INV($E$3)</f>
        <v>-1.5929130380130975E-2</v>
      </c>
      <c r="N185" s="82">
        <f>IF(O185&lt;M185,1,0)</f>
        <v>0</v>
      </c>
      <c r="O185" s="250">
        <f>MMULT(P185:T185,$A$2:$A$6)</f>
        <v>3.4308511992062756E-3</v>
      </c>
      <c r="P185" s="158">
        <v>3.45612223747227E-3</v>
      </c>
      <c r="Q185" s="158">
        <v>1.0107759507797409E-2</v>
      </c>
      <c r="R185" s="158">
        <v>1.8729302896089983E-3</v>
      </c>
      <c r="S185" s="158">
        <v>1.5267608762788543E-2</v>
      </c>
      <c r="T185" s="155">
        <v>-1.3550164801635844E-2</v>
      </c>
      <c r="U185" s="239">
        <v>41418</v>
      </c>
      <c r="V185" s="154"/>
      <c r="W185" s="154"/>
      <c r="Y185" s="97"/>
    </row>
    <row r="186" spans="5:25" x14ac:dyDescent="0.25">
      <c r="E186" s="138">
        <v>41417</v>
      </c>
      <c r="F186" s="186">
        <v>-2.9953395583178087E-3</v>
      </c>
      <c r="G186" s="186">
        <v>9.1552195981141494E-3</v>
      </c>
      <c r="H186" s="186">
        <v>1.130089471281444E-2</v>
      </c>
      <c r="I186" s="186">
        <v>6.4503631675051996E-3</v>
      </c>
      <c r="J186" s="187">
        <v>-8.1263418910648374E-4</v>
      </c>
      <c r="K186" s="225" cm="1">
        <f t="array" ref="K186">SQRT(MMULT(MMULT(TRANSPOSE($A$2:$A$6),MMULT(TRANSPOSE(EXP(F187:$J$516)-1),EXP(F187:$J$516)-1)/COUNTA(J187:$J$516)),$A$2:$A$6))*_xlfn.NORM.S.INV($E$3)</f>
        <v>-1.7741656741514095E-2</v>
      </c>
      <c r="L186" s="82">
        <f>IF(O186&lt;K186,1,0)</f>
        <v>0</v>
      </c>
      <c r="M186" s="248" cm="1">
        <f t="array" ref="M186">SQRT(MMULT(MMULT(TRANSPOSE($A$2:$A$6),MMULT(TRANSPOSE(EXP(F187:J438)-1),EXP(F187:J438)-1)/COUNTA(J187:J438)),$A$2:$A$6))*_xlfn.NORM.S.INV($E$3)</f>
        <v>-1.606103791363072E-2</v>
      </c>
      <c r="N186" s="82">
        <f>IF(O186&lt;M186,1,0)</f>
        <v>0</v>
      </c>
      <c r="O186" s="250">
        <f>MMULT(P186:T186,$A$2:$A$6)</f>
        <v>4.6460594641837714E-3</v>
      </c>
      <c r="P186" s="158">
        <v>-2.9908580044915034E-3</v>
      </c>
      <c r="Q186" s="158">
        <v>9.1972568097595797E-3</v>
      </c>
      <c r="R186" s="158">
        <v>1.1364991044548356E-2</v>
      </c>
      <c r="S186" s="158">
        <v>6.4712115624685485E-3</v>
      </c>
      <c r="T186" s="155">
        <v>-8.123040913661228E-4</v>
      </c>
      <c r="U186" s="239">
        <v>41417</v>
      </c>
      <c r="V186" s="154"/>
      <c r="W186" s="154"/>
      <c r="Y186" s="97"/>
    </row>
    <row r="187" spans="5:25" x14ac:dyDescent="0.25">
      <c r="E187" s="138">
        <v>41416</v>
      </c>
      <c r="F187" s="186">
        <v>-1.2345741972414562E-3</v>
      </c>
      <c r="G187" s="186">
        <v>5.0293718720045765E-3</v>
      </c>
      <c r="H187" s="186">
        <v>-2.4996176346841841E-3</v>
      </c>
      <c r="I187" s="186">
        <v>7.3624870090396571E-3</v>
      </c>
      <c r="J187" s="187">
        <v>-8.1194241529188211E-4</v>
      </c>
      <c r="K187" s="225" cm="1">
        <f t="array" ref="K187">SQRT(MMULT(MMULT(TRANSPOSE($A$2:$A$6),MMULT(TRANSPOSE(EXP(F188:$J$516)-1),EXP(F188:$J$516)-1)/COUNTA(J188:$J$516)),$A$2:$A$6))*_xlfn.NORM.S.INV($E$3)</f>
        <v>-1.7767446701425764E-2</v>
      </c>
      <c r="L187" s="82">
        <f>IF(O187&lt;K187,1,0)</f>
        <v>0</v>
      </c>
      <c r="M187" s="248" cm="1">
        <f t="array" ref="M187">SQRT(MMULT(MMULT(TRANSPOSE($A$2:$A$6),MMULT(TRANSPOSE(EXP(F188:J439)-1),EXP(F188:J439)-1)/COUNTA(J188:J439)),$A$2:$A$6))*_xlfn.NORM.S.INV($E$3)</f>
        <v>-1.606310093760651E-2</v>
      </c>
      <c r="N187" s="82">
        <f>IF(O187&lt;M187,1,0)</f>
        <v>0</v>
      </c>
      <c r="O187" s="250">
        <f>MMULT(P187:T187,$A$2:$A$6)</f>
        <v>1.57795513028991E-3</v>
      </c>
      <c r="P187" s="158">
        <v>-1.2338124240379722E-3</v>
      </c>
      <c r="Q187" s="158">
        <v>5.0420403920465873E-3</v>
      </c>
      <c r="R187" s="158">
        <v>-2.4964961918705342E-3</v>
      </c>
      <c r="S187" s="158">
        <v>7.3896567545546077E-3</v>
      </c>
      <c r="T187" s="155">
        <v>-8.1161287924313985E-4</v>
      </c>
      <c r="U187" s="239">
        <v>41416</v>
      </c>
      <c r="V187" s="154"/>
      <c r="W187" s="154"/>
      <c r="Y187" s="97"/>
    </row>
    <row r="188" spans="5:25" x14ac:dyDescent="0.25">
      <c r="E188" s="138">
        <v>41415</v>
      </c>
      <c r="F188" s="186">
        <v>6.0578037531836861E-3</v>
      </c>
      <c r="G188" s="186">
        <v>1.2004534428328403E-2</v>
      </c>
      <c r="H188" s="186">
        <v>2.699133823175249E-4</v>
      </c>
      <c r="I188" s="186">
        <v>8.3694721316858074E-3</v>
      </c>
      <c r="J188" s="187">
        <v>5.4123233785011095E-4</v>
      </c>
      <c r="K188" s="225" cm="1">
        <f t="array" ref="K188">SQRT(MMULT(MMULT(TRANSPOSE($A$2:$A$6),MMULT(TRANSPOSE(EXP(F189:$J$516)-1),EXP(F189:$J$516)-1)/COUNTA(J189:$J$516)),$A$2:$A$6))*_xlfn.NORM.S.INV($E$3)</f>
        <v>-1.7780614074856951E-2</v>
      </c>
      <c r="L188" s="82">
        <f>IF(O188&lt;K188,1,0)</f>
        <v>0</v>
      </c>
      <c r="M188" s="248" cm="1">
        <f t="array" ref="M188">SQRT(MMULT(MMULT(TRANSPOSE($A$2:$A$6),MMULT(TRANSPOSE(EXP(F189:J440)-1),EXP(F189:J440)-1)/COUNTA(J189:J440)),$A$2:$A$6))*_xlfn.NORM.S.INV($E$3)</f>
        <v>-1.6045255032270101E-2</v>
      </c>
      <c r="N188" s="82">
        <f>IF(O188&lt;M188,1,0)</f>
        <v>0</v>
      </c>
      <c r="O188" s="250">
        <f>MMULT(P188:T188,$A$2:$A$6)</f>
        <v>5.473798024147403E-3</v>
      </c>
      <c r="P188" s="158">
        <v>6.0761893530425493E-3</v>
      </c>
      <c r="Q188" s="158">
        <v>1.2076878045739425E-2</v>
      </c>
      <c r="R188" s="158">
        <v>2.6994981221206693E-4</v>
      </c>
      <c r="S188" s="158">
        <v>8.4045940792434326E-3</v>
      </c>
      <c r="T188" s="155">
        <v>5.4137883049953928E-4</v>
      </c>
      <c r="U188" s="239">
        <v>41415</v>
      </c>
      <c r="V188" s="154"/>
      <c r="W188" s="154"/>
      <c r="Y188" s="97"/>
    </row>
    <row r="189" spans="5:25" x14ac:dyDescent="0.25">
      <c r="E189" s="138">
        <v>41412</v>
      </c>
      <c r="F189" s="186">
        <v>3.4030915884746223E-3</v>
      </c>
      <c r="G189" s="186">
        <v>1.1462045246473452E-2</v>
      </c>
      <c r="H189" s="186">
        <v>7.7245254490870838E-3</v>
      </c>
      <c r="I189" s="186">
        <v>4.0445488955688494E-3</v>
      </c>
      <c r="J189" s="187">
        <v>1.1708804860199382E-2</v>
      </c>
      <c r="K189" s="225" cm="1">
        <f t="array" ref="K189">SQRT(MMULT(MMULT(TRANSPOSE($A$2:$A$6),MMULT(TRANSPOSE(EXP(F190:$J$516)-1),EXP(F190:$J$516)-1)/COUNTA(J190:$J$516)),$A$2:$A$6))*_xlfn.NORM.S.INV($E$3)</f>
        <v>-1.7780177012660377E-2</v>
      </c>
      <c r="L189" s="82">
        <f>IF(O189&lt;K189,1,0)</f>
        <v>0</v>
      </c>
      <c r="M189" s="248" cm="1">
        <f t="array" ref="M189">SQRT(MMULT(MMULT(TRANSPOSE($A$2:$A$6),MMULT(TRANSPOSE(EXP(F190:J441)-1),EXP(F190:J441)-1)/COUNTA(J190:J441)),$A$2:$A$6))*_xlfn.NORM.S.INV($E$3)</f>
        <v>-1.6037243712812749E-2</v>
      </c>
      <c r="N189" s="82">
        <f>IF(O189&lt;M189,1,0)</f>
        <v>0</v>
      </c>
      <c r="O189" s="250">
        <f>MMULT(P189:T189,$A$2:$A$6)</f>
        <v>7.7043343576079348E-3</v>
      </c>
      <c r="P189" s="158">
        <v>3.4088886787988493E-3</v>
      </c>
      <c r="Q189" s="158">
        <v>1.1527986185603467E-2</v>
      </c>
      <c r="R189" s="158">
        <v>7.7544365625779044E-3</v>
      </c>
      <c r="S189" s="158">
        <v>4.0527391216538255E-3</v>
      </c>
      <c r="T189" s="155">
        <v>1.1777621239405622E-2</v>
      </c>
      <c r="U189" s="239">
        <v>41412</v>
      </c>
      <c r="V189" s="154"/>
      <c r="W189" s="154"/>
      <c r="Y189" s="97"/>
    </row>
    <row r="190" spans="5:25" x14ac:dyDescent="0.25">
      <c r="E190" s="138">
        <v>41411</v>
      </c>
      <c r="F190" s="186">
        <v>1.5126062341478876E-2</v>
      </c>
      <c r="G190" s="186">
        <v>-4.8061558173102372E-3</v>
      </c>
      <c r="H190" s="186">
        <v>4.0898184468495776E-3</v>
      </c>
      <c r="I190" s="186">
        <v>1.1482070818754121E-2</v>
      </c>
      <c r="J190" s="187">
        <v>9.3560809513103041E-3</v>
      </c>
      <c r="K190" s="225" cm="1">
        <f t="array" ref="K190">SQRT(MMULT(MMULT(TRANSPOSE($A$2:$A$6),MMULT(TRANSPOSE(EXP(F191:$J$516)-1),EXP(F191:$J$516)-1)/COUNTA(J191:$J$516)),$A$2:$A$6))*_xlfn.NORM.S.INV($E$3)</f>
        <v>-1.7783923050326795E-2</v>
      </c>
      <c r="L190" s="82">
        <f>IF(O190&lt;K190,1,0)</f>
        <v>0</v>
      </c>
      <c r="M190" s="248" cm="1">
        <f t="array" ref="M190">SQRT(MMULT(MMULT(TRANSPOSE($A$2:$A$6),MMULT(TRANSPOSE(EXP(F191:J442)-1),EXP(F191:J442)-1)/COUNTA(J191:J442)),$A$2:$A$6))*_xlfn.NORM.S.INV($E$3)</f>
        <v>-1.6003583025741473E-2</v>
      </c>
      <c r="N190" s="82">
        <f>IF(O190&lt;M190,1,0)</f>
        <v>0</v>
      </c>
      <c r="O190" s="250">
        <f>MMULT(P190:T190,$A$2:$A$6)</f>
        <v>7.0985674718357494E-3</v>
      </c>
      <c r="P190" s="158">
        <v>1.52410402117924E-2</v>
      </c>
      <c r="Q190" s="158">
        <v>-4.7946247312353751E-3</v>
      </c>
      <c r="R190" s="158">
        <v>4.0981931674504146E-3</v>
      </c>
      <c r="S190" s="158">
        <v>1.154824281522937E-2</v>
      </c>
      <c r="T190" s="155">
        <v>9.3999858959419313E-3</v>
      </c>
      <c r="U190" s="239">
        <v>41411</v>
      </c>
      <c r="V190" s="154"/>
      <c r="W190" s="154"/>
      <c r="Y190" s="97"/>
    </row>
    <row r="191" spans="5:25" x14ac:dyDescent="0.25">
      <c r="E191" s="138">
        <v>41410</v>
      </c>
      <c r="F191" s="186">
        <v>-3.4152007131481255E-2</v>
      </c>
      <c r="G191" s="186">
        <v>-1.4365544594011617E-2</v>
      </c>
      <c r="H191" s="186">
        <v>-5.9926673529312234E-3</v>
      </c>
      <c r="I191" s="186">
        <v>-2.5105746831614571E-2</v>
      </c>
      <c r="J191" s="187">
        <v>-1.9334726794906134E-3</v>
      </c>
      <c r="K191" s="225" cm="1">
        <f t="array" ref="K191">SQRT(MMULT(MMULT(TRANSPOSE($A$2:$A$6),MMULT(TRANSPOSE(EXP(F192:$J$516)-1),EXP(F192:$J$516)-1)/COUNTA(J192:$J$516)),$A$2:$A$6))*_xlfn.NORM.S.INV($E$3)</f>
        <v>-1.7689562813935061E-2</v>
      </c>
      <c r="L191" s="82">
        <f>IF(O191&lt;K191,1,0)</f>
        <v>0</v>
      </c>
      <c r="M191" s="248" cm="1">
        <f t="array" ref="M191">SQRT(MMULT(MMULT(TRANSPOSE($A$2:$A$6),MMULT(TRANSPOSE(EXP(F192:J443)-1),EXP(F192:J443)-1)/COUNTA(J192:J443)),$A$2:$A$6))*_xlfn.NORM.S.INV($E$3)</f>
        <v>-1.5860332135846516E-2</v>
      </c>
      <c r="N191" s="82">
        <f>IF(O191&lt;M191,1,0)</f>
        <v>1</v>
      </c>
      <c r="O191" s="250">
        <f>MMULT(P191:T191,$A$2:$A$6)</f>
        <v>-1.6107566552093777E-2</v>
      </c>
      <c r="P191" s="158">
        <v>-3.3575409957968816E-2</v>
      </c>
      <c r="Q191" s="158">
        <v>-1.4262852489056232E-2</v>
      </c>
      <c r="R191" s="158">
        <v>-5.9747471364312021E-3</v>
      </c>
      <c r="S191" s="158">
        <v>-2.4793218451749754E-2</v>
      </c>
      <c r="T191" s="155">
        <v>-1.931604725262881E-3</v>
      </c>
      <c r="U191" s="239">
        <v>41410</v>
      </c>
      <c r="V191" s="154"/>
      <c r="W191" s="154"/>
      <c r="Y191" s="97"/>
    </row>
    <row r="192" spans="5:25" x14ac:dyDescent="0.25">
      <c r="E192" s="138">
        <v>41409</v>
      </c>
      <c r="F192" s="186">
        <v>-1.4785299251867379E-3</v>
      </c>
      <c r="G192" s="186">
        <v>2.3658863514844385E-3</v>
      </c>
      <c r="H192" s="186">
        <v>6.8810642193487415E-3</v>
      </c>
      <c r="I192" s="186">
        <v>6.2976070294129922E-3</v>
      </c>
      <c r="J192" s="187">
        <v>1.4732803871366629E-2</v>
      </c>
      <c r="K192" s="225" cm="1">
        <f t="array" ref="K192">SQRT(MMULT(MMULT(TRANSPOSE($A$2:$A$6),MMULT(TRANSPOSE(EXP(F193:$J$516)-1),EXP(F193:$J$516)-1)/COUNTA(J193:$J$516)),$A$2:$A$6))*_xlfn.NORM.S.INV($E$3)</f>
        <v>-1.7701024343183182E-2</v>
      </c>
      <c r="L192" s="82">
        <f>IF(O192&lt;K192,1,0)</f>
        <v>0</v>
      </c>
      <c r="M192" s="248" cm="1">
        <f t="array" ref="M192">SQRT(MMULT(MMULT(TRANSPOSE($A$2:$A$6),MMULT(TRANSPOSE(EXP(F193:J444)-1),EXP(F193:J444)-1)/COUNTA(J193:J444)),$A$2:$A$6))*_xlfn.NORM.S.INV($E$3)</f>
        <v>-1.6003442396014672E-2</v>
      </c>
      <c r="N192" s="82">
        <f>IF(O192&lt;M192,1,0)</f>
        <v>0</v>
      </c>
      <c r="O192" s="250">
        <f>MMULT(P192:T192,$A$2:$A$6)</f>
        <v>5.791077637016584E-3</v>
      </c>
      <c r="P192" s="158">
        <v>-1.4774374383080824E-3</v>
      </c>
      <c r="Q192" s="158">
        <v>2.3686872690471539E-3</v>
      </c>
      <c r="R192" s="158">
        <v>6.9047931372563376E-3</v>
      </c>
      <c r="S192" s="158">
        <v>6.3174786492112833E-3</v>
      </c>
      <c r="T192" s="155">
        <v>1.4841866567876227E-2</v>
      </c>
      <c r="U192" s="239">
        <v>41409</v>
      </c>
      <c r="V192" s="154"/>
      <c r="W192" s="154"/>
      <c r="Y192" s="97"/>
    </row>
    <row r="193" spans="5:25" x14ac:dyDescent="0.25">
      <c r="E193" s="138">
        <v>41408</v>
      </c>
      <c r="F193" s="186">
        <v>-2.5656234145972215E-3</v>
      </c>
      <c r="G193" s="186">
        <v>9.1783193274871059E-3</v>
      </c>
      <c r="H193" s="186">
        <v>6.3090418701028713E-3</v>
      </c>
      <c r="I193" s="186">
        <v>5.1998683806168469E-3</v>
      </c>
      <c r="J193" s="187">
        <v>9.001338135639211E-3</v>
      </c>
      <c r="K193" s="225" cm="1">
        <f t="array" ref="K193">SQRT(MMULT(MMULT(TRANSPOSE($A$2:$A$6),MMULT(TRANSPOSE(EXP(F194:$J$516)-1),EXP(F194:$J$516)-1)/COUNTA(J194:$J$516)),$A$2:$A$6))*_xlfn.NORM.S.INV($E$3)</f>
        <v>-1.771437030189019E-2</v>
      </c>
      <c r="L193" s="82">
        <f>IF(O193&lt;K193,1,0)</f>
        <v>0</v>
      </c>
      <c r="M193" s="248" cm="1">
        <f t="array" ref="M193">SQRT(MMULT(MMULT(TRANSPOSE($A$2:$A$6),MMULT(TRANSPOSE(EXP(F194:J445)-1),EXP(F194:J445)-1)/COUNTA(J194:J445)),$A$2:$A$6))*_xlfn.NORM.S.INV($E$3)</f>
        <v>-1.6005709086725856E-2</v>
      </c>
      <c r="N193" s="82">
        <f>IF(O193&lt;M193,1,0)</f>
        <v>0</v>
      </c>
      <c r="O193" s="250">
        <f>MMULT(P193:T193,$A$2:$A$6)</f>
        <v>5.4485206418897654E-3</v>
      </c>
      <c r="P193" s="158">
        <v>-2.5623350157100155E-3</v>
      </c>
      <c r="Q193" s="158">
        <v>9.2205692625304536E-3</v>
      </c>
      <c r="R193" s="158">
        <v>6.3289857950541428E-3</v>
      </c>
      <c r="S193" s="158">
        <v>5.2134111595856236E-3</v>
      </c>
      <c r="T193" s="155">
        <v>9.041972007988619E-3</v>
      </c>
      <c r="U193" s="239">
        <v>41408</v>
      </c>
      <c r="V193" s="154"/>
      <c r="W193" s="154"/>
      <c r="Y193" s="97"/>
    </row>
    <row r="194" spans="5:25" x14ac:dyDescent="0.25">
      <c r="E194" s="138">
        <v>41405</v>
      </c>
      <c r="F194" s="186">
        <v>1.3869051965024857E-2</v>
      </c>
      <c r="G194" s="186">
        <v>5.1356329536672123E-3</v>
      </c>
      <c r="H194" s="186">
        <v>7.9430408769974037E-3</v>
      </c>
      <c r="I194" s="186">
        <v>1.739293602692839E-3</v>
      </c>
      <c r="J194" s="187">
        <v>5.0992886703241898E-3</v>
      </c>
      <c r="K194" s="225" cm="1">
        <f t="array" ref="K194">SQRT(MMULT(MMULT(TRANSPOSE($A$2:$A$6),MMULT(TRANSPOSE(EXP(F195:$J$516)-1),EXP(F195:$J$516)-1)/COUNTA(J195:$J$516)),$A$2:$A$6))*_xlfn.NORM.S.INV($E$3)</f>
        <v>-1.7720014665918032E-2</v>
      </c>
      <c r="L194" s="82">
        <f>IF(O194&lt;K194,1,0)</f>
        <v>0</v>
      </c>
      <c r="M194" s="248" cm="1">
        <f t="array" ref="M194">SQRT(MMULT(MMULT(TRANSPOSE($A$2:$A$6),MMULT(TRANSPOSE(EXP(F195:J446)-1),EXP(F195:J446)-1)/COUNTA(J195:J446)),$A$2:$A$6))*_xlfn.NORM.S.INV($E$3)</f>
        <v>-1.5983908784805694E-2</v>
      </c>
      <c r="N194" s="82">
        <f>IF(O194&lt;M194,1,0)</f>
        <v>0</v>
      </c>
      <c r="O194" s="250">
        <f>MMULT(P194:T194,$A$2:$A$6)</f>
        <v>6.7884612180466155E-3</v>
      </c>
      <c r="P194" s="158">
        <v>1.3965673432213332E-2</v>
      </c>
      <c r="Q194" s="158">
        <v>5.1488429207506847E-3</v>
      </c>
      <c r="R194" s="158">
        <v>7.9746705158938447E-3</v>
      </c>
      <c r="S194" s="158">
        <v>1.7408070511275575E-3</v>
      </c>
      <c r="T194" s="155">
        <v>5.1123121702476571E-3</v>
      </c>
      <c r="U194" s="239">
        <v>41405</v>
      </c>
      <c r="V194" s="154"/>
      <c r="W194" s="154"/>
      <c r="Y194" s="97"/>
    </row>
    <row r="195" spans="5:25" x14ac:dyDescent="0.25">
      <c r="E195" s="138">
        <v>41404</v>
      </c>
      <c r="F195" s="186">
        <v>8.6110717800092478E-3</v>
      </c>
      <c r="G195" s="186">
        <v>-1.0292335113882081E-3</v>
      </c>
      <c r="H195" s="186">
        <v>-2.1475559276845396E-3</v>
      </c>
      <c r="I195" s="186">
        <v>1.95758540620744E-3</v>
      </c>
      <c r="J195" s="187">
        <v>5.6963840481806562E-3</v>
      </c>
      <c r="K195" s="225" cm="1">
        <f t="array" ref="K195">SQRT(MMULT(MMULT(TRANSPOSE($A$2:$A$6),MMULT(TRANSPOSE(EXP(F196:$J$516)-1),EXP(F196:$J$516)-1)/COUNTA(J196:$J$516)),$A$2:$A$6))*_xlfn.NORM.S.INV($E$3)</f>
        <v>-1.7744310561567816E-2</v>
      </c>
      <c r="L195" s="82">
        <f>IF(O195&lt;K195,1,0)</f>
        <v>0</v>
      </c>
      <c r="M195" s="248" cm="1">
        <f t="array" ref="M195">SQRT(MMULT(MMULT(TRANSPOSE($A$2:$A$6),MMULT(TRANSPOSE(EXP(F196:J447)-1),EXP(F196:J447)-1)/COUNTA(J196:J447)),$A$2:$A$6))*_xlfn.NORM.S.INV($E$3)</f>
        <v>-1.6052497979720894E-2</v>
      </c>
      <c r="N195" s="82">
        <f>IF(O195&lt;M195,1,0)</f>
        <v>0</v>
      </c>
      <c r="O195" s="250">
        <f>MMULT(P195:T195,$A$2:$A$6)</f>
        <v>2.6292880235522457E-3</v>
      </c>
      <c r="P195" s="158">
        <v>8.6482537073957477E-3</v>
      </c>
      <c r="Q195" s="158">
        <v>-1.028704032245864E-3</v>
      </c>
      <c r="R195" s="158">
        <v>-2.1452515793207727E-3</v>
      </c>
      <c r="S195" s="158">
        <v>1.9595027274212917E-3</v>
      </c>
      <c r="T195" s="155">
        <v>5.712639294510824E-3</v>
      </c>
      <c r="U195" s="239">
        <v>41404</v>
      </c>
      <c r="V195" s="154"/>
      <c r="W195" s="154"/>
      <c r="Y195" s="97"/>
    </row>
    <row r="196" spans="5:25" x14ac:dyDescent="0.25">
      <c r="E196" s="138">
        <v>41403</v>
      </c>
      <c r="F196" s="186">
        <v>-4.7519917625189556E-3</v>
      </c>
      <c r="G196" s="186">
        <v>2.0595972436558032E-3</v>
      </c>
      <c r="H196" s="186">
        <v>1.1076609315918105E-3</v>
      </c>
      <c r="I196" s="186">
        <v>-3.6432550340396675E-3</v>
      </c>
      <c r="J196" s="187">
        <v>7.4539880676755595E-3</v>
      </c>
      <c r="K196" s="225" cm="1">
        <f t="array" ref="K196">SQRT(MMULT(MMULT(TRANSPOSE($A$2:$A$6),MMULT(TRANSPOSE(EXP(F197:$J$516)-1),EXP(F197:$J$516)-1)/COUNTA(J197:$J$516)),$A$2:$A$6))*_xlfn.NORM.S.INV($E$3)</f>
        <v>-1.7771915959833101E-2</v>
      </c>
      <c r="L196" s="82">
        <f>IF(O196&lt;K196,1,0)</f>
        <v>0</v>
      </c>
      <c r="M196" s="248" cm="1">
        <f t="array" ref="M196">SQRT(MMULT(MMULT(TRANSPOSE($A$2:$A$6),MMULT(TRANSPOSE(EXP(F197:J448)-1),EXP(F197:J448)-1)/COUNTA(J197:J448)),$A$2:$A$6))*_xlfn.NORM.S.INV($E$3)</f>
        <v>-1.613578913608605E-2</v>
      </c>
      <c r="N196" s="82">
        <f>IF(O196&lt;M196,1,0)</f>
        <v>0</v>
      </c>
      <c r="O196" s="250">
        <f>MMULT(P196:T196,$A$2:$A$6)</f>
        <v>4.5489742633775254E-4</v>
      </c>
      <c r="P196" s="158">
        <v>-4.74071891289507E-3</v>
      </c>
      <c r="Q196" s="158">
        <v>2.0617196709238339E-3</v>
      </c>
      <c r="R196" s="158">
        <v>1.1082746145247846E-3</v>
      </c>
      <c r="S196" s="158">
        <v>-3.636626432756529E-3</v>
      </c>
      <c r="T196" s="155">
        <v>7.4818381918917432E-3</v>
      </c>
      <c r="U196" s="239">
        <v>41403</v>
      </c>
      <c r="V196" s="154"/>
      <c r="W196" s="154"/>
      <c r="Y196" s="97"/>
    </row>
    <row r="197" spans="5:25" x14ac:dyDescent="0.25">
      <c r="E197" s="138">
        <v>41402</v>
      </c>
      <c r="F197" s="186">
        <v>6.3843649954223071E-3</v>
      </c>
      <c r="G197" s="186">
        <v>-1.7165906367821058E-3</v>
      </c>
      <c r="H197" s="186">
        <v>8.3146395568080636E-4</v>
      </c>
      <c r="I197" s="186">
        <v>-2.2823897065025818E-3</v>
      </c>
      <c r="J197" s="187">
        <v>-2.260370861410445E-3</v>
      </c>
      <c r="K197" s="225" cm="1">
        <f t="array" ref="K197">SQRT(MMULT(MMULT(TRANSPOSE($A$2:$A$6),MMULT(TRANSPOSE(EXP(F198:$J$516)-1),EXP(F198:$J$516)-1)/COUNTA(J198:$J$516)),$A$2:$A$6))*_xlfn.NORM.S.INV($E$3)</f>
        <v>-1.7799731378692719E-2</v>
      </c>
      <c r="L197" s="82">
        <f>IF(O197&lt;K197,1,0)</f>
        <v>0</v>
      </c>
      <c r="M197" s="248" cm="1">
        <f t="array" ref="M197">SQRT(MMULT(MMULT(TRANSPOSE($A$2:$A$6),MMULT(TRANSPOSE(EXP(F198:J449)-1),EXP(F198:J449)-1)/COUNTA(J198:J449)),$A$2:$A$6))*_xlfn.NORM.S.INV($E$3)</f>
        <v>-1.6138558055977373E-2</v>
      </c>
      <c r="N197" s="82">
        <f>IF(O197&lt;M197,1,0)</f>
        <v>0</v>
      </c>
      <c r="O197" s="250">
        <f>MMULT(P197:T197,$A$2:$A$6)</f>
        <v>1.9677497831320783E-4</v>
      </c>
      <c r="P197" s="158">
        <v>6.404788494176028E-3</v>
      </c>
      <c r="Q197" s="158">
        <v>-1.715118137754823E-3</v>
      </c>
      <c r="R197" s="158">
        <v>8.3180971765850487E-4</v>
      </c>
      <c r="S197" s="158">
        <v>-2.2797870355960592E-3</v>
      </c>
      <c r="T197" s="155">
        <v>-2.2578181469176117E-3</v>
      </c>
      <c r="U197" s="239">
        <v>41402</v>
      </c>
      <c r="V197" s="154"/>
      <c r="W197" s="154"/>
      <c r="Y197" s="97"/>
    </row>
    <row r="198" spans="5:25" x14ac:dyDescent="0.25">
      <c r="E198" s="138">
        <v>41401</v>
      </c>
      <c r="F198" s="186">
        <v>2.6825654002792691E-2</v>
      </c>
      <c r="G198" s="186">
        <v>-7.6033236183863633E-3</v>
      </c>
      <c r="H198" s="186">
        <v>1.9432362011234992E-3</v>
      </c>
      <c r="I198" s="186">
        <v>7.7037745038584038E-3</v>
      </c>
      <c r="J198" s="187">
        <v>3.6760502620991615E-3</v>
      </c>
      <c r="K198" s="225" cm="1">
        <f t="array" ref="K198">SQRT(MMULT(MMULT(TRANSPOSE($A$2:$A$6),MMULT(TRANSPOSE(EXP(F199:$J$516)-1),EXP(F199:$J$516)-1)/COUNTA(J199:$J$516)),$A$2:$A$6))*_xlfn.NORM.S.INV($E$3)</f>
        <v>-1.7806923494714137E-2</v>
      </c>
      <c r="L198" s="82">
        <f>IF(O198&lt;K198,1,0)</f>
        <v>0</v>
      </c>
      <c r="M198" s="248" cm="1">
        <f t="array" ref="M198">SQRT(MMULT(MMULT(TRANSPOSE($A$2:$A$6),MMULT(TRANSPOSE(EXP(F199:J450)-1),EXP(F199:J450)-1)/COUNTA(J199:J450)),$A$2:$A$6))*_xlfn.NORM.S.INV($E$3)</f>
        <v>-1.6124168969690933E-2</v>
      </c>
      <c r="N198" s="82">
        <f>IF(O198&lt;M198,1,0)</f>
        <v>0</v>
      </c>
      <c r="O198" s="250">
        <f>MMULT(P198:T198,$A$2:$A$6)</f>
        <v>6.5951350184158429E-3</v>
      </c>
      <c r="P198" s="158">
        <v>2.7188700912716968E-2</v>
      </c>
      <c r="Q198" s="158">
        <v>-7.574491473017253E-3</v>
      </c>
      <c r="R198" s="158">
        <v>1.945125508181933E-3</v>
      </c>
      <c r="S198" s="158">
        <v>7.7335249224297353E-3</v>
      </c>
      <c r="T198" s="155">
        <v>3.6828152217678323E-3</v>
      </c>
      <c r="U198" s="239">
        <v>41401</v>
      </c>
      <c r="V198" s="154"/>
      <c r="W198" s="154"/>
      <c r="Y198" s="97"/>
    </row>
    <row r="199" spans="5:25" x14ac:dyDescent="0.25">
      <c r="E199" s="138">
        <v>41398</v>
      </c>
      <c r="F199" s="186">
        <v>1.6447636362193718E-2</v>
      </c>
      <c r="G199" s="186">
        <v>-3.5679892236141989E-3</v>
      </c>
      <c r="H199" s="186">
        <v>3.5489350804333978E-3</v>
      </c>
      <c r="I199" s="186">
        <v>-4.8741138286847487E-3</v>
      </c>
      <c r="J199" s="187">
        <v>2.815452959271313E-2</v>
      </c>
      <c r="K199" s="225" cm="1">
        <f t="array" ref="K199">SQRT(MMULT(MMULT(TRANSPOSE($A$2:$A$6),MMULT(TRANSPOSE(EXP(F200:$J$516)-1),EXP(F200:$J$516)-1)/COUNTA(J200:$J$516)),$A$2:$A$6))*_xlfn.NORM.S.INV($E$3)</f>
        <v>-1.7803915194643093E-2</v>
      </c>
      <c r="L199" s="82">
        <f>IF(O199&lt;K199,1,0)</f>
        <v>0</v>
      </c>
      <c r="M199" s="248" cm="1">
        <f t="array" ref="M199">SQRT(MMULT(MMULT(TRANSPOSE($A$2:$A$6),MMULT(TRANSPOSE(EXP(F200:J451)-1),EXP(F200:J451)-1)/COUNTA(J200:J451)),$A$2:$A$6))*_xlfn.NORM.S.INV($E$3)</f>
        <v>-1.6082735862446889E-2</v>
      </c>
      <c r="N199" s="82">
        <f>IF(O199&lt;M199,1,0)</f>
        <v>0</v>
      </c>
      <c r="O199" s="250">
        <f>MMULT(P199:T199,$A$2:$A$6)</f>
        <v>8.0539223046882449E-3</v>
      </c>
      <c r="P199" s="158">
        <v>1.6583643374618706E-2</v>
      </c>
      <c r="Q199" s="158">
        <v>-3.5616315137254606E-3</v>
      </c>
      <c r="R199" s="158">
        <v>3.5552400069212009E-3</v>
      </c>
      <c r="S199" s="158">
        <v>-4.8622546114257537E-3</v>
      </c>
      <c r="T199" s="155">
        <v>2.8554614267052525E-2</v>
      </c>
      <c r="U199" s="239">
        <v>41398</v>
      </c>
      <c r="V199" s="154"/>
      <c r="W199" s="154"/>
      <c r="Y199" s="97"/>
    </row>
    <row r="200" spans="5:25" x14ac:dyDescent="0.25">
      <c r="E200" s="138">
        <v>41397</v>
      </c>
      <c r="F200" s="186">
        <v>-3.610787754398262E-3</v>
      </c>
      <c r="G200" s="186">
        <v>5.0157898269449462E-3</v>
      </c>
      <c r="H200" s="186">
        <v>5.8027663348023733E-3</v>
      </c>
      <c r="I200" s="186">
        <v>4.971221430356814E-3</v>
      </c>
      <c r="J200" s="187">
        <v>-1.0723014447059639E-2</v>
      </c>
      <c r="K200" s="225" cm="1">
        <f t="array" ref="K200">SQRT(MMULT(MMULT(TRANSPOSE($A$2:$A$6),MMULT(TRANSPOSE(EXP(F201:$J$516)-1),EXP(F201:$J$516)-1)/COUNTA(J201:$J$516)),$A$2:$A$6))*_xlfn.NORM.S.INV($E$3)</f>
        <v>-1.7832016852110767E-2</v>
      </c>
      <c r="L200" s="82">
        <f>IF(O200&lt;K200,1,0)</f>
        <v>0</v>
      </c>
      <c r="M200" s="248" cm="1">
        <f t="array" ref="M200">SQRT(MMULT(MMULT(TRANSPOSE($A$2:$A$6),MMULT(TRANSPOSE(EXP(F201:J452)-1),EXP(F201:J452)-1)/COUNTA(J201:J452)),$A$2:$A$6))*_xlfn.NORM.S.INV($E$3)</f>
        <v>-1.6090665411074317E-2</v>
      </c>
      <c r="N200" s="82">
        <f>IF(O200&lt;M200,1,0)</f>
        <v>0</v>
      </c>
      <c r="O200" s="250">
        <f>MMULT(P200:T200,$A$2:$A$6)</f>
        <v>3.1232376713989955E-4</v>
      </c>
      <c r="P200" s="158">
        <v>-3.6042766993313879E-3</v>
      </c>
      <c r="Q200" s="158">
        <v>5.0283899584677716E-3</v>
      </c>
      <c r="R200" s="158">
        <v>5.8196349958861138E-3</v>
      </c>
      <c r="S200" s="158">
        <v>4.9835984527519805E-3</v>
      </c>
      <c r="T200" s="155">
        <v>-1.0665727872074982E-2</v>
      </c>
      <c r="U200" s="239">
        <v>41397</v>
      </c>
      <c r="V200" s="154"/>
      <c r="W200" s="154"/>
      <c r="Y200" s="97"/>
    </row>
    <row r="201" spans="5:25" x14ac:dyDescent="0.25">
      <c r="E201" s="138">
        <v>41396</v>
      </c>
      <c r="F201" s="186">
        <v>-3.0549755421357722E-3</v>
      </c>
      <c r="G201" s="186">
        <v>-6.7106929631129157E-3</v>
      </c>
      <c r="H201" s="186">
        <v>9.7940159730690434E-3</v>
      </c>
      <c r="I201" s="186">
        <v>1.1500089978887984E-2</v>
      </c>
      <c r="J201" s="187">
        <v>-1.7281479329851982E-3</v>
      </c>
      <c r="K201" s="225" cm="1">
        <f t="array" ref="K201">SQRT(MMULT(MMULT(TRANSPOSE($A$2:$A$6),MMULT(TRANSPOSE(EXP(F202:$J$516)-1),EXP(F202:$J$516)-1)/COUNTA(J202:$J$516)),$A$2:$A$6))*_xlfn.NORM.S.INV($E$3)</f>
        <v>-1.7858396935359781E-2</v>
      </c>
      <c r="L201" s="82">
        <f>IF(O201&lt;K201,1,0)</f>
        <v>0</v>
      </c>
      <c r="M201" s="248" cm="1">
        <f t="array" ref="M201">SQRT(MMULT(MMULT(TRANSPOSE($A$2:$A$6),MMULT(TRANSPOSE(EXP(F202:J453)-1),EXP(F202:J453)-1)/COUNTA(J202:J453)),$A$2:$A$6))*_xlfn.NORM.S.INV($E$3)</f>
        <v>-1.6121453023539168E-2</v>
      </c>
      <c r="N201" s="82">
        <f>IF(O201&lt;M201,1,0)</f>
        <v>0</v>
      </c>
      <c r="O201" s="250">
        <f>MMULT(P201:T201,$A$2:$A$6)</f>
        <v>1.9886817189852745E-3</v>
      </c>
      <c r="P201" s="158">
        <v>-3.050313852678288E-3</v>
      </c>
      <c r="Q201" s="158">
        <v>-6.6882265462567814E-3</v>
      </c>
      <c r="R201" s="158">
        <v>9.8421343097996328E-3</v>
      </c>
      <c r="S201" s="158">
        <v>1.1566470229220638E-2</v>
      </c>
      <c r="T201" s="155">
        <v>-1.7266555451588284E-3</v>
      </c>
      <c r="U201" s="239">
        <v>41396</v>
      </c>
      <c r="V201" s="154"/>
      <c r="W201" s="154"/>
      <c r="Y201" s="97"/>
    </row>
    <row r="202" spans="5:25" x14ac:dyDescent="0.25">
      <c r="E202" s="138">
        <v>41395</v>
      </c>
      <c r="F202" s="186">
        <v>6.3244139949495933E-3</v>
      </c>
      <c r="G202" s="186">
        <v>1.492638959231392E-2</v>
      </c>
      <c r="H202" s="186">
        <v>5.6675032648936655E-4</v>
      </c>
      <c r="I202" s="186">
        <v>4.2317983568330372E-3</v>
      </c>
      <c r="J202" s="187">
        <v>1.2451162380044985E-2</v>
      </c>
      <c r="K202" s="225" cm="1">
        <f t="array" ref="K202">SQRT(MMULT(MMULT(TRANSPOSE($A$2:$A$6),MMULT(TRANSPOSE(EXP(F203:$J$516)-1),EXP(F203:$J$516)-1)/COUNTA(J203:$J$516)),$A$2:$A$6))*_xlfn.NORM.S.INV($E$3)</f>
        <v>-1.7857896023577471E-2</v>
      </c>
      <c r="L202" s="82">
        <f>IF(O202&lt;K202,1,0)</f>
        <v>0</v>
      </c>
      <c r="M202" s="248" cm="1">
        <f t="array" ref="M202">SQRT(MMULT(MMULT(TRANSPOSE($A$2:$A$6),MMULT(TRANSPOSE(EXP(F203:J454)-1),EXP(F203:J454)-1)/COUNTA(J203:J454)),$A$2:$A$6))*_xlfn.NORM.S.INV($E$3)</f>
        <v>-1.6104200397129467E-2</v>
      </c>
      <c r="N202" s="82">
        <f>IF(O202&lt;M202,1,0)</f>
        <v>0</v>
      </c>
      <c r="O202" s="250">
        <f>MMULT(P202:T202,$A$2:$A$6)</f>
        <v>7.743895330782769E-3</v>
      </c>
      <c r="P202" s="158">
        <v>6.3444553287601568E-3</v>
      </c>
      <c r="Q202" s="158">
        <v>1.5038344479308741E-2</v>
      </c>
      <c r="R202" s="158">
        <v>5.669109598005484E-4</v>
      </c>
      <c r="S202" s="158">
        <v>4.2407650594635804E-3</v>
      </c>
      <c r="T202" s="155">
        <v>1.2529000826580816E-2</v>
      </c>
      <c r="U202" s="239">
        <v>41395</v>
      </c>
      <c r="V202" s="154"/>
      <c r="W202" s="154"/>
      <c r="Y202" s="97"/>
    </row>
    <row r="203" spans="5:25" x14ac:dyDescent="0.25">
      <c r="E203" s="138">
        <v>41394</v>
      </c>
      <c r="F203" s="186">
        <v>2.0191648161434983E-2</v>
      </c>
      <c r="G203" s="186">
        <v>4.2977578584660542E-4</v>
      </c>
      <c r="H203" s="186">
        <v>8.6807293233441066E-3</v>
      </c>
      <c r="I203" s="186">
        <v>7.2696232722260718E-3</v>
      </c>
      <c r="J203" s="187">
        <v>0</v>
      </c>
      <c r="K203" s="225" cm="1">
        <f t="array" ref="K203">SQRT(MMULT(MMULT(TRANSPOSE($A$2:$A$6),MMULT(TRANSPOSE(EXP(F204:$J$516)-1),EXP(F204:$J$516)-1)/COUNTA(J204:$J$516)),$A$2:$A$6))*_xlfn.NORM.S.INV($E$3)</f>
        <v>-1.7860139789309958E-2</v>
      </c>
      <c r="L203" s="82">
        <f>IF(O203&lt;K203,1,0)</f>
        <v>0</v>
      </c>
      <c r="M203" s="248" cm="1">
        <f t="array" ref="M203">SQRT(MMULT(MMULT(TRANSPOSE($A$2:$A$6),MMULT(TRANSPOSE(EXP(F204:J455)-1),EXP(F204:J455)-1)/COUNTA(J204:J455)),$A$2:$A$6))*_xlfn.NORM.S.INV($E$3)</f>
        <v>-1.6077668814183453E-2</v>
      </c>
      <c r="N203" s="82">
        <f>IF(O203&lt;M203,1,0)</f>
        <v>0</v>
      </c>
      <c r="O203" s="250">
        <f>MMULT(P203:T203,$A$2:$A$6)</f>
        <v>7.3682747742759508E-3</v>
      </c>
      <c r="P203" s="158">
        <v>2.0396878474558955E-2</v>
      </c>
      <c r="Q203" s="158">
        <v>4.2986815269152601E-4</v>
      </c>
      <c r="R203" s="158">
        <v>8.7185161139629042E-3</v>
      </c>
      <c r="S203" s="158">
        <v>7.2961111301663717E-3</v>
      </c>
      <c r="T203" s="155">
        <v>0</v>
      </c>
      <c r="U203" s="239">
        <v>41394</v>
      </c>
      <c r="V203" s="154"/>
      <c r="W203" s="154"/>
      <c r="Y203" s="97"/>
    </row>
    <row r="204" spans="5:25" x14ac:dyDescent="0.25">
      <c r="E204" s="138">
        <v>41391</v>
      </c>
      <c r="F204" s="186">
        <v>-9.7403121409835741E-4</v>
      </c>
      <c r="G204" s="186">
        <v>-6.683194032364774E-3</v>
      </c>
      <c r="H204" s="186">
        <v>-6.6951465155941914E-3</v>
      </c>
      <c r="I204" s="186">
        <v>3.5628803298106436E-2</v>
      </c>
      <c r="J204" s="187">
        <v>-2.3283041608329821E-3</v>
      </c>
      <c r="K204" s="225" cm="1">
        <f t="array" ref="K204">SQRT(MMULT(MMULT(TRANSPOSE($A$2:$A$6),MMULT(TRANSPOSE(EXP(F205:$J$516)-1),EXP(F205:$J$516)-1)/COUNTA(J205:$J$516)),$A$2:$A$6))*_xlfn.NORM.S.INV($E$3)</f>
        <v>-1.7881258212616789E-2</v>
      </c>
      <c r="L204" s="82">
        <f>IF(O204&lt;K204,1,0)</f>
        <v>0</v>
      </c>
      <c r="M204" s="248" cm="1">
        <f t="array" ref="M204">SQRT(MMULT(MMULT(TRANSPOSE($A$2:$A$6),MMULT(TRANSPOSE(EXP(F205:J456)-1),EXP(F205:J456)-1)/COUNTA(J205:J456)),$A$2:$A$6))*_xlfn.NORM.S.INV($E$3)</f>
        <v>-1.6225347536571292E-2</v>
      </c>
      <c r="N204" s="82">
        <f>IF(O204&lt;M204,1,0)</f>
        <v>0</v>
      </c>
      <c r="O204" s="250">
        <f>MMULT(P204:T204,$A$2:$A$6)</f>
        <v>3.9276533582126797E-3</v>
      </c>
      <c r="P204" s="158">
        <v>-9.7355699967438536E-4</v>
      </c>
      <c r="Q204" s="158">
        <v>-6.6609111590170134E-3</v>
      </c>
      <c r="R204" s="158">
        <v>-6.6727839568626601E-3</v>
      </c>
      <c r="S204" s="158">
        <v>3.6271114669716775E-2</v>
      </c>
      <c r="T204" s="155">
        <v>-2.3255957630993196E-3</v>
      </c>
      <c r="U204" s="239">
        <v>41391</v>
      </c>
      <c r="V204" s="154"/>
      <c r="W204" s="154"/>
      <c r="Y204" s="97"/>
    </row>
    <row r="205" spans="5:25" x14ac:dyDescent="0.25">
      <c r="E205" s="138">
        <v>41390</v>
      </c>
      <c r="F205" s="186">
        <v>7.6508128852352704E-4</v>
      </c>
      <c r="G205" s="186">
        <v>7.9736919538431119E-3</v>
      </c>
      <c r="H205" s="186">
        <v>2.129518486018395E-4</v>
      </c>
      <c r="I205" s="186">
        <v>2.8866559511159062E-3</v>
      </c>
      <c r="J205" s="187">
        <v>-7.5295670565063422E-3</v>
      </c>
      <c r="K205" s="225" cm="1">
        <f t="array" ref="K205">SQRT(MMULT(MMULT(TRANSPOSE($A$2:$A$6),MMULT(TRANSPOSE(EXP(F206:$J$516)-1),EXP(F206:$J$516)-1)/COUNTA(J206:$J$516)),$A$2:$A$6))*_xlfn.NORM.S.INV($E$3)</f>
        <v>-1.7909611457508481E-2</v>
      </c>
      <c r="L205" s="82">
        <f>IF(O205&lt;K205,1,0)</f>
        <v>0</v>
      </c>
      <c r="M205" s="248" cm="1">
        <f t="array" ref="M205">SQRT(MMULT(MMULT(TRANSPOSE($A$2:$A$6),MMULT(TRANSPOSE(EXP(F206:J457)-1),EXP(F206:J457)-1)/COUNTA(J206:J457)),$A$2:$A$6))*_xlfn.NORM.S.INV($E$3)</f>
        <v>-1.6265766145598919E-2</v>
      </c>
      <c r="N205" s="82">
        <f>IF(O205&lt;M205,1,0)</f>
        <v>0</v>
      </c>
      <c r="O205" s="250">
        <f>MMULT(P205:T205,$A$2:$A$6)</f>
        <v>8.7469010699388079E-4</v>
      </c>
      <c r="P205" s="158">
        <v>7.6537403786680613E-4</v>
      </c>
      <c r="Q205" s="158">
        <v>8.0055664984735042E-3</v>
      </c>
      <c r="R205" s="158">
        <v>2.1297452445634413E-4</v>
      </c>
      <c r="S205" s="158">
        <v>2.8908263542801738E-3</v>
      </c>
      <c r="T205" s="155">
        <v>-7.5012908801074252E-3</v>
      </c>
      <c r="U205" s="239">
        <v>41390</v>
      </c>
      <c r="V205" s="154"/>
      <c r="W205" s="154"/>
      <c r="Y205" s="97"/>
    </row>
    <row r="206" spans="5:25" x14ac:dyDescent="0.25">
      <c r="E206" s="138">
        <v>41389</v>
      </c>
      <c r="F206" s="186">
        <v>-5.8984158445185833E-3</v>
      </c>
      <c r="G206" s="186">
        <v>3.4435416690673469E-4</v>
      </c>
      <c r="H206" s="186">
        <v>-6.0878217159694714E-3</v>
      </c>
      <c r="I206" s="186">
        <v>-6.5366769006824281E-4</v>
      </c>
      <c r="J206" s="187">
        <v>0</v>
      </c>
      <c r="K206" s="225" cm="1">
        <f t="array" ref="K206">SQRT(MMULT(MMULT(TRANSPOSE($A$2:$A$6),MMULT(TRANSPOSE(EXP(F207:$J$516)-1),EXP(F207:$J$516)-1)/COUNTA(J207:$J$516)),$A$2:$A$6))*_xlfn.NORM.S.INV($E$3)</f>
        <v>-1.7935549118956451E-2</v>
      </c>
      <c r="L206" s="82">
        <f>IF(O206&lt;K206,1,0)</f>
        <v>0</v>
      </c>
      <c r="M206" s="248" cm="1">
        <f t="array" ref="M206">SQRT(MMULT(MMULT(TRANSPOSE($A$2:$A$6),MMULT(TRANSPOSE(EXP(F207:J458)-1),EXP(F207:J458)-1)/COUNTA(J207:J458)),$A$2:$A$6))*_xlfn.NORM.S.INV($E$3)</f>
        <v>-1.6286709599345181E-2</v>
      </c>
      <c r="N206" s="82">
        <f>IF(O206&lt;M206,1,0)</f>
        <v>0</v>
      </c>
      <c r="O206" s="250">
        <f>MMULT(P206:T206,$A$2:$A$6)</f>
        <v>-2.4518846900355665E-3</v>
      </c>
      <c r="P206" s="158">
        <v>-5.8810543416742966E-3</v>
      </c>
      <c r="Q206" s="158">
        <v>3.4441346360902791E-4</v>
      </c>
      <c r="R206" s="158">
        <v>-6.0693284762264321E-3</v>
      </c>
      <c r="S206" s="158">
        <v>-6.5345409588613013E-4</v>
      </c>
      <c r="T206" s="155">
        <v>0</v>
      </c>
      <c r="U206" s="239">
        <v>41389</v>
      </c>
      <c r="V206" s="154"/>
      <c r="W206" s="154"/>
      <c r="Y206" s="97"/>
    </row>
    <row r="207" spans="5:25" x14ac:dyDescent="0.25">
      <c r="E207" s="138">
        <v>41388</v>
      </c>
      <c r="F207" s="186">
        <v>6.1769502876731592E-3</v>
      </c>
      <c r="G207" s="186">
        <v>3.7095681583093404E-3</v>
      </c>
      <c r="H207" s="186">
        <v>5.4157637027342581E-2</v>
      </c>
      <c r="I207" s="186">
        <v>1.0996823337555627E-2</v>
      </c>
      <c r="J207" s="187">
        <v>6.077155506669831E-3</v>
      </c>
      <c r="K207" s="225" cm="1">
        <f t="array" ref="K207">SQRT(MMULT(MMULT(TRANSPOSE($A$2:$A$6),MMULT(TRANSPOSE(EXP(F208:$J$516)-1),EXP(F208:$J$516)-1)/COUNTA(J208:$J$516)),$A$2:$A$6))*_xlfn.NORM.S.INV($E$3)</f>
        <v>-1.7830637747855843E-2</v>
      </c>
      <c r="L207" s="82">
        <f>IF(O207&lt;K207,1,0)</f>
        <v>0</v>
      </c>
      <c r="M207" s="248" cm="1">
        <f t="array" ref="M207">SQRT(MMULT(MMULT(TRANSPOSE($A$2:$A$6),MMULT(TRANSPOSE(EXP(F208:J459)-1),EXP(F208:J459)-1)/COUNTA(J208:J459)),$A$2:$A$6))*_xlfn.NORM.S.INV($E$3)</f>
        <v>-1.610525928347923E-2</v>
      </c>
      <c r="N207" s="82">
        <f>IF(O207&lt;M207,1,0)</f>
        <v>0</v>
      </c>
      <c r="O207" s="250">
        <f>MMULT(P207:T207,$A$2:$A$6)</f>
        <v>1.6543338472754909E-2</v>
      </c>
      <c r="P207" s="158">
        <v>6.1960669857967776E-3</v>
      </c>
      <c r="Q207" s="158">
        <v>3.7164571219960862E-3</v>
      </c>
      <c r="R207" s="158">
        <v>5.5650998724955381E-2</v>
      </c>
      <c r="S207" s="158">
        <v>1.1057510651194979E-2</v>
      </c>
      <c r="T207" s="155">
        <v>6.0956588798313227E-3</v>
      </c>
      <c r="U207" s="239">
        <v>41388</v>
      </c>
      <c r="V207" s="154"/>
      <c r="W207" s="154"/>
      <c r="Y207" s="97"/>
    </row>
    <row r="208" spans="5:25" x14ac:dyDescent="0.25">
      <c r="E208" s="138">
        <v>41387</v>
      </c>
      <c r="F208" s="186">
        <v>9.583447840488651E-3</v>
      </c>
      <c r="G208" s="186">
        <v>1.2436607600189914E-2</v>
      </c>
      <c r="H208" s="186">
        <v>6.1275226557988473E-3</v>
      </c>
      <c r="I208" s="186">
        <v>2.2944243838707728E-2</v>
      </c>
      <c r="J208" s="187">
        <v>1.3148523996945032E-2</v>
      </c>
      <c r="K208" s="225" cm="1">
        <f t="array" ref="K208">SQRT(MMULT(MMULT(TRANSPOSE($A$2:$A$6),MMULT(TRANSPOSE(EXP(F209:$J$516)-1),EXP(F209:$J$516)-1)/COUNTA(J209:$J$516)),$A$2:$A$6))*_xlfn.NORM.S.INV($E$3)</f>
        <v>-1.7776910387448677E-2</v>
      </c>
      <c r="L208" s="82">
        <f>IF(O208&lt;K208,1,0)</f>
        <v>0</v>
      </c>
      <c r="M208" s="248" cm="1">
        <f t="array" ref="M208">SQRT(MMULT(MMULT(TRANSPOSE($A$2:$A$6),MMULT(TRANSPOSE(EXP(F209:J460)-1),EXP(F209:J460)-1)/COUNTA(J209:J460)),$A$2:$A$6))*_xlfn.NORM.S.INV($E$3)</f>
        <v>-1.6050392068692885E-2</v>
      </c>
      <c r="N208" s="82">
        <f>IF(O208&lt;M208,1,0)</f>
        <v>0</v>
      </c>
      <c r="O208" s="250">
        <f>MMULT(P208:T208,$A$2:$A$6)</f>
        <v>1.2946989583662825E-2</v>
      </c>
      <c r="P208" s="158">
        <v>9.6295161234698501E-3</v>
      </c>
      <c r="Q208" s="158">
        <v>1.2514263797124281E-2</v>
      </c>
      <c r="R208" s="158">
        <v>6.1463343260983461E-3</v>
      </c>
      <c r="S208" s="158">
        <v>2.3209487723503619E-2</v>
      </c>
      <c r="T208" s="155">
        <v>1.3235345948118038E-2</v>
      </c>
      <c r="U208" s="239">
        <v>41387</v>
      </c>
      <c r="V208" s="154"/>
      <c r="W208" s="154"/>
      <c r="Y208" s="97"/>
    </row>
    <row r="209" spans="5:25" x14ac:dyDescent="0.25">
      <c r="E209" s="138">
        <v>41384</v>
      </c>
      <c r="F209" s="186">
        <v>-1.1941408752229243E-3</v>
      </c>
      <c r="G209" s="186">
        <v>-2.796473828868017E-3</v>
      </c>
      <c r="H209" s="186">
        <v>1.0499590009260013E-3</v>
      </c>
      <c r="I209" s="186">
        <v>1.8280411256679536E-3</v>
      </c>
      <c r="J209" s="187">
        <v>-4.4021372019589916E-3</v>
      </c>
      <c r="K209" s="225" cm="1">
        <f t="array" ref="K209">SQRT(MMULT(MMULT(TRANSPOSE($A$2:$A$6),MMULT(TRANSPOSE(EXP(F210:$J$516)-1),EXP(F210:$J$516)-1)/COUNTA(J210:$J$516)),$A$2:$A$6))*_xlfn.NORM.S.INV($E$3)</f>
        <v>-1.780524087766577E-2</v>
      </c>
      <c r="L209" s="82">
        <f>IF(O209&lt;K209,1,0)</f>
        <v>0</v>
      </c>
      <c r="M209" s="248" cm="1">
        <f t="array" ref="M209">SQRT(MMULT(MMULT(TRANSPOSE($A$2:$A$6),MMULT(TRANSPOSE(EXP(F210:J461)-1),EXP(F210:J461)-1)/COUNTA(J210:J461)),$A$2:$A$6))*_xlfn.NORM.S.INV($E$3)</f>
        <v>-1.6075522947632617E-2</v>
      </c>
      <c r="N209" s="82">
        <f>IF(O209&lt;M209,1,0)</f>
        <v>0</v>
      </c>
      <c r="O209" s="250">
        <f>MMULT(P209:T209,$A$2:$A$6)</f>
        <v>-1.0996468194122589E-3</v>
      </c>
      <c r="P209" s="158">
        <v>-1.1934281727252749E-3</v>
      </c>
      <c r="Q209" s="158">
        <v>-2.7925673382449556E-3</v>
      </c>
      <c r="R209" s="158">
        <v>1.050510400843363E-3</v>
      </c>
      <c r="S209" s="158">
        <v>1.8297130114499627E-3</v>
      </c>
      <c r="T209" s="155">
        <v>-4.3924619983843893E-3</v>
      </c>
      <c r="U209" s="239">
        <v>41384</v>
      </c>
      <c r="V209" s="154"/>
      <c r="W209" s="154"/>
      <c r="Y209" s="97"/>
    </row>
    <row r="210" spans="5:25" x14ac:dyDescent="0.25">
      <c r="E210" s="138">
        <v>41383</v>
      </c>
      <c r="F210" s="186">
        <v>1.2433158714928493E-2</v>
      </c>
      <c r="G210" s="186">
        <v>2.027556418396129E-2</v>
      </c>
      <c r="H210" s="186">
        <v>4.7386072083954664E-3</v>
      </c>
      <c r="I210" s="186">
        <v>4.0955873874045368E-3</v>
      </c>
      <c r="J210" s="187">
        <v>2.9296278187916354E-4</v>
      </c>
      <c r="K210" s="225" cm="1">
        <f t="array" ref="K210">SQRT(MMULT(MMULT(TRANSPOSE($A$2:$A$6),MMULT(TRANSPOSE(EXP(F211:$J$516)-1),EXP(F211:$J$516)-1)/COUNTA(J211:$J$516)),$A$2:$A$6))*_xlfn.NORM.S.INV($E$3)</f>
        <v>-1.7799055519569264E-2</v>
      </c>
      <c r="L210" s="82">
        <f>IF(O210&lt;K210,1,0)</f>
        <v>0</v>
      </c>
      <c r="M210" s="248" cm="1">
        <f t="array" ref="M210">SQRT(MMULT(MMULT(TRANSPOSE($A$2:$A$6),MMULT(TRANSPOSE(EXP(F211:J462)-1),EXP(F211:J462)-1)/COUNTA(J211:J462)),$A$2:$A$6))*_xlfn.NORM.S.INV($E$3)</f>
        <v>-1.6029685627902399E-2</v>
      </c>
      <c r="N210" s="82">
        <f>IF(O210&lt;M210,1,0)</f>
        <v>0</v>
      </c>
      <c r="O210" s="250">
        <f>MMULT(P210:T210,$A$2:$A$6)</f>
        <v>8.4280250202852357E-3</v>
      </c>
      <c r="P210" s="158">
        <v>1.2510771757624717E-2</v>
      </c>
      <c r="Q210" s="158">
        <v>2.0482509714865094E-2</v>
      </c>
      <c r="R210" s="158">
        <v>4.7498521623237089E-3</v>
      </c>
      <c r="S210" s="158">
        <v>4.103985766946705E-3</v>
      </c>
      <c r="T210" s="155">
        <v>2.9300569966594914E-4</v>
      </c>
      <c r="U210" s="239">
        <v>41383</v>
      </c>
      <c r="V210" s="154"/>
      <c r="W210" s="154"/>
      <c r="Y210" s="97"/>
    </row>
    <row r="211" spans="5:25" x14ac:dyDescent="0.25">
      <c r="E211" s="138">
        <v>41382</v>
      </c>
      <c r="F211" s="186">
        <v>-3.6897504072110452E-3</v>
      </c>
      <c r="G211" s="186">
        <v>-2.0459674877626433E-3</v>
      </c>
      <c r="H211" s="186">
        <v>2.5663941459644871E-3</v>
      </c>
      <c r="I211" s="186">
        <v>1.6596900294431594E-3</v>
      </c>
      <c r="J211" s="187">
        <v>-1.5405003964628315E-2</v>
      </c>
      <c r="K211" s="225" cm="1">
        <f t="array" ref="K211">SQRT(MMULT(MMULT(TRANSPOSE($A$2:$A$6),MMULT(TRANSPOSE(EXP(F212:$J$516)-1),EXP(F212:$J$516)-1)/COUNTA(J212:$J$516)),$A$2:$A$6))*_xlfn.NORM.S.INV($E$3)</f>
        <v>-1.7822602777434478E-2</v>
      </c>
      <c r="L211" s="82">
        <f>IF(O211&lt;K211,1,0)</f>
        <v>0</v>
      </c>
      <c r="M211" s="248" cm="1">
        <f t="array" ref="M211">SQRT(MMULT(MMULT(TRANSPOSE($A$2:$A$6),MMULT(TRANSPOSE(EXP(F212:J463)-1),EXP(F212:J463)-1)/COUNTA(J212:J463)),$A$2:$A$6))*_xlfn.NORM.S.INV($E$3)</f>
        <v>-1.6022490031746633E-2</v>
      </c>
      <c r="N211" s="82">
        <f>IF(O211&lt;M211,1,0)</f>
        <v>0</v>
      </c>
      <c r="O211" s="250">
        <f>MMULT(P211:T211,$A$2:$A$6)</f>
        <v>-3.3566046379748917E-3</v>
      </c>
      <c r="P211" s="158">
        <v>-3.6829516426625242E-3</v>
      </c>
      <c r="Q211" s="158">
        <v>-2.043875922949856E-3</v>
      </c>
      <c r="R211" s="158">
        <v>2.5696901544365325E-3</v>
      </c>
      <c r="S211" s="158">
        <v>1.6610680772120023E-3</v>
      </c>
      <c r="T211" s="155">
        <v>-1.5286953855910612E-2</v>
      </c>
      <c r="U211" s="239">
        <v>41382</v>
      </c>
      <c r="V211" s="154"/>
      <c r="W211" s="154"/>
      <c r="Y211" s="97"/>
    </row>
    <row r="212" spans="5:25" x14ac:dyDescent="0.25">
      <c r="E212" s="138">
        <v>41381</v>
      </c>
      <c r="F212" s="186">
        <v>-4.451630679556064E-3</v>
      </c>
      <c r="G212" s="186">
        <v>-1.3324042187175891E-3</v>
      </c>
      <c r="H212" s="186">
        <v>7.2067529901890318E-3</v>
      </c>
      <c r="I212" s="186">
        <v>-4.1813392814729752E-4</v>
      </c>
      <c r="J212" s="187">
        <v>-1.0329850979976423E-2</v>
      </c>
      <c r="K212" s="225" cm="1">
        <f t="array" ref="K212">SQRT(MMULT(MMULT(TRANSPOSE($A$2:$A$6),MMULT(TRANSPOSE(EXP(F213:$J$516)-1),EXP(F213:$J$516)-1)/COUNTA(J213:$J$516)),$A$2:$A$6))*_xlfn.NORM.S.INV($E$3)</f>
        <v>-1.7850191083523238E-2</v>
      </c>
      <c r="L212" s="82">
        <f>IF(O212&lt;K212,1,0)</f>
        <v>0</v>
      </c>
      <c r="M212" s="248" cm="1">
        <f t="array" ref="M212">SQRT(MMULT(MMULT(TRANSPOSE($A$2:$A$6),MMULT(TRANSPOSE(EXP(F213:J464)-1),EXP(F213:J464)-1)/COUNTA(J213:J464)),$A$2:$A$6))*_xlfn.NORM.S.INV($E$3)</f>
        <v>-1.6031403158027663E-2</v>
      </c>
      <c r="N212" s="82">
        <f>IF(O212&lt;M212,1,0)</f>
        <v>0</v>
      </c>
      <c r="O212" s="250">
        <f>MMULT(P212:T212,$A$2:$A$6)</f>
        <v>-1.8470395035691482E-3</v>
      </c>
      <c r="P212" s="158">
        <v>-4.4417368583598016E-3</v>
      </c>
      <c r="Q212" s="158">
        <v>-1.3315169623216994E-3</v>
      </c>
      <c r="R212" s="158">
        <v>7.2327841302788354E-3</v>
      </c>
      <c r="S212" s="158">
        <v>-4.1804652233923267E-4</v>
      </c>
      <c r="T212" s="155">
        <v>-1.0276681305103841E-2</v>
      </c>
      <c r="U212" s="239">
        <v>41381</v>
      </c>
      <c r="V212" s="154"/>
      <c r="W212" s="154"/>
      <c r="Y212" s="97"/>
    </row>
    <row r="213" spans="5:25" x14ac:dyDescent="0.25">
      <c r="E213" s="138">
        <v>41380</v>
      </c>
      <c r="F213" s="186">
        <v>5.5146287587343173E-3</v>
      </c>
      <c r="G213" s="186">
        <v>1.295310298000534E-2</v>
      </c>
      <c r="H213" s="186">
        <v>4.5020773149839896E-3</v>
      </c>
      <c r="I213" s="186">
        <v>1.6390731611743928E-2</v>
      </c>
      <c r="J213" s="187">
        <v>1.1423152444301728E-3</v>
      </c>
      <c r="K213" s="225" cm="1">
        <f t="array" ref="K213">SQRT(MMULT(MMULT(TRANSPOSE($A$2:$A$6),MMULT(TRANSPOSE(EXP(F214:$J$516)-1),EXP(F214:$J$516)-1)/COUNTA(J214:$J$516)),$A$2:$A$6))*_xlfn.NORM.S.INV($E$3)</f>
        <v>-1.784641793174447E-2</v>
      </c>
      <c r="L213" s="82">
        <f>IF(O213&lt;K213,1,0)</f>
        <v>0</v>
      </c>
      <c r="M213" s="248" cm="1">
        <f t="array" ref="M213">SQRT(MMULT(MMULT(TRANSPOSE($A$2:$A$6),MMULT(TRANSPOSE(EXP(F214:J465)-1),EXP(F214:J465)-1)/COUNTA(J214:J465)),$A$2:$A$6))*_xlfn.NORM.S.INV($E$3)</f>
        <v>-1.599188408004661E-2</v>
      </c>
      <c r="N213" s="82">
        <f>IF(O213&lt;M213,1,0)</f>
        <v>0</v>
      </c>
      <c r="O213" s="250">
        <f>MMULT(P213:T213,$A$2:$A$6)</f>
        <v>8.1496423067534338E-3</v>
      </c>
      <c r="P213" s="158">
        <v>5.5298623135007219E-3</v>
      </c>
      <c r="Q213" s="158">
        <v>1.3037357812565098E-2</v>
      </c>
      <c r="R213" s="158">
        <v>4.5122268907344942E-3</v>
      </c>
      <c r="S213" s="158">
        <v>1.6525796581975394E-2</v>
      </c>
      <c r="T213" s="155">
        <v>1.1429679349914679E-3</v>
      </c>
      <c r="U213" s="239">
        <v>41380</v>
      </c>
      <c r="V213" s="154"/>
      <c r="W213" s="154"/>
      <c r="Y213" s="97"/>
    </row>
    <row r="214" spans="5:25" x14ac:dyDescent="0.25">
      <c r="E214" s="138">
        <v>41376</v>
      </c>
      <c r="F214" s="186">
        <v>-5.3029456424181134E-3</v>
      </c>
      <c r="G214" s="186">
        <v>-2.2453034000566078E-3</v>
      </c>
      <c r="H214" s="186">
        <v>-3.8166994876852422E-3</v>
      </c>
      <c r="I214" s="186">
        <v>-9.2240824766493792E-4</v>
      </c>
      <c r="J214" s="187">
        <v>-1.3061087861025033E-2</v>
      </c>
      <c r="K214" s="225" cm="1">
        <f t="array" ref="K214">SQRT(MMULT(MMULT(TRANSPOSE($A$2:$A$6),MMULT(TRANSPOSE(EXP(F215:$J$516)-1),EXP(F215:$J$516)-1)/COUNTA(J215:$J$516)),$A$2:$A$6))*_xlfn.NORM.S.INV($E$3)</f>
        <v>-1.7863164056676262E-2</v>
      </c>
      <c r="L214" s="82">
        <f>IF(O214&lt;K214,1,0)</f>
        <v>0</v>
      </c>
      <c r="M214" s="248" cm="1">
        <f t="array" ref="M214">SQRT(MMULT(MMULT(TRANSPOSE($A$2:$A$6),MMULT(TRANSPOSE(EXP(F215:J466)-1),EXP(F215:J466)-1)/COUNTA(J215:J466)),$A$2:$A$6))*_xlfn.NORM.S.INV($E$3)</f>
        <v>-1.5974988983789993E-2</v>
      </c>
      <c r="N214" s="82">
        <f>IF(O214&lt;M214,1,0)</f>
        <v>0</v>
      </c>
      <c r="O214" s="250">
        <f>MMULT(P214:T214,$A$2:$A$6)</f>
        <v>-5.047852908714302E-3</v>
      </c>
      <c r="P214" s="158">
        <v>-5.2889098474875329E-3</v>
      </c>
      <c r="Q214" s="158">
        <v>-2.2427845918929767E-3</v>
      </c>
      <c r="R214" s="158">
        <v>-3.8094251477948093E-3</v>
      </c>
      <c r="S214" s="158">
        <v>-9.2198295995027379E-4</v>
      </c>
      <c r="T214" s="155">
        <v>-1.2976161996445912E-2</v>
      </c>
      <c r="U214" s="239">
        <v>41376</v>
      </c>
      <c r="V214" s="154"/>
      <c r="W214" s="154"/>
      <c r="Y214" s="97"/>
    </row>
    <row r="215" spans="5:25" x14ac:dyDescent="0.25">
      <c r="E215" s="138">
        <v>41375</v>
      </c>
      <c r="F215" s="186">
        <v>1.1993053202646118E-3</v>
      </c>
      <c r="G215" s="186">
        <v>-5.7251675128934306E-3</v>
      </c>
      <c r="H215" s="186">
        <v>4.5714138835362014E-4</v>
      </c>
      <c r="I215" s="186">
        <v>1.1774580129273655E-3</v>
      </c>
      <c r="J215" s="187">
        <v>2.2594334696982013E-3</v>
      </c>
      <c r="K215" s="225" cm="1">
        <f t="array" ref="K215">SQRT(MMULT(MMULT(TRANSPOSE($A$2:$A$6),MMULT(TRANSPOSE(EXP(F216:$J$516)-1),EXP(F216:$J$516)-1)/COUNTA(J216:$J$516)),$A$2:$A$6))*_xlfn.NORM.S.INV($E$3)</f>
        <v>-1.7892804969641945E-2</v>
      </c>
      <c r="L215" s="82">
        <f>IF(O215&lt;K215,1,0)</f>
        <v>0</v>
      </c>
      <c r="M215" s="248" cm="1">
        <f t="array" ref="M215">SQRT(MMULT(MMULT(TRANSPOSE($A$2:$A$6),MMULT(TRANSPOSE(EXP(F216:J467)-1),EXP(F216:J467)-1)/COUNTA(J216:J467)),$A$2:$A$6))*_xlfn.NORM.S.INV($E$3)</f>
        <v>-1.6032673252939968E-2</v>
      </c>
      <c r="N215" s="82">
        <f>IF(O215&lt;M215,1,0)</f>
        <v>0</v>
      </c>
      <c r="O215" s="250">
        <f>MMULT(P215:T215,$A$2:$A$6)</f>
        <v>-1.2227998063207846E-4</v>
      </c>
      <c r="P215" s="158">
        <v>1.2000247744765602E-3</v>
      </c>
      <c r="Q215" s="158">
        <v>-5.7088099728080932E-3</v>
      </c>
      <c r="R215" s="158">
        <v>4.5724589340201405E-4</v>
      </c>
      <c r="S215" s="158">
        <v>1.1781514887663214E-3</v>
      </c>
      <c r="T215" s="155">
        <v>2.2619879130028053E-3</v>
      </c>
      <c r="U215" s="239">
        <v>41375</v>
      </c>
      <c r="V215" s="154"/>
      <c r="W215" s="154"/>
      <c r="Y215" s="97"/>
    </row>
    <row r="216" spans="5:25" x14ac:dyDescent="0.25">
      <c r="E216" s="138">
        <v>41374</v>
      </c>
      <c r="F216" s="186">
        <v>-1.0814587081279315E-2</v>
      </c>
      <c r="G216" s="186">
        <v>-1.8713840349562914E-3</v>
      </c>
      <c r="H216" s="186">
        <v>9.3423352173157437E-3</v>
      </c>
      <c r="I216" s="186">
        <v>-1.6746812768408787E-3</v>
      </c>
      <c r="J216" s="187">
        <v>7.947710396417406E-3</v>
      </c>
      <c r="K216" s="225" cm="1">
        <f t="array" ref="K216">SQRT(MMULT(MMULT(TRANSPOSE($A$2:$A$6),MMULT(TRANSPOSE(EXP(F217:$J$516)-1),EXP(F217:$J$516)-1)/COUNTA(J217:$J$516)),$A$2:$A$6))*_xlfn.NORM.S.INV($E$3)</f>
        <v>-1.7922412234087255E-2</v>
      </c>
      <c r="L216" s="82">
        <f>IF(O216&lt;K216,1,0)</f>
        <v>0</v>
      </c>
      <c r="M216" s="248" cm="1">
        <f t="array" ref="M216">SQRT(MMULT(MMULT(TRANSPOSE($A$2:$A$6),MMULT(TRANSPOSE(EXP(F217:J468)-1),EXP(F217:J468)-1)/COUNTA(J217:J468)),$A$2:$A$6))*_xlfn.NORM.S.INV($E$3)</f>
        <v>-1.6117561429684818E-2</v>
      </c>
      <c r="N216" s="82">
        <f>IF(O216&lt;M216,1,0)</f>
        <v>0</v>
      </c>
      <c r="O216" s="250">
        <f>MMULT(P216:T216,$A$2:$A$6)</f>
        <v>6.1325095879387597E-4</v>
      </c>
      <c r="P216" s="158">
        <v>-1.075631966956947E-2</v>
      </c>
      <c r="Q216" s="158">
        <v>-1.869634087631189E-3</v>
      </c>
      <c r="R216" s="158">
        <v>9.3861110476018972E-3</v>
      </c>
      <c r="S216" s="158">
        <v>-1.6732797806137123E-3</v>
      </c>
      <c r="T216" s="155">
        <v>7.9793772841818544E-3</v>
      </c>
      <c r="U216" s="239">
        <v>41374</v>
      </c>
      <c r="V216" s="154"/>
      <c r="W216" s="154"/>
      <c r="Y216" s="97"/>
    </row>
    <row r="217" spans="5:25" x14ac:dyDescent="0.25">
      <c r="E217" s="138">
        <v>41373</v>
      </c>
      <c r="F217" s="186">
        <v>-1.1867481461276127E-3</v>
      </c>
      <c r="G217" s="186">
        <v>7.125909948338707E-4</v>
      </c>
      <c r="H217" s="186">
        <v>1.5385496050807353E-4</v>
      </c>
      <c r="I217" s="186">
        <v>7.2750092606187387E-5</v>
      </c>
      <c r="J217" s="187">
        <v>6.8630954830947053E-3</v>
      </c>
      <c r="K217" s="225" cm="1">
        <f t="array" ref="K217">SQRT(MMULT(MMULT(TRANSPOSE($A$2:$A$6),MMULT(TRANSPOSE(EXP(F218:$J$516)-1),EXP(F218:$J$516)-1)/COUNTA(J218:$J$516)),$A$2:$A$6))*_xlfn.NORM.S.INV($E$3)</f>
        <v>-1.7951468708514457E-2</v>
      </c>
      <c r="L217" s="82">
        <f>IF(O217&lt;K217,1,0)</f>
        <v>0</v>
      </c>
      <c r="M217" s="248" cm="1">
        <f t="array" ref="M217">SQRT(MMULT(MMULT(TRANSPOSE($A$2:$A$6),MMULT(TRANSPOSE(EXP(F218:J469)-1),EXP(F218:J469)-1)/COUNTA(J218:J469)),$A$2:$A$6))*_xlfn.NORM.S.INV($E$3)</f>
        <v>-1.6116497764188786E-2</v>
      </c>
      <c r="N217" s="82">
        <f>IF(O217&lt;M217,1,0)</f>
        <v>0</v>
      </c>
      <c r="O217" s="250">
        <f>MMULT(P217:T217,$A$2:$A$6)</f>
        <v>1.3280241475964517E-3</v>
      </c>
      <c r="P217" s="158">
        <v>-1.1860442390274617E-3</v>
      </c>
      <c r="Q217" s="158">
        <v>7.1284494811485466E-4</v>
      </c>
      <c r="R217" s="158">
        <v>1.5386679678952575E-4</v>
      </c>
      <c r="S217" s="158">
        <v>7.2752738958348218E-5</v>
      </c>
      <c r="T217" s="155">
        <v>6.8867004931469911E-3</v>
      </c>
      <c r="U217" s="239">
        <v>41373</v>
      </c>
      <c r="V217" s="154"/>
      <c r="W217" s="154"/>
      <c r="Y217" s="97"/>
    </row>
    <row r="218" spans="5:25" x14ac:dyDescent="0.25">
      <c r="E218" s="138">
        <v>41370</v>
      </c>
      <c r="F218" s="186">
        <v>-2.2300110855431672E-3</v>
      </c>
      <c r="G218" s="186">
        <v>-1.6914013101734572E-3</v>
      </c>
      <c r="H218" s="186">
        <v>-1.4608698169685931E-3</v>
      </c>
      <c r="I218" s="186">
        <v>-3.884936686505548E-3</v>
      </c>
      <c r="J218" s="187">
        <v>3.4493095076798511E-3</v>
      </c>
      <c r="K218" s="225" cm="1">
        <f t="array" ref="K218">SQRT(MMULT(MMULT(TRANSPOSE($A$2:$A$6),MMULT(TRANSPOSE(EXP(F219:$J$516)-1),EXP(F219:$J$516)-1)/COUNTA(J219:$J$516)),$A$2:$A$6))*_xlfn.NORM.S.INV($E$3)</f>
        <v>-1.7980884012297877E-2</v>
      </c>
      <c r="L218" s="82">
        <f>IF(O218&lt;K218,1,0)</f>
        <v>0</v>
      </c>
      <c r="M218" s="248" cm="1">
        <f t="array" ref="M218">SQRT(MMULT(MMULT(TRANSPOSE($A$2:$A$6),MMULT(TRANSPOSE(EXP(F219:J470)-1),EXP(F219:J470)-1)/COUNTA(J219:J470)),$A$2:$A$6))*_xlfn.NORM.S.INV($E$3)</f>
        <v>-1.6150459111259591E-2</v>
      </c>
      <c r="N218" s="82">
        <f>IF(O218&lt;M218,1,0)</f>
        <v>0</v>
      </c>
      <c r="O218" s="250">
        <f>MMULT(P218:T218,$A$2:$A$6)</f>
        <v>-1.1598872565400601E-3</v>
      </c>
      <c r="P218" s="158">
        <v>-2.2275264580811083E-3</v>
      </c>
      <c r="Q218" s="158">
        <v>-1.6899716971074952E-3</v>
      </c>
      <c r="R218" s="158">
        <v>-1.4598032660847471E-3</v>
      </c>
      <c r="S218" s="158">
        <v>-3.8774000828779576E-3</v>
      </c>
      <c r="T218" s="155">
        <v>3.4552652214510093E-3</v>
      </c>
      <c r="U218" s="239">
        <v>41370</v>
      </c>
      <c r="V218" s="154"/>
      <c r="W218" s="154"/>
      <c r="Y218" s="97"/>
    </row>
    <row r="219" spans="5:25" x14ac:dyDescent="0.25">
      <c r="E219" s="138">
        <v>41369</v>
      </c>
      <c r="F219" s="186">
        <v>-2.502606770463653E-3</v>
      </c>
      <c r="G219" s="186">
        <v>3.2071662757587605E-3</v>
      </c>
      <c r="H219" s="186">
        <v>-1.9958183408681114E-3</v>
      </c>
      <c r="I219" s="186">
        <v>-4.2547997904485131E-3</v>
      </c>
      <c r="J219" s="187">
        <v>4.0391566496386045E-3</v>
      </c>
      <c r="K219" s="225" cm="1">
        <f t="array" ref="K219">SQRT(MMULT(MMULT(TRANSPOSE($A$2:$A$6),MMULT(TRANSPOSE(EXP(F220:$J$516)-1),EXP(F220:$J$516)-1)/COUNTA(J220:$J$516)),$A$2:$A$6))*_xlfn.NORM.S.INV($E$3)</f>
        <v>-1.801108513678042E-2</v>
      </c>
      <c r="L219" s="82">
        <f>IF(O219&lt;K219,1,0)</f>
        <v>0</v>
      </c>
      <c r="M219" s="248" cm="1">
        <f t="array" ref="M219">SQRT(MMULT(MMULT(TRANSPOSE($A$2:$A$6),MMULT(TRANSPOSE(EXP(F220:J471)-1),EXP(F220:J471)-1)/COUNTA(J220:J471)),$A$2:$A$6))*_xlfn.NORM.S.INV($E$3)</f>
        <v>-1.6199709047493471E-2</v>
      </c>
      <c r="N219" s="82">
        <f>IF(O219&lt;M219,1,0)</f>
        <v>0</v>
      </c>
      <c r="O219" s="250">
        <f>MMULT(P219:T219,$A$2:$A$6)</f>
        <v>-2.9588541229002012E-4</v>
      </c>
      <c r="P219" s="158">
        <v>-2.4994778608276036E-3</v>
      </c>
      <c r="Q219" s="158">
        <v>3.212314736037003E-3</v>
      </c>
      <c r="R219" s="158">
        <v>-1.9938280197698832E-3</v>
      </c>
      <c r="S219" s="158">
        <v>-4.2457609538442131E-3</v>
      </c>
      <c r="T219" s="155">
        <v>4.0473250369545966E-3</v>
      </c>
      <c r="U219" s="239">
        <v>41369</v>
      </c>
      <c r="V219" s="154"/>
      <c r="W219" s="154"/>
      <c r="Y219" s="97"/>
    </row>
    <row r="220" spans="5:25" x14ac:dyDescent="0.25">
      <c r="E220" s="138">
        <v>41368</v>
      </c>
      <c r="F220" s="186">
        <v>-5.1942038193522775E-3</v>
      </c>
      <c r="G220" s="186">
        <v>1.7861288804130217E-3</v>
      </c>
      <c r="H220" s="186">
        <v>8.6255674288726325E-3</v>
      </c>
      <c r="I220" s="186">
        <v>-3.7936083599181317E-3</v>
      </c>
      <c r="J220" s="187">
        <v>-5.7654194167270512E-3</v>
      </c>
      <c r="K220" s="225" cm="1">
        <f t="array" ref="K220">SQRT(MMULT(MMULT(TRANSPOSE($A$2:$A$6),MMULT(TRANSPOSE(EXP(F221:$J$516)-1),EXP(F221:$J$516)-1)/COUNTA(J221:$J$516)),$A$2:$A$6))*_xlfn.NORM.S.INV($E$3)</f>
        <v>-1.8041114859791429E-2</v>
      </c>
      <c r="L220" s="82">
        <f>IF(O220&lt;K220,1,0)</f>
        <v>0</v>
      </c>
      <c r="M220" s="248" cm="1">
        <f t="array" ref="M220">SQRT(MMULT(MMULT(TRANSPOSE($A$2:$A$6),MMULT(TRANSPOSE(EXP(F221:J472)-1),EXP(F221:J472)-1)/COUNTA(J221:J472)),$A$2:$A$6))*_xlfn.NORM.S.INV($E$3)</f>
        <v>-1.6244434831120612E-2</v>
      </c>
      <c r="N220" s="82">
        <f>IF(O220&lt;M220,1,0)</f>
        <v>0</v>
      </c>
      <c r="O220" s="250">
        <f>MMULT(P220:T220,$A$2:$A$6)</f>
        <v>-8.5307809696841817E-4</v>
      </c>
      <c r="P220" s="158">
        <v>-5.1807372687854292E-3</v>
      </c>
      <c r="Q220" s="158">
        <v>1.7877249587274768E-3</v>
      </c>
      <c r="R220" s="158">
        <v>8.6628748242791875E-3</v>
      </c>
      <c r="S220" s="158">
        <v>-3.7864217183639637E-3</v>
      </c>
      <c r="T220" s="155">
        <v>-5.7488312806993624E-3</v>
      </c>
      <c r="U220" s="239">
        <v>41368</v>
      </c>
      <c r="V220" s="154"/>
      <c r="W220" s="154"/>
      <c r="Y220" s="97"/>
    </row>
    <row r="221" spans="5:25" x14ac:dyDescent="0.25">
      <c r="E221" s="138">
        <v>41367</v>
      </c>
      <c r="F221" s="186">
        <v>7.4183076603610608E-3</v>
      </c>
      <c r="G221" s="186">
        <v>-1.3373022251974094E-3</v>
      </c>
      <c r="H221" s="186">
        <v>-2.472109541960562E-3</v>
      </c>
      <c r="I221" s="186">
        <v>-4.7575649313129674E-3</v>
      </c>
      <c r="J221" s="187">
        <v>1.12734034443694E-2</v>
      </c>
      <c r="K221" s="225" cm="1">
        <f t="array" ref="K221">SQRT(MMULT(MMULT(TRANSPOSE($A$2:$A$6),MMULT(TRANSPOSE(EXP(F222:$J$516)-1),EXP(F222:$J$516)-1)/COUNTA(J222:$J$516)),$A$2:$A$6))*_xlfn.NORM.S.INV($E$3)</f>
        <v>-1.806954170316101E-2</v>
      </c>
      <c r="L221" s="82">
        <f>IF(O221&lt;K221,1,0)</f>
        <v>0</v>
      </c>
      <c r="M221" s="248" cm="1">
        <f t="array" ref="M221">SQRT(MMULT(MMULT(TRANSPOSE($A$2:$A$6),MMULT(TRANSPOSE(EXP(F222:J473)-1),EXP(F222:J473)-1)/COUNTA(J222:J473)),$A$2:$A$6))*_xlfn.NORM.S.INV($E$3)</f>
        <v>-1.6314856396892674E-2</v>
      </c>
      <c r="N221" s="82">
        <f>IF(O221&lt;M221,1,0)</f>
        <v>0</v>
      </c>
      <c r="O221" s="250">
        <f>MMULT(P221:T221,$A$2:$A$6)</f>
        <v>2.0462697430129631E-3</v>
      </c>
      <c r="P221" s="158">
        <v>7.4458914708437351E-3</v>
      </c>
      <c r="Q221" s="158">
        <v>-1.3364084350435679E-3</v>
      </c>
      <c r="R221" s="158">
        <v>-2.469056395589142E-3</v>
      </c>
      <c r="S221" s="158">
        <v>-4.7462656454059227E-3</v>
      </c>
      <c r="T221" s="155">
        <v>1.1337187720259712E-2</v>
      </c>
      <c r="U221" s="239">
        <v>41367</v>
      </c>
      <c r="V221" s="154"/>
      <c r="W221" s="154"/>
      <c r="Y221" s="97"/>
    </row>
    <row r="222" spans="5:25" x14ac:dyDescent="0.25">
      <c r="E222" s="138">
        <v>41366</v>
      </c>
      <c r="F222" s="186">
        <v>2.7850292945479153E-4</v>
      </c>
      <c r="G222" s="186">
        <v>-2.0471709263138595E-3</v>
      </c>
      <c r="H222" s="186">
        <v>0</v>
      </c>
      <c r="I222" s="186">
        <v>1.077875813296259E-2</v>
      </c>
      <c r="J222" s="187">
        <v>-3.4822363541610313E-3</v>
      </c>
      <c r="K222" s="225" cm="1">
        <f t="array" ref="K222">SQRT(MMULT(MMULT(TRANSPOSE($A$2:$A$6),MMULT(TRANSPOSE(EXP(F223:$J$516)-1),EXP(F223:$J$516)-1)/COUNTA(J223:$J$516)),$A$2:$A$6))*_xlfn.NORM.S.INV($E$3)</f>
        <v>-1.8099609548820016E-2</v>
      </c>
      <c r="L222" s="82">
        <f>IF(O222&lt;K222,1,0)</f>
        <v>0</v>
      </c>
      <c r="M222" s="248" cm="1">
        <f t="array" ref="M222">SQRT(MMULT(MMULT(TRANSPOSE($A$2:$A$6),MMULT(TRANSPOSE(EXP(F223:J474)-1),EXP(F223:J474)-1)/COUNTA(J223:J474)),$A$2:$A$6))*_xlfn.NORM.S.INV($E$3)</f>
        <v>-1.631403380937262E-2</v>
      </c>
      <c r="N222" s="82">
        <f>IF(O222&lt;M222,1,0)</f>
        <v>0</v>
      </c>
      <c r="O222" s="250">
        <f>MMULT(P222:T222,$A$2:$A$6)</f>
        <v>1.1188685277887524E-3</v>
      </c>
      <c r="P222" s="158">
        <v>2.785417149961944E-4</v>
      </c>
      <c r="Q222" s="158">
        <v>-2.0450769010993408E-3</v>
      </c>
      <c r="R222" s="158">
        <v>0</v>
      </c>
      <c r="S222" s="158">
        <v>1.0837058225654728E-2</v>
      </c>
      <c r="T222" s="155">
        <v>-3.4761804006078201E-3</v>
      </c>
      <c r="U222" s="239">
        <v>41366</v>
      </c>
      <c r="V222" s="154"/>
      <c r="W222" s="154"/>
      <c r="Y222" s="97"/>
    </row>
    <row r="223" spans="5:25" x14ac:dyDescent="0.25">
      <c r="E223" s="138">
        <v>41363</v>
      </c>
      <c r="F223" s="186">
        <v>-1.8774331081425647E-3</v>
      </c>
      <c r="G223" s="186">
        <v>-1.7764498941223144E-3</v>
      </c>
      <c r="H223" s="186">
        <v>2.2400112259927558E-3</v>
      </c>
      <c r="I223" s="186">
        <v>-2.3358612987250992E-3</v>
      </c>
      <c r="J223" s="187">
        <v>0</v>
      </c>
      <c r="K223" s="225" cm="1">
        <f t="array" ref="K223">SQRT(MMULT(MMULT(TRANSPOSE($A$2:$A$6),MMULT(TRANSPOSE(EXP(F224:$J$516)-1),EXP(F224:$J$516)-1)/COUNTA(J224:$J$516)),$A$2:$A$6))*_xlfn.NORM.S.INV($E$3)</f>
        <v>-1.8130184766147854E-2</v>
      </c>
      <c r="L223" s="82">
        <f>IF(O223&lt;K223,1,0)</f>
        <v>0</v>
      </c>
      <c r="M223" s="248" cm="1">
        <f t="array" ref="M223">SQRT(MMULT(MMULT(TRANSPOSE($A$2:$A$6),MMULT(TRANSPOSE(EXP(F224:J475)-1),EXP(F224:J475)-1)/COUNTA(J224:J475)),$A$2:$A$6))*_xlfn.NORM.S.INV($E$3)</f>
        <v>-1.6325030580172796E-2</v>
      </c>
      <c r="N223" s="82">
        <f>IF(O223&lt;M223,1,0)</f>
        <v>0</v>
      </c>
      <c r="O223" s="250">
        <f>MMULT(P223:T223,$A$2:$A$6)</f>
        <v>-7.4823162922872395E-4</v>
      </c>
      <c r="P223" s="158">
        <v>-1.8756718330026345E-3</v>
      </c>
      <c r="Q223" s="158">
        <v>-1.774872940940142E-3</v>
      </c>
      <c r="R223" s="158">
        <v>2.2425219254540441E-3</v>
      </c>
      <c r="S223" s="158">
        <v>-2.3331352976548869E-3</v>
      </c>
      <c r="T223" s="155">
        <v>0</v>
      </c>
      <c r="U223" s="239">
        <v>41363</v>
      </c>
      <c r="V223" s="154"/>
      <c r="W223" s="154"/>
      <c r="Y223" s="97"/>
    </row>
    <row r="224" spans="5:25" x14ac:dyDescent="0.25">
      <c r="E224" s="138">
        <v>41362</v>
      </c>
      <c r="F224" s="186">
        <v>-1.3192055725768795E-3</v>
      </c>
      <c r="G224" s="186">
        <v>5.428640009558448E-3</v>
      </c>
      <c r="H224" s="186">
        <v>3.7187251378401525E-3</v>
      </c>
      <c r="I224" s="186">
        <v>1.0827645699361722E-4</v>
      </c>
      <c r="J224" s="187">
        <v>2.610417736288151E-3</v>
      </c>
      <c r="K224" s="225" cm="1">
        <f t="array" ref="K224">SQRT(MMULT(MMULT(TRANSPOSE($A$2:$A$6),MMULT(TRANSPOSE(EXP(F225:$J$516)-1),EXP(F225:$J$516)-1)/COUNTA(J225:$J$516)),$A$2:$A$6))*_xlfn.NORM.S.INV($E$3)</f>
        <v>-1.8158921355257852E-2</v>
      </c>
      <c r="L224" s="82">
        <f>IF(O224&lt;K224,1,0)</f>
        <v>0</v>
      </c>
      <c r="M224" s="248" cm="1">
        <f t="array" ref="M224">SQRT(MMULT(MMULT(TRANSPOSE($A$2:$A$6),MMULT(TRANSPOSE(EXP(F225:J476)-1),EXP(F225:J476)-1)/COUNTA(J225:J476)),$A$2:$A$6))*_xlfn.NORM.S.INV($E$3)</f>
        <v>-1.6346908088217975E-2</v>
      </c>
      <c r="N224" s="82">
        <f>IF(O224&lt;M224,1,0)</f>
        <v>0</v>
      </c>
      <c r="O224" s="250">
        <f>MMULT(P224:T224,$A$2:$A$6)</f>
        <v>2.1145648619711466E-3</v>
      </c>
      <c r="P224" s="158">
        <v>-1.3183358034156711E-3</v>
      </c>
      <c r="Q224" s="158">
        <v>5.4434017757514219E-3</v>
      </c>
      <c r="R224" s="158">
        <v>3.7256481751297699E-3</v>
      </c>
      <c r="S224" s="158">
        <v>1.0828231910076092E-4</v>
      </c>
      <c r="T224" s="155">
        <v>2.6138278432894513E-3</v>
      </c>
      <c r="U224" s="239">
        <v>41362</v>
      </c>
      <c r="V224" s="154"/>
      <c r="W224" s="154"/>
      <c r="Y224" s="97"/>
    </row>
    <row r="225" spans="5:25" x14ac:dyDescent="0.25">
      <c r="E225" s="138">
        <v>41361</v>
      </c>
      <c r="F225" s="186">
        <v>2.222559061454478E-3</v>
      </c>
      <c r="G225" s="186">
        <v>-3.6521901154362522E-3</v>
      </c>
      <c r="H225" s="186">
        <v>-4.723441352505086E-3</v>
      </c>
      <c r="I225" s="186">
        <v>1.2697380323555505E-2</v>
      </c>
      <c r="J225" s="187">
        <v>1.4923624101291971E-2</v>
      </c>
      <c r="K225" s="225" cm="1">
        <f t="array" ref="K225">SQRT(MMULT(MMULT(TRANSPOSE($A$2:$A$6),MMULT(TRANSPOSE(EXP(F226:$J$516)-1),EXP(F226:$J$516)-1)/COUNTA(J226:$J$516)),$A$2:$A$6))*_xlfn.NORM.S.INV($E$3)</f>
        <v>-1.8180480973153956E-2</v>
      </c>
      <c r="L225" s="82">
        <f>IF(O225&lt;K225,1,0)</f>
        <v>0</v>
      </c>
      <c r="M225" s="248" cm="1">
        <f t="array" ref="M225">SQRT(MMULT(MMULT(TRANSPOSE($A$2:$A$6),MMULT(TRANSPOSE(EXP(F226:J477)-1),EXP(F226:J477)-1)/COUNTA(J226:J477)),$A$2:$A$6))*_xlfn.NORM.S.INV($E$3)</f>
        <v>-1.64643900612702E-2</v>
      </c>
      <c r="N225" s="82">
        <f>IF(O225&lt;M225,1,0)</f>
        <v>0</v>
      </c>
      <c r="O225" s="250">
        <f>MMULT(P225:T225,$A$2:$A$6)</f>
        <v>4.3362140163486721E-3</v>
      </c>
      <c r="P225" s="158">
        <v>2.2250307766837896E-3</v>
      </c>
      <c r="Q225" s="158">
        <v>-3.6455289808273728E-3</v>
      </c>
      <c r="R225" s="158">
        <v>-4.7123034467152491E-3</v>
      </c>
      <c r="S225" s="158">
        <v>1.2778334328840568E-2</v>
      </c>
      <c r="T225" s="155">
        <v>1.5035537403761623E-2</v>
      </c>
      <c r="U225" s="239">
        <v>41361</v>
      </c>
      <c r="V225" s="154"/>
      <c r="W225" s="154"/>
      <c r="Y225" s="97"/>
    </row>
    <row r="226" spans="5:25" x14ac:dyDescent="0.25">
      <c r="E226" s="138">
        <v>41360</v>
      </c>
      <c r="F226" s="186">
        <v>2.0514974648294094E-2</v>
      </c>
      <c r="G226" s="186">
        <v>4.7237025329284581E-3</v>
      </c>
      <c r="H226" s="186">
        <v>-3.0903123624604321E-4</v>
      </c>
      <c r="I226" s="186">
        <v>1.7190289780479749E-3</v>
      </c>
      <c r="J226" s="187">
        <v>5.0243760684146668E-3</v>
      </c>
      <c r="K226" s="225" cm="1">
        <f t="array" ref="K226">SQRT(MMULT(MMULT(TRANSPOSE($A$2:$A$6),MMULT(TRANSPOSE(EXP(F227:$J$516)-1),EXP(F227:$J$516)-1)/COUNTA(J227:$J$516)),$A$2:$A$6))*_xlfn.NORM.S.INV($E$3)</f>
        <v>-1.8190919267882175E-2</v>
      </c>
      <c r="L226" s="82">
        <f>IF(O226&lt;K226,1,0)</f>
        <v>0</v>
      </c>
      <c r="M226" s="248" cm="1">
        <f t="array" ref="M226">SQRT(MMULT(MMULT(TRANSPOSE($A$2:$A$6),MMULT(TRANSPOSE(EXP(F227:J478)-1),EXP(F227:J478)-1)/COUNTA(J227:J478)),$A$2:$A$6))*_xlfn.NORM.S.INV($E$3)</f>
        <v>-1.6531813592165736E-2</v>
      </c>
      <c r="N226" s="82">
        <f>IF(O226&lt;M226,1,0)</f>
        <v>0</v>
      </c>
      <c r="O226" s="250">
        <f>MMULT(P226:T226,$A$2:$A$6)</f>
        <v>6.3820546468283728E-3</v>
      </c>
      <c r="P226" s="158">
        <v>2.0726853154380498E-2</v>
      </c>
      <c r="Q226" s="158">
        <v>4.7348768034534139E-3</v>
      </c>
      <c r="R226" s="158">
        <v>-3.0898349101193823E-4</v>
      </c>
      <c r="S226" s="158">
        <v>1.7205073553647754E-3</v>
      </c>
      <c r="T226" s="155">
        <v>5.0370194119551126E-3</v>
      </c>
      <c r="U226" s="239">
        <v>41360</v>
      </c>
      <c r="V226" s="154"/>
      <c r="W226" s="154"/>
      <c r="Y226" s="97"/>
    </row>
    <row r="227" spans="5:25" x14ac:dyDescent="0.25">
      <c r="E227" s="138">
        <v>41359</v>
      </c>
      <c r="F227" s="186">
        <v>1.7052150218475213E-3</v>
      </c>
      <c r="G227" s="186">
        <v>-3.5745290520910696E-4</v>
      </c>
      <c r="H227" s="186">
        <v>1.159189354479714E-3</v>
      </c>
      <c r="I227" s="186">
        <v>6.2181394163916808E-3</v>
      </c>
      <c r="J227" s="187">
        <v>-8.8835295396906273E-4</v>
      </c>
      <c r="K227" s="225" cm="1">
        <f t="array" ref="K227">SQRT(MMULT(MMULT(TRANSPOSE($A$2:$A$6),MMULT(TRANSPOSE(EXP(F228:$J$516)-1),EXP(F228:$J$516)-1)/COUNTA(J228:$J$516)),$A$2:$A$6))*_xlfn.NORM.S.INV($E$3)</f>
        <v>-1.8221094885016706E-2</v>
      </c>
      <c r="L227" s="82">
        <f>IF(O227&lt;K227,1,0)</f>
        <v>0</v>
      </c>
      <c r="M227" s="248" cm="1">
        <f t="array" ref="M227">SQRT(MMULT(MMULT(TRANSPOSE($A$2:$A$6),MMULT(TRANSPOSE(EXP(F228:J479)-1),EXP(F228:J479)-1)/COUNTA(J228:J479)),$A$2:$A$6))*_xlfn.NORM.S.INV($E$3)</f>
        <v>-1.6536221300803768E-2</v>
      </c>
      <c r="N227" s="82">
        <f>IF(O227&lt;M227,1,0)</f>
        <v>0</v>
      </c>
      <c r="O227" s="250">
        <f>MMULT(P227:T227,$A$2:$A$6)</f>
        <v>1.5717391737380072E-3</v>
      </c>
      <c r="P227" s="158">
        <v>1.7066697277274834E-3</v>
      </c>
      <c r="Q227" s="158">
        <v>-3.5738902653081883E-4</v>
      </c>
      <c r="R227" s="158">
        <v>1.1598614741390456E-3</v>
      </c>
      <c r="S227" s="158">
        <v>6.2375121786557575E-3</v>
      </c>
      <c r="T227" s="155">
        <v>-8.8795848530143218E-4</v>
      </c>
      <c r="U227" s="239">
        <v>41359</v>
      </c>
      <c r="V227" s="154"/>
      <c r="W227" s="154"/>
      <c r="Y227" s="97"/>
    </row>
    <row r="228" spans="5:25" x14ac:dyDescent="0.25">
      <c r="E228" s="138">
        <v>41356</v>
      </c>
      <c r="F228" s="186">
        <v>-1.9887532179614408E-3</v>
      </c>
      <c r="G228" s="186">
        <v>3.3994449135561775E-3</v>
      </c>
      <c r="H228" s="186">
        <v>2.6320848205280039E-3</v>
      </c>
      <c r="I228" s="186">
        <v>-3.86030464579232E-3</v>
      </c>
      <c r="J228" s="187">
        <v>-8.2550804860879196E-3</v>
      </c>
      <c r="K228" s="225" cm="1">
        <f t="array" ref="K228">SQRT(MMULT(MMULT(TRANSPOSE($A$2:$A$6),MMULT(TRANSPOSE(EXP(F229:$J$516)-1),EXP(F229:$J$516)-1)/COUNTA(J229:$J$516)),$A$2:$A$6))*_xlfn.NORM.S.INV($E$3)</f>
        <v>-1.8251376916005545E-2</v>
      </c>
      <c r="L228" s="82">
        <f>IF(O228&lt;K228,1,0)</f>
        <v>0</v>
      </c>
      <c r="M228" s="248" cm="1">
        <f t="array" ref="M228">SQRT(MMULT(MMULT(TRANSPOSE($A$2:$A$6),MMULT(TRANSPOSE(EXP(F229:J480)-1),EXP(F229:J480)-1)/COUNTA(J229:J480)),$A$2:$A$6))*_xlfn.NORM.S.INV($E$3)</f>
        <v>-1.6537372880845308E-2</v>
      </c>
      <c r="N228" s="82">
        <f>IF(O228&lt;M228,1,0)</f>
        <v>0</v>
      </c>
      <c r="O228" s="250">
        <f>MMULT(P228:T228,$A$2:$A$6)</f>
        <v>-1.6039919410855365E-3</v>
      </c>
      <c r="P228" s="158">
        <v>-1.9867769585949491E-3</v>
      </c>
      <c r="Q228" s="158">
        <v>3.4052295794433363E-3</v>
      </c>
      <c r="R228" s="158">
        <v>2.63555179690389E-3</v>
      </c>
      <c r="S228" s="158">
        <v>-3.8528632482465186E-3</v>
      </c>
      <c r="T228" s="155">
        <v>-8.2211008749334402E-3</v>
      </c>
      <c r="U228" s="239">
        <v>41356</v>
      </c>
      <c r="V228" s="154"/>
      <c r="W228" s="154"/>
      <c r="Y228" s="97"/>
    </row>
    <row r="229" spans="5:25" x14ac:dyDescent="0.25">
      <c r="E229" s="138">
        <v>41355</v>
      </c>
      <c r="F229" s="186">
        <v>-3.54212995342577E-3</v>
      </c>
      <c r="G229" s="186">
        <v>1.3449766870173997E-3</v>
      </c>
      <c r="H229" s="186">
        <v>-7.7495907942385766E-4</v>
      </c>
      <c r="I229" s="186">
        <v>-1.4582857283149862E-2</v>
      </c>
      <c r="J229" s="187">
        <v>2.0573725323806296E-3</v>
      </c>
      <c r="K229" s="225" cm="1">
        <f t="array" ref="K229">SQRT(MMULT(MMULT(TRANSPOSE($A$2:$A$6),MMULT(TRANSPOSE(EXP(F230:$J$516)-1),EXP(F230:$J$516)-1)/COUNTA(J230:$J$516)),$A$2:$A$6))*_xlfn.NORM.S.INV($E$3)</f>
        <v>-1.8278264728683557E-2</v>
      </c>
      <c r="L229" s="82">
        <f>IF(O229&lt;K229,1,0)</f>
        <v>0</v>
      </c>
      <c r="M229" s="248" cm="1">
        <f t="array" ref="M229">SQRT(MMULT(MMULT(TRANSPOSE($A$2:$A$6),MMULT(TRANSPOSE(EXP(F230:J481)-1),EXP(F230:J481)-1)/COUNTA(J230:J481)),$A$2:$A$6))*_xlfn.NORM.S.INV($E$3)</f>
        <v>-1.6548857603152303E-2</v>
      </c>
      <c r="N229" s="82">
        <f>IF(O229&lt;M229,1,0)</f>
        <v>0</v>
      </c>
      <c r="O229" s="250">
        <f>MMULT(P229:T229,$A$2:$A$6)</f>
        <v>-3.0764386687974102E-3</v>
      </c>
      <c r="P229" s="158">
        <v>-3.5358640115656925E-3</v>
      </c>
      <c r="Q229" s="158">
        <v>1.3458815738001118E-3</v>
      </c>
      <c r="R229" s="158">
        <v>-7.7465887618988205E-4</v>
      </c>
      <c r="S229" s="158">
        <v>-1.4477042405429019E-2</v>
      </c>
      <c r="T229" s="155">
        <v>2.0594903753974325E-3</v>
      </c>
      <c r="U229" s="239">
        <v>41355</v>
      </c>
      <c r="V229" s="154"/>
      <c r="W229" s="154"/>
      <c r="Y229" s="97"/>
    </row>
    <row r="230" spans="5:25" x14ac:dyDescent="0.25">
      <c r="E230" s="138">
        <v>41354</v>
      </c>
      <c r="F230" s="186">
        <v>1.1235360738739698E-2</v>
      </c>
      <c r="G230" s="186">
        <v>6.6618152140882165E-3</v>
      </c>
      <c r="H230" s="186">
        <v>4.502792147038151E-3</v>
      </c>
      <c r="I230" s="186">
        <v>-1.048155241071564E-3</v>
      </c>
      <c r="J230" s="187">
        <v>-7.3281838719964128E-3</v>
      </c>
      <c r="K230" s="225" cm="1">
        <f t="array" ref="K230">SQRT(MMULT(MMULT(TRANSPOSE($A$2:$A$6),MMULT(TRANSPOSE(EXP(F231:$J$516)-1),EXP(F231:$J$516)-1)/COUNTA(J231:$J$516)),$A$2:$A$6))*_xlfn.NORM.S.INV($E$3)</f>
        <v>-1.8306054902504032E-2</v>
      </c>
      <c r="L230" s="82">
        <f>IF(O230&lt;K230,1,0)</f>
        <v>0</v>
      </c>
      <c r="M230" s="248" cm="1">
        <f t="array" ref="M230">SQRT(MMULT(MMULT(TRANSPOSE($A$2:$A$6),MMULT(TRANSPOSE(EXP(F231:J482)-1),EXP(F231:J482)-1)/COUNTA(J231:J482)),$A$2:$A$6))*_xlfn.NORM.S.INV($E$3)</f>
        <v>-1.6544676613232043E-2</v>
      </c>
      <c r="N230" s="82">
        <f>IF(O230&lt;M230,1,0)</f>
        <v>0</v>
      </c>
      <c r="O230" s="250">
        <f>MMULT(P230:T230,$A$2:$A$6)</f>
        <v>2.8293419078116336E-3</v>
      </c>
      <c r="P230" s="158">
        <v>1.1298714449153202E-2</v>
      </c>
      <c r="Q230" s="158">
        <v>6.6840544622206455E-3</v>
      </c>
      <c r="R230" s="158">
        <v>4.5129449485297179E-3</v>
      </c>
      <c r="S230" s="158">
        <v>-1.0476061182389529E-3</v>
      </c>
      <c r="T230" s="155">
        <v>-7.3013982026064461E-3</v>
      </c>
      <c r="U230" s="239">
        <v>41354</v>
      </c>
      <c r="V230" s="154"/>
      <c r="W230" s="154"/>
      <c r="Y230" s="97"/>
    </row>
    <row r="231" spans="5:25" x14ac:dyDescent="0.25">
      <c r="E231" s="138">
        <v>41353</v>
      </c>
      <c r="F231" s="186">
        <v>-1.1518163566523874E-2</v>
      </c>
      <c r="G231" s="186">
        <v>-1.5238790646701238E-2</v>
      </c>
      <c r="H231" s="186">
        <v>-2.0209131060288277E-3</v>
      </c>
      <c r="I231" s="186">
        <v>-2.1372460351062775E-2</v>
      </c>
      <c r="J231" s="187">
        <v>1.461606769262035E-3</v>
      </c>
      <c r="K231" s="225" cm="1">
        <f t="array" ref="K231">SQRT(MMULT(MMULT(TRANSPOSE($A$2:$A$6),MMULT(TRANSPOSE(EXP(F232:$J$516)-1),EXP(F232:$J$516)-1)/COUNTA(J232:$J$516)),$A$2:$A$6))*_xlfn.NORM.S.INV($E$3)</f>
        <v>-1.8289810462425192E-2</v>
      </c>
      <c r="L231" s="82">
        <f>IF(O231&lt;K231,1,0)</f>
        <v>0</v>
      </c>
      <c r="M231" s="248" cm="1">
        <f t="array" ref="M231">SQRT(MMULT(MMULT(TRANSPOSE($A$2:$A$6),MMULT(TRANSPOSE(EXP(F232:J483)-1),EXP(F232:J483)-1)/COUNTA(J232:J483)),$A$2:$A$6))*_xlfn.NORM.S.INV($E$3)</f>
        <v>-1.6484215292442785E-2</v>
      </c>
      <c r="N231" s="82">
        <f>IF(O231&lt;M231,1,0)</f>
        <v>0</v>
      </c>
      <c r="O231" s="250">
        <f>MMULT(P231:T231,$A$2:$A$6)</f>
        <v>-9.6554472113328012E-3</v>
      </c>
      <c r="P231" s="158">
        <v>-1.1452083471000352E-2</v>
      </c>
      <c r="Q231" s="158">
        <v>-1.512326783028306E-2</v>
      </c>
      <c r="R231" s="158">
        <v>-2.0188724360414856E-3</v>
      </c>
      <c r="S231" s="158">
        <v>-2.1145687756369047E-2</v>
      </c>
      <c r="T231" s="155">
        <v>1.4626754370299366E-3</v>
      </c>
      <c r="U231" s="239">
        <v>41353</v>
      </c>
      <c r="V231" s="154"/>
      <c r="W231" s="154"/>
      <c r="Y231" s="97"/>
    </row>
    <row r="232" spans="5:25" x14ac:dyDescent="0.25">
      <c r="E232" s="138">
        <v>41352</v>
      </c>
      <c r="F232" s="186">
        <v>1.0445972483300769E-2</v>
      </c>
      <c r="G232" s="186">
        <v>-3.729280494740716E-3</v>
      </c>
      <c r="H232" s="186">
        <v>1.0876700296349919E-3</v>
      </c>
      <c r="I232" s="186">
        <v>-4.3751051352142857E-3</v>
      </c>
      <c r="J232" s="187">
        <v>-2.6289636973452126E-3</v>
      </c>
      <c r="K232" s="225" cm="1">
        <f t="array" ref="K232">SQRT(MMULT(MMULT(TRANSPOSE($A$2:$A$6),MMULT(TRANSPOSE(EXP(F233:$J$516)-1),EXP(F233:$J$516)-1)/COUNTA(J233:$J$516)),$A$2:$A$6))*_xlfn.NORM.S.INV($E$3)</f>
        <v>-1.8321966589969478E-2</v>
      </c>
      <c r="L232" s="82">
        <f>IF(O232&lt;K232,1,0)</f>
        <v>0</v>
      </c>
      <c r="M232" s="248" cm="1">
        <f t="array" ref="M232">SQRT(MMULT(MMULT(TRANSPOSE($A$2:$A$6),MMULT(TRANSPOSE(EXP(F233:J484)-1),EXP(F233:J484)-1)/COUNTA(J233:J484)),$A$2:$A$6))*_xlfn.NORM.S.INV($E$3)</f>
        <v>-1.6487669404254345E-2</v>
      </c>
      <c r="N232" s="82">
        <f>IF(O232&lt;M232,1,0)</f>
        <v>0</v>
      </c>
      <c r="O232" s="250">
        <f>MMULT(P232:T232,$A$2:$A$6)</f>
        <v>1.751178429118649E-4</v>
      </c>
      <c r="P232" s="158">
        <v>1.0500722125548645E-2</v>
      </c>
      <c r="Q232" s="158">
        <v>-3.7223353643652812E-3</v>
      </c>
      <c r="R232" s="158">
        <v>1.0882617571970066E-3</v>
      </c>
      <c r="S232" s="158">
        <v>-4.3655483052008615E-3</v>
      </c>
      <c r="T232" s="155">
        <v>-2.6255109986201841E-3</v>
      </c>
      <c r="U232" s="239">
        <v>41352</v>
      </c>
      <c r="V232" s="154"/>
      <c r="W232" s="154"/>
      <c r="Y232" s="97"/>
    </row>
    <row r="233" spans="5:25" x14ac:dyDescent="0.25">
      <c r="E233" s="138">
        <v>41349</v>
      </c>
      <c r="F233" s="186">
        <v>-4.9877061489744679E-3</v>
      </c>
      <c r="G233" s="186">
        <v>1.4191348049385757E-3</v>
      </c>
      <c r="H233" s="186">
        <v>5.1438586600566225E-3</v>
      </c>
      <c r="I233" s="186">
        <v>3.9272976021495773E-3</v>
      </c>
      <c r="J233" s="187">
        <v>7.6133518692784209E-3</v>
      </c>
      <c r="K233" s="225" cm="1">
        <f t="array" ref="K233">SQRT(MMULT(MMULT(TRANSPOSE($A$2:$A$6),MMULT(TRANSPOSE(EXP(F234:$J$516)-1),EXP(F234:$J$516)-1)/COUNTA(J234:$J$516)),$A$2:$A$6))*_xlfn.NORM.S.INV($E$3)</f>
        <v>-1.8350689177964497E-2</v>
      </c>
      <c r="L233" s="82">
        <f>IF(O233&lt;K233,1,0)</f>
        <v>0</v>
      </c>
      <c r="M233" s="248" cm="1">
        <f t="array" ref="M233">SQRT(MMULT(MMULT(TRANSPOSE($A$2:$A$6),MMULT(TRANSPOSE(EXP(F234:J485)-1),EXP(F234:J485)-1)/COUNTA(J234:J485)),$A$2:$A$6))*_xlfn.NORM.S.INV($E$3)</f>
        <v>-1.6540825910619037E-2</v>
      </c>
      <c r="N233" s="82">
        <f>IF(O233&lt;M233,1,0)</f>
        <v>0</v>
      </c>
      <c r="O233" s="250">
        <f>MMULT(P233:T233,$A$2:$A$6)</f>
        <v>2.635878346589582E-3</v>
      </c>
      <c r="P233" s="158">
        <v>-4.9752881969371554E-3</v>
      </c>
      <c r="Q233" s="158">
        <v>1.4201422532478247E-3</v>
      </c>
      <c r="R233" s="158">
        <v>5.157111014015614E-3</v>
      </c>
      <c r="S233" s="158">
        <v>3.9350195408520694E-3</v>
      </c>
      <c r="T233" s="155">
        <v>7.6424071217695566E-3</v>
      </c>
      <c r="U233" s="239">
        <v>41349</v>
      </c>
      <c r="V233" s="154"/>
      <c r="W233" s="154"/>
      <c r="Y233" s="97"/>
    </row>
    <row r="234" spans="5:25" x14ac:dyDescent="0.25">
      <c r="E234" s="138">
        <v>41348</v>
      </c>
      <c r="F234" s="186">
        <v>1.6358941219577377E-3</v>
      </c>
      <c r="G234" s="186">
        <v>5.7856378307614836E-3</v>
      </c>
      <c r="H234" s="186">
        <v>7.816848736485522E-4</v>
      </c>
      <c r="I234" s="186">
        <v>1.8632500606321619E-3</v>
      </c>
      <c r="J234" s="187">
        <v>7.0798968845085216E-3</v>
      </c>
      <c r="K234" s="225" cm="1">
        <f t="array" ref="K234">SQRT(MMULT(MMULT(TRANSPOSE($A$2:$A$6),MMULT(TRANSPOSE(EXP(F235:$J$516)-1),EXP(F235:$J$516)-1)/COUNTA(J235:$J$516)),$A$2:$A$6))*_xlfn.NORM.S.INV($E$3)</f>
        <v>-1.8377025201439745E-2</v>
      </c>
      <c r="L234" s="82">
        <f>IF(O234&lt;K234,1,0)</f>
        <v>0</v>
      </c>
      <c r="M234" s="248" cm="1">
        <f t="array" ref="M234">SQRT(MMULT(MMULT(TRANSPOSE($A$2:$A$6),MMULT(TRANSPOSE(EXP(F235:J486)-1),EXP(F235:J486)-1)/COUNTA(J235:J486)),$A$2:$A$6))*_xlfn.NORM.S.INV($E$3)</f>
        <v>-1.6630488305931321E-2</v>
      </c>
      <c r="N234" s="82">
        <f>IF(O234&lt;M234,1,0)</f>
        <v>0</v>
      </c>
      <c r="O234" s="250">
        <f>MMULT(P234:T234,$A$2:$A$6)</f>
        <v>3.4383271897663104E-3</v>
      </c>
      <c r="P234" s="158">
        <v>1.6372329266949315E-3</v>
      </c>
      <c r="Q234" s="158">
        <v>5.802406957749362E-3</v>
      </c>
      <c r="R234" s="158">
        <v>7.819904688906032E-4</v>
      </c>
      <c r="S234" s="158">
        <v>1.8649869896365523E-3</v>
      </c>
      <c r="T234" s="155">
        <v>7.1050186058601028E-3</v>
      </c>
      <c r="U234" s="239">
        <v>41348</v>
      </c>
      <c r="V234" s="154"/>
      <c r="W234" s="154"/>
      <c r="Y234" s="97"/>
    </row>
    <row r="235" spans="5:25" x14ac:dyDescent="0.25">
      <c r="E235" s="138">
        <v>41347</v>
      </c>
      <c r="F235" s="186">
        <v>1.0520846701795886E-2</v>
      </c>
      <c r="G235" s="186">
        <v>1.3752457459335834E-2</v>
      </c>
      <c r="H235" s="186">
        <v>6.2568206010413967E-4</v>
      </c>
      <c r="I235" s="186">
        <v>1.8667282431526816E-3</v>
      </c>
      <c r="J235" s="187">
        <v>1.0415129309233341E-2</v>
      </c>
      <c r="K235" s="225" cm="1">
        <f t="array" ref="K235">SQRT(MMULT(MMULT(TRANSPOSE($A$2:$A$6),MMULT(TRANSPOSE(EXP(F236:$J$516)-1),EXP(F236:$J$516)-1)/COUNTA(J236:$J$516)),$A$2:$A$6))*_xlfn.NORM.S.INV($E$3)</f>
        <v>-1.8380424977438324E-2</v>
      </c>
      <c r="L235" s="82">
        <f>IF(O235&lt;K235,1,0)</f>
        <v>0</v>
      </c>
      <c r="M235" s="248" cm="1">
        <f t="array" ref="M235">SQRT(MMULT(MMULT(TRANSPOSE($A$2:$A$6),MMULT(TRANSPOSE(EXP(F236:J487)-1),EXP(F236:J487)-1)/COUNTA(J236:J487)),$A$2:$A$6))*_xlfn.NORM.S.INV($E$3)</f>
        <v>-1.6601488300924248E-2</v>
      </c>
      <c r="N235" s="82">
        <f>IF(O235&lt;M235,1,0)</f>
        <v>0</v>
      </c>
      <c r="O235" s="250">
        <f>MMULT(P235:T235,$A$2:$A$6)</f>
        <v>7.4775495937951407E-3</v>
      </c>
      <c r="P235" s="158">
        <v>1.0576385409985845E-2</v>
      </c>
      <c r="Q235" s="158">
        <v>1.3847457497532023E-2</v>
      </c>
      <c r="R235" s="158">
        <v>6.2587783995415869E-4</v>
      </c>
      <c r="S235" s="158">
        <v>1.8684716649823851E-3</v>
      </c>
      <c r="T235" s="155">
        <v>1.0469555556521293E-2</v>
      </c>
      <c r="U235" s="239">
        <v>41347</v>
      </c>
      <c r="V235" s="154"/>
      <c r="W235" s="154"/>
      <c r="Y235" s="97"/>
    </row>
    <row r="236" spans="5:25" x14ac:dyDescent="0.25">
      <c r="E236" s="138">
        <v>41346</v>
      </c>
      <c r="F236" s="186">
        <v>-1.5095789196608645E-3</v>
      </c>
      <c r="G236" s="186">
        <v>-9.3684191850593856E-3</v>
      </c>
      <c r="H236" s="186">
        <v>1.4877522953684729E-3</v>
      </c>
      <c r="I236" s="186">
        <v>9.4629723192705202E-5</v>
      </c>
      <c r="J236" s="187">
        <v>-1.8963472847258626E-2</v>
      </c>
      <c r="K236" s="225" cm="1">
        <f t="array" ref="K236">SQRT(MMULT(MMULT(TRANSPOSE($A$2:$A$6),MMULT(TRANSPOSE(EXP(F237:$J$516)-1),EXP(F237:$J$516)-1)/COUNTA(J237:$J$516)),$A$2:$A$6))*_xlfn.NORM.S.INV($E$3)</f>
        <v>-1.839671086692176E-2</v>
      </c>
      <c r="L236" s="82">
        <f>IF(O236&lt;K236,1,0)</f>
        <v>0</v>
      </c>
      <c r="M236" s="248" cm="1">
        <f t="array" ref="M236">SQRT(MMULT(MMULT(TRANSPOSE($A$2:$A$6),MMULT(TRANSPOSE(EXP(F237:J488)-1),EXP(F237:J488)-1)/COUNTA(J237:J488)),$A$2:$A$6))*_xlfn.NORM.S.INV($E$3)</f>
        <v>-1.6581283136883337E-2</v>
      </c>
      <c r="N236" s="82">
        <f>IF(O236&lt;M236,1,0)</f>
        <v>0</v>
      </c>
      <c r="O236" s="250">
        <f>MMULT(P236:T236,$A$2:$A$6)</f>
        <v>-5.6068832019880556E-3</v>
      </c>
      <c r="P236" s="158">
        <v>-1.5084400785324581E-3</v>
      </c>
      <c r="Q236" s="158">
        <v>-9.3246722657925885E-3</v>
      </c>
      <c r="R236" s="158">
        <v>1.4888595478523836E-3</v>
      </c>
      <c r="S236" s="158">
        <v>9.4634200726195772E-5</v>
      </c>
      <c r="T236" s="155">
        <v>-1.878479741419381E-2</v>
      </c>
      <c r="U236" s="239">
        <v>41346</v>
      </c>
      <c r="V236" s="154"/>
      <c r="W236" s="154"/>
      <c r="Y236" s="97"/>
    </row>
    <row r="237" spans="5:25" x14ac:dyDescent="0.25">
      <c r="E237" s="138">
        <v>41345</v>
      </c>
      <c r="F237" s="186">
        <v>4.3094705567615611E-4</v>
      </c>
      <c r="G237" s="186">
        <v>2.8732305391314062E-3</v>
      </c>
      <c r="H237" s="186">
        <v>-2.895119229121253E-3</v>
      </c>
      <c r="I237" s="186">
        <v>2.711976543397786E-3</v>
      </c>
      <c r="J237" s="187">
        <v>-7.6026773160894042E-3</v>
      </c>
      <c r="K237" s="225" cm="1">
        <f t="array" ref="K237">SQRT(MMULT(MMULT(TRANSPOSE($A$2:$A$6),MMULT(TRANSPOSE(EXP(F238:$J$516)-1),EXP(F238:$J$516)-1)/COUNTA(J238:$J$516)),$A$2:$A$6))*_xlfn.NORM.S.INV($E$3)</f>
        <v>-1.8429235276735591E-2</v>
      </c>
      <c r="L237" s="82">
        <f>IF(O237&lt;K237,1,0)</f>
        <v>0</v>
      </c>
      <c r="M237" s="248" cm="1">
        <f t="array" ref="M237">SQRT(MMULT(MMULT(TRANSPOSE($A$2:$A$6),MMULT(TRANSPOSE(EXP(F238:J489)-1),EXP(F238:J489)-1)/COUNTA(J238:J489)),$A$2:$A$6))*_xlfn.NORM.S.INV($E$3)</f>
        <v>-1.6776080906334357E-2</v>
      </c>
      <c r="N237" s="82">
        <f>IF(O237&lt;M237,1,0)</f>
        <v>0</v>
      </c>
      <c r="O237" s="250">
        <f>MMULT(P237:T237,$A$2:$A$6)</f>
        <v>-8.8814461031214717E-4</v>
      </c>
      <c r="P237" s="158">
        <v>4.3103992669890623E-4</v>
      </c>
      <c r="Q237" s="158">
        <v>2.8773622221418549E-3</v>
      </c>
      <c r="R237" s="158">
        <v>-2.8909324128645331E-3</v>
      </c>
      <c r="S237" s="158">
        <v>2.7156572783872956E-3</v>
      </c>
      <c r="T237" s="155">
        <v>-7.5738500659242591E-3</v>
      </c>
      <c r="U237" s="239">
        <v>41345</v>
      </c>
      <c r="V237" s="154"/>
      <c r="W237" s="154"/>
      <c r="Y237" s="97"/>
    </row>
    <row r="238" spans="5:25" x14ac:dyDescent="0.25">
      <c r="E238" s="138">
        <v>41342</v>
      </c>
      <c r="F238" s="186">
        <v>3.3116914021137718E-3</v>
      </c>
      <c r="G238" s="186">
        <v>3.7837082849486131E-3</v>
      </c>
      <c r="H238" s="186">
        <v>-1.2494665460862596E-3</v>
      </c>
      <c r="I238" s="186">
        <v>5.4342550111709364E-3</v>
      </c>
      <c r="J238" s="187">
        <v>2.4474349375106404E-2</v>
      </c>
      <c r="K238" s="225" cm="1">
        <f t="array" ref="K238">SQRT(MMULT(MMULT(TRANSPOSE($A$2:$A$6),MMULT(TRANSPOSE(EXP(F239:$J$516)-1),EXP(F239:$J$516)-1)/COUNTA(J239:$J$516)),$A$2:$A$6))*_xlfn.NORM.S.INV($E$3)</f>
        <v>-1.8434871576306924E-2</v>
      </c>
      <c r="L238" s="82">
        <f>IF(O238&lt;K238,1,0)</f>
        <v>0</v>
      </c>
      <c r="M238" s="248" cm="1">
        <f t="array" ref="M238">SQRT(MMULT(MMULT(TRANSPOSE($A$2:$A$6),MMULT(TRANSPOSE(EXP(F239:J490)-1),EXP(F239:J490)-1)/COUNTA(J239:J490)),$A$2:$A$6))*_xlfn.NORM.S.INV($E$3)</f>
        <v>-1.6743289553257067E-2</v>
      </c>
      <c r="N238" s="82">
        <f>IF(O238&lt;M238,1,0)</f>
        <v>0</v>
      </c>
      <c r="O238" s="250">
        <f>MMULT(P238:T238,$A$2:$A$6)</f>
        <v>7.216944468804388E-3</v>
      </c>
      <c r="P238" s="158">
        <v>3.3171811104857341E-3</v>
      </c>
      <c r="Q238" s="158">
        <v>3.790875545898631E-3</v>
      </c>
      <c r="R238" s="158">
        <v>-1.2486862877640892E-3</v>
      </c>
      <c r="S238" s="158">
        <v>5.4490473579236198E-3</v>
      </c>
      <c r="T238" s="155">
        <v>2.477630461747804E-2</v>
      </c>
      <c r="U238" s="239">
        <v>41342</v>
      </c>
      <c r="V238" s="154"/>
      <c r="W238" s="154"/>
      <c r="Y238" s="97"/>
    </row>
    <row r="239" spans="5:25" x14ac:dyDescent="0.25">
      <c r="E239" s="138">
        <v>41341</v>
      </c>
      <c r="F239" s="186">
        <v>-2.3048592184948479E-3</v>
      </c>
      <c r="G239" s="186">
        <v>-1.7134561158679712E-3</v>
      </c>
      <c r="H239" s="186">
        <v>3.9027801847348623E-4</v>
      </c>
      <c r="I239" s="186">
        <v>3.9544844385654412E-3</v>
      </c>
      <c r="J239" s="187">
        <v>5.6877454458975031E-3</v>
      </c>
      <c r="K239" s="225" cm="1">
        <f t="array" ref="K239">SQRT(MMULT(MMULT(TRANSPOSE($A$2:$A$6),MMULT(TRANSPOSE(EXP(F240:$J$516)-1),EXP(F240:$J$516)-1)/COUNTA(J240:$J$516)),$A$2:$A$6))*_xlfn.NORM.S.INV($E$3)</f>
        <v>-1.8467345021501241E-2</v>
      </c>
      <c r="L239" s="82">
        <f>IF(O239&lt;K239,1,0)</f>
        <v>0</v>
      </c>
      <c r="M239" s="248" cm="1">
        <f t="array" ref="M239">SQRT(MMULT(MMULT(TRANSPOSE($A$2:$A$6),MMULT(TRANSPOSE(EXP(F240:J491)-1),EXP(F240:J491)-1)/COUNTA(J240:J491)),$A$2:$A$6))*_xlfn.NORM.S.INV($E$3)</f>
        <v>-1.6781090564883978E-2</v>
      </c>
      <c r="N239" s="82">
        <f>IF(O239&lt;M239,1,0)</f>
        <v>0</v>
      </c>
      <c r="O239" s="250">
        <f>MMULT(P239:T239,$A$2:$A$6)</f>
        <v>1.2084850476736797E-3</v>
      </c>
      <c r="P239" s="158">
        <v>-2.3022050700240992E-3</v>
      </c>
      <c r="Q239" s="158">
        <v>-1.7119889880101713E-3</v>
      </c>
      <c r="R239" s="158">
        <v>3.9035418684796319E-4</v>
      </c>
      <c r="S239" s="158">
        <v>3.9623137290201171E-3</v>
      </c>
      <c r="T239" s="155">
        <v>5.7039513805345887E-3</v>
      </c>
      <c r="U239" s="239">
        <v>41341</v>
      </c>
      <c r="V239" s="154"/>
      <c r="W239" s="154"/>
      <c r="Y239" s="97"/>
    </row>
    <row r="240" spans="5:25" x14ac:dyDescent="0.25">
      <c r="E240" s="138">
        <v>41340</v>
      </c>
      <c r="F240" s="186">
        <v>-3.7341580182827863E-3</v>
      </c>
      <c r="G240" s="186">
        <v>1.8026133154149513E-4</v>
      </c>
      <c r="H240" s="186">
        <v>1.5606649297606449E-4</v>
      </c>
      <c r="I240" s="186">
        <v>4.1505050543014779E-3</v>
      </c>
      <c r="J240" s="187">
        <v>-1.6671903907884696E-2</v>
      </c>
      <c r="K240" s="225" cm="1">
        <f t="array" ref="K240">SQRT(MMULT(MMULT(TRANSPOSE($A$2:$A$6),MMULT(TRANSPOSE(EXP(F241:$J$516)-1),EXP(F241:$J$516)-1)/COUNTA(J241:$J$516)),$A$2:$A$6))*_xlfn.NORM.S.INV($E$3)</f>
        <v>-1.8495500812420889E-2</v>
      </c>
      <c r="L240" s="82">
        <f>IF(O240&lt;K240,1,0)</f>
        <v>0</v>
      </c>
      <c r="M240" s="248" cm="1">
        <f t="array" ref="M240">SQRT(MMULT(MMULT(TRANSPOSE($A$2:$A$6),MMULT(TRANSPOSE(EXP(F241:J492)-1),EXP(F241:J492)-1)/COUNTA(J241:J492)),$A$2:$A$6))*_xlfn.NORM.S.INV($E$3)</f>
        <v>-1.6869532363090273E-2</v>
      </c>
      <c r="N240" s="82">
        <f>IF(O240&lt;M240,1,0)</f>
        <v>0</v>
      </c>
      <c r="O240" s="250">
        <f>MMULT(P240:T240,$A$2:$A$6)</f>
        <v>-3.1530809962945884E-3</v>
      </c>
      <c r="P240" s="158">
        <v>-3.7271947202781597E-3</v>
      </c>
      <c r="Q240" s="158">
        <v>1.802775795916034E-4</v>
      </c>
      <c r="R240" s="158">
        <v>1.5607867198474956E-4</v>
      </c>
      <c r="S240" s="158">
        <v>4.1591303293584403E-3</v>
      </c>
      <c r="T240" s="155">
        <v>-1.6533696842129575E-2</v>
      </c>
      <c r="U240" s="239">
        <v>41340</v>
      </c>
      <c r="V240" s="154"/>
      <c r="W240" s="154"/>
      <c r="Y240" s="97"/>
    </row>
    <row r="241" spans="5:25" x14ac:dyDescent="0.25">
      <c r="E241" s="138">
        <v>41339</v>
      </c>
      <c r="F241" s="186">
        <v>1.2911124003759924E-3</v>
      </c>
      <c r="G241" s="186">
        <v>-3.5985919127409175E-3</v>
      </c>
      <c r="H241" s="186">
        <v>3.1244978796045374E-4</v>
      </c>
      <c r="I241" s="186">
        <v>4.9767758067188117E-3</v>
      </c>
      <c r="J241" s="187">
        <v>-2.9482133571870797E-3</v>
      </c>
      <c r="K241" s="225" cm="1">
        <f t="array" ref="K241">SQRT(MMULT(MMULT(TRANSPOSE($A$2:$A$6),MMULT(TRANSPOSE(EXP(F242:$J$516)-1),EXP(F242:$J$516)-1)/COUNTA(J242:$J$516)),$A$2:$A$6))*_xlfn.NORM.S.INV($E$3)</f>
        <v>-1.8529098409551928E-2</v>
      </c>
      <c r="L241" s="82">
        <f>IF(O241&lt;K241,1,0)</f>
        <v>0</v>
      </c>
      <c r="M241" s="248" cm="1">
        <f t="array" ref="M241">SQRT(MMULT(MMULT(TRANSPOSE($A$2:$A$6),MMULT(TRANSPOSE(EXP(F242:J493)-1),EXP(F242:J493)-1)/COUNTA(J242:J493)),$A$2:$A$6))*_xlfn.NORM.S.INV($E$3)</f>
        <v>-1.691363777802346E-2</v>
      </c>
      <c r="N241" s="82">
        <f>IF(O241&lt;M241,1,0)</f>
        <v>0</v>
      </c>
      <c r="O241" s="250">
        <f>MMULT(P241:T241,$A$2:$A$6)</f>
        <v>1.1525798186195926E-5</v>
      </c>
      <c r="P241" s="158">
        <v>1.2919462448148789E-3</v>
      </c>
      <c r="Q241" s="158">
        <v>-3.5921247407604273E-3</v>
      </c>
      <c r="R241" s="158">
        <v>3.124986054796608E-4</v>
      </c>
      <c r="S241" s="158">
        <v>4.9891805253978738E-3</v>
      </c>
      <c r="T241" s="155">
        <v>-2.943871644001006E-3</v>
      </c>
      <c r="U241" s="239">
        <v>41339</v>
      </c>
      <c r="V241" s="154"/>
      <c r="W241" s="154"/>
      <c r="Y241" s="97"/>
    </row>
    <row r="242" spans="5:25" x14ac:dyDescent="0.25">
      <c r="E242" s="138">
        <v>41338</v>
      </c>
      <c r="F242" s="186">
        <v>-3.1527997665436228E-3</v>
      </c>
      <c r="G242" s="186">
        <v>-3.4064212455607577E-3</v>
      </c>
      <c r="H242" s="186">
        <v>1.0159998577202994E-3</v>
      </c>
      <c r="I242" s="186">
        <v>-1.5692191623562608E-3</v>
      </c>
      <c r="J242" s="187">
        <v>-3.5262729026427769E-3</v>
      </c>
      <c r="K242" s="225" cm="1">
        <f t="array" ref="K242">SQRT(MMULT(MMULT(TRANSPOSE($A$2:$A$6),MMULT(TRANSPOSE(EXP(F243:$J$516)-1),EXP(F243:$J$516)-1)/COUNTA(J243:$J$516)),$A$2:$A$6))*_xlfn.NORM.S.INV($E$3)</f>
        <v>-1.8560479567965981E-2</v>
      </c>
      <c r="L242" s="82">
        <f>IF(O242&lt;K242,1,0)</f>
        <v>0</v>
      </c>
      <c r="M242" s="248" cm="1">
        <f t="array" ref="M242">SQRT(MMULT(MMULT(TRANSPOSE($A$2:$A$6),MMULT(TRANSPOSE(EXP(F243:J494)-1),EXP(F243:J494)-1)/COUNTA(J243:J494)),$A$2:$A$6))*_xlfn.NORM.S.INV($E$3)</f>
        <v>-1.6932792359058736E-2</v>
      </c>
      <c r="N242" s="82">
        <f>IF(O242&lt;M242,1,0)</f>
        <v>0</v>
      </c>
      <c r="O242" s="250">
        <f>MMULT(P242:T242,$A$2:$A$6)</f>
        <v>-2.123999242522579E-3</v>
      </c>
      <c r="P242" s="158">
        <v>-3.1478349124605121E-3</v>
      </c>
      <c r="Q242" s="158">
        <v>-3.4006259749548295E-3</v>
      </c>
      <c r="R242" s="158">
        <v>1.016516160415426E-3</v>
      </c>
      <c r="S242" s="158">
        <v>-1.5679885817342365E-3</v>
      </c>
      <c r="T242" s="155">
        <v>-3.5200629038787401E-3</v>
      </c>
      <c r="U242" s="239">
        <v>41338</v>
      </c>
      <c r="V242" s="154"/>
      <c r="W242" s="154"/>
      <c r="Y242" s="97"/>
    </row>
    <row r="243" spans="5:25" x14ac:dyDescent="0.25">
      <c r="E243" s="138">
        <v>41335</v>
      </c>
      <c r="F243" s="186">
        <v>5.8835336773555335E-3</v>
      </c>
      <c r="G243" s="186">
        <v>3.6760305415525509E-3</v>
      </c>
      <c r="H243" s="186">
        <v>-2.5767867976904642E-3</v>
      </c>
      <c r="I243" s="186">
        <v>-1.8677822391418662E-3</v>
      </c>
      <c r="J243" s="187">
        <v>-8.7963753693686168E-4</v>
      </c>
      <c r="K243" s="225" cm="1">
        <f t="array" ref="K243">SQRT(MMULT(MMULT(TRANSPOSE($A$2:$A$6),MMULT(TRANSPOSE(EXP(F244:$J$516)-1),EXP(F244:$J$516)-1)/COUNTA(J244:$J$516)),$A$2:$A$6))*_xlfn.NORM.S.INV($E$3)</f>
        <v>-1.8594054202629152E-2</v>
      </c>
      <c r="L243" s="82">
        <f>IF(O243&lt;K243,1,0)</f>
        <v>0</v>
      </c>
      <c r="M243" s="248" cm="1">
        <f t="array" ref="M243">SQRT(MMULT(MMULT(TRANSPOSE($A$2:$A$6),MMULT(TRANSPOSE(EXP(F244:J495)-1),EXP(F244:J495)-1)/COUNTA(J244:J495)),$A$2:$A$6))*_xlfn.NORM.S.INV($E$3)</f>
        <v>-1.6932654205592514E-2</v>
      </c>
      <c r="N243" s="82">
        <f>IF(O243&lt;M243,1,0)</f>
        <v>0</v>
      </c>
      <c r="O243" s="250">
        <f>MMULT(P243:T243,$A$2:$A$6)</f>
        <v>8.529823126557591E-4</v>
      </c>
      <c r="P243" s="158">
        <v>5.9008756556444553E-3</v>
      </c>
      <c r="Q243" s="158">
        <v>3.6827954285942877E-3</v>
      </c>
      <c r="R243" s="158">
        <v>-2.5734697323251954E-3</v>
      </c>
      <c r="S243" s="158">
        <v>-1.8660390193826482E-3</v>
      </c>
      <c r="T243" s="155">
        <v>-8.7925076925210455E-4</v>
      </c>
      <c r="U243" s="239">
        <v>41335</v>
      </c>
      <c r="V243" s="154"/>
      <c r="W243" s="154"/>
      <c r="Y243" s="97"/>
    </row>
    <row r="244" spans="5:25" x14ac:dyDescent="0.25">
      <c r="E244" s="138">
        <v>41334</v>
      </c>
      <c r="F244" s="186">
        <v>-5.9549275881085008E-3</v>
      </c>
      <c r="G244" s="186">
        <v>-8.7642348765397046E-3</v>
      </c>
      <c r="H244" s="186">
        <v>-6.3745148934093616E-3</v>
      </c>
      <c r="I244" s="186">
        <v>-5.5346416967531472E-3</v>
      </c>
      <c r="J244" s="187">
        <v>-3.2186753378979768E-3</v>
      </c>
      <c r="K244" s="225" cm="1">
        <f t="array" ref="K244">SQRT(MMULT(MMULT(TRANSPOSE($A$2:$A$6),MMULT(TRANSPOSE(EXP(F245:$J$516)-1),EXP(F245:$J$516)-1)/COUNTA(J245:$J$516)),$A$2:$A$6))*_xlfn.NORM.S.INV($E$3)</f>
        <v>-1.8609286547484144E-2</v>
      </c>
      <c r="L244" s="82">
        <f>IF(O244&lt;K244,1,0)</f>
        <v>0</v>
      </c>
      <c r="M244" s="248" cm="1">
        <f t="array" ref="M244">SQRT(MMULT(MMULT(TRANSPOSE($A$2:$A$6),MMULT(TRANSPOSE(EXP(F245:J496)-1),EXP(F245:J496)-1)/COUNTA(J245:J496)),$A$2:$A$6))*_xlfn.NORM.S.INV($E$3)</f>
        <v>-1.6916997469343355E-2</v>
      </c>
      <c r="N244" s="82">
        <f>IF(O244&lt;M244,1,0)</f>
        <v>0</v>
      </c>
      <c r="O244" s="250">
        <f>MMULT(P244:T244,$A$2:$A$6)</f>
        <v>-5.9500537178122318E-3</v>
      </c>
      <c r="P244" s="158">
        <v>-5.93723214926134E-3</v>
      </c>
      <c r="Q244" s="158">
        <v>-8.7259409241104979E-3</v>
      </c>
      <c r="R244" s="158">
        <v>-6.3542407754428876E-3</v>
      </c>
      <c r="S244" s="158">
        <v>-5.5193537847727514E-3</v>
      </c>
      <c r="T244" s="155">
        <v>-3.2135009554736804E-3</v>
      </c>
      <c r="U244" s="239">
        <v>41334</v>
      </c>
      <c r="V244" s="154"/>
      <c r="W244" s="154"/>
      <c r="Y244" s="97"/>
    </row>
    <row r="245" spans="5:25" x14ac:dyDescent="0.25">
      <c r="E245" s="138">
        <v>41333</v>
      </c>
      <c r="F245" s="186">
        <v>2.0232924119923053E-2</v>
      </c>
      <c r="G245" s="186">
        <v>1.6609551442558011E-2</v>
      </c>
      <c r="H245" s="186">
        <v>1.090780078493683E-2</v>
      </c>
      <c r="I245" s="186">
        <v>1.450773784231745E-2</v>
      </c>
      <c r="J245" s="187">
        <v>9.09760596121479E-3</v>
      </c>
      <c r="K245" s="225" cm="1">
        <f t="array" ref="K245">SQRT(MMULT(MMULT(TRANSPOSE($A$2:$A$6),MMULT(TRANSPOSE(EXP(F246:$J$516)-1),EXP(F246:$J$516)-1)/COUNTA(J246:$J$516)),$A$2:$A$6))*_xlfn.NORM.S.INV($E$3)</f>
        <v>-1.8532487074373515E-2</v>
      </c>
      <c r="L245" s="82">
        <f>IF(O245&lt;K245,1,0)</f>
        <v>0</v>
      </c>
      <c r="M245" s="248" cm="1">
        <f t="array" ref="M245">SQRT(MMULT(MMULT(TRANSPOSE($A$2:$A$6),MMULT(TRANSPOSE(EXP(F246:J497)-1),EXP(F246:J497)-1)/COUNTA(J246:J497)),$A$2:$A$6))*_xlfn.NORM.S.INV($E$3)</f>
        <v>-1.7273786083834685E-2</v>
      </c>
      <c r="N245" s="82">
        <f>IF(O245&lt;M245,1,0)</f>
        <v>0</v>
      </c>
      <c r="O245" s="250">
        <f>MMULT(P245:T245,$A$2:$A$6)</f>
        <v>1.4381472532753526E-2</v>
      </c>
      <c r="P245" s="158">
        <v>2.043899720299569E-2</v>
      </c>
      <c r="Q245" s="158">
        <v>1.674825692328108E-2</v>
      </c>
      <c r="R245" s="158">
        <v>1.0967507736956428E-2</v>
      </c>
      <c r="S245" s="158">
        <v>1.4613485840190732E-2</v>
      </c>
      <c r="T245" s="155">
        <v>9.1391149603436972E-3</v>
      </c>
      <c r="U245" s="239">
        <v>41333</v>
      </c>
      <c r="V245" s="154"/>
      <c r="W245" s="154"/>
      <c r="Y245" s="97"/>
    </row>
    <row r="246" spans="5:25" x14ac:dyDescent="0.25">
      <c r="E246" s="138">
        <v>41332</v>
      </c>
      <c r="F246" s="186">
        <v>4.3825168779156065E-4</v>
      </c>
      <c r="G246" s="186">
        <v>-9.9541793307079008E-4</v>
      </c>
      <c r="H246" s="186">
        <v>5.1838644510614233E-3</v>
      </c>
      <c r="I246" s="186">
        <v>-7.3465305245534341E-3</v>
      </c>
      <c r="J246" s="187">
        <v>-1.7673428230576015E-3</v>
      </c>
      <c r="K246" s="225" cm="1">
        <f t="array" ref="K246">SQRT(MMULT(MMULT(TRANSPOSE($A$2:$A$6),MMULT(TRANSPOSE(EXP(F247:$J$516)-1),EXP(F247:$J$516)-1)/COUNTA(J247:$J$516)),$A$2:$A$6))*_xlfn.NORM.S.INV($E$3)</f>
        <v>-1.856634823810599E-2</v>
      </c>
      <c r="L246" s="82">
        <f>IF(O246&lt;K246,1,0)</f>
        <v>0</v>
      </c>
      <c r="M246" s="248" cm="1">
        <f t="array" ref="M246">SQRT(MMULT(MMULT(TRANSPOSE($A$2:$A$6),MMULT(TRANSPOSE(EXP(F247:J498)-1),EXP(F247:J498)-1)/COUNTA(J247:J498)),$A$2:$A$6))*_xlfn.NORM.S.INV($E$3)</f>
        <v>-1.7279526909889289E-2</v>
      </c>
      <c r="N246" s="82">
        <f>IF(O246&lt;M246,1,0)</f>
        <v>0</v>
      </c>
      <c r="O246" s="250">
        <f>MMULT(P246:T246,$A$2:$A$6)</f>
        <v>-8.8892874708967906E-4</v>
      </c>
      <c r="P246" s="158">
        <v>4.3834773409279215E-4</v>
      </c>
      <c r="Q246" s="158">
        <v>-9.9492266898526527E-4</v>
      </c>
      <c r="R246" s="158">
        <v>5.1973239236950963E-3</v>
      </c>
      <c r="S246" s="158">
        <v>-7.3196107318774795E-3</v>
      </c>
      <c r="T246" s="155">
        <v>-1.7657819923735385E-3</v>
      </c>
      <c r="U246" s="239">
        <v>41332</v>
      </c>
      <c r="V246" s="154"/>
      <c r="W246" s="154"/>
      <c r="Y246" s="97"/>
    </row>
    <row r="247" spans="5:25" x14ac:dyDescent="0.25">
      <c r="E247" s="138">
        <v>41331</v>
      </c>
      <c r="F247" s="186">
        <v>1.9736107437888775E-3</v>
      </c>
      <c r="G247" s="186">
        <v>-3.881461206538866E-3</v>
      </c>
      <c r="H247" s="186">
        <v>-5.6536487661937715E-3</v>
      </c>
      <c r="I247" s="186">
        <v>7.7206863395907989E-4</v>
      </c>
      <c r="J247" s="187">
        <v>1.422669445849482E-2</v>
      </c>
      <c r="K247" s="225" cm="1">
        <f t="array" ref="K247">SQRT(MMULT(MMULT(TRANSPOSE($A$2:$A$6),MMULT(TRANSPOSE(EXP(F248:$J$516)-1),EXP(F248:$J$516)-1)/COUNTA(J248:$J$516)),$A$2:$A$6))*_xlfn.NORM.S.INV($E$3)</f>
        <v>-1.8599588256719052E-2</v>
      </c>
      <c r="L247" s="82">
        <f>IF(O247&lt;K247,1,0)</f>
        <v>0</v>
      </c>
      <c r="M247" s="248" cm="1">
        <f t="array" ref="M247">SQRT(MMULT(MMULT(TRANSPOSE($A$2:$A$6),MMULT(TRANSPOSE(EXP(F248:J499)-1),EXP(F248:J499)-1)/COUNTA(J248:J499)),$A$2:$A$6))*_xlfn.NORM.S.INV($E$3)</f>
        <v>-1.7280892402531389E-2</v>
      </c>
      <c r="N247" s="82">
        <f>IF(O247&lt;M247,1,0)</f>
        <v>0</v>
      </c>
      <c r="O247" s="250">
        <f>MMULT(P247:T247,$A$2:$A$6)</f>
        <v>1.5129333614205768E-3</v>
      </c>
      <c r="P247" s="158">
        <v>1.9755595953534488E-3</v>
      </c>
      <c r="Q247" s="158">
        <v>-3.8739380727215167E-3</v>
      </c>
      <c r="R247" s="158">
        <v>-5.6376969701167345E-3</v>
      </c>
      <c r="S247" s="158">
        <v>7.7236675566538793E-4</v>
      </c>
      <c r="T247" s="155">
        <v>1.4328375498922297E-2</v>
      </c>
      <c r="U247" s="239">
        <v>41331</v>
      </c>
      <c r="V247" s="154"/>
      <c r="W247" s="154"/>
      <c r="Y247" s="97"/>
    </row>
    <row r="248" spans="5:25" x14ac:dyDescent="0.25">
      <c r="E248" s="138">
        <v>41328</v>
      </c>
      <c r="F248" s="186">
        <v>9.520139335237245E-4</v>
      </c>
      <c r="G248" s="186">
        <v>2.345218169554917E-3</v>
      </c>
      <c r="H248" s="186">
        <v>2.9580393983727258E-3</v>
      </c>
      <c r="I248" s="186">
        <v>-3.2410276123663977E-3</v>
      </c>
      <c r="J248" s="187">
        <v>-1.0689021626303674E-2</v>
      </c>
      <c r="K248" s="225" cm="1">
        <f t="array" ref="K248">SQRT(MMULT(MMULT(TRANSPOSE($A$2:$A$6),MMULT(TRANSPOSE(EXP(F249:$J$516)-1),EXP(F249:$J$516)-1)/COUNTA(J249:$J$516)),$A$2:$A$6))*_xlfn.NORM.S.INV($E$3)</f>
        <v>-1.8633003102984848E-2</v>
      </c>
      <c r="L248" s="82">
        <f>IF(O248&lt;K248,1,0)</f>
        <v>0</v>
      </c>
      <c r="M248" s="248" cm="1">
        <f t="array" ref="M248">SQRT(MMULT(MMULT(TRANSPOSE($A$2:$A$6),MMULT(TRANSPOSE(EXP(F249:J500)-1),EXP(F249:J500)-1)/COUNTA(J249:J500)),$A$2:$A$6))*_xlfn.NORM.S.INV($E$3)</f>
        <v>-1.7324681826604727E-2</v>
      </c>
      <c r="N248" s="82">
        <f>IF(O248&lt;M248,1,0)</f>
        <v>0</v>
      </c>
      <c r="O248" s="250">
        <f>MMULT(P248:T248,$A$2:$A$6)</f>
        <v>-1.5210043776966221E-3</v>
      </c>
      <c r="P248" s="158">
        <v>9.5246724262931792E-4</v>
      </c>
      <c r="Q248" s="158">
        <v>2.3479703447495393E-3</v>
      </c>
      <c r="R248" s="158">
        <v>2.9624187139118963E-3</v>
      </c>
      <c r="S248" s="158">
        <v>-3.2357811518792801E-3</v>
      </c>
      <c r="T248" s="155">
        <v>-1.0632097037894583E-2</v>
      </c>
      <c r="U248" s="239">
        <v>41328</v>
      </c>
      <c r="V248" s="154"/>
      <c r="W248" s="154"/>
      <c r="Y248" s="97"/>
    </row>
    <row r="249" spans="5:25" x14ac:dyDescent="0.25">
      <c r="E249" s="138">
        <v>41327</v>
      </c>
      <c r="F249" s="186">
        <v>-4.2392096032731145E-3</v>
      </c>
      <c r="G249" s="186">
        <v>1.1808610424517018E-2</v>
      </c>
      <c r="H249" s="186">
        <v>3.279685484703713E-3</v>
      </c>
      <c r="I249" s="186">
        <v>6.8589187479268154E-4</v>
      </c>
      <c r="J249" s="187">
        <v>1.3379279217257406E-2</v>
      </c>
      <c r="K249" s="225" cm="1">
        <f t="array" ref="K249">SQRT(MMULT(MMULT(TRANSPOSE($A$2:$A$6),MMULT(TRANSPOSE(EXP(F250:$J$516)-1),EXP(F250:$J$516)-1)/COUNTA(J250:$J$516)),$A$2:$A$6))*_xlfn.NORM.S.INV($E$3)</f>
        <v>-1.8654189915161386E-2</v>
      </c>
      <c r="L249" s="82">
        <f>IF(O249&lt;K249,1,0)</f>
        <v>0</v>
      </c>
      <c r="M249" s="248" cm="1">
        <f t="array" ref="M249">SQRT(MMULT(MMULT(TRANSPOSE($A$2:$A$6),MMULT(TRANSPOSE(EXP(F250:J501)-1),EXP(F250:J501)-1)/COUNTA(J250:J501)),$A$2:$A$6))*_xlfn.NORM.S.INV($E$3)</f>
        <v>-1.7310723896428303E-2</v>
      </c>
      <c r="N249" s="82">
        <f>IF(O249&lt;M249,1,0)</f>
        <v>0</v>
      </c>
      <c r="O249" s="250">
        <f>MMULT(P249:T249,$A$2:$A$6)</f>
        <v>5.0177498878761773E-3</v>
      </c>
      <c r="P249" s="158">
        <v>-4.2302368378651645E-3</v>
      </c>
      <c r="Q249" s="158">
        <v>1.1878607315259693E-2</v>
      </c>
      <c r="R249" s="158">
        <v>3.2850695375339356E-3</v>
      </c>
      <c r="S249" s="158">
        <v>6.8612715241322952E-4</v>
      </c>
      <c r="T249" s="155">
        <v>1.3469182272039193E-2</v>
      </c>
      <c r="U249" s="239">
        <v>41327</v>
      </c>
      <c r="V249" s="154"/>
      <c r="W249" s="154"/>
      <c r="Y249" s="97"/>
    </row>
    <row r="250" spans="5:25" x14ac:dyDescent="0.25">
      <c r="E250" s="138">
        <v>41326</v>
      </c>
      <c r="F250" s="186">
        <v>2.9945516724291083E-3</v>
      </c>
      <c r="G250" s="186">
        <v>-6.5574311813232557E-3</v>
      </c>
      <c r="H250" s="186">
        <v>-1.484904394956237E-3</v>
      </c>
      <c r="I250" s="186">
        <v>-1.0827144730209948E-3</v>
      </c>
      <c r="J250" s="187">
        <v>-1.2492919801883842E-2</v>
      </c>
      <c r="K250" s="225" cm="1">
        <f t="array" ref="K250">SQRT(MMULT(MMULT(TRANSPOSE($A$2:$A$6),MMULT(TRANSPOSE(EXP(F251:$J$516)-1),EXP(F251:$J$516)-1)/COUNTA(J251:$J$516)),$A$2:$A$6))*_xlfn.NORM.S.INV($E$3)</f>
        <v>-1.868175362069838E-2</v>
      </c>
      <c r="L250" s="82">
        <f>IF(O250&lt;K250,1,0)</f>
        <v>0</v>
      </c>
      <c r="M250" s="248" cm="1">
        <f t="array" ref="M250">SQRT(MMULT(MMULT(TRANSPOSE($A$2:$A$6),MMULT(TRANSPOSE(EXP(F251:J502)-1),EXP(F251:J502)-1)/COUNTA(J251:J502)),$A$2:$A$6))*_xlfn.NORM.S.INV($E$3)</f>
        <v>-1.7575852971565636E-2</v>
      </c>
      <c r="N250" s="82">
        <f>IF(O250&lt;M250,1,0)</f>
        <v>0</v>
      </c>
      <c r="O250" s="250">
        <f>MMULT(P250:T250,$A$2:$A$6)</f>
        <v>-3.7036153160329823E-3</v>
      </c>
      <c r="P250" s="158">
        <v>2.9990398211681146E-3</v>
      </c>
      <c r="Q250" s="158">
        <v>-6.5359781473521839E-3</v>
      </c>
      <c r="R250" s="158">
        <v>-1.4838024699104224E-3</v>
      </c>
      <c r="S250" s="158">
        <v>-1.0821285491877664E-3</v>
      </c>
      <c r="T250" s="155">
        <v>-1.2415207234882653E-2</v>
      </c>
      <c r="U250" s="239">
        <v>41326</v>
      </c>
      <c r="V250" s="154"/>
      <c r="W250" s="154"/>
      <c r="Y250" s="97"/>
    </row>
    <row r="251" spans="5:25" x14ac:dyDescent="0.25">
      <c r="E251" s="138">
        <v>41325</v>
      </c>
      <c r="F251" s="186">
        <v>7.1949018562236493E-3</v>
      </c>
      <c r="G251" s="186">
        <v>6.7402200140084852E-3</v>
      </c>
      <c r="H251" s="186">
        <v>1.8759028875655725E-3</v>
      </c>
      <c r="I251" s="186">
        <v>4.325970660067094E-3</v>
      </c>
      <c r="J251" s="187">
        <v>1.2193736452328038E-2</v>
      </c>
      <c r="K251" s="225" cm="1">
        <f t="array" ref="K251">SQRT(MMULT(MMULT(TRANSPOSE($A$2:$A$6),MMULT(TRANSPOSE(EXP(F252:$J$516)-1),EXP(F252:$J$516)-1)/COUNTA(J252:$J$516)),$A$2:$A$6))*_xlfn.NORM.S.INV($E$3)</f>
        <v>-1.8693954510866733E-2</v>
      </c>
      <c r="L251" s="82">
        <f>IF(O251&lt;K251,1,0)</f>
        <v>0</v>
      </c>
      <c r="M251" s="248" cm="1">
        <f t="array" ref="M251">SQRT(MMULT(MMULT(TRANSPOSE($A$2:$A$6),MMULT(TRANSPOSE(EXP(F252:J503)-1),EXP(F252:J503)-1)/COUNTA(J252:J503)),$A$2:$A$6))*_xlfn.NORM.S.INV($E$3)</f>
        <v>-1.7628865113630508E-2</v>
      </c>
      <c r="N251" s="82">
        <f>IF(O251&lt;M251,1,0)</f>
        <v>0</v>
      </c>
      <c r="O251" s="250">
        <f>MMULT(P251:T251,$A$2:$A$6)</f>
        <v>6.4930443193665695E-3</v>
      </c>
      <c r="P251" s="158">
        <v>7.2208473503521109E-3</v>
      </c>
      <c r="Q251" s="158">
        <v>6.7629864183753607E-3</v>
      </c>
      <c r="R251" s="158">
        <v>1.8776634941242154E-3</v>
      </c>
      <c r="S251" s="158">
        <v>4.3353411784663454E-3</v>
      </c>
      <c r="T251" s="155">
        <v>1.2268383155514817E-2</v>
      </c>
      <c r="U251" s="239">
        <v>41325</v>
      </c>
      <c r="V251" s="154"/>
      <c r="W251" s="154"/>
      <c r="Y251" s="97"/>
    </row>
    <row r="252" spans="5:25" x14ac:dyDescent="0.25">
      <c r="E252" s="138">
        <v>41321</v>
      </c>
      <c r="F252" s="186">
        <v>2.7300510350288573E-3</v>
      </c>
      <c r="G252" s="186">
        <v>1.0971744668258805E-3</v>
      </c>
      <c r="H252" s="186">
        <v>8.6446720293285994E-3</v>
      </c>
      <c r="I252" s="186">
        <v>4.7330472714133395E-3</v>
      </c>
      <c r="J252" s="187">
        <v>-7.7498312335890088E-3</v>
      </c>
      <c r="K252" s="225" cm="1">
        <f t="array" ref="K252">SQRT(MMULT(MMULT(TRANSPOSE($A$2:$A$6),MMULT(TRANSPOSE(EXP(F253:$J$516)-1),EXP(F253:$J$516)-1)/COUNTA(J253:$J$516)),$A$2:$A$6))*_xlfn.NORM.S.INV($E$3)</f>
        <v>-1.8727334677092863E-2</v>
      </c>
      <c r="L252" s="82">
        <f>IF(O252&lt;K252,1,0)</f>
        <v>0</v>
      </c>
      <c r="M252" s="248" cm="1">
        <f t="array" ref="M252">SQRT(MMULT(MMULT(TRANSPOSE($A$2:$A$6),MMULT(TRANSPOSE(EXP(F253:J504)-1),EXP(F253:J504)-1)/COUNTA(J253:J504)),$A$2:$A$6))*_xlfn.NORM.S.INV($E$3)</f>
        <v>-1.762727402178969E-2</v>
      </c>
      <c r="N252" s="82">
        <f>IF(O252&lt;M252,1,0)</f>
        <v>0</v>
      </c>
      <c r="O252" s="250">
        <f>MMULT(P252:T252,$A$2:$A$6)</f>
        <v>1.907617965061559E-3</v>
      </c>
      <c r="P252" s="158">
        <v>2.7337810179313138E-3</v>
      </c>
      <c r="Q252" s="158">
        <v>1.0977765829198738E-3</v>
      </c>
      <c r="R252" s="158">
        <v>8.6821451095724367E-3</v>
      </c>
      <c r="S252" s="158">
        <v>4.7442658319927222E-3</v>
      </c>
      <c r="T252" s="155">
        <v>-7.7198787171085526E-3</v>
      </c>
      <c r="U252" s="239">
        <v>41321</v>
      </c>
      <c r="V252" s="154"/>
      <c r="W252" s="154"/>
      <c r="Y252" s="97"/>
    </row>
    <row r="253" spans="5:25" x14ac:dyDescent="0.25">
      <c r="E253" s="138">
        <v>41320</v>
      </c>
      <c r="F253" s="186">
        <v>-1.1813883780946728E-3</v>
      </c>
      <c r="G253" s="186">
        <v>-3.2882620237642129E-3</v>
      </c>
      <c r="H253" s="186">
        <v>1.737796108705288E-3</v>
      </c>
      <c r="I253" s="186">
        <v>6.3050139467910431E-3</v>
      </c>
      <c r="J253" s="187">
        <v>-3.556546327443573E-3</v>
      </c>
      <c r="K253" s="225" cm="1">
        <f t="array" ref="K253">SQRT(MMULT(MMULT(TRANSPOSE($A$2:$A$6),MMULT(TRANSPOSE(EXP(F254:$J$516)-1),EXP(F254:$J$516)-1)/COUNTA(J254:$J$516)),$A$2:$A$6))*_xlfn.NORM.S.INV($E$3)</f>
        <v>-1.8762904139863631E-2</v>
      </c>
      <c r="L253" s="82">
        <f>IF(O253&lt;K253,1,0)</f>
        <v>0</v>
      </c>
      <c r="M253" s="248" cm="1">
        <f t="array" ref="M253">SQRT(MMULT(MMULT(TRANSPOSE($A$2:$A$6),MMULT(TRANSPOSE(EXP(F254:J505)-1),EXP(F254:J505)-1)/COUNTA(J254:J505)),$A$2:$A$6))*_xlfn.NORM.S.INV($E$3)</f>
        <v>-1.7733217554623971E-2</v>
      </c>
      <c r="N253" s="82">
        <f>IF(O253&lt;M253,1,0)</f>
        <v>0</v>
      </c>
      <c r="O253" s="250">
        <f>MMULT(P253:T253,$A$2:$A$6)</f>
        <v>1.0091521248534185E-5</v>
      </c>
      <c r="P253" s="158">
        <v>-1.1806908135699734E-3</v>
      </c>
      <c r="Q253" s="158">
        <v>-3.28286161114133E-3</v>
      </c>
      <c r="R253" s="158">
        <v>1.7393069514151094E-3</v>
      </c>
      <c r="S253" s="158">
        <v>6.3249323872363039E-3</v>
      </c>
      <c r="T253" s="155">
        <v>-3.5502293076974389E-3</v>
      </c>
      <c r="U253" s="239">
        <v>41320</v>
      </c>
      <c r="V253" s="154"/>
      <c r="W253" s="154"/>
      <c r="Y253" s="97"/>
    </row>
    <row r="254" spans="5:25" x14ac:dyDescent="0.25">
      <c r="E254" s="138">
        <v>41319</v>
      </c>
      <c r="F254" s="186">
        <v>3.6225110325114641E-3</v>
      </c>
      <c r="G254" s="186">
        <v>7.138282300435202E-3</v>
      </c>
      <c r="H254" s="186">
        <v>5.3114321912847429E-3</v>
      </c>
      <c r="I254" s="186">
        <v>-1.7933457374244533E-3</v>
      </c>
      <c r="J254" s="187">
        <v>-5.4584846492754255E-3</v>
      </c>
      <c r="K254" s="225" cm="1">
        <f t="array" ref="K254">SQRT(MMULT(MMULT(TRANSPOSE($A$2:$A$6),MMULT(TRANSPOSE(EXP(F255:$J$516)-1),EXP(F255:$J$516)-1)/COUNTA(J255:$J$516)),$A$2:$A$6))*_xlfn.NORM.S.INV($E$3)</f>
        <v>-1.8796942899865228E-2</v>
      </c>
      <c r="L254" s="82">
        <f>IF(O254&lt;K254,1,0)</f>
        <v>0</v>
      </c>
      <c r="M254" s="248" cm="1">
        <f t="array" ref="M254">SQRT(MMULT(MMULT(TRANSPOSE($A$2:$A$6),MMULT(TRANSPOSE(EXP(F255:J506)-1),EXP(F255:J506)-1)/COUNTA(J255:J506)),$A$2:$A$6))*_xlfn.NORM.S.INV($E$3)</f>
        <v>-1.7880116331179651E-2</v>
      </c>
      <c r="N254" s="82">
        <f>IF(O254&lt;M254,1,0)</f>
        <v>0</v>
      </c>
      <c r="O254" s="250">
        <f>MMULT(P254:T254,$A$2:$A$6)</f>
        <v>1.7766221665652233E-3</v>
      </c>
      <c r="P254" s="158">
        <v>3.6290802555676294E-3</v>
      </c>
      <c r="Q254" s="158">
        <v>7.1638205678250522E-3</v>
      </c>
      <c r="R254" s="158">
        <v>5.3255628541879485E-3</v>
      </c>
      <c r="S254" s="158">
        <v>-1.7917386537865676E-3</v>
      </c>
      <c r="T254" s="155">
        <v>-5.4436141909679492E-3</v>
      </c>
      <c r="U254" s="239">
        <v>41319</v>
      </c>
      <c r="V254" s="154"/>
      <c r="W254" s="154"/>
      <c r="Y254" s="97"/>
    </row>
    <row r="255" spans="5:25" x14ac:dyDescent="0.25">
      <c r="E255" s="138">
        <v>41318</v>
      </c>
      <c r="F255" s="186">
        <v>1.2895801616791986E-2</v>
      </c>
      <c r="G255" s="186">
        <v>5.5260536767651478E-3</v>
      </c>
      <c r="H255" s="186">
        <v>2.148395190107667E-3</v>
      </c>
      <c r="I255" s="186">
        <v>1.4759158355251241E-3</v>
      </c>
      <c r="J255" s="187">
        <v>-2.3106568370544313E-3</v>
      </c>
      <c r="K255" s="225" cm="1">
        <f t="array" ref="K255">SQRT(MMULT(MMULT(TRANSPOSE($A$2:$A$6),MMULT(TRANSPOSE(EXP(F256:$J$516)-1),EXP(F256:$J$516)-1)/COUNTA(J256:$J$516)),$A$2:$A$6))*_xlfn.NORM.S.INV($E$3)</f>
        <v>-1.8824247900230903E-2</v>
      </c>
      <c r="L255" s="82">
        <f>IF(O255&lt;K255,1,0)</f>
        <v>0</v>
      </c>
      <c r="M255" s="248" cm="1">
        <f t="array" ref="M255">SQRT(MMULT(MMULT(TRANSPOSE($A$2:$A$6),MMULT(TRANSPOSE(EXP(F256:J507)-1),EXP(F256:J507)-1)/COUNTA(J256:J507)),$A$2:$A$6))*_xlfn.NORM.S.INV($E$3)</f>
        <v>-1.7981357188384953E-2</v>
      </c>
      <c r="N255" s="82">
        <f>IF(O255&lt;M255,1,0)</f>
        <v>0</v>
      </c>
      <c r="O255" s="250">
        <f>MMULT(P255:T255,$A$2:$A$6)</f>
        <v>3.9680764769824284E-3</v>
      </c>
      <c r="P255" s="158">
        <v>1.2979311054071463E-2</v>
      </c>
      <c r="Q255" s="158">
        <v>5.5413504753807352E-3</v>
      </c>
      <c r="R255" s="158">
        <v>2.1507046446316291E-3</v>
      </c>
      <c r="S255" s="158">
        <v>1.4770055353376943E-3</v>
      </c>
      <c r="T255" s="155">
        <v>-2.3079893245093741E-3</v>
      </c>
      <c r="U255" s="239">
        <v>41318</v>
      </c>
      <c r="V255" s="154"/>
      <c r="W255" s="154"/>
      <c r="Y255" s="97"/>
    </row>
    <row r="256" spans="5:25" x14ac:dyDescent="0.25">
      <c r="E256" s="138">
        <v>41317</v>
      </c>
      <c r="F256" s="186">
        <v>8.8166340870379292E-3</v>
      </c>
      <c r="G256" s="186">
        <v>9.3713648496750526E-3</v>
      </c>
      <c r="H256" s="186">
        <v>-2.2279269020543087E-3</v>
      </c>
      <c r="I256" s="186">
        <v>6.8222115065984697E-3</v>
      </c>
      <c r="J256" s="187">
        <v>3.7577279484523724E-3</v>
      </c>
      <c r="K256" s="225" cm="1">
        <f t="array" ref="K256">SQRT(MMULT(MMULT(TRANSPOSE($A$2:$A$6),MMULT(TRANSPOSE(EXP(F257:$J$516)-1),EXP(F257:$J$516)-1)/COUNTA(J257:$J$516)),$A$2:$A$6))*_xlfn.NORM.S.INV($E$3)</f>
        <v>-1.8844723647631813E-2</v>
      </c>
      <c r="L256" s="82">
        <f>IF(O256&lt;K256,1,0)</f>
        <v>0</v>
      </c>
      <c r="M256" s="248" cm="1">
        <f t="array" ref="M256">SQRT(MMULT(MMULT(TRANSPOSE($A$2:$A$6),MMULT(TRANSPOSE(EXP(F257:J508)-1),EXP(F257:J508)-1)/COUNTA(J257:J508)),$A$2:$A$6))*_xlfn.NORM.S.INV($E$3)</f>
        <v>-1.8183936087044161E-2</v>
      </c>
      <c r="N256" s="82">
        <f>IF(O256&lt;M256,1,0)</f>
        <v>0</v>
      </c>
      <c r="O256" s="250">
        <f>MMULT(P256:T256,$A$2:$A$6)</f>
        <v>5.3311829219084613E-3</v>
      </c>
      <c r="P256" s="158">
        <v>8.8556150815193302E-3</v>
      </c>
      <c r="Q256" s="158">
        <v>9.4154135806330252E-3</v>
      </c>
      <c r="R256" s="158">
        <v>-2.2254469149990408E-3</v>
      </c>
      <c r="S256" s="158">
        <v>6.8455358024435142E-3</v>
      </c>
      <c r="T256" s="155">
        <v>3.7647970599454794E-3</v>
      </c>
      <c r="U256" s="239">
        <v>41317</v>
      </c>
      <c r="V256" s="154"/>
      <c r="W256" s="154"/>
      <c r="Y256" s="97"/>
    </row>
    <row r="257" spans="1:25" x14ac:dyDescent="0.25">
      <c r="E257" s="138">
        <v>41314</v>
      </c>
      <c r="F257" s="186">
        <v>-2.2682067141235108E-3</v>
      </c>
      <c r="G257" s="186">
        <v>-2.7959396823827321E-4</v>
      </c>
      <c r="H257" s="186">
        <v>1.0707337832739545E-2</v>
      </c>
      <c r="I257" s="186">
        <v>5.0639697776285733E-3</v>
      </c>
      <c r="J257" s="187">
        <v>2.6098960417773221E-3</v>
      </c>
      <c r="K257" s="225" cm="1">
        <f t="array" ref="K257">SQRT(MMULT(MMULT(TRANSPOSE($A$2:$A$6),MMULT(TRANSPOSE(EXP(F258:$J$516)-1),EXP(F258:$J$516)-1)/COUNTA(J258:$J$516)),$A$2:$A$6))*_xlfn.NORM.S.INV($E$3)</f>
        <v>-1.8875465040966353E-2</v>
      </c>
      <c r="L257" s="82">
        <f>IF(O257&lt;K257,1,0)</f>
        <v>0</v>
      </c>
      <c r="M257" s="248" cm="1">
        <f t="array" ref="M257">SQRT(MMULT(MMULT(TRANSPOSE($A$2:$A$6),MMULT(TRANSPOSE(EXP(F258:J509)-1),EXP(F258:J509)-1)/COUNTA(J258:J509)),$A$2:$A$6))*_xlfn.NORM.S.INV($E$3)</f>
        <v>-1.8221762128537419E-2</v>
      </c>
      <c r="N257" s="82">
        <f>IF(O257&lt;M257,1,0)</f>
        <v>0</v>
      </c>
      <c r="O257" s="250">
        <f>MMULT(P257:T257,$A$2:$A$6)</f>
        <v>3.1819586966932655E-3</v>
      </c>
      <c r="P257" s="158">
        <v>-2.2656362770693272E-3</v>
      </c>
      <c r="Q257" s="158">
        <v>-2.7955488548725427E-4</v>
      </c>
      <c r="R257" s="158">
        <v>1.0764866517487093E-2</v>
      </c>
      <c r="S257" s="158">
        <v>5.0768133432403939E-3</v>
      </c>
      <c r="T257" s="155">
        <v>2.6133047852954228E-3</v>
      </c>
      <c r="U257" s="239">
        <v>41314</v>
      </c>
      <c r="V257" s="154"/>
      <c r="W257" s="154"/>
      <c r="Y257" s="97"/>
    </row>
    <row r="258" spans="1:25" x14ac:dyDescent="0.25">
      <c r="E258" s="138">
        <v>41313</v>
      </c>
      <c r="F258" s="186">
        <v>7.2000165374643465E-3</v>
      </c>
      <c r="G258" s="186">
        <v>5.4200537566924242E-3</v>
      </c>
      <c r="H258" s="186">
        <v>-1.5251436599388068E-3</v>
      </c>
      <c r="I258" s="186">
        <v>1.4586365465058344E-3</v>
      </c>
      <c r="J258" s="187">
        <v>2.901175986499502E-4</v>
      </c>
      <c r="K258" s="225" cm="1">
        <f t="array" ref="K258">SQRT(MMULT(MMULT(TRANSPOSE($A$2:$A$6),MMULT(TRANSPOSE(EXP(F259:$J$516)-1),EXP(F259:$J$516)-1)/COUNTA(J259:$J$516)),$A$2:$A$6))*_xlfn.NORM.S.INV($E$3)</f>
        <v>-1.8908325814413474E-2</v>
      </c>
      <c r="L258" s="82">
        <f>IF(O258&lt;K258,1,0)</f>
        <v>0</v>
      </c>
      <c r="M258" s="248" cm="1">
        <f t="array" ref="M258">SQRT(MMULT(MMULT(TRANSPOSE($A$2:$A$6),MMULT(TRANSPOSE(EXP(F259:J510)-1),EXP(F259:J510)-1)/COUNTA(J259:J510)),$A$2:$A$6))*_xlfn.NORM.S.INV($E$3)</f>
        <v>-1.8220817690330661E-2</v>
      </c>
      <c r="N258" s="82">
        <f>IF(O258&lt;M258,1,0)</f>
        <v>0</v>
      </c>
      <c r="O258" s="250">
        <f>MMULT(P258:T258,$A$2:$A$6)</f>
        <v>2.577329428057662E-3</v>
      </c>
      <c r="P258" s="158">
        <v>7.2259989770997457E-3</v>
      </c>
      <c r="Q258" s="158">
        <v>5.4347688215237167E-3</v>
      </c>
      <c r="R258" s="158">
        <v>-1.5239812193851288E-3</v>
      </c>
      <c r="S258" s="158">
        <v>1.4597008742194273E-3</v>
      </c>
      <c r="T258" s="155">
        <v>2.9015968683054894E-4</v>
      </c>
      <c r="U258" s="239">
        <v>41313</v>
      </c>
      <c r="V258" s="154"/>
      <c r="W258" s="154"/>
      <c r="Y258" s="97"/>
    </row>
    <row r="259" spans="1:25" x14ac:dyDescent="0.25">
      <c r="E259" s="138">
        <v>41312</v>
      </c>
      <c r="F259" s="186">
        <v>3.870000746245337E-3</v>
      </c>
      <c r="G259" s="186">
        <v>1.1250152319593873E-3</v>
      </c>
      <c r="H259" s="186">
        <v>6.4180763278357119E-4</v>
      </c>
      <c r="I259" s="186">
        <v>1.7457942601595995E-3</v>
      </c>
      <c r="J259" s="187">
        <v>1.4535220740757675E-3</v>
      </c>
      <c r="K259" s="225" cm="1">
        <f t="array" ref="K259">SQRT(MMULT(MMULT(TRANSPOSE($A$2:$A$6),MMULT(TRANSPOSE(EXP(F260:$J$516)-1),EXP(F260:$J$516)-1)/COUNTA(J260:$J$516)),$A$2:$A$6))*_xlfn.NORM.S.INV($E$3)</f>
        <v>-1.8943336651809185E-2</v>
      </c>
      <c r="L259" s="82">
        <f>IF(O259&lt;K259,1,0)</f>
        <v>0</v>
      </c>
      <c r="M259" s="248" cm="1">
        <f t="array" ref="M259">SQRT(MMULT(MMULT(TRANSPOSE($A$2:$A$6),MMULT(TRANSPOSE(EXP(F260:J511)-1),EXP(F260:J511)-1)/COUNTA(J260:J511)),$A$2:$A$6))*_xlfn.NORM.S.INV($E$3)</f>
        <v>-1.822411654416449E-2</v>
      </c>
      <c r="N259" s="82">
        <f>IF(O259&lt;M259,1,0)</f>
        <v>0</v>
      </c>
      <c r="O259" s="250">
        <f>MMULT(P259:T259,$A$2:$A$6)</f>
        <v>1.7694117596757765E-3</v>
      </c>
      <c r="P259" s="158">
        <v>3.877498868592788E-3</v>
      </c>
      <c r="Q259" s="158">
        <v>1.1256482989765448E-3</v>
      </c>
      <c r="R259" s="158">
        <v>6.4201363537130796E-4</v>
      </c>
      <c r="S259" s="158">
        <v>1.7473190461507748E-3</v>
      </c>
      <c r="T259" s="155">
        <v>1.4545789492874661E-3</v>
      </c>
      <c r="U259" s="239">
        <v>41312</v>
      </c>
      <c r="V259" s="154"/>
      <c r="W259" s="154"/>
      <c r="Y259" s="97"/>
    </row>
    <row r="260" spans="1:25" x14ac:dyDescent="0.25">
      <c r="E260" s="138">
        <v>41311</v>
      </c>
      <c r="F260" s="186">
        <v>9.4720642288944109E-3</v>
      </c>
      <c r="G260" s="186">
        <v>9.3829909187402528E-5</v>
      </c>
      <c r="H260" s="186">
        <v>1.1242404034080924E-3</v>
      </c>
      <c r="I260" s="186">
        <v>7.0010968073629309E-3</v>
      </c>
      <c r="J260" s="187">
        <v>-4.1031566681482008E-2</v>
      </c>
      <c r="K260" s="225" cm="1">
        <f t="array" ref="K260">SQRT(MMULT(MMULT(TRANSPOSE($A$2:$A$6),MMULT(TRANSPOSE(EXP(F261:$J$516)-1),EXP(F261:$J$516)-1)/COUNTA(J261:$J$516)),$A$2:$A$6))*_xlfn.NORM.S.INV($E$3)</f>
        <v>-1.8969079109028182E-2</v>
      </c>
      <c r="L260" s="82">
        <f>IF(O260&lt;K260,1,0)</f>
        <v>0</v>
      </c>
      <c r="M260" s="248" cm="1">
        <f t="array" ref="M260">SQRT(MMULT(MMULT(TRANSPOSE($A$2:$A$6),MMULT(TRANSPOSE(EXP(F261:J512)-1),EXP(F261:J512)-1)/COUNTA(J261:J512)),$A$2:$A$6))*_xlfn.NORM.S.INV($E$3)</f>
        <v>-1.8231090638406253E-2</v>
      </c>
      <c r="N260" s="82">
        <f>IF(O260&lt;M260,1,0)</f>
        <v>0</v>
      </c>
      <c r="O260" s="250">
        <f>MMULT(P260:T260,$A$2:$A$6)</f>
        <v>-4.4879466601744026E-3</v>
      </c>
      <c r="P260" s="158">
        <v>9.5170662042471932E-3</v>
      </c>
      <c r="Q260" s="158">
        <v>9.3834311351015387E-5</v>
      </c>
      <c r="R260" s="158">
        <v>1.1248725985413266E-3</v>
      </c>
      <c r="S260" s="158">
        <v>7.025661779403336E-3</v>
      </c>
      <c r="T260" s="155">
        <v>-4.0201168194414882E-2</v>
      </c>
      <c r="U260" s="239">
        <v>41311</v>
      </c>
      <c r="V260" s="154"/>
      <c r="W260" s="154"/>
      <c r="Y260" s="97"/>
    </row>
    <row r="261" spans="1:25" x14ac:dyDescent="0.25">
      <c r="E261" s="138">
        <v>41310</v>
      </c>
      <c r="F261" s="186">
        <v>9.3303487042103589E-3</v>
      </c>
      <c r="G261" s="186">
        <v>9.3905560696321203E-5</v>
      </c>
      <c r="H261" s="186">
        <v>1.6890306226539122E-3</v>
      </c>
      <c r="I261" s="186">
        <v>-1.8712277515038148E-4</v>
      </c>
      <c r="J261" s="187">
        <v>-2.7876691404553227E-3</v>
      </c>
      <c r="K261" s="225" cm="1">
        <f t="array" ref="K261">SQRT(MMULT(MMULT(TRANSPOSE($A$2:$A$6),MMULT(TRANSPOSE(EXP(F262:$J$516)-1),EXP(F262:$J$516)-1)/COUNTA(J262:$J$516)),$A$2:$A$6))*_xlfn.NORM.S.INV($E$3)</f>
        <v>-1.9004739851671615E-2</v>
      </c>
      <c r="L261" s="82">
        <f>IF(O261&lt;K261,1,0)</f>
        <v>0</v>
      </c>
      <c r="M261" s="248" cm="1">
        <f t="array" ref="M261">SQRT(MMULT(MMULT(TRANSPOSE($A$2:$A$6),MMULT(TRANSPOSE(EXP(F262:J513)-1),EXP(F262:J513)-1)/COUNTA(J262:J513)),$A$2:$A$6))*_xlfn.NORM.S.INV($E$3)</f>
        <v>-1.8759560080957822E-2</v>
      </c>
      <c r="N261" s="82">
        <f>IF(O261&lt;M261,1,0)</f>
        <v>0</v>
      </c>
      <c r="O261" s="250">
        <f>MMULT(P261:T261,$A$2:$A$6)</f>
        <v>1.6374974881773643E-3</v>
      </c>
      <c r="P261" s="158">
        <v>9.3740121002656718E-3</v>
      </c>
      <c r="Q261" s="158">
        <v>9.3909969961503137E-5</v>
      </c>
      <c r="R261" s="158">
        <v>1.690457838299908E-3</v>
      </c>
      <c r="S261" s="158">
        <v>-1.8710526877585565E-4</v>
      </c>
      <c r="T261" s="155">
        <v>-2.783787198864407E-3</v>
      </c>
      <c r="U261" s="239">
        <v>41310</v>
      </c>
      <c r="V261" s="154"/>
      <c r="W261" s="154"/>
      <c r="Y261" s="97"/>
    </row>
    <row r="262" spans="1:25" s="188" customFormat="1" x14ac:dyDescent="0.25">
      <c r="A262"/>
      <c r="E262" s="138">
        <v>41307</v>
      </c>
      <c r="F262" s="186">
        <v>4.270050812387515E-3</v>
      </c>
      <c r="G262" s="186">
        <v>1.3603078398309173E-2</v>
      </c>
      <c r="H262" s="186">
        <v>8.2436565263098172E-3</v>
      </c>
      <c r="I262" s="186">
        <v>3.6999091780184428E-3</v>
      </c>
      <c r="J262" s="187">
        <v>3.6256069808012683E-3</v>
      </c>
      <c r="K262" s="225" cm="1">
        <f t="array" ref="K262">SQRT(MMULT(MMULT(TRANSPOSE($A$2:$A$6),MMULT(TRANSPOSE(EXP(F263:$J$516)-1),EXP(F263:$J$516)-1)/COUNTA(J263:$J$516)),$A$2:$A$6))*_xlfn.NORM.S.INV($E$3)</f>
        <v>-1.9016845050378581E-2</v>
      </c>
      <c r="L262" s="82">
        <f>IF(O262&lt;K262,1,0)</f>
        <v>0</v>
      </c>
      <c r="M262" s="248" cm="1">
        <f t="array" ref="M262">SQRT(MMULT(MMULT(TRANSPOSE($A$2:$A$6),MMULT(TRANSPOSE(EXP(F263:J514)-1),EXP(F263:J514)-1)/COUNTA(J263:J514)),$A$2:$A$6))*_xlfn.NORM.S.INV($E$3)</f>
        <v>-1.8734457353321118E-2</v>
      </c>
      <c r="N262" s="82">
        <f>IF(O262&lt;M262,1,0)</f>
        <v>0</v>
      </c>
      <c r="O262" s="250">
        <f>MMULT(P262:T262,$A$2:$A$6)</f>
        <v>6.7183760915842774E-3</v>
      </c>
      <c r="P262" s="158">
        <v>4.2791804694322089E-3</v>
      </c>
      <c r="Q262" s="158">
        <v>1.3696021227292299E-2</v>
      </c>
      <c r="R262" s="158">
        <v>8.2777290257445291E-3</v>
      </c>
      <c r="S262" s="158">
        <v>3.7067622913402598E-3</v>
      </c>
      <c r="T262" s="155">
        <v>3.6321874441120894E-3</v>
      </c>
      <c r="U262" s="239">
        <v>41307</v>
      </c>
      <c r="V262" s="154"/>
      <c r="W262" s="154"/>
      <c r="Y262" s="189"/>
    </row>
    <row r="263" spans="1:25" x14ac:dyDescent="0.25">
      <c r="E263" s="138">
        <v>41306</v>
      </c>
      <c r="F263" s="186">
        <v>-1.7100981060700728E-3</v>
      </c>
      <c r="G263" s="186">
        <v>1.3323459783441058E-3</v>
      </c>
      <c r="H263" s="186">
        <v>6.5137677677309762E-3</v>
      </c>
      <c r="I263" s="186">
        <v>3.5566183248359152E-3</v>
      </c>
      <c r="J263" s="187">
        <v>-5.5725146229086949E-3</v>
      </c>
      <c r="K263" s="225" cm="1">
        <f t="array" ref="K263">SQRT(MMULT(MMULT(TRANSPOSE($A$2:$A$6),MMULT(TRANSPOSE(EXP(F264:$J$516)-1),EXP(F264:$J$516)-1)/COUNTA(J264:$J$516)),$A$2:$A$6))*_xlfn.NORM.S.INV($E$3)</f>
        <v>-1.9054001087971412E-2</v>
      </c>
      <c r="L263" s="82">
        <f>IF(O263&lt;K263,1,0)</f>
        <v>0</v>
      </c>
      <c r="M263" s="248" cm="1">
        <f t="array" ref="M263">SQRT(MMULT(MMULT(TRANSPOSE($A$2:$A$6),MMULT(TRANSPOSE(EXP(F264:J515)-1),EXP(F264:J515)-1)/COUNTA(J264:J515)),$A$2:$A$6))*_xlfn.NORM.S.INV($E$3)</f>
        <v>-1.8744342897176094E-2</v>
      </c>
      <c r="N263" s="82">
        <f>IF(O263&lt;M263,1,0)</f>
        <v>0</v>
      </c>
      <c r="O263" s="250">
        <f>MMULT(P263:T263,$A$2:$A$6)</f>
        <v>8.3311186951733345E-4</v>
      </c>
      <c r="P263" s="158">
        <v>-1.7086367214595999E-3</v>
      </c>
      <c r="Q263" s="158">
        <v>1.3332339455631725E-3</v>
      </c>
      <c r="R263" s="158">
        <v>6.5350284903984424E-3</v>
      </c>
      <c r="S263" s="158">
        <v>3.562950596722736E-3</v>
      </c>
      <c r="T263" s="155">
        <v>-5.557016963638084E-3</v>
      </c>
      <c r="U263" s="239">
        <v>41306</v>
      </c>
      <c r="V263" s="154"/>
      <c r="W263" s="154"/>
    </row>
    <row r="264" spans="1:25" x14ac:dyDescent="0.25">
      <c r="E264" s="138">
        <v>41305</v>
      </c>
      <c r="F264" s="186">
        <v>5.9193626445050655E-2</v>
      </c>
      <c r="G264" s="186">
        <v>-1.2587183402647195E-2</v>
      </c>
      <c r="H264" s="186">
        <v>-1.2245749375367479E-3</v>
      </c>
      <c r="I264" s="186">
        <v>-1.3751729942476001E-3</v>
      </c>
      <c r="J264" s="187">
        <v>2.7799472009432699E-4</v>
      </c>
      <c r="K264" s="197" cm="1">
        <f t="array" ref="K264">SQRT(MMULT(MMULT(TRANSPOSE($A$2:$A$6),MMULT(TRANSPOSE(EXP(F265:$J$516)-1),EXP(F265:$J$516)-1)/COUNTA(J265:$J$516)),$A$2:$A$6))*_xlfn.NORM.S.INV($E$3)</f>
        <v>-1.9043788568574988E-2</v>
      </c>
      <c r="L264" s="84">
        <f>IF(O264&lt;K264,1,0)</f>
        <v>0</v>
      </c>
      <c r="M264" s="249" cm="1">
        <f t="array" ref="M264">SQRT(MMULT(MMULT(TRANSPOSE($A$2:$A$6),MMULT(TRANSPOSE(EXP(F265:J516)-1),EXP(F265:J516)-1)/COUNTA(J265:J516)),$A$2:$A$6))*_xlfn.NORM.S.INV($E$3)</f>
        <v>-1.9043788568574988E-2</v>
      </c>
      <c r="N264" s="84">
        <f>IF(O264&lt;M264,1,0)</f>
        <v>0</v>
      </c>
      <c r="O264" s="251">
        <f>MMULT(P264:T264,$A$2:$A$6)</f>
        <v>9.2304677309256629E-3</v>
      </c>
      <c r="P264" s="243">
        <v>6.0980654765173226E-2</v>
      </c>
      <c r="Q264" s="243">
        <v>-1.2508296145990916E-2</v>
      </c>
      <c r="R264" s="243">
        <v>-1.2238254516130365E-3</v>
      </c>
      <c r="S264" s="243">
        <v>-1.3742278771483596E-3</v>
      </c>
      <c r="T264" s="244">
        <v>2.7803336420739733E-4</v>
      </c>
      <c r="U264" s="240">
        <v>41305</v>
      </c>
      <c r="V264" s="154"/>
      <c r="W264" s="154"/>
    </row>
    <row r="265" spans="1:25" x14ac:dyDescent="0.25">
      <c r="E265" s="190">
        <v>41304</v>
      </c>
      <c r="F265" s="191">
        <v>-2.3046353547608324E-3</v>
      </c>
      <c r="G265" s="191">
        <v>-2.7548890267414541E-2</v>
      </c>
      <c r="H265" s="191">
        <v>-3.6646295898844941E-3</v>
      </c>
      <c r="I265" s="191">
        <v>-6.9164111246091033E-3</v>
      </c>
      <c r="J265" s="174">
        <v>5.5584766491103231E-4</v>
      </c>
      <c r="K265" s="154"/>
      <c r="M265" s="154"/>
      <c r="P265" s="154"/>
      <c r="Q265" s="154"/>
      <c r="R265" s="154"/>
      <c r="S265" s="154"/>
      <c r="T265" s="154"/>
      <c r="U265" s="158"/>
      <c r="V265" s="154"/>
      <c r="W265" s="154"/>
      <c r="X265" s="2"/>
    </row>
    <row r="266" spans="1:25" x14ac:dyDescent="0.25">
      <c r="E266" s="190">
        <v>41303</v>
      </c>
      <c r="F266" s="191">
        <v>-2.6276164405650867E-3</v>
      </c>
      <c r="G266" s="191">
        <v>-4.9284444481126682E-3</v>
      </c>
      <c r="H266" s="191">
        <v>1.3014635155497107E-3</v>
      </c>
      <c r="I266" s="191">
        <v>-2.5825258537483922E-2</v>
      </c>
      <c r="J266" s="174">
        <v>-1.7094622237690663E-2</v>
      </c>
      <c r="K266" s="154"/>
      <c r="M266" s="154"/>
      <c r="P266" s="154"/>
      <c r="Q266" s="154"/>
      <c r="R266" s="154"/>
      <c r="S266" s="154"/>
      <c r="T266" s="154"/>
      <c r="U266" s="158"/>
      <c r="V266" s="154"/>
      <c r="W266" s="154"/>
      <c r="X266" s="2"/>
    </row>
    <row r="267" spans="1:25" x14ac:dyDescent="0.25">
      <c r="E267" s="190">
        <v>41300</v>
      </c>
      <c r="F267" s="191">
        <v>8.2064254825802175E-5</v>
      </c>
      <c r="G267" s="191">
        <v>4.1968176416050523E-3</v>
      </c>
      <c r="H267" s="191">
        <v>8.0082670972488092E-3</v>
      </c>
      <c r="I267" s="191">
        <v>-1.0679943831554135E-2</v>
      </c>
      <c r="J267" s="174">
        <v>-4.3642581920283899E-3</v>
      </c>
      <c r="K267" s="154"/>
      <c r="M267" s="97"/>
      <c r="O267" s="97"/>
      <c r="P267" s="192"/>
      <c r="Q267" s="192"/>
      <c r="R267" s="192"/>
      <c r="S267" s="177"/>
      <c r="T267" s="192"/>
      <c r="U267" s="93"/>
      <c r="V267" s="193"/>
      <c r="W267" s="192"/>
      <c r="X267" s="2"/>
    </row>
    <row r="268" spans="1:25" x14ac:dyDescent="0.25">
      <c r="E268" s="190">
        <v>41299</v>
      </c>
      <c r="F268" s="191">
        <v>4.9205348657892993E-4</v>
      </c>
      <c r="G268" s="191">
        <v>-7.3780368508501023E-3</v>
      </c>
      <c r="H268" s="191">
        <v>7.3872317415842601E-4</v>
      </c>
      <c r="I268" s="191">
        <v>-4.2210360968529398E-3</v>
      </c>
      <c r="J268" s="174">
        <v>-7.8624262778202395E-3</v>
      </c>
      <c r="K268" s="154"/>
      <c r="M268" s="97"/>
      <c r="O268" s="97"/>
      <c r="P268" s="177"/>
      <c r="Q268" s="177"/>
      <c r="R268" s="177"/>
      <c r="S268" s="177"/>
      <c r="T268" s="177"/>
      <c r="U268" s="198"/>
      <c r="V268" s="177"/>
      <c r="W268" s="177"/>
      <c r="X268" s="2"/>
    </row>
    <row r="269" spans="1:25" x14ac:dyDescent="0.25">
      <c r="E269" s="190">
        <v>41298</v>
      </c>
      <c r="F269" s="191">
        <v>1.5795192475639423E-2</v>
      </c>
      <c r="G269" s="191">
        <v>2.4533268951609961E-3</v>
      </c>
      <c r="H269" s="191">
        <v>6.0947083841559092E-3</v>
      </c>
      <c r="I269" s="191">
        <v>1.4221033566801142E-2</v>
      </c>
      <c r="J269" s="174">
        <v>3.2460674769485601E-3</v>
      </c>
      <c r="K269" s="154"/>
      <c r="M269" s="97"/>
      <c r="O269" s="97"/>
      <c r="P269" s="177"/>
      <c r="Q269" s="177"/>
      <c r="R269" s="177"/>
      <c r="S269" s="177"/>
      <c r="T269" s="177"/>
      <c r="U269" s="198"/>
      <c r="V269" s="177"/>
      <c r="W269" s="177"/>
      <c r="X269" s="2"/>
    </row>
    <row r="270" spans="1:25" x14ac:dyDescent="0.25">
      <c r="E270" s="190">
        <v>41297</v>
      </c>
      <c r="F270" s="191">
        <v>-9.1645639848058214E-4</v>
      </c>
      <c r="G270" s="191">
        <v>2.6417249705892459E-3</v>
      </c>
      <c r="H270" s="191">
        <v>-2.7224484052280596E-3</v>
      </c>
      <c r="I270" s="191">
        <v>5.5502242302219026E-3</v>
      </c>
      <c r="J270" s="174">
        <v>7.8879907121969899E-3</v>
      </c>
      <c r="K270" s="154"/>
      <c r="M270" s="97"/>
      <c r="O270" s="97"/>
      <c r="P270" s="177"/>
      <c r="Q270" s="177"/>
      <c r="R270" s="177"/>
      <c r="S270" s="177"/>
      <c r="T270" s="177"/>
      <c r="U270" s="198"/>
      <c r="V270" s="177"/>
      <c r="W270" s="177"/>
      <c r="X270" s="2"/>
    </row>
    <row r="271" spans="1:25" x14ac:dyDescent="0.25">
      <c r="E271" s="190">
        <v>41296</v>
      </c>
      <c r="F271" s="191">
        <v>6.6645190095434084E-4</v>
      </c>
      <c r="G271" s="191">
        <v>-3.0055419586528498E-3</v>
      </c>
      <c r="H271" s="191">
        <v>-7.2237337701868583E-3</v>
      </c>
      <c r="I271" s="191">
        <v>1.7595373498980934E-2</v>
      </c>
      <c r="J271" s="174">
        <v>-5.9897562902186379E-3</v>
      </c>
      <c r="K271" s="154"/>
      <c r="M271" s="97"/>
      <c r="O271" s="97"/>
      <c r="P271" s="177"/>
      <c r="Q271" s="177"/>
      <c r="R271" s="177"/>
      <c r="S271" s="177"/>
      <c r="T271" s="177"/>
      <c r="U271" s="198"/>
      <c r="V271" s="177"/>
      <c r="W271" s="177"/>
      <c r="X271" s="2"/>
    </row>
    <row r="272" spans="1:25" x14ac:dyDescent="0.25">
      <c r="E272" s="190">
        <v>41293</v>
      </c>
      <c r="F272" s="191">
        <v>1.8351785861829247E-3</v>
      </c>
      <c r="G272" s="191">
        <v>1.3090086074808311E-2</v>
      </c>
      <c r="H272" s="191">
        <v>6.5447198549394481E-4</v>
      </c>
      <c r="I272" s="191">
        <v>3.540373081712127E-3</v>
      </c>
      <c r="J272" s="174">
        <v>-1.6274015645997638E-3</v>
      </c>
      <c r="K272" s="154"/>
      <c r="M272" s="97"/>
      <c r="O272" s="97"/>
      <c r="P272" s="177"/>
      <c r="Q272" s="177"/>
      <c r="R272" s="177"/>
      <c r="S272" s="177"/>
      <c r="T272" s="177"/>
      <c r="U272" s="198"/>
      <c r="V272" s="177"/>
      <c r="W272" s="177"/>
      <c r="X272" s="2"/>
    </row>
    <row r="273" spans="5:24" x14ac:dyDescent="0.25">
      <c r="E273" s="190">
        <v>41292</v>
      </c>
      <c r="F273" s="191">
        <v>-1.751719522765669E-3</v>
      </c>
      <c r="G273" s="191">
        <v>-1.1972866054964513E-3</v>
      </c>
      <c r="H273" s="191">
        <v>-4.328438243308203E-3</v>
      </c>
      <c r="I273" s="191">
        <v>-4.8438224620227857E-3</v>
      </c>
      <c r="J273" s="174">
        <v>-5.4052722064561248E-3</v>
      </c>
      <c r="K273" s="154"/>
      <c r="M273" s="97"/>
      <c r="O273" s="97"/>
      <c r="P273" s="177"/>
      <c r="Q273" s="177"/>
      <c r="R273" s="177"/>
      <c r="S273" s="177"/>
      <c r="T273" s="177"/>
      <c r="U273" s="198"/>
      <c r="V273" s="177"/>
      <c r="W273" s="177"/>
      <c r="X273" s="2"/>
    </row>
    <row r="274" spans="5:24" x14ac:dyDescent="0.25">
      <c r="E274" s="190">
        <v>41291</v>
      </c>
      <c r="F274" s="191">
        <v>-8.3459063417104916E-5</v>
      </c>
      <c r="G274" s="191">
        <v>2.3955765221970095E-3</v>
      </c>
      <c r="H274" s="191">
        <v>-3.2583202426640233E-4</v>
      </c>
      <c r="I274" s="191">
        <v>1.812926723048577E-3</v>
      </c>
      <c r="J274" s="174">
        <v>-9.1225934056987801E-3</v>
      </c>
      <c r="K274" s="154"/>
      <c r="M274" s="97"/>
      <c r="O274" s="97"/>
      <c r="P274" s="177"/>
      <c r="Q274" s="177"/>
      <c r="R274" s="177"/>
      <c r="S274" s="177"/>
      <c r="T274" s="177"/>
      <c r="U274" s="198"/>
      <c r="V274" s="177"/>
      <c r="W274" s="177"/>
      <c r="X274" s="2"/>
    </row>
    <row r="275" spans="5:24" x14ac:dyDescent="0.25">
      <c r="E275" s="190">
        <v>41290</v>
      </c>
      <c r="F275" s="191">
        <v>8.0322783918102079E-3</v>
      </c>
      <c r="G275" s="191">
        <v>-2.7636114457186946E-3</v>
      </c>
      <c r="H275" s="191">
        <v>1.0235429348647063E-2</v>
      </c>
      <c r="I275" s="191">
        <v>-4.0558694974251576E-3</v>
      </c>
      <c r="J275" s="174">
        <v>-5.8590842218375818E-3</v>
      </c>
      <c r="K275" s="154"/>
      <c r="M275" s="97"/>
      <c r="O275" s="97"/>
      <c r="P275" s="177"/>
      <c r="Q275" s="177"/>
      <c r="R275" s="177"/>
      <c r="S275" s="177"/>
      <c r="T275" s="177"/>
      <c r="U275" s="198"/>
      <c r="V275" s="177"/>
      <c r="W275" s="177"/>
      <c r="X275" s="2"/>
    </row>
    <row r="276" spans="5:24" x14ac:dyDescent="0.25">
      <c r="E276" s="190">
        <v>41286</v>
      </c>
      <c r="F276" s="191">
        <v>-1.7623880354393378E-3</v>
      </c>
      <c r="G276" s="191">
        <v>-9.1858837608700973E-5</v>
      </c>
      <c r="H276" s="191">
        <v>-4.9260631896858526E-3</v>
      </c>
      <c r="I276" s="191">
        <v>1.883264519115978E-3</v>
      </c>
      <c r="J276" s="174">
        <v>-2.6517462063581163E-3</v>
      </c>
      <c r="K276" s="154"/>
      <c r="M276" s="97"/>
      <c r="O276" s="97"/>
      <c r="P276" s="177"/>
      <c r="Q276" s="177"/>
      <c r="R276" s="177"/>
      <c r="S276" s="177"/>
      <c r="T276" s="177"/>
      <c r="U276" s="198"/>
      <c r="V276" s="177"/>
      <c r="W276" s="177"/>
      <c r="X276" s="2"/>
    </row>
    <row r="277" spans="5:24" x14ac:dyDescent="0.25">
      <c r="E277" s="190">
        <v>41285</v>
      </c>
      <c r="F277" s="191">
        <v>-4.1843794293068967E-3</v>
      </c>
      <c r="G277" s="191">
        <v>8.3132844635210833E-3</v>
      </c>
      <c r="H277" s="191">
        <v>1.0041975552273884E-2</v>
      </c>
      <c r="I277" s="191">
        <v>-1.9203584489108265E-3</v>
      </c>
      <c r="J277" s="174">
        <v>5.5769809466969279E-3</v>
      </c>
      <c r="K277" s="154"/>
      <c r="M277" s="97"/>
      <c r="O277" s="97"/>
      <c r="P277" s="177"/>
      <c r="Q277" s="177"/>
      <c r="R277" s="177"/>
      <c r="S277" s="177"/>
      <c r="T277" s="177"/>
      <c r="U277" s="198"/>
      <c r="V277" s="177"/>
      <c r="W277" s="177"/>
      <c r="X277" s="2"/>
    </row>
    <row r="278" spans="5:24" x14ac:dyDescent="0.25">
      <c r="E278" s="190">
        <v>41284</v>
      </c>
      <c r="F278" s="191">
        <v>5.3587540481266679E-3</v>
      </c>
      <c r="G278" s="191">
        <v>4.5555506912183328E-3</v>
      </c>
      <c r="H278" s="191">
        <v>5.2255005389775866E-3</v>
      </c>
      <c r="I278" s="191">
        <v>3.8692862743822487E-3</v>
      </c>
      <c r="J278" s="174">
        <v>1.1786806431334373E-2</v>
      </c>
      <c r="K278" s="154"/>
      <c r="M278" s="97"/>
      <c r="O278" s="97"/>
      <c r="P278" s="177"/>
      <c r="Q278" s="177"/>
      <c r="R278" s="177"/>
      <c r="S278" s="177"/>
      <c r="T278" s="177"/>
      <c r="U278" s="198"/>
      <c r="V278" s="177"/>
      <c r="W278" s="177"/>
      <c r="X278" s="2"/>
    </row>
    <row r="279" spans="5:24" x14ac:dyDescent="0.25">
      <c r="E279" s="190">
        <v>41283</v>
      </c>
      <c r="F279" s="191">
        <v>1.0080924342580351E-3</v>
      </c>
      <c r="G279" s="191">
        <v>-2.1410733457118479E-3</v>
      </c>
      <c r="H279" s="191">
        <v>-1.4958104015048422E-3</v>
      </c>
      <c r="I279" s="191">
        <v>-2.3085523801953584E-3</v>
      </c>
      <c r="J279" s="174">
        <v>-5.375061417973369E-3</v>
      </c>
      <c r="K279" s="154"/>
      <c r="M279" s="97"/>
      <c r="O279" s="97"/>
      <c r="P279" s="177"/>
      <c r="Q279" s="177"/>
      <c r="R279" s="177"/>
      <c r="S279" s="177"/>
      <c r="T279" s="177"/>
      <c r="U279" s="198"/>
      <c r="V279" s="177"/>
      <c r="W279" s="177"/>
      <c r="X279" s="2"/>
    </row>
    <row r="280" spans="5:24" x14ac:dyDescent="0.25">
      <c r="E280" s="190">
        <v>41282</v>
      </c>
      <c r="F280" s="191">
        <v>9.1177092513673834E-3</v>
      </c>
      <c r="G280" s="191">
        <v>-1.9505924113194845E-3</v>
      </c>
      <c r="H280" s="191">
        <v>-2.7365797446171013E-3</v>
      </c>
      <c r="I280" s="191">
        <v>6.2003968395068229E-4</v>
      </c>
      <c r="J280" s="174">
        <v>-1.5953271613709796E-2</v>
      </c>
      <c r="K280" s="154"/>
      <c r="M280" s="97"/>
      <c r="O280" s="97"/>
      <c r="P280" s="177"/>
      <c r="Q280" s="177"/>
      <c r="R280" s="177"/>
      <c r="S280" s="177"/>
      <c r="T280" s="177"/>
      <c r="U280" s="198"/>
      <c r="V280" s="177"/>
      <c r="W280" s="177"/>
      <c r="X280" s="2"/>
    </row>
    <row r="281" spans="5:24" x14ac:dyDescent="0.25">
      <c r="E281" s="190">
        <v>41279</v>
      </c>
      <c r="F281" s="191">
        <v>1.1086627334271572E-2</v>
      </c>
      <c r="G281" s="191">
        <v>7.1712563087888799E-3</v>
      </c>
      <c r="H281" s="191">
        <v>8.8165220892346997E-3</v>
      </c>
      <c r="I281" s="191">
        <v>1.516118414582376E-2</v>
      </c>
      <c r="J281" s="174">
        <v>-1.7259956954488075E-2</v>
      </c>
      <c r="K281" s="154"/>
      <c r="M281" s="97"/>
      <c r="O281" s="97"/>
      <c r="P281" s="177"/>
      <c r="Q281" s="177"/>
      <c r="R281" s="177"/>
      <c r="S281" s="177"/>
      <c r="T281" s="177"/>
      <c r="U281" s="198"/>
      <c r="V281" s="177"/>
      <c r="W281" s="177"/>
      <c r="X281" s="2"/>
    </row>
    <row r="282" spans="5:24" x14ac:dyDescent="0.25">
      <c r="E282" s="190">
        <v>41278</v>
      </c>
      <c r="F282" s="191">
        <v>5.0725775861834559E-3</v>
      </c>
      <c r="G282" s="191">
        <v>7.6937416365744655E-3</v>
      </c>
      <c r="H282" s="191">
        <v>1.8395874723992323E-3</v>
      </c>
      <c r="I282" s="191">
        <v>9.0074689946935994E-3</v>
      </c>
      <c r="J282" s="174">
        <v>7.2859870420042333E-3</v>
      </c>
      <c r="K282" s="154"/>
      <c r="M282" s="97"/>
      <c r="O282" s="97"/>
      <c r="P282" s="177"/>
      <c r="Q282" s="177"/>
      <c r="R282" s="177"/>
      <c r="S282" s="177"/>
      <c r="T282" s="177"/>
      <c r="U282" s="198"/>
      <c r="V282" s="177"/>
      <c r="W282" s="177"/>
      <c r="X282" s="2"/>
    </row>
    <row r="283" spans="5:24" x14ac:dyDescent="0.25">
      <c r="E283" s="190">
        <v>41277</v>
      </c>
      <c r="F283" s="191">
        <v>-1.1197585822495806E-3</v>
      </c>
      <c r="G283" s="191">
        <v>9.4437606103249371E-3</v>
      </c>
      <c r="H283" s="191">
        <v>-1.1709779228314668E-3</v>
      </c>
      <c r="I283" s="191">
        <v>9.6629334320016155E-4</v>
      </c>
      <c r="J283" s="174">
        <v>7.6025850648311806E-3</v>
      </c>
      <c r="K283" s="154"/>
      <c r="M283" s="97"/>
      <c r="O283" s="97"/>
      <c r="P283" s="177"/>
      <c r="Q283" s="177"/>
      <c r="R283" s="177"/>
      <c r="S283" s="177"/>
      <c r="T283" s="177"/>
      <c r="U283" s="198"/>
      <c r="V283" s="177"/>
      <c r="W283" s="177"/>
      <c r="X283" s="2"/>
    </row>
    <row r="284" spans="5:24" x14ac:dyDescent="0.25">
      <c r="E284" s="190">
        <v>41276</v>
      </c>
      <c r="F284" s="191">
        <v>2.845065329309632E-3</v>
      </c>
      <c r="G284" s="191">
        <v>2.0514524818040714E-2</v>
      </c>
      <c r="H284" s="191">
        <v>-1.7403248005703989E-2</v>
      </c>
      <c r="I284" s="191">
        <v>1.8383541410842141E-2</v>
      </c>
      <c r="J284" s="174">
        <v>1.6450410424106575E-2</v>
      </c>
      <c r="K284" s="154"/>
      <c r="M284" s="97"/>
      <c r="O284" s="97"/>
      <c r="P284" s="177"/>
      <c r="Q284" s="177"/>
      <c r="R284" s="177"/>
      <c r="S284" s="177"/>
      <c r="T284" s="177"/>
      <c r="U284" s="198"/>
      <c r="V284" s="177"/>
      <c r="W284" s="177"/>
      <c r="X284" s="2"/>
    </row>
    <row r="285" spans="5:24" x14ac:dyDescent="0.25">
      <c r="E285" s="190">
        <v>41272</v>
      </c>
      <c r="F285" s="191">
        <v>-7.8263973516724955E-3</v>
      </c>
      <c r="G285" s="191">
        <v>-5.0236249024419137E-3</v>
      </c>
      <c r="H285" s="191">
        <v>-8.7522734779505711E-3</v>
      </c>
      <c r="I285" s="191">
        <v>-1.4113061394316645E-2</v>
      </c>
      <c r="J285" s="174">
        <v>-5.3483562595214667E-4</v>
      </c>
      <c r="K285" s="154"/>
      <c r="M285" s="97"/>
      <c r="O285" s="97"/>
      <c r="P285" s="177"/>
      <c r="Q285" s="177"/>
      <c r="R285" s="177"/>
      <c r="S285" s="177"/>
      <c r="T285" s="177"/>
      <c r="U285" s="198"/>
      <c r="V285" s="177"/>
      <c r="W285" s="177"/>
      <c r="X285" s="2"/>
    </row>
    <row r="286" spans="5:24" x14ac:dyDescent="0.25">
      <c r="E286" s="190">
        <v>41271</v>
      </c>
      <c r="F286" s="191">
        <v>-2.5695181853492035E-4</v>
      </c>
      <c r="G286" s="191">
        <v>8.6772592864406699E-4</v>
      </c>
      <c r="H286" s="191">
        <v>8.9629077957186127E-4</v>
      </c>
      <c r="I286" s="191">
        <v>-2.8829620552402535E-3</v>
      </c>
      <c r="J286" s="174">
        <v>4.018716272843636E-3</v>
      </c>
      <c r="K286" s="154"/>
      <c r="M286" s="97"/>
      <c r="O286" s="97"/>
      <c r="P286" s="177"/>
      <c r="Q286" s="177"/>
      <c r="R286" s="177"/>
      <c r="S286" s="177"/>
      <c r="T286" s="177"/>
      <c r="U286" s="198"/>
      <c r="V286" s="177"/>
      <c r="W286" s="177"/>
      <c r="X286" s="2"/>
    </row>
    <row r="287" spans="5:24" x14ac:dyDescent="0.25">
      <c r="E287" s="190">
        <v>41270</v>
      </c>
      <c r="F287" s="191">
        <v>-4.273083159626297E-3</v>
      </c>
      <c r="G287" s="191">
        <v>-1.0744555097215851E-2</v>
      </c>
      <c r="H287" s="191">
        <v>-3.1739252567612383E-3</v>
      </c>
      <c r="I287" s="191">
        <v>-8.2456386237776107E-3</v>
      </c>
      <c r="J287" s="174">
        <v>3.7654268083377124E-3</v>
      </c>
      <c r="K287" s="154"/>
      <c r="M287" s="97"/>
      <c r="O287" s="97"/>
      <c r="P287" s="177"/>
      <c r="Q287" s="177"/>
      <c r="R287" s="177"/>
      <c r="S287" s="177"/>
      <c r="T287" s="177"/>
      <c r="U287" s="198"/>
      <c r="V287" s="177"/>
      <c r="W287" s="177"/>
      <c r="X287" s="2"/>
    </row>
    <row r="288" spans="5:24" x14ac:dyDescent="0.25">
      <c r="E288" s="190">
        <v>41269</v>
      </c>
      <c r="F288" s="191">
        <v>6.3307829069466845E-3</v>
      </c>
      <c r="G288" s="191">
        <v>8.5904796518105188E-4</v>
      </c>
      <c r="H288" s="191">
        <v>-5.6860777786629454E-4</v>
      </c>
      <c r="I288" s="191">
        <v>2.0740526201705432E-3</v>
      </c>
      <c r="J288" s="174">
        <v>2.4281283617901698E-3</v>
      </c>
      <c r="K288" s="154"/>
      <c r="M288" s="97"/>
      <c r="O288" s="97"/>
      <c r="P288" s="177"/>
      <c r="Q288" s="177"/>
      <c r="R288" s="177"/>
      <c r="S288" s="177"/>
      <c r="T288" s="177"/>
      <c r="U288" s="198"/>
      <c r="V288" s="177"/>
      <c r="W288" s="177"/>
      <c r="X288" s="2"/>
    </row>
    <row r="289" spans="5:24" x14ac:dyDescent="0.25">
      <c r="E289" s="190">
        <v>41265</v>
      </c>
      <c r="F289" s="191">
        <v>1.9758027816596381E-3</v>
      </c>
      <c r="G289" s="191">
        <v>3.8274618893821962E-3</v>
      </c>
      <c r="H289" s="191">
        <v>-4.6990828257946777E-3</v>
      </c>
      <c r="I289" s="191">
        <v>-1.7076435077557944E-3</v>
      </c>
      <c r="J289" s="174">
        <v>2.9759474431504357E-3</v>
      </c>
      <c r="K289" s="154"/>
      <c r="M289" s="97"/>
      <c r="O289" s="97"/>
      <c r="P289" s="177"/>
      <c r="Q289" s="177"/>
      <c r="R289" s="177"/>
      <c r="S289" s="177"/>
      <c r="T289" s="177"/>
      <c r="U289" s="198"/>
      <c r="V289" s="177"/>
      <c r="W289" s="177"/>
      <c r="X289" s="2"/>
    </row>
    <row r="290" spans="5:24" x14ac:dyDescent="0.25">
      <c r="E290" s="190">
        <v>41264</v>
      </c>
      <c r="F290" s="191">
        <v>-6.5996110336152868E-3</v>
      </c>
      <c r="G290" s="191">
        <v>1.3431251571217747E-3</v>
      </c>
      <c r="H290" s="191">
        <v>4.3743091984022988E-3</v>
      </c>
      <c r="I290" s="191">
        <v>-4.1618755554426934E-3</v>
      </c>
      <c r="J290" s="174">
        <v>3.5281226520437986E-3</v>
      </c>
      <c r="K290" s="154"/>
      <c r="M290" s="97"/>
      <c r="O290" s="97"/>
      <c r="P290" s="177"/>
      <c r="Q290" s="177"/>
      <c r="R290" s="177"/>
      <c r="S290" s="177"/>
      <c r="T290" s="177"/>
      <c r="U290" s="198"/>
      <c r="V290" s="177"/>
      <c r="W290" s="177"/>
      <c r="X290" s="2"/>
    </row>
    <row r="291" spans="5:24" x14ac:dyDescent="0.25">
      <c r="E291" s="190">
        <v>41263</v>
      </c>
      <c r="F291" s="191">
        <v>9.4018271934887454E-4</v>
      </c>
      <c r="G291" s="191">
        <v>-3.5456244062348347E-3</v>
      </c>
      <c r="H291" s="191">
        <v>-1.2170943791667886E-3</v>
      </c>
      <c r="I291" s="191">
        <v>-2.3381637350465361E-3</v>
      </c>
      <c r="J291" s="174">
        <v>7.0942107290200909E-3</v>
      </c>
      <c r="K291" s="154"/>
      <c r="M291" s="97"/>
      <c r="O291" s="97"/>
      <c r="P291" s="177"/>
      <c r="Q291" s="177"/>
      <c r="R291" s="177"/>
      <c r="S291" s="177"/>
      <c r="T291" s="177"/>
      <c r="U291" s="198"/>
      <c r="V291" s="177"/>
      <c r="W291" s="177"/>
      <c r="X291" s="2"/>
    </row>
    <row r="292" spans="5:24" x14ac:dyDescent="0.25">
      <c r="E292" s="190">
        <v>41262</v>
      </c>
      <c r="F292" s="191">
        <v>2.6541744234742717E-3</v>
      </c>
      <c r="G292" s="191">
        <v>9.6116888206694111E-3</v>
      </c>
      <c r="H292" s="191">
        <v>2.7607005745762217E-3</v>
      </c>
      <c r="I292" s="191">
        <v>2.7913297310367905E-3</v>
      </c>
      <c r="J292" s="174">
        <v>-1.094721311929846E-3</v>
      </c>
      <c r="K292" s="154"/>
      <c r="M292" s="97"/>
      <c r="O292" s="97"/>
      <c r="P292" s="177"/>
      <c r="Q292" s="177"/>
      <c r="R292" s="177"/>
      <c r="S292" s="177"/>
      <c r="T292" s="177"/>
      <c r="U292" s="198"/>
      <c r="V292" s="177"/>
      <c r="W292" s="177"/>
      <c r="X292" s="2"/>
    </row>
    <row r="293" spans="5:24" x14ac:dyDescent="0.25">
      <c r="E293" s="190">
        <v>41261</v>
      </c>
      <c r="F293" s="191">
        <v>5.7608098193292984E-3</v>
      </c>
      <c r="G293" s="191">
        <v>1.0630540705411312E-3</v>
      </c>
      <c r="H293" s="191">
        <v>-2.0305953353782699E-3</v>
      </c>
      <c r="I293" s="191">
        <v>4.2902576847402493E-3</v>
      </c>
      <c r="J293" s="174">
        <v>-8.201300281536583E-4</v>
      </c>
      <c r="K293" s="154"/>
      <c r="M293" s="97"/>
      <c r="O293" s="97"/>
      <c r="P293" s="177"/>
      <c r="Q293" s="177"/>
      <c r="R293" s="177"/>
      <c r="S293" s="177"/>
      <c r="T293" s="177"/>
      <c r="U293" s="198"/>
      <c r="V293" s="177"/>
      <c r="W293" s="177"/>
      <c r="X293" s="2"/>
    </row>
    <row r="294" spans="5:24" x14ac:dyDescent="0.25">
      <c r="E294" s="190">
        <v>41258</v>
      </c>
      <c r="F294" s="191">
        <v>1.2942907126901849E-3</v>
      </c>
      <c r="G294" s="191">
        <v>-8.8556653682422722E-3</v>
      </c>
      <c r="H294" s="191">
        <v>7.1662175157988558E-3</v>
      </c>
      <c r="I294" s="191">
        <v>-8.8755036536386049E-3</v>
      </c>
      <c r="J294" s="174">
        <v>2.04315620127727E-2</v>
      </c>
      <c r="K294" s="154"/>
      <c r="M294" s="97"/>
      <c r="O294" s="97"/>
      <c r="P294" s="177"/>
      <c r="Q294" s="177"/>
      <c r="R294" s="177"/>
      <c r="S294" s="177"/>
      <c r="T294" s="177"/>
      <c r="U294" s="198"/>
      <c r="V294" s="177"/>
      <c r="W294" s="177"/>
      <c r="X294" s="2"/>
    </row>
    <row r="295" spans="5:24" x14ac:dyDescent="0.25">
      <c r="E295" s="190">
        <v>41257</v>
      </c>
      <c r="F295" s="191">
        <v>5.4541480873863957E-3</v>
      </c>
      <c r="G295" s="191">
        <v>1.0306809228745797E-2</v>
      </c>
      <c r="H295" s="191">
        <v>-3.9151610717459585E-3</v>
      </c>
      <c r="I295" s="191">
        <v>9.7806669988583449E-4</v>
      </c>
      <c r="J295" s="174">
        <v>-4.7308966347582694E-3</v>
      </c>
      <c r="K295" s="154"/>
      <c r="M295" s="97"/>
      <c r="O295" s="97"/>
      <c r="P295" s="177"/>
      <c r="Q295" s="177"/>
      <c r="R295" s="177"/>
      <c r="S295" s="177"/>
      <c r="T295" s="177"/>
      <c r="U295" s="198"/>
      <c r="V295" s="177"/>
      <c r="W295" s="177"/>
      <c r="X295" s="2"/>
    </row>
    <row r="296" spans="5:24" x14ac:dyDescent="0.25">
      <c r="E296" s="190">
        <v>41256</v>
      </c>
      <c r="F296" s="191">
        <v>0</v>
      </c>
      <c r="G296" s="191">
        <v>-3.8710657192084078E-4</v>
      </c>
      <c r="H296" s="191">
        <v>1.3032393579358429E-3</v>
      </c>
      <c r="I296" s="191">
        <v>1.2177371281420558E-3</v>
      </c>
      <c r="J296" s="174">
        <v>-2.1151940375215374E-2</v>
      </c>
      <c r="K296" s="154"/>
      <c r="M296" s="97"/>
      <c r="O296" s="97"/>
      <c r="P296" s="177"/>
      <c r="Q296" s="177"/>
      <c r="R296" s="177"/>
      <c r="S296" s="177"/>
      <c r="T296" s="177"/>
      <c r="U296" s="198"/>
      <c r="V296" s="177"/>
      <c r="W296" s="177"/>
      <c r="X296" s="2"/>
    </row>
    <row r="297" spans="5:24" x14ac:dyDescent="0.25">
      <c r="E297" s="190">
        <v>41255</v>
      </c>
      <c r="F297" s="191">
        <v>1.654387396327205E-2</v>
      </c>
      <c r="G297" s="191">
        <v>3.8710657192082067E-4</v>
      </c>
      <c r="H297" s="191">
        <v>7.691519130977576E-3</v>
      </c>
      <c r="I297" s="191">
        <v>8.6162829775136788E-3</v>
      </c>
      <c r="J297" s="174">
        <v>7.6401529706405088E-3</v>
      </c>
      <c r="K297" s="154"/>
      <c r="M297" s="97"/>
      <c r="O297" s="97"/>
      <c r="P297" s="177"/>
      <c r="Q297" s="177"/>
      <c r="R297" s="177"/>
      <c r="S297" s="177"/>
      <c r="T297" s="177"/>
      <c r="U297" s="198"/>
      <c r="V297" s="177"/>
      <c r="W297" s="177"/>
      <c r="X297" s="2"/>
    </row>
    <row r="298" spans="5:24" x14ac:dyDescent="0.25">
      <c r="E298" s="190">
        <v>41254</v>
      </c>
      <c r="F298" s="191">
        <v>-5.7205299396261775E-3</v>
      </c>
      <c r="G298" s="191">
        <v>-1.0881568628992365E-2</v>
      </c>
      <c r="H298" s="191">
        <v>3.9507398988179654E-3</v>
      </c>
      <c r="I298" s="191">
        <v>-2.5286336947992685E-5</v>
      </c>
      <c r="J298" s="174">
        <v>1.3789516622138563E-2</v>
      </c>
      <c r="K298" s="154"/>
      <c r="M298" s="97"/>
      <c r="O298" s="97"/>
      <c r="P298" s="177"/>
      <c r="Q298" s="177"/>
      <c r="R298" s="177"/>
      <c r="S298" s="177"/>
      <c r="T298" s="177"/>
      <c r="U298" s="198"/>
      <c r="V298" s="177"/>
      <c r="W298" s="177"/>
      <c r="X298" s="2"/>
    </row>
    <row r="299" spans="5:24" x14ac:dyDescent="0.25">
      <c r="E299" s="190">
        <v>41251</v>
      </c>
      <c r="F299" s="191">
        <v>1.6189978212509344E-2</v>
      </c>
      <c r="G299" s="191">
        <v>-3.9192783743341991E-3</v>
      </c>
      <c r="H299" s="191">
        <v>6.7024736348963703E-3</v>
      </c>
      <c r="I299" s="191">
        <v>1.6440190321723468E-2</v>
      </c>
      <c r="J299" s="174">
        <v>-4.9862485361730864E-3</v>
      </c>
      <c r="K299" s="154"/>
      <c r="M299" s="97"/>
      <c r="O299" s="97"/>
      <c r="P299" s="177"/>
      <c r="Q299" s="177"/>
      <c r="R299" s="177"/>
      <c r="S299" s="177"/>
      <c r="T299" s="177"/>
      <c r="U299" s="198"/>
      <c r="V299" s="177"/>
      <c r="W299" s="177"/>
      <c r="X299" s="2"/>
    </row>
    <row r="300" spans="5:24" x14ac:dyDescent="0.25">
      <c r="E300" s="190">
        <v>41250</v>
      </c>
      <c r="F300" s="191">
        <v>9.769148341486936E-3</v>
      </c>
      <c r="G300" s="191">
        <v>-4.093846577086814E-3</v>
      </c>
      <c r="H300" s="191">
        <v>4.4097511927210977E-3</v>
      </c>
      <c r="I300" s="191">
        <v>6.7588099845947817E-3</v>
      </c>
      <c r="J300" s="174">
        <v>8.3241784881199956E-3</v>
      </c>
      <c r="K300" s="154"/>
      <c r="M300" s="97"/>
      <c r="O300" s="97"/>
      <c r="P300" s="177"/>
      <c r="Q300" s="177"/>
      <c r="R300" s="177"/>
      <c r="S300" s="177"/>
      <c r="T300" s="177"/>
      <c r="U300" s="198"/>
      <c r="V300" s="177"/>
      <c r="W300" s="177"/>
      <c r="X300" s="2"/>
    </row>
    <row r="301" spans="5:24" x14ac:dyDescent="0.25">
      <c r="E301" s="190">
        <v>41249</v>
      </c>
      <c r="F301" s="191">
        <v>9.7750211028450572E-3</v>
      </c>
      <c r="G301" s="191">
        <v>3.1365765015727659E-2</v>
      </c>
      <c r="H301" s="191">
        <v>5.6026636926884178E-3</v>
      </c>
      <c r="I301" s="191">
        <v>1.5788104329782816E-2</v>
      </c>
      <c r="J301" s="174">
        <v>8.956061576733362E-3</v>
      </c>
      <c r="K301" s="154"/>
      <c r="M301" s="97"/>
      <c r="O301" s="97"/>
      <c r="P301" s="177"/>
      <c r="Q301" s="177"/>
      <c r="R301" s="177"/>
      <c r="S301" s="177"/>
      <c r="T301" s="177"/>
      <c r="U301" s="198"/>
      <c r="V301" s="177"/>
      <c r="W301" s="177"/>
      <c r="X301" s="2"/>
    </row>
    <row r="302" spans="5:24" x14ac:dyDescent="0.25">
      <c r="E302" s="190">
        <v>41248</v>
      </c>
      <c r="F302" s="191">
        <v>7.6689529016897903E-3</v>
      </c>
      <c r="G302" s="191">
        <v>-1.5081757929357762E-2</v>
      </c>
      <c r="H302" s="191">
        <v>-3.3542970928621005E-4</v>
      </c>
      <c r="I302" s="191">
        <v>-4.4820892036970279E-3</v>
      </c>
      <c r="J302" s="174">
        <v>2.5336284185085941E-3</v>
      </c>
      <c r="K302" s="154"/>
      <c r="M302" s="97"/>
      <c r="O302" s="97"/>
      <c r="P302" s="177"/>
      <c r="Q302" s="177"/>
      <c r="R302" s="177"/>
      <c r="S302" s="177"/>
      <c r="T302" s="177"/>
      <c r="U302" s="198"/>
      <c r="V302" s="177"/>
      <c r="W302" s="177"/>
      <c r="X302" s="2"/>
    </row>
    <row r="303" spans="5:24" x14ac:dyDescent="0.25">
      <c r="E303" s="190">
        <v>41247</v>
      </c>
      <c r="F303" s="191">
        <v>-7.2141363575199367E-3</v>
      </c>
      <c r="G303" s="191">
        <v>2.3944331489521641E-2</v>
      </c>
      <c r="H303" s="191">
        <v>8.841169973753258E-3</v>
      </c>
      <c r="I303" s="191">
        <v>1.5889112801079221E-2</v>
      </c>
      <c r="J303" s="174">
        <v>0</v>
      </c>
      <c r="K303" s="154"/>
      <c r="M303" s="97"/>
      <c r="O303" s="97"/>
      <c r="P303" s="177"/>
      <c r="Q303" s="177"/>
      <c r="R303" s="177"/>
      <c r="S303" s="177"/>
      <c r="T303" s="177"/>
      <c r="U303" s="198"/>
      <c r="V303" s="177"/>
      <c r="W303" s="177"/>
      <c r="X303" s="2"/>
    </row>
    <row r="304" spans="5:24" x14ac:dyDescent="0.25">
      <c r="E304" s="190">
        <v>41244</v>
      </c>
      <c r="F304" s="191">
        <v>3.7375758357858489E-3</v>
      </c>
      <c r="G304" s="191">
        <v>9.1417291176430319E-3</v>
      </c>
      <c r="H304" s="191">
        <v>-1.9433188420157762E-3</v>
      </c>
      <c r="I304" s="191">
        <v>3.4436534201603784E-3</v>
      </c>
      <c r="J304" s="174">
        <v>2.5395461658623084E-3</v>
      </c>
      <c r="K304" s="154"/>
      <c r="M304" s="97"/>
      <c r="O304" s="97"/>
      <c r="P304" s="177"/>
      <c r="Q304" s="177"/>
      <c r="R304" s="177"/>
      <c r="S304" s="177"/>
      <c r="T304" s="177"/>
      <c r="U304" s="198"/>
      <c r="V304" s="177"/>
      <c r="W304" s="177"/>
      <c r="X304" s="2"/>
    </row>
    <row r="305" spans="5:24" x14ac:dyDescent="0.25">
      <c r="E305" s="190">
        <v>41243</v>
      </c>
      <c r="F305" s="191">
        <v>-9.3632701758711977E-3</v>
      </c>
      <c r="G305" s="191">
        <v>-1.9963244180779924E-2</v>
      </c>
      <c r="H305" s="191">
        <v>-6.730145797467068E-3</v>
      </c>
      <c r="I305" s="191">
        <v>-1.3440128023037519E-2</v>
      </c>
      <c r="J305" s="174">
        <v>1.0795634105272381E-2</v>
      </c>
      <c r="K305" s="154"/>
      <c r="M305" s="97"/>
      <c r="O305" s="97"/>
      <c r="P305" s="177"/>
      <c r="Q305" s="177"/>
      <c r="R305" s="177"/>
      <c r="S305" s="177"/>
      <c r="T305" s="177"/>
      <c r="U305" s="198"/>
      <c r="V305" s="177"/>
      <c r="W305" s="177"/>
      <c r="X305" s="2"/>
    </row>
    <row r="306" spans="5:24" x14ac:dyDescent="0.25">
      <c r="E306" s="190">
        <v>41242</v>
      </c>
      <c r="F306" s="191">
        <v>-8.4694066456698861E-3</v>
      </c>
      <c r="G306" s="191">
        <v>-1.5726862159145538E-2</v>
      </c>
      <c r="H306" s="191">
        <v>-1.1752594387991528E-2</v>
      </c>
      <c r="I306" s="191">
        <v>-1.6744738680049543E-2</v>
      </c>
      <c r="J306" s="174">
        <v>4.3491522150628896E-2</v>
      </c>
      <c r="K306" s="154"/>
      <c r="M306" s="97"/>
      <c r="O306" s="97"/>
      <c r="P306" s="177"/>
      <c r="Q306" s="177"/>
      <c r="R306" s="177"/>
      <c r="S306" s="177"/>
      <c r="T306" s="177"/>
      <c r="U306" s="198"/>
      <c r="V306" s="177"/>
      <c r="W306" s="177"/>
      <c r="X306" s="2"/>
    </row>
    <row r="307" spans="5:24" x14ac:dyDescent="0.25">
      <c r="E307" s="190">
        <v>41241</v>
      </c>
      <c r="F307" s="191">
        <v>-9.8625250885926545E-4</v>
      </c>
      <c r="G307" s="191">
        <v>4.4404517931940016E-3</v>
      </c>
      <c r="H307" s="191">
        <v>-1.6558401146696765E-3</v>
      </c>
      <c r="I307" s="191">
        <v>3.3786930434917318E-3</v>
      </c>
      <c r="J307" s="174">
        <v>-5.9489506507734513E-3</v>
      </c>
      <c r="K307" s="154"/>
      <c r="M307" s="97"/>
      <c r="O307" s="97"/>
      <c r="P307" s="177"/>
      <c r="Q307" s="177"/>
      <c r="R307" s="177"/>
      <c r="S307" s="177"/>
      <c r="T307" s="177"/>
      <c r="U307" s="198"/>
      <c r="V307" s="177"/>
      <c r="W307" s="177"/>
      <c r="X307" s="2"/>
    </row>
    <row r="308" spans="5:24" x14ac:dyDescent="0.25">
      <c r="E308" s="190">
        <v>41240</v>
      </c>
      <c r="F308" s="191">
        <v>-1.9700141157347963E-3</v>
      </c>
      <c r="G308" s="191">
        <v>-2.2670519566584273E-2</v>
      </c>
      <c r="H308" s="191">
        <v>9.5678058388897549E-3</v>
      </c>
      <c r="I308" s="191">
        <v>8.5756605257269938E-3</v>
      </c>
      <c r="J308" s="174">
        <v>-1.6179087840149438E-2</v>
      </c>
      <c r="K308" s="154"/>
      <c r="M308" s="97"/>
      <c r="O308" s="97"/>
      <c r="P308" s="177"/>
      <c r="Q308" s="177"/>
      <c r="R308" s="177"/>
      <c r="S308" s="177"/>
      <c r="T308" s="177"/>
      <c r="U308" s="198"/>
      <c r="V308" s="177"/>
      <c r="W308" s="177"/>
      <c r="X308" s="2"/>
    </row>
    <row r="309" spans="5:24" x14ac:dyDescent="0.25">
      <c r="E309" s="190">
        <v>41237</v>
      </c>
      <c r="F309" s="191">
        <v>5.0220091584447053E-3</v>
      </c>
      <c r="G309" s="191">
        <v>1.1127488737226748E-2</v>
      </c>
      <c r="H309" s="191">
        <v>4.3190650778258512E-3</v>
      </c>
      <c r="I309" s="191">
        <v>9.0630675712244303E-4</v>
      </c>
      <c r="J309" s="174">
        <v>-3.786360721084374E-3</v>
      </c>
      <c r="K309" s="154"/>
      <c r="M309" s="97"/>
      <c r="O309" s="97"/>
      <c r="P309" s="177"/>
      <c r="Q309" s="177"/>
      <c r="R309" s="177"/>
      <c r="S309" s="177"/>
      <c r="T309" s="177"/>
      <c r="U309" s="198"/>
      <c r="V309" s="177"/>
      <c r="W309" s="177"/>
      <c r="X309" s="2"/>
    </row>
    <row r="310" spans="5:24" x14ac:dyDescent="0.25">
      <c r="E310" s="190">
        <v>41235</v>
      </c>
      <c r="F310" s="191">
        <v>-5.111383329808092E-3</v>
      </c>
      <c r="G310" s="191">
        <v>-1.3017386888061965E-2</v>
      </c>
      <c r="H310" s="191">
        <v>3.7525575695961672E-3</v>
      </c>
      <c r="I310" s="191">
        <v>-9.5210558664685155E-3</v>
      </c>
      <c r="J310" s="174">
        <v>-4.0614265109219947E-3</v>
      </c>
      <c r="K310" s="154"/>
      <c r="M310" s="97"/>
      <c r="O310" s="97"/>
      <c r="P310" s="177"/>
      <c r="Q310" s="177"/>
      <c r="R310" s="177"/>
      <c r="S310" s="177"/>
      <c r="T310" s="177"/>
      <c r="U310" s="198"/>
      <c r="V310" s="177"/>
      <c r="W310" s="177"/>
      <c r="X310" s="2"/>
    </row>
    <row r="311" spans="5:24" x14ac:dyDescent="0.25">
      <c r="E311" s="190">
        <v>41234</v>
      </c>
      <c r="F311" s="191">
        <v>6.2619084287873859E-4</v>
      </c>
      <c r="G311" s="191">
        <v>-9.453310643513261E-5</v>
      </c>
      <c r="H311" s="191">
        <v>1.5887391125962752E-3</v>
      </c>
      <c r="I311" s="191">
        <v>-1.2097694186777076E-3</v>
      </c>
      <c r="J311" s="174">
        <v>4.0614265109219626E-3</v>
      </c>
      <c r="K311" s="154"/>
      <c r="M311" s="97"/>
      <c r="O311" s="97"/>
      <c r="P311" s="177"/>
      <c r="Q311" s="177"/>
      <c r="R311" s="177"/>
      <c r="S311" s="177"/>
      <c r="T311" s="177"/>
      <c r="U311" s="198"/>
      <c r="V311" s="177"/>
      <c r="W311" s="177"/>
      <c r="X311" s="2"/>
    </row>
    <row r="312" spans="5:24" x14ac:dyDescent="0.25">
      <c r="E312" s="190">
        <v>41233</v>
      </c>
      <c r="F312" s="191">
        <v>1.5059514689915692E-2</v>
      </c>
      <c r="G312" s="191">
        <v>1.101009614016726E-2</v>
      </c>
      <c r="H312" s="191">
        <v>-4.1754206933760311E-3</v>
      </c>
      <c r="I312" s="191">
        <v>1.1322350950215228E-2</v>
      </c>
      <c r="J312" s="174">
        <v>2.234084908239398E-2</v>
      </c>
      <c r="K312" s="154"/>
      <c r="M312" s="97"/>
      <c r="O312" s="97"/>
      <c r="P312" s="177"/>
      <c r="Q312" s="177"/>
      <c r="R312" s="177"/>
      <c r="S312" s="177"/>
      <c r="T312" s="177"/>
      <c r="U312" s="198"/>
      <c r="V312" s="177"/>
      <c r="W312" s="177"/>
      <c r="X312" s="2"/>
    </row>
    <row r="313" spans="5:24" x14ac:dyDescent="0.25">
      <c r="E313" s="190">
        <v>41230</v>
      </c>
      <c r="F313" s="191">
        <v>1.0002197047482325E-3</v>
      </c>
      <c r="G313" s="191">
        <v>3.1545802544910998E-3</v>
      </c>
      <c r="H313" s="191">
        <v>4.594073212182046E-3</v>
      </c>
      <c r="I313" s="191">
        <v>-1.3957938657037096E-2</v>
      </c>
      <c r="J313" s="174">
        <v>4.1702759358512257E-3</v>
      </c>
      <c r="K313" s="154"/>
      <c r="M313" s="97"/>
      <c r="O313" s="97"/>
      <c r="P313" s="177"/>
      <c r="Q313" s="177"/>
      <c r="R313" s="177"/>
      <c r="S313" s="177"/>
      <c r="T313" s="177"/>
      <c r="U313" s="198"/>
      <c r="V313" s="177"/>
      <c r="W313" s="177"/>
      <c r="X313" s="2"/>
    </row>
    <row r="314" spans="5:24" x14ac:dyDescent="0.25">
      <c r="E314" s="190">
        <v>41229</v>
      </c>
      <c r="F314" s="191">
        <v>-3.6377304493894299E-4</v>
      </c>
      <c r="G314" s="191">
        <v>4.3175387104251199E-3</v>
      </c>
      <c r="H314" s="191">
        <v>2.0110811726002284E-3</v>
      </c>
      <c r="I314" s="191">
        <v>8.7907790461999955E-3</v>
      </c>
      <c r="J314" s="174">
        <v>5.9881721727267174E-3</v>
      </c>
      <c r="K314" s="154"/>
      <c r="M314" s="97"/>
      <c r="O314" s="97"/>
      <c r="P314" s="177"/>
      <c r="Q314" s="177"/>
      <c r="R314" s="177"/>
      <c r="S314" s="177"/>
      <c r="T314" s="177"/>
      <c r="U314" s="198"/>
      <c r="V314" s="177"/>
      <c r="W314" s="177"/>
      <c r="X314" s="2"/>
    </row>
    <row r="315" spans="5:24" x14ac:dyDescent="0.25">
      <c r="E315" s="190">
        <v>41228</v>
      </c>
      <c r="F315" s="191">
        <v>2.6532871096898319E-2</v>
      </c>
      <c r="G315" s="191">
        <v>1.4723182352890307E-2</v>
      </c>
      <c r="H315" s="191">
        <v>7.4939634547914044E-3</v>
      </c>
      <c r="I315" s="191">
        <v>7.8662363739045275E-3</v>
      </c>
      <c r="J315" s="174">
        <v>-9.2663297761023736E-3</v>
      </c>
      <c r="K315" s="154"/>
      <c r="M315" s="97"/>
      <c r="O315" s="97"/>
      <c r="P315" s="177"/>
      <c r="Q315" s="177"/>
      <c r="R315" s="177"/>
      <c r="S315" s="177"/>
      <c r="T315" s="177"/>
      <c r="U315" s="198"/>
      <c r="V315" s="177"/>
      <c r="W315" s="177"/>
      <c r="X315" s="2"/>
    </row>
    <row r="316" spans="5:24" x14ac:dyDescent="0.25">
      <c r="E316" s="190">
        <v>41227</v>
      </c>
      <c r="F316" s="191">
        <v>1.3156948494937901E-2</v>
      </c>
      <c r="G316" s="191">
        <v>1.3162026758481073E-2</v>
      </c>
      <c r="H316" s="191">
        <v>3.8951028670421166E-3</v>
      </c>
      <c r="I316" s="191">
        <v>2.999077003254462E-2</v>
      </c>
      <c r="J316" s="174">
        <v>1.8922273220930434E-2</v>
      </c>
      <c r="K316" s="154"/>
      <c r="M316" s="97"/>
      <c r="O316" s="97"/>
      <c r="P316" s="177"/>
      <c r="Q316" s="177"/>
      <c r="R316" s="177"/>
      <c r="S316" s="177"/>
      <c r="T316" s="177"/>
      <c r="U316" s="198"/>
      <c r="V316" s="177"/>
      <c r="W316" s="177"/>
      <c r="X316" s="2"/>
    </row>
    <row r="317" spans="5:24" x14ac:dyDescent="0.25">
      <c r="E317" s="190">
        <v>41226</v>
      </c>
      <c r="F317" s="191">
        <v>-2.5405352932870363E-2</v>
      </c>
      <c r="G317" s="191">
        <v>-3.3829255787849323E-2</v>
      </c>
      <c r="H317" s="191">
        <v>3.1371098966401542E-2</v>
      </c>
      <c r="I317" s="191">
        <v>-2.4080087810182064E-2</v>
      </c>
      <c r="J317" s="174">
        <v>-6.0458038200775638E-3</v>
      </c>
      <c r="K317" s="154"/>
      <c r="M317" s="97"/>
      <c r="O317" s="97"/>
      <c r="P317" s="177"/>
      <c r="Q317" s="177"/>
      <c r="R317" s="177"/>
      <c r="S317" s="177"/>
      <c r="T317" s="177"/>
      <c r="U317" s="198"/>
      <c r="V317" s="177"/>
      <c r="W317" s="177"/>
      <c r="X317" s="2"/>
    </row>
    <row r="318" spans="5:24" x14ac:dyDescent="0.25">
      <c r="E318" s="190">
        <v>41223</v>
      </c>
      <c r="F318" s="191">
        <v>5.9199401612072475E-3</v>
      </c>
      <c r="G318" s="191">
        <v>1.1477544334204419E-3</v>
      </c>
      <c r="H318" s="191">
        <v>-2.535672025688448E-3</v>
      </c>
      <c r="I318" s="191">
        <v>-1.126227190802955E-2</v>
      </c>
      <c r="J318" s="174">
        <v>-2.2647061315476533E-2</v>
      </c>
      <c r="K318" s="154"/>
      <c r="M318" s="97"/>
      <c r="O318" s="97"/>
      <c r="P318" s="177"/>
      <c r="Q318" s="177"/>
      <c r="R318" s="177"/>
      <c r="S318" s="177"/>
      <c r="T318" s="177"/>
      <c r="U318" s="198"/>
      <c r="V318" s="177"/>
      <c r="W318" s="177"/>
      <c r="X318" s="2"/>
    </row>
    <row r="319" spans="5:24" x14ac:dyDescent="0.25">
      <c r="E319" s="190">
        <v>41222</v>
      </c>
      <c r="F319" s="191">
        <v>-2.8263663571600289E-2</v>
      </c>
      <c r="G319" s="191">
        <v>-1.6042922033957241E-2</v>
      </c>
      <c r="H319" s="191">
        <v>-4.095944585034904E-3</v>
      </c>
      <c r="I319" s="191">
        <v>-2.9397350452365949E-2</v>
      </c>
      <c r="J319" s="174">
        <v>2.9508977140591929E-3</v>
      </c>
      <c r="K319" s="154"/>
      <c r="M319" s="97"/>
      <c r="O319" s="97"/>
      <c r="P319" s="177"/>
      <c r="Q319" s="177"/>
      <c r="R319" s="177"/>
      <c r="S319" s="177"/>
      <c r="T319" s="177"/>
      <c r="U319" s="198"/>
      <c r="V319" s="177"/>
      <c r="W319" s="177"/>
      <c r="X319" s="2"/>
    </row>
    <row r="320" spans="5:24" x14ac:dyDescent="0.25">
      <c r="E320" s="190">
        <v>41221</v>
      </c>
      <c r="F320" s="191">
        <v>-1.6218396738310566E-3</v>
      </c>
      <c r="G320" s="191">
        <v>4.6251761847415423E-3</v>
      </c>
      <c r="H320" s="191">
        <v>7.5953054120756593E-3</v>
      </c>
      <c r="I320" s="191">
        <v>-6.5997777009547632E-3</v>
      </c>
      <c r="J320" s="174">
        <v>1.0695152854980343E-2</v>
      </c>
      <c r="K320" s="154"/>
      <c r="M320" s="97"/>
      <c r="O320" s="97"/>
      <c r="P320" s="177"/>
      <c r="Q320" s="177"/>
      <c r="R320" s="177"/>
      <c r="S320" s="177"/>
      <c r="T320" s="177"/>
      <c r="U320" s="198"/>
      <c r="V320" s="177"/>
      <c r="W320" s="177"/>
      <c r="X320" s="2"/>
    </row>
    <row r="321" spans="5:24" x14ac:dyDescent="0.25">
      <c r="E321" s="190">
        <v>41220</v>
      </c>
      <c r="F321" s="191">
        <v>5.8698373338324896E-3</v>
      </c>
      <c r="G321" s="191">
        <v>-2.456783282015844E-3</v>
      </c>
      <c r="H321" s="191">
        <v>1.1369156963937709E-2</v>
      </c>
      <c r="I321" s="191">
        <v>1.0158812689390301E-2</v>
      </c>
      <c r="J321" s="174">
        <v>1.7936080651635713E-3</v>
      </c>
      <c r="K321" s="154"/>
      <c r="M321" s="97"/>
      <c r="O321" s="97"/>
      <c r="P321" s="177"/>
      <c r="Q321" s="177"/>
      <c r="R321" s="177"/>
      <c r="S321" s="177"/>
      <c r="T321" s="177"/>
      <c r="U321" s="198"/>
      <c r="V321" s="177"/>
      <c r="W321" s="177"/>
      <c r="X321" s="2"/>
    </row>
    <row r="322" spans="5:24" x14ac:dyDescent="0.25">
      <c r="E322" s="190">
        <v>41219</v>
      </c>
      <c r="F322" s="191">
        <v>1.4321748561810423E-2</v>
      </c>
      <c r="G322" s="191">
        <v>2.8041466319760507E-2</v>
      </c>
      <c r="H322" s="191">
        <v>1.590320943652495E-2</v>
      </c>
      <c r="I322" s="191">
        <v>2.6546678444165833E-2</v>
      </c>
      <c r="J322" s="174">
        <v>1.4209683820428422E-2</v>
      </c>
      <c r="K322" s="154"/>
      <c r="M322" s="97"/>
      <c r="O322" s="97"/>
      <c r="P322" s="177"/>
      <c r="Q322" s="177"/>
      <c r="R322" s="177"/>
      <c r="S322" s="177"/>
      <c r="T322" s="177"/>
      <c r="U322" s="198"/>
      <c r="V322" s="177"/>
      <c r="W322" s="177"/>
      <c r="X322" s="2"/>
    </row>
    <row r="323" spans="5:24" x14ac:dyDescent="0.25">
      <c r="E323" s="190">
        <v>41216</v>
      </c>
      <c r="F323" s="191">
        <v>-9.0550421150989782E-3</v>
      </c>
      <c r="G323" s="191">
        <v>-7.2531977289403311E-3</v>
      </c>
      <c r="H323" s="191">
        <v>-6.105266345139926E-3</v>
      </c>
      <c r="I323" s="191">
        <v>-1.4432306319823749E-4</v>
      </c>
      <c r="J323" s="174">
        <v>-8.9044472487722574E-3</v>
      </c>
      <c r="K323" s="154"/>
      <c r="M323" s="97"/>
      <c r="O323" s="97"/>
      <c r="P323" s="177"/>
      <c r="Q323" s="177"/>
      <c r="R323" s="177"/>
      <c r="S323" s="177"/>
      <c r="T323" s="177"/>
      <c r="U323" s="198"/>
      <c r="V323" s="177"/>
      <c r="W323" s="177"/>
      <c r="X323" s="2"/>
    </row>
    <row r="324" spans="5:24" x14ac:dyDescent="0.25">
      <c r="E324" s="190">
        <v>41215</v>
      </c>
      <c r="F324" s="191">
        <v>-1.0776342257899762E-2</v>
      </c>
      <c r="G324" s="191">
        <v>-2.1174472165309526E-3</v>
      </c>
      <c r="H324" s="191">
        <v>-5.9793240745589201E-3</v>
      </c>
      <c r="I324" s="191">
        <v>-8.5836405952620584E-3</v>
      </c>
      <c r="J324" s="174">
        <v>-5.0112364014601027E-3</v>
      </c>
      <c r="K324" s="154"/>
      <c r="M324" s="97"/>
      <c r="O324" s="97"/>
      <c r="P324" s="177"/>
      <c r="Q324" s="177"/>
      <c r="R324" s="177"/>
      <c r="S324" s="177"/>
      <c r="T324" s="177"/>
      <c r="U324" s="198"/>
      <c r="V324" s="177"/>
      <c r="W324" s="177"/>
      <c r="X324" s="2"/>
    </row>
    <row r="325" spans="5:24" x14ac:dyDescent="0.25">
      <c r="E325" s="190">
        <v>41214</v>
      </c>
      <c r="F325" s="191">
        <v>8.9658303669804733E-4</v>
      </c>
      <c r="G325" s="191">
        <v>-9.1883312463407266E-3</v>
      </c>
      <c r="H325" s="191">
        <v>1.2464761830476455E-3</v>
      </c>
      <c r="I325" s="191">
        <v>-1.9210636493991788E-2</v>
      </c>
      <c r="J325" s="174">
        <v>-2.9361193048195603E-3</v>
      </c>
      <c r="K325" s="154"/>
      <c r="M325" s="97"/>
      <c r="O325" s="97"/>
      <c r="P325" s="177"/>
      <c r="Q325" s="177"/>
      <c r="R325" s="177"/>
      <c r="S325" s="177"/>
      <c r="T325" s="177"/>
      <c r="U325" s="198"/>
      <c r="V325" s="177"/>
      <c r="W325" s="177"/>
      <c r="X325" s="2"/>
    </row>
    <row r="326" spans="5:24" x14ac:dyDescent="0.25">
      <c r="E326" s="190">
        <v>41213</v>
      </c>
      <c r="F326" s="191">
        <v>-1.8220349041818813E-2</v>
      </c>
      <c r="G326" s="191">
        <v>-1.9436492311212434E-2</v>
      </c>
      <c r="H326" s="191">
        <v>-2.8467297962547727E-3</v>
      </c>
      <c r="I326" s="191">
        <v>-1.1861022618652921E-3</v>
      </c>
      <c r="J326" s="174">
        <v>-4.1349419883049125E-2</v>
      </c>
      <c r="K326" s="154"/>
      <c r="M326" s="97"/>
      <c r="O326" s="97"/>
      <c r="P326" s="177"/>
      <c r="Q326" s="177"/>
      <c r="R326" s="177"/>
      <c r="S326" s="177"/>
      <c r="T326" s="177"/>
      <c r="U326" s="198"/>
      <c r="V326" s="177"/>
      <c r="W326" s="177"/>
      <c r="X326" s="2"/>
    </row>
    <row r="327" spans="5:24" x14ac:dyDescent="0.25">
      <c r="E327" s="190">
        <v>41212</v>
      </c>
      <c r="F327" s="191">
        <v>-1.5840695451746678E-3</v>
      </c>
      <c r="G327" s="191">
        <v>1.1217147996013704E-3</v>
      </c>
      <c r="H327" s="191">
        <v>4.1838856459097008E-3</v>
      </c>
      <c r="I327" s="191">
        <v>-1.37098781821799E-2</v>
      </c>
      <c r="J327" s="174">
        <v>-3.6501635912306028E-3</v>
      </c>
      <c r="K327" s="154"/>
      <c r="M327" s="97"/>
      <c r="O327" s="97"/>
      <c r="P327" s="177"/>
      <c r="Q327" s="177"/>
      <c r="R327" s="177"/>
      <c r="S327" s="177"/>
      <c r="T327" s="177"/>
      <c r="U327" s="198"/>
      <c r="V327" s="177"/>
      <c r="W327" s="177"/>
      <c r="X327" s="2"/>
    </row>
    <row r="328" spans="5:24" x14ac:dyDescent="0.25">
      <c r="E328" s="190">
        <v>41209</v>
      </c>
      <c r="F328" s="191">
        <v>-6.6608415564622615E-3</v>
      </c>
      <c r="G328" s="191">
        <v>3.1356603596037994E-2</v>
      </c>
      <c r="H328" s="191">
        <v>1.7835959300827744E-4</v>
      </c>
      <c r="I328" s="191">
        <v>2.5169734920020936E-5</v>
      </c>
      <c r="J328" s="174">
        <v>-8.9286894580529359E-3</v>
      </c>
      <c r="K328" s="154"/>
      <c r="M328" s="97"/>
      <c r="O328" s="97"/>
      <c r="P328" s="177"/>
      <c r="Q328" s="177"/>
      <c r="R328" s="177"/>
      <c r="S328" s="177"/>
      <c r="T328" s="177"/>
      <c r="U328" s="198"/>
      <c r="V328" s="177"/>
      <c r="W328" s="177"/>
      <c r="X328" s="2"/>
    </row>
    <row r="329" spans="5:24" x14ac:dyDescent="0.25">
      <c r="E329" s="190">
        <v>41208</v>
      </c>
      <c r="F329" s="191">
        <v>-9.6493886934325441E-3</v>
      </c>
      <c r="G329" s="191">
        <v>3.6747191897358103E-3</v>
      </c>
      <c r="H329" s="191">
        <v>-2.6756156219294252E-4</v>
      </c>
      <c r="I329" s="191">
        <v>-4.6663210318845646E-3</v>
      </c>
      <c r="J329" s="174">
        <v>4.1754063907333714E-3</v>
      </c>
      <c r="K329" s="154"/>
      <c r="M329" s="97"/>
      <c r="O329" s="97"/>
      <c r="P329" s="177"/>
      <c r="Q329" s="177"/>
      <c r="R329" s="177"/>
      <c r="S329" s="177"/>
      <c r="T329" s="177"/>
      <c r="U329" s="198"/>
      <c r="V329" s="177"/>
      <c r="W329" s="177"/>
      <c r="X329" s="2"/>
    </row>
    <row r="330" spans="5:24" x14ac:dyDescent="0.25">
      <c r="E330" s="190">
        <v>41207</v>
      </c>
      <c r="F330" s="191">
        <v>-2.2751488192553085E-2</v>
      </c>
      <c r="G330" s="191">
        <v>3.2994406535436678E-3</v>
      </c>
      <c r="H330" s="191">
        <v>-5.4262701119873226E-3</v>
      </c>
      <c r="I330" s="191">
        <v>-1.0704978005986316E-2</v>
      </c>
      <c r="J330" s="174">
        <v>-5.2859812707394824E-3</v>
      </c>
      <c r="K330" s="154"/>
      <c r="M330" s="97"/>
      <c r="O330" s="97"/>
      <c r="P330" s="177"/>
      <c r="Q330" s="177"/>
      <c r="R330" s="177"/>
      <c r="S330" s="177"/>
      <c r="T330" s="177"/>
      <c r="U330" s="198"/>
      <c r="V330" s="177"/>
      <c r="W330" s="177"/>
      <c r="X330" s="2"/>
    </row>
    <row r="331" spans="5:24" x14ac:dyDescent="0.25">
      <c r="E331" s="190">
        <v>41206</v>
      </c>
      <c r="F331" s="191">
        <v>5.0868914337973163E-3</v>
      </c>
      <c r="G331" s="191">
        <v>-3.008873133944445E-3</v>
      </c>
      <c r="H331" s="191">
        <v>-7.5125868274186266E-3</v>
      </c>
      <c r="I331" s="191">
        <v>-6.7128450938876037E-3</v>
      </c>
      <c r="J331" s="174">
        <v>4.7285456460050921E-3</v>
      </c>
      <c r="K331" s="154"/>
      <c r="M331" s="97"/>
      <c r="O331" s="97"/>
      <c r="P331" s="177"/>
      <c r="Q331" s="177"/>
      <c r="R331" s="177"/>
      <c r="S331" s="177"/>
      <c r="T331" s="177"/>
      <c r="U331" s="198"/>
      <c r="V331" s="177"/>
      <c r="W331" s="177"/>
      <c r="X331" s="2"/>
    </row>
    <row r="332" spans="5:24" x14ac:dyDescent="0.25">
      <c r="E332" s="190">
        <v>41205</v>
      </c>
      <c r="F332" s="191">
        <v>8.964736563106087E-3</v>
      </c>
      <c r="G332" s="191">
        <v>3.3004010871648735E-3</v>
      </c>
      <c r="H332" s="191">
        <v>-3.1648527874357279E-3</v>
      </c>
      <c r="I332" s="191">
        <v>1.704247212874373E-2</v>
      </c>
      <c r="J332" s="174">
        <v>-1.0538288289749396E-2</v>
      </c>
      <c r="K332" s="154"/>
      <c r="M332" s="97"/>
      <c r="O332" s="97"/>
      <c r="P332" s="177"/>
      <c r="Q332" s="177"/>
      <c r="R332" s="177"/>
      <c r="S332" s="177"/>
      <c r="T332" s="177"/>
      <c r="U332" s="198"/>
      <c r="V332" s="177"/>
      <c r="W332" s="177"/>
      <c r="X332" s="2"/>
    </row>
    <row r="333" spans="5:24" x14ac:dyDescent="0.25">
      <c r="E333" s="190">
        <v>41202</v>
      </c>
      <c r="F333" s="191">
        <v>-3.9374884246187146E-3</v>
      </c>
      <c r="G333" s="191">
        <v>2.9210972335496181E-3</v>
      </c>
      <c r="H333" s="191">
        <v>2.9935458397982811E-2</v>
      </c>
      <c r="I333" s="191">
        <v>3.0069106323684786E-3</v>
      </c>
      <c r="J333" s="174">
        <v>5.5324726500373175E-3</v>
      </c>
      <c r="K333" s="154"/>
      <c r="M333" s="97"/>
      <c r="O333" s="97"/>
      <c r="P333" s="177"/>
      <c r="Q333" s="177"/>
      <c r="R333" s="177"/>
      <c r="S333" s="177"/>
      <c r="T333" s="177"/>
      <c r="U333" s="198"/>
      <c r="V333" s="177"/>
      <c r="W333" s="177"/>
      <c r="X333" s="2"/>
    </row>
    <row r="334" spans="5:24" x14ac:dyDescent="0.25">
      <c r="E334" s="190">
        <v>41201</v>
      </c>
      <c r="F334" s="191">
        <v>-5.1225482879299698E-4</v>
      </c>
      <c r="G334" s="191">
        <v>-1.7536483225189027E-3</v>
      </c>
      <c r="H334" s="191">
        <v>-6.2210214584069116E-3</v>
      </c>
      <c r="I334" s="191">
        <v>-5.6679715099869623E-3</v>
      </c>
      <c r="J334" s="174">
        <v>0</v>
      </c>
      <c r="K334" s="154"/>
      <c r="M334" s="97"/>
      <c r="O334" s="97"/>
      <c r="P334" s="177"/>
      <c r="Q334" s="177"/>
      <c r="R334" s="177"/>
      <c r="S334" s="177"/>
      <c r="T334" s="177"/>
      <c r="U334" s="198"/>
      <c r="V334" s="177"/>
      <c r="W334" s="177"/>
      <c r="X334" s="2"/>
    </row>
    <row r="335" spans="5:24" x14ac:dyDescent="0.25">
      <c r="E335" s="190">
        <v>41200</v>
      </c>
      <c r="F335" s="191">
        <v>-2.9840134901884621E-3</v>
      </c>
      <c r="G335" s="191">
        <v>9.782017691540976E-3</v>
      </c>
      <c r="H335" s="191">
        <v>8.9804934406009838E-5</v>
      </c>
      <c r="I335" s="191">
        <v>7.8158542628547524E-3</v>
      </c>
      <c r="J335" s="174">
        <v>1.9437507188182813E-3</v>
      </c>
      <c r="K335" s="154"/>
      <c r="M335" s="97"/>
      <c r="O335" s="97"/>
      <c r="P335" s="177"/>
      <c r="Q335" s="177"/>
      <c r="R335" s="177"/>
      <c r="S335" s="177"/>
      <c r="T335" s="177"/>
      <c r="U335" s="198"/>
      <c r="V335" s="177"/>
      <c r="W335" s="177"/>
      <c r="X335" s="2"/>
    </row>
    <row r="336" spans="5:24" x14ac:dyDescent="0.25">
      <c r="E336" s="190">
        <v>41199</v>
      </c>
      <c r="F336" s="191">
        <v>-6.8059825172885643E-4</v>
      </c>
      <c r="G336" s="191">
        <v>8.687894968276785E-3</v>
      </c>
      <c r="H336" s="191">
        <v>-1.0372975655720446E-2</v>
      </c>
      <c r="I336" s="191">
        <v>1.9426453262792614E-2</v>
      </c>
      <c r="J336" s="174">
        <v>1.3430395491421464E-2</v>
      </c>
      <c r="K336" s="154"/>
      <c r="M336" s="97"/>
      <c r="O336" s="97"/>
      <c r="P336" s="177"/>
      <c r="Q336" s="177"/>
      <c r="R336" s="177"/>
      <c r="S336" s="177"/>
      <c r="T336" s="177"/>
      <c r="U336" s="198"/>
      <c r="V336" s="177"/>
      <c r="W336" s="177"/>
      <c r="X336" s="2"/>
    </row>
    <row r="337" spans="5:24" x14ac:dyDescent="0.25">
      <c r="E337" s="190">
        <v>41198</v>
      </c>
      <c r="F337" s="191">
        <v>-6.803326109389487E-4</v>
      </c>
      <c r="G337" s="191">
        <v>-2.9731862382655696E-4</v>
      </c>
      <c r="H337" s="191">
        <v>-1.4834544920130262E-2</v>
      </c>
      <c r="I337" s="191">
        <v>1.8351010972262724E-3</v>
      </c>
      <c r="J337" s="174">
        <v>-9.5317309066925218E-3</v>
      </c>
      <c r="K337" s="154"/>
      <c r="M337" s="97"/>
      <c r="O337" s="97"/>
      <c r="P337" s="177"/>
      <c r="Q337" s="177"/>
      <c r="R337" s="177"/>
      <c r="S337" s="177"/>
      <c r="T337" s="177"/>
      <c r="U337" s="198"/>
      <c r="V337" s="177"/>
      <c r="W337" s="177"/>
      <c r="X337" s="2"/>
    </row>
    <row r="338" spans="5:24" x14ac:dyDescent="0.25">
      <c r="E338" s="190">
        <v>41195</v>
      </c>
      <c r="F338" s="191">
        <v>5.5409176032810807E-3</v>
      </c>
      <c r="G338" s="191">
        <v>2.2824278937950302E-3</v>
      </c>
      <c r="H338" s="191">
        <v>-1.1503361769212836E-2</v>
      </c>
      <c r="I338" s="191">
        <v>4.3685055583062157E-4</v>
      </c>
      <c r="J338" s="174">
        <v>4.4741190282185745E-3</v>
      </c>
      <c r="K338" s="154"/>
      <c r="M338" s="97"/>
      <c r="O338" s="97"/>
      <c r="P338" s="177"/>
      <c r="Q338" s="177"/>
      <c r="R338" s="177"/>
      <c r="S338" s="177"/>
      <c r="T338" s="177"/>
      <c r="U338" s="198"/>
      <c r="V338" s="177"/>
      <c r="W338" s="177"/>
      <c r="X338" s="2"/>
    </row>
    <row r="339" spans="5:24" x14ac:dyDescent="0.25">
      <c r="E339" s="190">
        <v>41194</v>
      </c>
      <c r="F339" s="191">
        <v>-3.0726133349039723E-3</v>
      </c>
      <c r="G339" s="191">
        <v>-7.0292634965261839E-3</v>
      </c>
      <c r="H339" s="191">
        <v>6.0838318931942048E-3</v>
      </c>
      <c r="I339" s="191">
        <v>-1.0164199826261768E-2</v>
      </c>
      <c r="J339" s="174">
        <v>-3.078205875832231E-3</v>
      </c>
      <c r="K339" s="154"/>
      <c r="M339" s="97"/>
      <c r="O339" s="97"/>
      <c r="P339" s="177"/>
      <c r="Q339" s="177"/>
      <c r="R339" s="177"/>
      <c r="S339" s="177"/>
      <c r="T339" s="177"/>
      <c r="U339" s="198"/>
      <c r="V339" s="177"/>
      <c r="W339" s="177"/>
      <c r="X339" s="2"/>
    </row>
    <row r="340" spans="5:24" x14ac:dyDescent="0.25">
      <c r="E340" s="190">
        <v>41193</v>
      </c>
      <c r="F340" s="191">
        <v>8.9026594536120371E-3</v>
      </c>
      <c r="G340" s="191">
        <v>9.8583476675076446E-5</v>
      </c>
      <c r="H340" s="191">
        <v>9.0196906752441769E-3</v>
      </c>
      <c r="I340" s="191">
        <v>3.9128120185336892E-3</v>
      </c>
      <c r="J340" s="174">
        <v>2.7952784061895613E-4</v>
      </c>
      <c r="K340" s="154"/>
      <c r="M340" s="97"/>
      <c r="O340" s="97"/>
      <c r="P340" s="177"/>
      <c r="Q340" s="177"/>
      <c r="R340" s="177"/>
      <c r="S340" s="177"/>
      <c r="T340" s="177"/>
      <c r="U340" s="198"/>
      <c r="V340" s="177"/>
      <c r="W340" s="177"/>
      <c r="X340" s="2"/>
    </row>
    <row r="341" spans="5:24" x14ac:dyDescent="0.25">
      <c r="E341" s="190">
        <v>41192</v>
      </c>
      <c r="F341" s="191">
        <v>2.1518315562096282E-3</v>
      </c>
      <c r="G341" s="191">
        <v>-1.2745311255640124E-2</v>
      </c>
      <c r="H341" s="191">
        <v>-9.0196906752441491E-3</v>
      </c>
      <c r="I341" s="191">
        <v>-3.6583555037045194E-3</v>
      </c>
      <c r="J341" s="174">
        <v>-2.4569796294200419E-2</v>
      </c>
      <c r="K341" s="154"/>
      <c r="M341" s="97"/>
      <c r="O341" s="97"/>
      <c r="P341" s="177"/>
      <c r="Q341" s="177"/>
      <c r="R341" s="177"/>
      <c r="S341" s="177"/>
      <c r="T341" s="177"/>
      <c r="U341" s="198"/>
      <c r="V341" s="177"/>
      <c r="W341" s="177"/>
      <c r="X341" s="2"/>
    </row>
    <row r="342" spans="5:24" x14ac:dyDescent="0.25">
      <c r="E342" s="190">
        <v>41191</v>
      </c>
      <c r="F342" s="191">
        <v>1.729658390520129E-2</v>
      </c>
      <c r="G342" s="191">
        <v>3.9042727151295292E-3</v>
      </c>
      <c r="H342" s="191">
        <v>1.1044941547262556E-2</v>
      </c>
      <c r="I342" s="191">
        <v>1.3914184416735E-2</v>
      </c>
      <c r="J342" s="174">
        <v>1.3728997958373391E-2</v>
      </c>
      <c r="K342" s="154"/>
      <c r="M342" s="97"/>
      <c r="O342" s="97"/>
      <c r="P342" s="177"/>
      <c r="Q342" s="177"/>
      <c r="R342" s="177"/>
      <c r="S342" s="177"/>
      <c r="T342" s="177"/>
      <c r="U342" s="198"/>
      <c r="V342" s="177"/>
      <c r="W342" s="177"/>
      <c r="X342" s="2"/>
    </row>
    <row r="343" spans="5:24" x14ac:dyDescent="0.25">
      <c r="E343" s="190">
        <v>41188</v>
      </c>
      <c r="F343" s="191">
        <v>1.4914464480373678E-3</v>
      </c>
      <c r="G343" s="191">
        <v>-6.7253983441295812E-3</v>
      </c>
      <c r="H343" s="191">
        <v>-4.1342026282120753E-3</v>
      </c>
      <c r="I343" s="191">
        <v>-2.2938628789688589E-3</v>
      </c>
      <c r="J343" s="174">
        <v>6.1009065239058698E-3</v>
      </c>
      <c r="K343" s="154"/>
      <c r="M343" s="97"/>
      <c r="O343" s="97"/>
      <c r="P343" s="177"/>
      <c r="Q343" s="177"/>
      <c r="R343" s="177"/>
      <c r="S343" s="177"/>
      <c r="T343" s="177"/>
      <c r="U343" s="198"/>
      <c r="V343" s="177"/>
      <c r="W343" s="177"/>
      <c r="X343" s="2"/>
    </row>
    <row r="344" spans="5:24" x14ac:dyDescent="0.25">
      <c r="E344" s="190">
        <v>41187</v>
      </c>
      <c r="F344" s="191">
        <v>7.4028660115841877E-3</v>
      </c>
      <c r="G344" s="191">
        <v>5.2594182818060014E-3</v>
      </c>
      <c r="H344" s="191">
        <v>4.4867077558544636E-3</v>
      </c>
      <c r="I344" s="191">
        <v>5.0216505088233952E-4</v>
      </c>
      <c r="J344" s="174">
        <v>-2.2230369366422376E-3</v>
      </c>
      <c r="K344" s="154"/>
      <c r="M344" s="97"/>
      <c r="O344" s="97"/>
      <c r="P344" s="177"/>
      <c r="Q344" s="177"/>
      <c r="R344" s="177"/>
      <c r="S344" s="177"/>
      <c r="T344" s="177"/>
      <c r="U344" s="198"/>
      <c r="V344" s="177"/>
      <c r="W344" s="177"/>
      <c r="X344" s="2"/>
    </row>
    <row r="345" spans="5:24" x14ac:dyDescent="0.25">
      <c r="E345" s="190">
        <v>41186</v>
      </c>
      <c r="F345" s="191">
        <v>4.4247612642586833E-4</v>
      </c>
      <c r="G345" s="191">
        <v>1.3469557961779234E-2</v>
      </c>
      <c r="H345" s="191">
        <v>-7.9321689852039157E-4</v>
      </c>
      <c r="I345" s="191">
        <v>5.1488184603783424E-5</v>
      </c>
      <c r="J345" s="174">
        <v>9.7616067837764785E-3</v>
      </c>
      <c r="K345" s="154"/>
      <c r="M345" s="97"/>
      <c r="O345" s="97"/>
      <c r="P345" s="177"/>
      <c r="Q345" s="177"/>
      <c r="R345" s="177"/>
      <c r="S345" s="177"/>
      <c r="T345" s="177"/>
      <c r="U345" s="198"/>
      <c r="V345" s="177"/>
      <c r="W345" s="177"/>
      <c r="X345" s="2"/>
    </row>
    <row r="346" spans="5:24" x14ac:dyDescent="0.25">
      <c r="E346" s="190">
        <v>41185</v>
      </c>
      <c r="F346" s="191">
        <v>4.2568041698340152E-3</v>
      </c>
      <c r="G346" s="191">
        <v>-6.4994694595801213E-3</v>
      </c>
      <c r="H346" s="191">
        <v>-9.9938668867123014E-3</v>
      </c>
      <c r="I346" s="191">
        <v>4.9968083392172456E-3</v>
      </c>
      <c r="J346" s="174">
        <v>5.9027942432678003E-3</v>
      </c>
      <c r="K346" s="154"/>
      <c r="M346" s="97"/>
      <c r="O346" s="97"/>
      <c r="P346" s="177"/>
      <c r="Q346" s="177"/>
      <c r="R346" s="177"/>
      <c r="S346" s="177"/>
      <c r="T346" s="177"/>
      <c r="U346" s="198"/>
      <c r="V346" s="177"/>
      <c r="W346" s="177"/>
      <c r="X346" s="2"/>
    </row>
    <row r="347" spans="5:24" x14ac:dyDescent="0.25">
      <c r="E347" s="190">
        <v>41184</v>
      </c>
      <c r="F347" s="191">
        <v>-4.6992802962601008E-3</v>
      </c>
      <c r="G347" s="191">
        <v>1.080509711403353E-3</v>
      </c>
      <c r="H347" s="191">
        <v>-6.260920219779008E-3</v>
      </c>
      <c r="I347" s="191">
        <v>-6.1038097344160505E-3</v>
      </c>
      <c r="J347" s="174">
        <v>8.7783482165466262E-3</v>
      </c>
      <c r="K347" s="154"/>
      <c r="M347" s="97"/>
      <c r="O347" s="97"/>
      <c r="P347" s="177"/>
      <c r="Q347" s="177"/>
      <c r="R347" s="177"/>
      <c r="S347" s="177"/>
      <c r="T347" s="177"/>
      <c r="U347" s="198"/>
      <c r="V347" s="177"/>
      <c r="W347" s="177"/>
      <c r="X347" s="2"/>
    </row>
    <row r="348" spans="5:24" x14ac:dyDescent="0.25">
      <c r="E348" s="190">
        <v>41181</v>
      </c>
      <c r="F348" s="191">
        <v>7.7253841902801225E-3</v>
      </c>
      <c r="G348" s="191">
        <v>1.1463435635654953E-2</v>
      </c>
      <c r="H348" s="191">
        <v>4.9532952059474153E-3</v>
      </c>
      <c r="I348" s="191">
        <v>2.9375374053159948E-3</v>
      </c>
      <c r="J348" s="174">
        <v>2.8482407219081493E-3</v>
      </c>
      <c r="K348" s="154"/>
      <c r="M348" s="97"/>
      <c r="O348" s="97"/>
      <c r="P348" s="177"/>
      <c r="Q348" s="177"/>
      <c r="R348" s="177"/>
      <c r="S348" s="177"/>
      <c r="T348" s="177"/>
      <c r="U348" s="198"/>
      <c r="V348" s="177"/>
      <c r="W348" s="177"/>
      <c r="X348" s="2"/>
    </row>
    <row r="349" spans="5:24" x14ac:dyDescent="0.25">
      <c r="E349" s="190">
        <v>41180</v>
      </c>
      <c r="F349" s="191">
        <v>-1.5654842655526895E-2</v>
      </c>
      <c r="G349" s="191">
        <v>-8.9055493310371478E-3</v>
      </c>
      <c r="H349" s="191">
        <v>-3.3917741660672873E-3</v>
      </c>
      <c r="I349" s="191">
        <v>-8.4159743883590807E-3</v>
      </c>
      <c r="J349" s="174">
        <v>6.2949541114868217E-3</v>
      </c>
      <c r="K349" s="154"/>
      <c r="M349" s="97"/>
      <c r="O349" s="97"/>
      <c r="P349" s="177"/>
      <c r="Q349" s="177"/>
      <c r="R349" s="177"/>
      <c r="S349" s="177"/>
      <c r="T349" s="177"/>
      <c r="U349" s="198"/>
      <c r="V349" s="177"/>
      <c r="W349" s="177"/>
      <c r="X349" s="2"/>
    </row>
    <row r="350" spans="5:24" x14ac:dyDescent="0.25">
      <c r="E350" s="190">
        <v>41179</v>
      </c>
      <c r="F350" s="191">
        <v>7.5756893546931828E-3</v>
      </c>
      <c r="G350" s="191">
        <v>5.9136982120509189E-4</v>
      </c>
      <c r="H350" s="191">
        <v>-1.4651561186578678E-2</v>
      </c>
      <c r="I350" s="191">
        <v>-1.8535602852343363E-3</v>
      </c>
      <c r="J350" s="174">
        <v>3.5942336553065439E-2</v>
      </c>
      <c r="K350" s="154"/>
      <c r="M350" s="97"/>
      <c r="O350" s="97"/>
      <c r="P350" s="177"/>
      <c r="Q350" s="177"/>
      <c r="R350" s="177"/>
      <c r="S350" s="177"/>
      <c r="T350" s="177"/>
      <c r="U350" s="198"/>
      <c r="V350" s="177"/>
      <c r="W350" s="177"/>
      <c r="X350" s="2"/>
    </row>
    <row r="351" spans="5:24" x14ac:dyDescent="0.25">
      <c r="E351" s="190">
        <v>41178</v>
      </c>
      <c r="F351" s="191">
        <v>1.8586903018308041E-3</v>
      </c>
      <c r="G351" s="191">
        <v>2.8623844841685659E-3</v>
      </c>
      <c r="H351" s="191">
        <v>2.9988913803949712E-3</v>
      </c>
      <c r="I351" s="191">
        <v>1.1302297037339442E-2</v>
      </c>
      <c r="J351" s="174">
        <v>-2.0806710067978497E-3</v>
      </c>
      <c r="K351" s="154"/>
      <c r="M351" s="97"/>
      <c r="O351" s="97"/>
      <c r="P351" s="177"/>
      <c r="Q351" s="177"/>
      <c r="R351" s="177"/>
      <c r="S351" s="177"/>
      <c r="T351" s="177"/>
      <c r="U351" s="198"/>
      <c r="V351" s="177"/>
      <c r="W351" s="177"/>
      <c r="X351" s="2"/>
    </row>
    <row r="352" spans="5:24" x14ac:dyDescent="0.25">
      <c r="E352" s="190">
        <v>41177</v>
      </c>
      <c r="F352" s="191">
        <v>1.5072642543440071E-3</v>
      </c>
      <c r="G352" s="191">
        <v>-4.9303541350086766E-3</v>
      </c>
      <c r="H352" s="191">
        <v>-5.4769926341980898E-3</v>
      </c>
      <c r="I352" s="191">
        <v>-1.6258023005144603E-2</v>
      </c>
      <c r="J352" s="174">
        <v>-8.2790012685306346E-3</v>
      </c>
      <c r="K352" s="154"/>
      <c r="M352" s="97"/>
      <c r="O352" s="97"/>
      <c r="P352" s="177"/>
      <c r="Q352" s="177"/>
      <c r="R352" s="177"/>
      <c r="S352" s="177"/>
      <c r="T352" s="177"/>
      <c r="U352" s="198"/>
      <c r="V352" s="177"/>
      <c r="W352" s="177"/>
      <c r="X352" s="2"/>
    </row>
    <row r="353" spans="5:24" x14ac:dyDescent="0.25">
      <c r="E353" s="190">
        <v>41174</v>
      </c>
      <c r="F353" s="191">
        <v>-1.6804374486920331E-2</v>
      </c>
      <c r="G353" s="191">
        <v>-4.514686014040265E-3</v>
      </c>
      <c r="H353" s="191">
        <v>-1.6204556598160651E-3</v>
      </c>
      <c r="I353" s="191">
        <v>-3.9387081582418739E-4</v>
      </c>
      <c r="J353" s="174">
        <v>-8.7952056585799045E-3</v>
      </c>
      <c r="K353" s="154"/>
      <c r="M353" s="97"/>
      <c r="O353" s="97"/>
      <c r="P353" s="177"/>
      <c r="Q353" s="177"/>
      <c r="R353" s="177"/>
      <c r="S353" s="177"/>
      <c r="T353" s="177"/>
      <c r="U353" s="198"/>
      <c r="V353" s="177"/>
      <c r="W353" s="177"/>
      <c r="X353" s="2"/>
    </row>
    <row r="354" spans="5:24" x14ac:dyDescent="0.25">
      <c r="E354" s="190">
        <v>41173</v>
      </c>
      <c r="F354" s="191">
        <v>9.3791844505734818E-3</v>
      </c>
      <c r="G354" s="191">
        <v>8.4570166783563654E-3</v>
      </c>
      <c r="H354" s="191">
        <v>3.670700914382331E-3</v>
      </c>
      <c r="I354" s="191">
        <v>1.4059129058866839E-2</v>
      </c>
      <c r="J354" s="174">
        <v>1.9154877933908319E-2</v>
      </c>
      <c r="K354" s="154"/>
      <c r="M354" s="97"/>
      <c r="O354" s="97"/>
      <c r="P354" s="177"/>
      <c r="Q354" s="177"/>
      <c r="R354" s="177"/>
      <c r="S354" s="177"/>
      <c r="T354" s="177"/>
      <c r="U354" s="198"/>
      <c r="V354" s="177"/>
      <c r="W354" s="177"/>
      <c r="X354" s="2"/>
    </row>
    <row r="355" spans="5:24" x14ac:dyDescent="0.25">
      <c r="E355" s="190">
        <v>41172</v>
      </c>
      <c r="F355" s="191">
        <v>-1.7615847379587088E-4</v>
      </c>
      <c r="G355" s="191">
        <v>7.6333449748450053E-3</v>
      </c>
      <c r="H355" s="191">
        <v>4.1135194799870392E-3</v>
      </c>
      <c r="I355" s="191">
        <v>6.2159736649727987E-3</v>
      </c>
      <c r="J355" s="174">
        <v>1.6197041743923092E-2</v>
      </c>
      <c r="K355" s="154"/>
      <c r="M355" s="97"/>
      <c r="O355" s="97"/>
      <c r="P355" s="177"/>
      <c r="Q355" s="177"/>
      <c r="R355" s="177"/>
      <c r="S355" s="177"/>
      <c r="T355" s="177"/>
      <c r="U355" s="198"/>
      <c r="V355" s="177"/>
      <c r="W355" s="177"/>
      <c r="X355" s="2"/>
    </row>
    <row r="356" spans="5:24" x14ac:dyDescent="0.25">
      <c r="E356" s="190">
        <v>41171</v>
      </c>
      <c r="F356" s="191">
        <v>-8.7988670384758921E-5</v>
      </c>
      <c r="G356" s="191">
        <v>8.0931109188624954E-3</v>
      </c>
      <c r="H356" s="191">
        <v>1.0705394222800974E-2</v>
      </c>
      <c r="I356" s="191">
        <v>7.4295103413382141E-3</v>
      </c>
      <c r="J356" s="174">
        <v>-1.1126162739435196E-2</v>
      </c>
      <c r="K356" s="154"/>
      <c r="M356" s="97"/>
      <c r="O356" s="97"/>
      <c r="P356" s="177"/>
      <c r="Q356" s="177"/>
      <c r="R356" s="177"/>
      <c r="S356" s="177"/>
      <c r="T356" s="177"/>
      <c r="U356" s="198"/>
      <c r="V356" s="177"/>
      <c r="W356" s="177"/>
      <c r="X356" s="2"/>
    </row>
    <row r="357" spans="5:24" x14ac:dyDescent="0.25">
      <c r="E357" s="190">
        <v>41170</v>
      </c>
      <c r="F357" s="191">
        <v>-1.1728877524525325E-2</v>
      </c>
      <c r="G357" s="191">
        <v>3.2155466431420666E-3</v>
      </c>
      <c r="H357" s="191">
        <v>-6.0727763505861077E-4</v>
      </c>
      <c r="I357" s="191">
        <v>-4.1444532269823845E-3</v>
      </c>
      <c r="J357" s="174">
        <v>3.8950370759429291E-3</v>
      </c>
      <c r="K357" s="154"/>
      <c r="M357" s="97"/>
      <c r="O357" s="97"/>
      <c r="P357" s="177"/>
      <c r="Q357" s="177"/>
      <c r="R357" s="177"/>
      <c r="S357" s="177"/>
      <c r="T357" s="177"/>
      <c r="U357" s="198"/>
      <c r="V357" s="177"/>
      <c r="W357" s="177"/>
      <c r="X357" s="2"/>
    </row>
    <row r="358" spans="5:24" x14ac:dyDescent="0.25">
      <c r="E358" s="190">
        <v>41167</v>
      </c>
      <c r="F358" s="191">
        <v>-5.6401717200133721E-3</v>
      </c>
      <c r="G358" s="191">
        <v>-1.1064668193201945E-3</v>
      </c>
      <c r="H358" s="191">
        <v>-7.4324743014595367E-3</v>
      </c>
      <c r="I358" s="191">
        <v>-3.7387168016999265E-3</v>
      </c>
      <c r="J358" s="174">
        <v>-8.9659160804308764E-3</v>
      </c>
      <c r="K358" s="154"/>
      <c r="M358" s="97"/>
      <c r="O358" s="97"/>
      <c r="P358" s="177"/>
      <c r="Q358" s="177"/>
      <c r="R358" s="177"/>
      <c r="S358" s="177"/>
      <c r="T358" s="177"/>
      <c r="U358" s="198"/>
      <c r="V358" s="177"/>
      <c r="W358" s="177"/>
      <c r="X358" s="2"/>
    </row>
    <row r="359" spans="5:24" x14ac:dyDescent="0.25">
      <c r="E359" s="190">
        <v>41166</v>
      </c>
      <c r="F359" s="191">
        <v>3.3433243578209496E-2</v>
      </c>
      <c r="G359" s="191">
        <v>7.6699084692755425E-3</v>
      </c>
      <c r="H359" s="191">
        <v>8.3002554195455661E-3</v>
      </c>
      <c r="I359" s="191">
        <v>1.2084253293151081E-2</v>
      </c>
      <c r="J359" s="174">
        <v>8.6657385269444352E-3</v>
      </c>
      <c r="K359" s="154"/>
      <c r="M359" s="97"/>
      <c r="O359" s="97"/>
      <c r="P359" s="177"/>
      <c r="Q359" s="177"/>
      <c r="R359" s="177"/>
      <c r="S359" s="177"/>
      <c r="T359" s="177"/>
      <c r="U359" s="198"/>
      <c r="V359" s="177"/>
      <c r="W359" s="177"/>
      <c r="X359" s="2"/>
    </row>
    <row r="360" spans="5:24" x14ac:dyDescent="0.25">
      <c r="E360" s="190">
        <v>41165</v>
      </c>
      <c r="F360" s="191">
        <v>3.4775110163753765E-2</v>
      </c>
      <c r="G360" s="191">
        <v>-6.8654669569499938E-3</v>
      </c>
      <c r="H360" s="191">
        <v>3.9145466469953294E-3</v>
      </c>
      <c r="I360" s="191">
        <v>3.678922562042118E-3</v>
      </c>
      <c r="J360" s="174">
        <v>-5.3874733009032123E-3</v>
      </c>
      <c r="K360" s="154"/>
      <c r="M360" s="97"/>
      <c r="O360" s="97"/>
      <c r="P360" s="177"/>
      <c r="Q360" s="177"/>
      <c r="R360" s="177"/>
      <c r="S360" s="177"/>
      <c r="T360" s="177"/>
      <c r="U360" s="198"/>
      <c r="V360" s="177"/>
      <c r="W360" s="177"/>
      <c r="X360" s="2"/>
    </row>
    <row r="361" spans="5:24" x14ac:dyDescent="0.25">
      <c r="E361" s="190">
        <v>41164</v>
      </c>
      <c r="F361" s="191">
        <v>2.3525994245022837E-2</v>
      </c>
      <c r="G361" s="191">
        <v>-7.2179973501619379E-3</v>
      </c>
      <c r="H361" s="191">
        <v>-1.0577385500876873E-2</v>
      </c>
      <c r="I361" s="191">
        <v>-1.2206545012412525E-2</v>
      </c>
      <c r="J361" s="174">
        <v>-3.317502181297758E-2</v>
      </c>
      <c r="K361" s="154"/>
      <c r="M361" s="97"/>
      <c r="O361" s="97"/>
      <c r="P361" s="177"/>
      <c r="Q361" s="177"/>
      <c r="R361" s="177"/>
      <c r="S361" s="177"/>
      <c r="T361" s="177"/>
      <c r="U361" s="198"/>
      <c r="V361" s="177"/>
      <c r="W361" s="177"/>
      <c r="X361" s="2"/>
    </row>
    <row r="362" spans="5:24" x14ac:dyDescent="0.25">
      <c r="E362" s="190">
        <v>41163</v>
      </c>
      <c r="F362" s="191">
        <v>2.2151777130272228E-2</v>
      </c>
      <c r="G362" s="191">
        <v>1.9772620218180641E-2</v>
      </c>
      <c r="H362" s="191">
        <v>1.1885694731279071E-2</v>
      </c>
      <c r="I362" s="191">
        <v>1.2246073758913432E-2</v>
      </c>
      <c r="J362" s="174">
        <v>8.118533625614972E-3</v>
      </c>
      <c r="K362" s="154"/>
      <c r="M362" s="97"/>
      <c r="O362" s="97"/>
      <c r="P362" s="177"/>
      <c r="Q362" s="177"/>
      <c r="R362" s="177"/>
      <c r="S362" s="177"/>
      <c r="T362" s="177"/>
      <c r="U362" s="198"/>
      <c r="V362" s="177"/>
      <c r="W362" s="177"/>
      <c r="X362" s="2"/>
    </row>
    <row r="363" spans="5:24" x14ac:dyDescent="0.25">
      <c r="E363" s="190">
        <v>41160</v>
      </c>
      <c r="F363" s="191">
        <v>-2.2910227556053618E-2</v>
      </c>
      <c r="G363" s="191">
        <v>-1.8473252043788146E-2</v>
      </c>
      <c r="H363" s="191">
        <v>-1.3781320722752769E-2</v>
      </c>
      <c r="I363" s="191">
        <v>-2.0404927168604554E-2</v>
      </c>
      <c r="J363" s="174">
        <v>-2.1029273038519647E-2</v>
      </c>
      <c r="K363" s="154"/>
      <c r="M363" s="97"/>
      <c r="O363" s="97"/>
      <c r="P363" s="177"/>
      <c r="Q363" s="177"/>
      <c r="R363" s="177"/>
      <c r="S363" s="177"/>
      <c r="T363" s="177"/>
      <c r="U363" s="198"/>
      <c r="V363" s="177"/>
      <c r="W363" s="177"/>
      <c r="X363" s="2"/>
    </row>
    <row r="364" spans="5:24" x14ac:dyDescent="0.25">
      <c r="E364" s="190">
        <v>41159</v>
      </c>
      <c r="F364" s="191">
        <v>-2.6558385425561565E-2</v>
      </c>
      <c r="G364" s="191">
        <v>4.1093140397620914E-3</v>
      </c>
      <c r="H364" s="191">
        <v>-6.4353528097918968E-3</v>
      </c>
      <c r="I364" s="191">
        <v>-6.4666498465273158E-3</v>
      </c>
      <c r="J364" s="174">
        <v>9.163892482550038E-3</v>
      </c>
      <c r="K364" s="154"/>
      <c r="M364" s="97"/>
      <c r="O364" s="97"/>
      <c r="P364" s="177"/>
      <c r="Q364" s="177"/>
      <c r="R364" s="177"/>
      <c r="S364" s="177"/>
      <c r="T364" s="177"/>
      <c r="U364" s="198"/>
      <c r="V364" s="177"/>
      <c r="W364" s="177"/>
      <c r="X364" s="2"/>
    </row>
    <row r="365" spans="5:24" x14ac:dyDescent="0.25">
      <c r="E365" s="190">
        <v>41158</v>
      </c>
      <c r="F365" s="191">
        <v>6.1093802722654448E-3</v>
      </c>
      <c r="G365" s="191">
        <v>7.8645734031471768E-3</v>
      </c>
      <c r="H365" s="191">
        <v>-2.8184727707724253E-3</v>
      </c>
      <c r="I365" s="191">
        <v>3.4600591363178609E-4</v>
      </c>
      <c r="J365" s="174">
        <v>2.0161385606500522E-3</v>
      </c>
      <c r="K365" s="154"/>
      <c r="M365" s="97"/>
      <c r="O365" s="97"/>
      <c r="P365" s="177"/>
      <c r="Q365" s="177"/>
      <c r="R365" s="177"/>
      <c r="S365" s="177"/>
      <c r="T365" s="177"/>
      <c r="U365" s="198"/>
      <c r="V365" s="177"/>
      <c r="W365" s="177"/>
      <c r="X365" s="2"/>
    </row>
    <row r="366" spans="5:24" x14ac:dyDescent="0.25">
      <c r="E366" s="190">
        <v>41157</v>
      </c>
      <c r="F366" s="191">
        <v>-2.7857129706709171E-4</v>
      </c>
      <c r="G366" s="191">
        <v>9.1518728879516186E-3</v>
      </c>
      <c r="H366" s="191">
        <v>1.2184726495994315E-2</v>
      </c>
      <c r="I366" s="191">
        <v>1.1111648394231935E-2</v>
      </c>
      <c r="J366" s="174">
        <v>5.49186326973072E-3</v>
      </c>
      <c r="K366" s="154"/>
      <c r="M366" s="97"/>
      <c r="O366" s="97"/>
      <c r="P366" s="177"/>
      <c r="Q366" s="177"/>
      <c r="R366" s="177"/>
      <c r="S366" s="177"/>
      <c r="T366" s="177"/>
      <c r="U366" s="198"/>
      <c r="V366" s="177"/>
      <c r="W366" s="177"/>
      <c r="X366" s="2"/>
    </row>
    <row r="367" spans="5:24" x14ac:dyDescent="0.25">
      <c r="E367" s="190">
        <v>41153</v>
      </c>
      <c r="F367" s="191">
        <v>9.3258255705042283E-3</v>
      </c>
      <c r="G367" s="191">
        <v>2.7620111753272544E-3</v>
      </c>
      <c r="H367" s="191">
        <v>3.7191356215407084E-3</v>
      </c>
      <c r="I367" s="191">
        <v>3.4799714536236808E-3</v>
      </c>
      <c r="J367" s="174">
        <v>2.4649140672312164E-2</v>
      </c>
      <c r="K367" s="154"/>
      <c r="M367" s="97"/>
      <c r="O367" s="97"/>
      <c r="P367" s="177"/>
      <c r="Q367" s="177"/>
      <c r="R367" s="177"/>
      <c r="S367" s="177"/>
      <c r="T367" s="177"/>
      <c r="U367" s="198"/>
      <c r="V367" s="177"/>
      <c r="W367" s="177"/>
      <c r="X367" s="2"/>
    </row>
    <row r="368" spans="5:24" x14ac:dyDescent="0.25">
      <c r="E368" s="190">
        <v>41152</v>
      </c>
      <c r="F368" s="191">
        <v>5.9202011809895731E-3</v>
      </c>
      <c r="G368" s="191">
        <v>1.0193302310425695E-2</v>
      </c>
      <c r="H368" s="191">
        <v>-2.2504197631456209E-3</v>
      </c>
      <c r="I368" s="191">
        <v>2.2529078252137985E-3</v>
      </c>
      <c r="J368" s="174">
        <v>-5.9243239284829585E-3</v>
      </c>
      <c r="K368" s="154"/>
      <c r="M368" s="97"/>
      <c r="O368" s="97"/>
      <c r="P368" s="177"/>
      <c r="Q368" s="177"/>
      <c r="R368" s="177"/>
      <c r="S368" s="177"/>
      <c r="T368" s="177"/>
      <c r="U368" s="198"/>
      <c r="V368" s="177"/>
      <c r="W368" s="177"/>
      <c r="X368" s="2"/>
    </row>
    <row r="369" spans="5:24" x14ac:dyDescent="0.25">
      <c r="E369" s="190">
        <v>41151</v>
      </c>
      <c r="F369" s="191">
        <v>9.4291762525226862E-4</v>
      </c>
      <c r="G369" s="191">
        <v>-4.7492219572081561E-3</v>
      </c>
      <c r="H369" s="191">
        <v>2.5973270316500918E-3</v>
      </c>
      <c r="I369" s="191">
        <v>-2.6560602280961735E-3</v>
      </c>
      <c r="J369" s="174">
        <v>-7.0628623016705657E-3</v>
      </c>
      <c r="K369" s="154"/>
      <c r="M369" s="97"/>
      <c r="O369" s="97"/>
      <c r="P369" s="177"/>
      <c r="Q369" s="177"/>
      <c r="R369" s="177"/>
      <c r="S369" s="177"/>
      <c r="T369" s="177"/>
      <c r="U369" s="198"/>
      <c r="V369" s="177"/>
      <c r="W369" s="177"/>
      <c r="X369" s="2"/>
    </row>
    <row r="370" spans="5:24" x14ac:dyDescent="0.25">
      <c r="E370" s="190">
        <v>41150</v>
      </c>
      <c r="F370" s="191">
        <v>-7.7059628131752435E-3</v>
      </c>
      <c r="G370" s="191">
        <v>3.1979608626554455E-3</v>
      </c>
      <c r="H370" s="191">
        <v>7.3082603740609675E-3</v>
      </c>
      <c r="I370" s="191">
        <v>-3.9708298765264247E-3</v>
      </c>
      <c r="J370" s="174">
        <v>-4.0974464000565914E-3</v>
      </c>
      <c r="K370" s="154"/>
      <c r="M370" s="97"/>
      <c r="O370" s="97"/>
      <c r="P370" s="177"/>
      <c r="Q370" s="177"/>
      <c r="R370" s="177"/>
      <c r="S370" s="177"/>
      <c r="T370" s="177"/>
      <c r="U370" s="198"/>
      <c r="V370" s="177"/>
      <c r="W370" s="177"/>
      <c r="X370" s="2"/>
    </row>
    <row r="371" spans="5:24" x14ac:dyDescent="0.25">
      <c r="E371" s="190">
        <v>41149</v>
      </c>
      <c r="F371" s="191">
        <v>-1.1226157758706958E-3</v>
      </c>
      <c r="G371" s="191">
        <v>3.2083689241102515E-3</v>
      </c>
      <c r="H371" s="191">
        <v>8.4401848174044582E-3</v>
      </c>
      <c r="I371" s="191">
        <v>3.3859576052664882E-3</v>
      </c>
      <c r="J371" s="174">
        <v>2.3394613634451118E-3</v>
      </c>
      <c r="K371" s="154"/>
      <c r="M371" s="97"/>
      <c r="O371" s="97"/>
      <c r="P371" s="177"/>
      <c r="Q371" s="177"/>
      <c r="R371" s="177"/>
      <c r="S371" s="177"/>
      <c r="T371" s="177"/>
      <c r="U371" s="198"/>
      <c r="V371" s="177"/>
      <c r="W371" s="177"/>
      <c r="X371" s="2"/>
    </row>
    <row r="372" spans="5:24" x14ac:dyDescent="0.25">
      <c r="E372" s="190">
        <v>41146</v>
      </c>
      <c r="F372" s="191">
        <v>-5.8741305147823374E-3</v>
      </c>
      <c r="G372" s="191">
        <v>9.1637195128992203E-3</v>
      </c>
      <c r="H372" s="191">
        <v>-8.6135143952841432E-3</v>
      </c>
      <c r="I372" s="191">
        <v>1.689528632490428E-4</v>
      </c>
      <c r="J372" s="174">
        <v>-1.755008978786325E-3</v>
      </c>
      <c r="K372" s="154"/>
      <c r="M372" s="97"/>
      <c r="O372" s="97"/>
      <c r="P372" s="177"/>
      <c r="Q372" s="177"/>
      <c r="R372" s="177"/>
      <c r="S372" s="177"/>
      <c r="T372" s="177"/>
      <c r="U372" s="198"/>
      <c r="V372" s="177"/>
      <c r="W372" s="177"/>
      <c r="X372" s="2"/>
    </row>
    <row r="373" spans="5:24" x14ac:dyDescent="0.25">
      <c r="E373" s="190">
        <v>41145</v>
      </c>
      <c r="F373" s="191">
        <v>-4.2670147891117425E-3</v>
      </c>
      <c r="G373" s="191">
        <v>6.2816591162649475E-4</v>
      </c>
      <c r="H373" s="191">
        <v>4.8630970242738549E-3</v>
      </c>
      <c r="I373" s="191">
        <v>-2.9894025990926418E-4</v>
      </c>
      <c r="J373" s="174">
        <v>-1.459982921201591E-3</v>
      </c>
      <c r="K373" s="154"/>
      <c r="M373" s="97"/>
      <c r="O373" s="97"/>
      <c r="P373" s="177"/>
      <c r="Q373" s="177"/>
      <c r="R373" s="177"/>
      <c r="S373" s="177"/>
      <c r="T373" s="177"/>
      <c r="U373" s="198"/>
      <c r="V373" s="177"/>
      <c r="W373" s="177"/>
      <c r="X373" s="2"/>
    </row>
    <row r="374" spans="5:24" x14ac:dyDescent="0.25">
      <c r="E374" s="190">
        <v>41144</v>
      </c>
      <c r="F374" s="191">
        <v>-7.561784199117876E-3</v>
      </c>
      <c r="G374" s="191">
        <v>-7.9243004702752411E-3</v>
      </c>
      <c r="H374" s="191">
        <v>-2.7817490923855949E-3</v>
      </c>
      <c r="I374" s="191">
        <v>-3.1653010748771636E-3</v>
      </c>
      <c r="J374" s="174">
        <v>4.0935252255324345E-3</v>
      </c>
      <c r="K374" s="154"/>
      <c r="M374" s="97"/>
      <c r="O374" s="97"/>
      <c r="P374" s="177"/>
      <c r="Q374" s="177"/>
      <c r="R374" s="177"/>
      <c r="S374" s="177"/>
      <c r="T374" s="177"/>
      <c r="U374" s="198"/>
      <c r="V374" s="177"/>
      <c r="W374" s="177"/>
      <c r="X374" s="2"/>
    </row>
    <row r="375" spans="5:24" x14ac:dyDescent="0.25">
      <c r="E375" s="190">
        <v>41143</v>
      </c>
      <c r="F375" s="191">
        <v>3.1283701469073419E-3</v>
      </c>
      <c r="G375" s="191">
        <v>5.2060321703965556E-3</v>
      </c>
      <c r="H375" s="191">
        <v>-1.9948299567475506E-3</v>
      </c>
      <c r="I375" s="191">
        <v>-9.0669133729166164E-5</v>
      </c>
      <c r="J375" s="174">
        <v>4.9934266804899765E-3</v>
      </c>
      <c r="K375" s="154"/>
      <c r="M375" s="97"/>
      <c r="O375" s="97"/>
      <c r="P375" s="177"/>
      <c r="Q375" s="177"/>
      <c r="R375" s="177"/>
      <c r="S375" s="177"/>
      <c r="T375" s="177"/>
      <c r="U375" s="198"/>
      <c r="V375" s="177"/>
      <c r="W375" s="177"/>
      <c r="X375" s="2"/>
    </row>
    <row r="376" spans="5:24" x14ac:dyDescent="0.25">
      <c r="E376" s="190">
        <v>41142</v>
      </c>
      <c r="F376" s="191">
        <v>-7.80287813789147E-3</v>
      </c>
      <c r="G376" s="191">
        <v>5.9683655025756866E-3</v>
      </c>
      <c r="H376" s="191">
        <v>3.5585499439098676E-3</v>
      </c>
      <c r="I376" s="191">
        <v>-4.2259333685603822E-3</v>
      </c>
      <c r="J376" s="174">
        <v>-1.0836368757131933E-2</v>
      </c>
      <c r="K376" s="154"/>
      <c r="M376" s="97"/>
      <c r="O376" s="97"/>
      <c r="P376" s="177"/>
      <c r="Q376" s="177"/>
      <c r="R376" s="177"/>
      <c r="S376" s="177"/>
      <c r="T376" s="177"/>
      <c r="U376" s="198"/>
      <c r="V376" s="177"/>
      <c r="W376" s="177"/>
      <c r="X376" s="2"/>
    </row>
    <row r="377" spans="5:24" x14ac:dyDescent="0.25">
      <c r="E377" s="190">
        <v>41139</v>
      </c>
      <c r="F377" s="191">
        <v>2.563658398809978E-3</v>
      </c>
      <c r="G377" s="191">
        <v>-5.2490242160937973E-4</v>
      </c>
      <c r="H377" s="191">
        <v>-1.8265137020530238E-2</v>
      </c>
      <c r="I377" s="191">
        <v>-2.6788479337757024E-3</v>
      </c>
      <c r="J377" s="174">
        <v>-9.2779990819656499E-3</v>
      </c>
      <c r="K377" s="154"/>
      <c r="M377" s="97"/>
      <c r="O377" s="97"/>
      <c r="P377" s="177"/>
      <c r="Q377" s="177"/>
      <c r="R377" s="177"/>
      <c r="S377" s="177"/>
      <c r="T377" s="177"/>
      <c r="U377" s="198"/>
      <c r="V377" s="177"/>
      <c r="W377" s="177"/>
      <c r="X377" s="2"/>
    </row>
    <row r="378" spans="5:24" x14ac:dyDescent="0.25">
      <c r="E378" s="190">
        <v>41138</v>
      </c>
      <c r="F378" s="191">
        <v>-1.2825348619897351E-3</v>
      </c>
      <c r="G378" s="191">
        <v>-3.3533606927141088E-3</v>
      </c>
      <c r="H378" s="191">
        <v>2.560810967601515E-4</v>
      </c>
      <c r="I378" s="191">
        <v>-3.0948497381671062E-3</v>
      </c>
      <c r="J378" s="174">
        <v>1.3072011198990751E-2</v>
      </c>
      <c r="K378" s="154"/>
      <c r="M378" s="97"/>
      <c r="O378" s="97"/>
      <c r="P378" s="177"/>
      <c r="Q378" s="177"/>
      <c r="R378" s="177"/>
      <c r="S378" s="177"/>
      <c r="T378" s="177"/>
      <c r="U378" s="198"/>
      <c r="V378" s="177"/>
      <c r="W378" s="177"/>
      <c r="X378" s="2"/>
    </row>
    <row r="379" spans="5:24" x14ac:dyDescent="0.25">
      <c r="E379" s="190">
        <v>41137</v>
      </c>
      <c r="F379" s="191">
        <v>-1.463953553790533E-3</v>
      </c>
      <c r="G379" s="191">
        <v>-3.137747525758428E-4</v>
      </c>
      <c r="H379" s="191">
        <v>-7.1476981971437658E-3</v>
      </c>
      <c r="I379" s="191">
        <v>3.5579601726863641E-3</v>
      </c>
      <c r="J379" s="174">
        <v>-2.9236707091901727E-4</v>
      </c>
      <c r="K379" s="154"/>
      <c r="M379" s="97"/>
      <c r="O379" s="97"/>
      <c r="P379" s="177"/>
      <c r="Q379" s="177"/>
      <c r="R379" s="177"/>
      <c r="S379" s="177"/>
      <c r="T379" s="177"/>
      <c r="U379" s="198"/>
      <c r="V379" s="177"/>
      <c r="W379" s="177"/>
      <c r="X379" s="2"/>
    </row>
    <row r="380" spans="5:24" x14ac:dyDescent="0.25">
      <c r="E380" s="190">
        <v>41136</v>
      </c>
      <c r="F380" s="191">
        <v>-9.1409217111445933E-4</v>
      </c>
      <c r="G380" s="191">
        <v>-8.5389350754444277E-3</v>
      </c>
      <c r="H380" s="191">
        <v>-4.905750183094853E-3</v>
      </c>
      <c r="I380" s="191">
        <v>-6.79671109539537E-3</v>
      </c>
      <c r="J380" s="174">
        <v>9.9884555302213809E-3</v>
      </c>
      <c r="K380" s="154"/>
      <c r="M380" s="97"/>
      <c r="O380" s="97"/>
      <c r="P380" s="177"/>
      <c r="Q380" s="177"/>
      <c r="R380" s="177"/>
      <c r="S380" s="177"/>
      <c r="T380" s="177"/>
      <c r="U380" s="198"/>
      <c r="V380" s="177"/>
      <c r="W380" s="177"/>
      <c r="X380" s="2"/>
    </row>
    <row r="381" spans="5:24" x14ac:dyDescent="0.25">
      <c r="E381" s="190">
        <v>41135</v>
      </c>
      <c r="F381" s="191">
        <v>1.1945597161083787E-2</v>
      </c>
      <c r="G381" s="191">
        <v>3.3236817925317414E-3</v>
      </c>
      <c r="H381" s="191">
        <v>-8.402126479257789E-3</v>
      </c>
      <c r="I381" s="191">
        <v>-9.9634541084752987E-4</v>
      </c>
      <c r="J381" s="174">
        <v>3.8454922656753687E-3</v>
      </c>
      <c r="K381" s="154"/>
      <c r="M381" s="97"/>
      <c r="O381" s="97"/>
      <c r="P381" s="177"/>
      <c r="Q381" s="177"/>
      <c r="R381" s="177"/>
      <c r="S381" s="177"/>
      <c r="T381" s="177"/>
      <c r="U381" s="198"/>
      <c r="V381" s="177"/>
      <c r="W381" s="177"/>
      <c r="X381" s="2"/>
    </row>
    <row r="382" spans="5:24" x14ac:dyDescent="0.25">
      <c r="E382" s="190">
        <v>41132</v>
      </c>
      <c r="F382" s="191">
        <v>2.3136815380402648E-3</v>
      </c>
      <c r="G382" s="191">
        <v>-4.2564949146701352E-3</v>
      </c>
      <c r="H382" s="191">
        <v>1.1721144985679373E-3</v>
      </c>
      <c r="I382" s="191">
        <v>-2.0789960170111165E-3</v>
      </c>
      <c r="J382" s="174">
        <v>2.9683656123876681E-3</v>
      </c>
      <c r="K382" s="154"/>
      <c r="M382" s="97"/>
      <c r="O382" s="97"/>
      <c r="P382" s="177"/>
      <c r="Q382" s="177"/>
      <c r="R382" s="177"/>
      <c r="S382" s="177"/>
      <c r="T382" s="177"/>
      <c r="U382" s="198"/>
      <c r="V382" s="177"/>
      <c r="W382" s="177"/>
      <c r="X382" s="2"/>
    </row>
    <row r="383" spans="5:24" x14ac:dyDescent="0.25">
      <c r="E383" s="190">
        <v>41131</v>
      </c>
      <c r="F383" s="191">
        <v>-6.4849131335108765E-4</v>
      </c>
      <c r="G383" s="191">
        <v>2.4893883915097915E-3</v>
      </c>
      <c r="H383" s="191">
        <v>4.8703232606018129E-3</v>
      </c>
      <c r="I383" s="191">
        <v>2.1660370177309138E-4</v>
      </c>
      <c r="J383" s="174">
        <v>1.8905293943521192E-2</v>
      </c>
      <c r="K383" s="154"/>
      <c r="M383" s="97"/>
      <c r="O383" s="97"/>
      <c r="P383" s="177"/>
      <c r="Q383" s="177"/>
      <c r="R383" s="177"/>
      <c r="S383" s="177"/>
      <c r="T383" s="177"/>
      <c r="U383" s="198"/>
      <c r="V383" s="177"/>
      <c r="W383" s="177"/>
      <c r="X383" s="2"/>
    </row>
    <row r="384" spans="5:24" x14ac:dyDescent="0.25">
      <c r="E384" s="190">
        <v>41130</v>
      </c>
      <c r="F384" s="191">
        <v>-7.4718149433111161E-3</v>
      </c>
      <c r="G384" s="191">
        <v>-4.2487527820500651E-3</v>
      </c>
      <c r="H384" s="191">
        <v>4.1332561104158554E-3</v>
      </c>
      <c r="I384" s="191">
        <v>5.3537166396217168E-4</v>
      </c>
      <c r="J384" s="174">
        <v>-1.1146462088464742E-2</v>
      </c>
      <c r="K384" s="154"/>
      <c r="M384" s="97"/>
      <c r="O384" s="97"/>
      <c r="P384" s="177"/>
      <c r="Q384" s="177"/>
      <c r="R384" s="177"/>
      <c r="S384" s="177"/>
      <c r="T384" s="177"/>
      <c r="U384" s="198"/>
      <c r="V384" s="177"/>
      <c r="W384" s="177"/>
      <c r="X384" s="2"/>
    </row>
    <row r="385" spans="5:24" x14ac:dyDescent="0.25">
      <c r="E385" s="190">
        <v>41129</v>
      </c>
      <c r="F385" s="191">
        <v>4.0518377360512529E-3</v>
      </c>
      <c r="G385" s="191">
        <v>-8.27201096310442E-4</v>
      </c>
      <c r="H385" s="191">
        <v>1.6882143246916244E-4</v>
      </c>
      <c r="I385" s="191">
        <v>3.192809915363558E-3</v>
      </c>
      <c r="J385" s="174">
        <v>6.3109913087556566E-3</v>
      </c>
      <c r="K385" s="154"/>
      <c r="M385" s="97"/>
      <c r="O385" s="97"/>
      <c r="P385" s="177"/>
      <c r="Q385" s="177"/>
      <c r="R385" s="177"/>
      <c r="S385" s="177"/>
      <c r="T385" s="177"/>
      <c r="U385" s="198"/>
      <c r="V385" s="177"/>
      <c r="W385" s="177"/>
      <c r="X385" s="2"/>
    </row>
    <row r="386" spans="5:24" x14ac:dyDescent="0.25">
      <c r="E386" s="190">
        <v>41128</v>
      </c>
      <c r="F386" s="191">
        <v>8.2466096519793197E-3</v>
      </c>
      <c r="G386" s="191">
        <v>-1.0326313503342581E-3</v>
      </c>
      <c r="H386" s="191">
        <v>-7.7472971462882968E-3</v>
      </c>
      <c r="I386" s="191">
        <v>-5.8819296774755361E-4</v>
      </c>
      <c r="J386" s="174">
        <v>6.031238743103148E-4</v>
      </c>
      <c r="K386" s="154"/>
      <c r="M386" s="97"/>
      <c r="O386" s="97"/>
      <c r="P386" s="177"/>
      <c r="Q386" s="177"/>
      <c r="R386" s="177"/>
      <c r="S386" s="177"/>
      <c r="T386" s="177"/>
      <c r="U386" s="198"/>
      <c r="V386" s="177"/>
      <c r="W386" s="177"/>
      <c r="X386" s="2"/>
    </row>
    <row r="387" spans="5:24" x14ac:dyDescent="0.25">
      <c r="E387" s="190">
        <v>41125</v>
      </c>
      <c r="F387" s="191">
        <v>1.5092801450285133E-2</v>
      </c>
      <c r="G387" s="191">
        <v>1.0062726358745954E-2</v>
      </c>
      <c r="H387" s="191">
        <v>7.6628875199916905E-3</v>
      </c>
      <c r="I387" s="191">
        <v>1.3656772238108022E-2</v>
      </c>
      <c r="J387" s="174">
        <v>4.5350424448162034E-3</v>
      </c>
      <c r="K387" s="154"/>
      <c r="M387" s="97"/>
      <c r="O387" s="97"/>
      <c r="P387" s="177"/>
      <c r="Q387" s="177"/>
      <c r="R387" s="177"/>
      <c r="S387" s="177"/>
      <c r="T387" s="177"/>
      <c r="U387" s="198"/>
      <c r="V387" s="177"/>
      <c r="W387" s="177"/>
      <c r="X387" s="2"/>
    </row>
    <row r="388" spans="5:24" x14ac:dyDescent="0.25">
      <c r="E388" s="190">
        <v>41124</v>
      </c>
      <c r="F388" s="191">
        <v>6.1584490187040269E-3</v>
      </c>
      <c r="G388" s="191">
        <v>8.6916700348840092E-3</v>
      </c>
      <c r="H388" s="191">
        <v>6.6152011162571049E-3</v>
      </c>
      <c r="I388" s="191">
        <v>-2.0326498267354701E-3</v>
      </c>
      <c r="J388" s="174">
        <v>-3.0269553941729091E-4</v>
      </c>
      <c r="K388" s="154"/>
      <c r="M388" s="97"/>
      <c r="O388" s="97"/>
      <c r="P388" s="177"/>
      <c r="Q388" s="177"/>
      <c r="R388" s="177"/>
      <c r="S388" s="177"/>
      <c r="T388" s="177"/>
      <c r="U388" s="198"/>
      <c r="V388" s="177"/>
      <c r="W388" s="177"/>
      <c r="X388" s="2"/>
    </row>
    <row r="389" spans="5:24" x14ac:dyDescent="0.25">
      <c r="E389" s="190">
        <v>41123</v>
      </c>
      <c r="F389" s="191">
        <v>1.2460287094569669E-2</v>
      </c>
      <c r="G389" s="191">
        <v>-1.7864931380681519E-3</v>
      </c>
      <c r="H389" s="191">
        <v>-1.5303570398184994E-3</v>
      </c>
      <c r="I389" s="191">
        <v>2.7327017167613496E-3</v>
      </c>
      <c r="J389" s="174">
        <v>4.8588526369257945E-3</v>
      </c>
      <c r="K389" s="154"/>
      <c r="M389" s="97"/>
      <c r="O389" s="97"/>
      <c r="P389" s="177"/>
      <c r="Q389" s="177"/>
      <c r="R389" s="177"/>
      <c r="S389" s="177"/>
      <c r="T389" s="177"/>
      <c r="U389" s="198"/>
      <c r="V389" s="177"/>
      <c r="W389" s="177"/>
      <c r="X389" s="2"/>
    </row>
    <row r="390" spans="5:24" x14ac:dyDescent="0.25">
      <c r="E390" s="190">
        <v>41122</v>
      </c>
      <c r="F390" s="191">
        <v>-1.4914804884621454E-2</v>
      </c>
      <c r="G390" s="191">
        <v>1.8917000263177258E-3</v>
      </c>
      <c r="H390" s="191">
        <v>-2.630560234063144E-3</v>
      </c>
      <c r="I390" s="191">
        <v>-2.3446339779247993E-3</v>
      </c>
      <c r="J390" s="174">
        <v>8.1045475785748323E-3</v>
      </c>
      <c r="K390" s="154"/>
      <c r="M390" s="97"/>
      <c r="O390" s="97"/>
      <c r="P390" s="177"/>
      <c r="Q390" s="177"/>
      <c r="R390" s="177"/>
      <c r="S390" s="177"/>
      <c r="T390" s="177"/>
      <c r="U390" s="198"/>
      <c r="V390" s="177"/>
      <c r="W390" s="177"/>
      <c r="X390" s="2"/>
    </row>
    <row r="391" spans="5:24" x14ac:dyDescent="0.25">
      <c r="E391" s="190">
        <v>41121</v>
      </c>
      <c r="F391" s="191">
        <v>1.7502448762710062E-2</v>
      </c>
      <c r="G391" s="191">
        <v>-1.786519998920963E-3</v>
      </c>
      <c r="H391" s="191">
        <v>3.0554214241389093E-3</v>
      </c>
      <c r="I391" s="191">
        <v>5.3059820075530163E-3</v>
      </c>
      <c r="J391" s="174">
        <v>-3.6109711130368517E-2</v>
      </c>
      <c r="K391" s="154"/>
      <c r="M391" s="97"/>
      <c r="O391" s="97"/>
      <c r="P391" s="177"/>
      <c r="Q391" s="177"/>
      <c r="R391" s="177"/>
      <c r="S391" s="177"/>
      <c r="T391" s="177"/>
      <c r="U391" s="198"/>
      <c r="V391" s="177"/>
      <c r="W391" s="177"/>
      <c r="X391" s="2"/>
    </row>
    <row r="392" spans="5:24" x14ac:dyDescent="0.25">
      <c r="E392" s="190">
        <v>41118</v>
      </c>
      <c r="F392" s="191">
        <v>-1.2465073577076315E-3</v>
      </c>
      <c r="G392" s="191">
        <v>-8.0522652416416991E-3</v>
      </c>
      <c r="H392" s="191">
        <v>-1.4932505286297984E-2</v>
      </c>
      <c r="I392" s="191">
        <v>3.0212908374286425E-2</v>
      </c>
      <c r="J392" s="174">
        <v>1.199034803469826E-2</v>
      </c>
      <c r="K392" s="154"/>
      <c r="M392" s="97"/>
      <c r="O392" s="97"/>
      <c r="P392" s="177"/>
      <c r="Q392" s="177"/>
      <c r="R392" s="177"/>
      <c r="S392" s="177"/>
      <c r="T392" s="177"/>
      <c r="U392" s="198"/>
      <c r="V392" s="177"/>
      <c r="W392" s="177"/>
      <c r="X392" s="2"/>
    </row>
    <row r="393" spans="5:24" x14ac:dyDescent="0.25">
      <c r="E393" s="190">
        <v>41117</v>
      </c>
      <c r="F393" s="191">
        <v>1.3411455624802861E-2</v>
      </c>
      <c r="G393" s="191">
        <v>2.3820547569366812E-2</v>
      </c>
      <c r="H393" s="191">
        <v>-5.0256517792940316E-4</v>
      </c>
      <c r="I393" s="191">
        <v>5.5656642642052112E-3</v>
      </c>
      <c r="J393" s="174">
        <v>-1.6919873401825429E-2</v>
      </c>
      <c r="K393" s="154"/>
      <c r="M393" s="97"/>
      <c r="O393" s="97"/>
      <c r="P393" s="177"/>
      <c r="Q393" s="177"/>
      <c r="R393" s="177"/>
      <c r="S393" s="177"/>
      <c r="T393" s="177"/>
      <c r="U393" s="198"/>
      <c r="V393" s="177"/>
      <c r="W393" s="177"/>
      <c r="X393" s="2"/>
    </row>
    <row r="394" spans="5:24" x14ac:dyDescent="0.25">
      <c r="E394" s="190">
        <v>41116</v>
      </c>
      <c r="F394" s="191">
        <v>6.2940030549145029E-2</v>
      </c>
      <c r="G394" s="191">
        <v>3.418960870190601E-3</v>
      </c>
      <c r="H394" s="191">
        <v>-1.8492046461290514E-2</v>
      </c>
      <c r="I394" s="191">
        <v>4.526503642347357E-3</v>
      </c>
      <c r="J394" s="174">
        <v>-5.7830027223927042E-4</v>
      </c>
      <c r="K394" s="154"/>
      <c r="M394" s="97"/>
      <c r="O394" s="97"/>
      <c r="P394" s="177"/>
      <c r="Q394" s="177"/>
      <c r="R394" s="177"/>
      <c r="S394" s="177"/>
      <c r="T394" s="177"/>
      <c r="U394" s="198"/>
      <c r="V394" s="177"/>
      <c r="W394" s="177"/>
      <c r="X394" s="2"/>
    </row>
    <row r="395" spans="5:24" x14ac:dyDescent="0.25">
      <c r="E395" s="190">
        <v>41115</v>
      </c>
      <c r="F395" s="191">
        <v>-6.9067348714796821E-3</v>
      </c>
      <c r="G395" s="191">
        <v>4.6130215826032982E-3</v>
      </c>
      <c r="H395" s="191">
        <v>-4.5690638258306278E-2</v>
      </c>
      <c r="I395" s="191">
        <v>-1.8266087209717222E-3</v>
      </c>
      <c r="J395" s="174">
        <v>-8.9224026923494706E-3</v>
      </c>
      <c r="K395" s="154"/>
      <c r="M395" s="97"/>
      <c r="O395" s="97"/>
      <c r="P395" s="177"/>
      <c r="Q395" s="177"/>
      <c r="R395" s="177"/>
      <c r="S395" s="177"/>
      <c r="T395" s="177"/>
      <c r="U395" s="198"/>
      <c r="V395" s="177"/>
      <c r="W395" s="177"/>
      <c r="X395" s="2"/>
    </row>
    <row r="396" spans="5:24" x14ac:dyDescent="0.25">
      <c r="E396" s="190">
        <v>41114</v>
      </c>
      <c r="F396" s="191">
        <v>-1.3469791316252052E-2</v>
      </c>
      <c r="G396" s="191">
        <v>-7.0716477685625655E-3</v>
      </c>
      <c r="H396" s="191">
        <v>-6.7276985173540613E-3</v>
      </c>
      <c r="I396" s="191">
        <v>-4.0066831969689104E-3</v>
      </c>
      <c r="J396" s="174">
        <v>-2.7414050561057508E-2</v>
      </c>
      <c r="K396" s="154"/>
      <c r="M396" s="97"/>
      <c r="O396" s="97"/>
      <c r="P396" s="177"/>
      <c r="Q396" s="177"/>
      <c r="R396" s="177"/>
      <c r="S396" s="177"/>
      <c r="T396" s="177"/>
      <c r="U396" s="198"/>
      <c r="V396" s="177"/>
      <c r="W396" s="177"/>
      <c r="X396" s="2"/>
    </row>
    <row r="397" spans="5:24" x14ac:dyDescent="0.25">
      <c r="E397" s="190">
        <v>41111</v>
      </c>
      <c r="F397" s="191">
        <v>-7.7743404729706611E-3</v>
      </c>
      <c r="G397" s="191">
        <v>1.2895203369803375E-2</v>
      </c>
      <c r="H397" s="191">
        <v>8.4561911164233623E-3</v>
      </c>
      <c r="I397" s="191">
        <v>5.5489115609836503E-3</v>
      </c>
      <c r="J397" s="174">
        <v>8.3662182396861899E-4</v>
      </c>
      <c r="K397" s="154"/>
      <c r="M397" s="97"/>
      <c r="O397" s="97"/>
      <c r="P397" s="177"/>
      <c r="Q397" s="177"/>
      <c r="R397" s="177"/>
      <c r="S397" s="177"/>
      <c r="T397" s="177"/>
      <c r="U397" s="198"/>
      <c r="V397" s="177"/>
      <c r="W397" s="177"/>
      <c r="X397" s="2"/>
    </row>
    <row r="398" spans="5:24" x14ac:dyDescent="0.25">
      <c r="E398" s="190">
        <v>41110</v>
      </c>
      <c r="F398" s="191">
        <v>-5.3162106465880852E-3</v>
      </c>
      <c r="G398" s="191">
        <v>-9.0440789057016583E-3</v>
      </c>
      <c r="H398" s="191">
        <v>8.8453086553098217E-3</v>
      </c>
      <c r="I398" s="191">
        <v>-3.4598796362403823E-3</v>
      </c>
      <c r="J398" s="174">
        <v>-3.3428241108276789E-3</v>
      </c>
      <c r="K398" s="154"/>
      <c r="M398" s="97"/>
      <c r="O398" s="97"/>
      <c r="P398" s="177"/>
      <c r="Q398" s="177"/>
      <c r="R398" s="177"/>
      <c r="S398" s="177"/>
      <c r="T398" s="177"/>
      <c r="U398" s="198"/>
      <c r="V398" s="177"/>
      <c r="W398" s="177"/>
      <c r="X398" s="2"/>
    </row>
    <row r="399" spans="5:24" x14ac:dyDescent="0.25">
      <c r="E399" s="190">
        <v>41109</v>
      </c>
      <c r="F399" s="191">
        <v>9.0081564038777689E-4</v>
      </c>
      <c r="G399" s="191">
        <v>9.9097026629807166E-3</v>
      </c>
      <c r="H399" s="191">
        <v>-3.4844363564944139E-3</v>
      </c>
      <c r="I399" s="191">
        <v>5.7233588986827198E-3</v>
      </c>
      <c r="J399" s="174">
        <v>-1.9445720415630576E-3</v>
      </c>
      <c r="K399" s="154"/>
      <c r="M399" s="97"/>
      <c r="O399" s="97"/>
      <c r="P399" s="177"/>
      <c r="Q399" s="177"/>
      <c r="R399" s="177"/>
      <c r="S399" s="177"/>
      <c r="T399" s="177"/>
      <c r="U399" s="198"/>
      <c r="V399" s="177"/>
      <c r="W399" s="177"/>
      <c r="X399" s="2"/>
    </row>
    <row r="400" spans="5:24" x14ac:dyDescent="0.25">
      <c r="E400" s="190">
        <v>41108</v>
      </c>
      <c r="F400" s="191">
        <v>4.005900792086527E-4</v>
      </c>
      <c r="G400" s="191">
        <v>8.4794480433684587E-3</v>
      </c>
      <c r="H400" s="191">
        <v>2.1574927202690341E-2</v>
      </c>
      <c r="I400" s="191">
        <v>4.3243507964958868E-3</v>
      </c>
      <c r="J400" s="174">
        <v>-3.8779066602919656E-3</v>
      </c>
      <c r="K400" s="154"/>
      <c r="M400" s="97"/>
      <c r="O400" s="97"/>
      <c r="P400" s="177"/>
      <c r="Q400" s="177"/>
      <c r="R400" s="177"/>
      <c r="S400" s="177"/>
      <c r="T400" s="177"/>
      <c r="U400" s="198"/>
      <c r="V400" s="177"/>
      <c r="W400" s="177"/>
      <c r="X400" s="2"/>
    </row>
    <row r="401" spans="5:24" x14ac:dyDescent="0.25">
      <c r="E401" s="190">
        <v>41107</v>
      </c>
      <c r="F401" s="191">
        <v>1.0573554520939247E-2</v>
      </c>
      <c r="G401" s="191">
        <v>7.3409997176691975E-3</v>
      </c>
      <c r="H401" s="191">
        <v>1.5360117529904314E-3</v>
      </c>
      <c r="I401" s="191">
        <v>1.9166472056106196E-2</v>
      </c>
      <c r="J401" s="174">
        <v>-1.0725081514469695E-2</v>
      </c>
      <c r="K401" s="154"/>
      <c r="M401" s="97"/>
      <c r="O401" s="97"/>
      <c r="P401" s="177"/>
      <c r="Q401" s="177"/>
      <c r="R401" s="177"/>
      <c r="S401" s="177"/>
      <c r="T401" s="177"/>
      <c r="U401" s="198"/>
      <c r="V401" s="177"/>
      <c r="W401" s="177"/>
      <c r="X401" s="2"/>
    </row>
    <row r="402" spans="5:24" x14ac:dyDescent="0.25">
      <c r="E402" s="190">
        <v>41104</v>
      </c>
      <c r="F402" s="191">
        <v>-1.0122720442842286E-4</v>
      </c>
      <c r="G402" s="191">
        <v>-5.702456101603459E-3</v>
      </c>
      <c r="H402" s="191">
        <v>-2.5854584161662244E-3</v>
      </c>
      <c r="I402" s="191">
        <v>-1.5269797652763676E-3</v>
      </c>
      <c r="J402" s="174">
        <v>0</v>
      </c>
      <c r="K402" s="154"/>
      <c r="M402" s="97"/>
      <c r="O402" s="97"/>
      <c r="P402" s="177"/>
      <c r="Q402" s="177"/>
      <c r="R402" s="177"/>
      <c r="S402" s="177"/>
      <c r="T402" s="177"/>
      <c r="U402" s="198"/>
      <c r="V402" s="177"/>
      <c r="W402" s="177"/>
      <c r="X402" s="2"/>
    </row>
    <row r="403" spans="5:24" x14ac:dyDescent="0.25">
      <c r="E403" s="190">
        <v>41103</v>
      </c>
      <c r="F403" s="191">
        <v>1.9626741544168814E-2</v>
      </c>
      <c r="G403" s="191">
        <v>1.2212319237589446E-2</v>
      </c>
      <c r="H403" s="191">
        <v>8.9970238115891343E-3</v>
      </c>
      <c r="I403" s="191">
        <v>5.52188508435595E-3</v>
      </c>
      <c r="J403" s="174">
        <v>0</v>
      </c>
      <c r="K403" s="154"/>
      <c r="M403" s="97"/>
      <c r="O403" s="97"/>
      <c r="P403" s="177"/>
      <c r="Q403" s="177"/>
      <c r="R403" s="177"/>
      <c r="S403" s="177"/>
      <c r="T403" s="177"/>
      <c r="U403" s="198"/>
      <c r="V403" s="177"/>
      <c r="W403" s="177"/>
      <c r="X403" s="2"/>
    </row>
    <row r="404" spans="5:24" x14ac:dyDescent="0.25">
      <c r="E404" s="190">
        <v>41102</v>
      </c>
      <c r="F404" s="191">
        <v>-5.6618735536720158E-3</v>
      </c>
      <c r="G404" s="191">
        <v>3.7705658634883386E-3</v>
      </c>
      <c r="H404" s="191">
        <v>4.6518353695025856E-3</v>
      </c>
      <c r="I404" s="191">
        <v>-5.0918085730424899E-3</v>
      </c>
      <c r="J404" s="174">
        <v>-9.5276206861785919E-3</v>
      </c>
      <c r="K404" s="154"/>
      <c r="M404" s="97"/>
      <c r="O404" s="97"/>
      <c r="P404" s="177"/>
      <c r="Q404" s="177"/>
      <c r="R404" s="177"/>
      <c r="S404" s="177"/>
      <c r="T404" s="177"/>
      <c r="U404" s="198"/>
      <c r="V404" s="177"/>
      <c r="W404" s="177"/>
      <c r="X404" s="2"/>
    </row>
    <row r="405" spans="5:24" x14ac:dyDescent="0.25">
      <c r="E405" s="190">
        <v>41101</v>
      </c>
      <c r="F405" s="191">
        <v>4.5267651909967786E-3</v>
      </c>
      <c r="G405" s="191">
        <v>1.3986142351799123E-2</v>
      </c>
      <c r="H405" s="191">
        <v>2.0470270306027168E-3</v>
      </c>
      <c r="I405" s="191">
        <v>7.731280230164045E-3</v>
      </c>
      <c r="J405" s="174">
        <v>2.1912645779442338E-2</v>
      </c>
      <c r="K405" s="154"/>
      <c r="M405" s="97"/>
      <c r="O405" s="97"/>
      <c r="P405" s="177"/>
      <c r="Q405" s="177"/>
      <c r="R405" s="177"/>
      <c r="S405" s="177"/>
      <c r="T405" s="177"/>
      <c r="U405" s="198"/>
      <c r="V405" s="177"/>
      <c r="W405" s="177"/>
      <c r="X405" s="2"/>
    </row>
    <row r="406" spans="5:24" x14ac:dyDescent="0.25">
      <c r="E406" s="190">
        <v>41100</v>
      </c>
      <c r="F406" s="191">
        <v>3.0981977438647164E-3</v>
      </c>
      <c r="G406" s="191">
        <v>2.1430511838822237E-3</v>
      </c>
      <c r="H406" s="191">
        <v>5.6718519656094426E-3</v>
      </c>
      <c r="I406" s="191">
        <v>1.3317418774454621E-2</v>
      </c>
      <c r="J406" s="174">
        <v>5.2756509439920224E-3</v>
      </c>
      <c r="K406" s="154"/>
      <c r="M406" s="97"/>
      <c r="O406" s="97"/>
      <c r="P406" s="177"/>
      <c r="Q406" s="177"/>
      <c r="R406" s="177"/>
      <c r="S406" s="177"/>
      <c r="T406" s="177"/>
      <c r="U406" s="198"/>
      <c r="V406" s="177"/>
      <c r="W406" s="177"/>
      <c r="X406" s="2"/>
    </row>
    <row r="407" spans="5:24" x14ac:dyDescent="0.25">
      <c r="E407" s="190">
        <v>41097</v>
      </c>
      <c r="F407" s="191">
        <v>7.6835500048917675E-3</v>
      </c>
      <c r="G407" s="191">
        <v>8.5049533722847907E-3</v>
      </c>
      <c r="H407" s="191">
        <v>3.2200371442983816E-3</v>
      </c>
      <c r="I407" s="191">
        <v>1.4661352384923788E-2</v>
      </c>
      <c r="J407" s="174">
        <v>1.4582324657280132E-2</v>
      </c>
      <c r="K407" s="154"/>
      <c r="M407" s="97"/>
      <c r="O407" s="97"/>
      <c r="P407" s="177"/>
      <c r="Q407" s="177"/>
      <c r="R407" s="177"/>
      <c r="S407" s="177"/>
      <c r="T407" s="177"/>
      <c r="U407" s="198"/>
      <c r="V407" s="177"/>
      <c r="W407" s="177"/>
      <c r="X407" s="2"/>
    </row>
    <row r="408" spans="5:24" x14ac:dyDescent="0.25">
      <c r="E408" s="190">
        <v>41096</v>
      </c>
      <c r="F408" s="191">
        <v>4.2826788220290315E-3</v>
      </c>
      <c r="G408" s="191">
        <v>1.1223275526692439E-2</v>
      </c>
      <c r="H408" s="191">
        <v>2.4013891362576738E-3</v>
      </c>
      <c r="I408" s="191">
        <v>-3.4598887333219552E-3</v>
      </c>
      <c r="J408" s="174">
        <v>-4.7907496887176449E-3</v>
      </c>
      <c r="K408" s="154"/>
      <c r="M408" s="97"/>
      <c r="O408" s="97"/>
      <c r="P408" s="177"/>
      <c r="Q408" s="177"/>
      <c r="R408" s="177"/>
      <c r="S408" s="177"/>
      <c r="T408" s="177"/>
      <c r="U408" s="198"/>
      <c r="V408" s="177"/>
      <c r="W408" s="177"/>
      <c r="X408" s="2"/>
    </row>
    <row r="409" spans="5:24" x14ac:dyDescent="0.25">
      <c r="E409" s="190">
        <v>41095</v>
      </c>
      <c r="F409" s="191">
        <v>5.668691558351948E-3</v>
      </c>
      <c r="G409" s="191">
        <v>-1.3952567298872426E-2</v>
      </c>
      <c r="H409" s="191">
        <v>-1.0773566990889786E-3</v>
      </c>
      <c r="I409" s="191">
        <v>4.0496464316303752E-3</v>
      </c>
      <c r="J409" s="174">
        <v>-9.2349048338854472E-3</v>
      </c>
      <c r="K409" s="154"/>
      <c r="M409" s="97"/>
      <c r="O409" s="97"/>
      <c r="P409" s="177"/>
      <c r="Q409" s="177"/>
      <c r="R409" s="177"/>
      <c r="S409" s="177"/>
      <c r="T409" s="177"/>
      <c r="U409" s="198"/>
      <c r="V409" s="177"/>
      <c r="W409" s="177"/>
      <c r="X409" s="2"/>
    </row>
    <row r="410" spans="5:24" x14ac:dyDescent="0.25">
      <c r="E410" s="190">
        <v>41094</v>
      </c>
      <c r="F410" s="191">
        <v>-9.4298462954958678E-3</v>
      </c>
      <c r="G410" s="191">
        <v>-6.8891378332258633E-3</v>
      </c>
      <c r="H410" s="191">
        <v>2.9856010729227968E-3</v>
      </c>
      <c r="I410" s="191">
        <v>-6.1112399644329546E-3</v>
      </c>
      <c r="J410" s="174">
        <v>-2.7814882392309111E-3</v>
      </c>
      <c r="K410" s="154"/>
      <c r="M410" s="97"/>
      <c r="O410" s="97"/>
      <c r="P410" s="177"/>
      <c r="Q410" s="177"/>
      <c r="R410" s="177"/>
      <c r="S410" s="177"/>
      <c r="T410" s="177"/>
      <c r="U410" s="198"/>
      <c r="V410" s="177"/>
      <c r="W410" s="177"/>
      <c r="X410" s="2"/>
    </row>
    <row r="411" spans="5:24" x14ac:dyDescent="0.25">
      <c r="E411" s="190">
        <v>41090</v>
      </c>
      <c r="F411" s="191">
        <v>3.0288662449506312E-3</v>
      </c>
      <c r="G411" s="191">
        <v>8.9311489920573268E-3</v>
      </c>
      <c r="H411" s="191">
        <v>4.9857771862597887E-4</v>
      </c>
      <c r="I411" s="191">
        <v>1.0220738591881984E-2</v>
      </c>
      <c r="J411" s="174">
        <v>1.3704680945941921E-2</v>
      </c>
      <c r="K411" s="154"/>
      <c r="M411" s="97"/>
      <c r="O411" s="97"/>
      <c r="P411" s="177"/>
      <c r="Q411" s="177"/>
      <c r="R411" s="177"/>
      <c r="S411" s="177"/>
      <c r="T411" s="177"/>
      <c r="U411" s="198"/>
      <c r="V411" s="177"/>
      <c r="W411" s="177"/>
      <c r="X411" s="2"/>
    </row>
    <row r="412" spans="5:24" x14ac:dyDescent="0.25">
      <c r="E412" s="190">
        <v>41089</v>
      </c>
      <c r="F412" s="191">
        <v>1.2631742534811096E-2</v>
      </c>
      <c r="G412" s="191">
        <v>-4.5182228070496148E-2</v>
      </c>
      <c r="H412" s="191">
        <v>7.0882837771440938E-3</v>
      </c>
      <c r="I412" s="191">
        <v>1.1611717690988023E-2</v>
      </c>
      <c r="J412" s="174">
        <v>2.0484411331804796E-2</v>
      </c>
      <c r="K412" s="154"/>
      <c r="M412" s="97"/>
      <c r="O412" s="97"/>
      <c r="P412" s="177"/>
      <c r="Q412" s="177"/>
      <c r="R412" s="177"/>
      <c r="S412" s="177"/>
      <c r="T412" s="177"/>
      <c r="U412" s="198"/>
      <c r="V412" s="177"/>
      <c r="W412" s="177"/>
      <c r="X412" s="2"/>
    </row>
    <row r="413" spans="5:24" x14ac:dyDescent="0.25">
      <c r="E413" s="190">
        <v>41088</v>
      </c>
      <c r="F413" s="191">
        <v>8.6174138313228708E-3</v>
      </c>
      <c r="G413" s="191">
        <v>1.8735077883713838E-2</v>
      </c>
      <c r="H413" s="191">
        <v>8.3196908671744393E-3</v>
      </c>
      <c r="I413" s="191">
        <v>5.9671138612695041E-3</v>
      </c>
      <c r="J413" s="174">
        <v>4.5575988327666829E-2</v>
      </c>
      <c r="K413" s="154"/>
      <c r="M413" s="97"/>
      <c r="O413" s="97"/>
      <c r="P413" s="177"/>
      <c r="Q413" s="177"/>
      <c r="R413" s="177"/>
      <c r="S413" s="177"/>
      <c r="T413" s="177"/>
      <c r="U413" s="198"/>
      <c r="V413" s="177"/>
      <c r="W413" s="177"/>
      <c r="X413" s="2"/>
    </row>
    <row r="414" spans="5:24" x14ac:dyDescent="0.25">
      <c r="E414" s="190">
        <v>41087</v>
      </c>
      <c r="F414" s="191">
        <v>1.6700488915347245E-2</v>
      </c>
      <c r="G414" s="191">
        <v>1.5043019680559426E-2</v>
      </c>
      <c r="H414" s="191">
        <v>1.8739924477595614E-2</v>
      </c>
      <c r="I414" s="191">
        <v>1.7474253287783362E-2</v>
      </c>
      <c r="J414" s="174">
        <v>3.8330627280298332E-2</v>
      </c>
      <c r="K414" s="154"/>
      <c r="M414" s="97"/>
      <c r="O414" s="97"/>
      <c r="P414" s="177"/>
      <c r="Q414" s="177"/>
      <c r="R414" s="177"/>
      <c r="S414" s="177"/>
      <c r="T414" s="177"/>
      <c r="U414" s="198"/>
      <c r="V414" s="177"/>
      <c r="W414" s="177"/>
      <c r="X414" s="2"/>
    </row>
    <row r="415" spans="5:24" x14ac:dyDescent="0.25">
      <c r="E415" s="190">
        <v>41086</v>
      </c>
      <c r="F415" s="191">
        <v>-1.4668371567867319E-2</v>
      </c>
      <c r="G415" s="191">
        <v>-2.6588555360409823E-2</v>
      </c>
      <c r="H415" s="191">
        <v>-2.6641055579800184E-2</v>
      </c>
      <c r="I415" s="191">
        <v>-1.0361186416467162E-2</v>
      </c>
      <c r="J415" s="174">
        <v>-3.0478065847014704E-2</v>
      </c>
      <c r="K415" s="154"/>
      <c r="M415" s="97"/>
      <c r="O415" s="97"/>
      <c r="P415" s="177"/>
      <c r="Q415" s="177"/>
      <c r="R415" s="177"/>
      <c r="S415" s="177"/>
      <c r="T415" s="177"/>
      <c r="U415" s="198"/>
      <c r="V415" s="177"/>
      <c r="W415" s="177"/>
      <c r="X415" s="2"/>
    </row>
    <row r="416" spans="5:24" x14ac:dyDescent="0.25">
      <c r="E416" s="190">
        <v>41083</v>
      </c>
      <c r="F416" s="191">
        <v>-2.8497850602296704E-2</v>
      </c>
      <c r="G416" s="191">
        <v>-4.5311767658086359E-2</v>
      </c>
      <c r="H416" s="191">
        <v>-1.4710491253122638E-2</v>
      </c>
      <c r="I416" s="191">
        <v>-3.8709673820732572E-2</v>
      </c>
      <c r="J416" s="174">
        <v>-4.8819028708727064E-2</v>
      </c>
      <c r="K416" s="154"/>
      <c r="M416" s="97"/>
      <c r="O416" s="97"/>
      <c r="P416" s="177"/>
      <c r="Q416" s="177"/>
      <c r="R416" s="177"/>
      <c r="S416" s="177"/>
      <c r="T416" s="177"/>
      <c r="U416" s="198"/>
      <c r="V416" s="177"/>
      <c r="W416" s="177"/>
      <c r="X416" s="2"/>
    </row>
    <row r="417" spans="5:24" x14ac:dyDescent="0.25">
      <c r="E417" s="190">
        <v>41082</v>
      </c>
      <c r="F417" s="191">
        <v>5.7394569525923821E-3</v>
      </c>
      <c r="G417" s="191">
        <v>1.7389995929412889E-2</v>
      </c>
      <c r="H417" s="191">
        <v>4.8795409172830368E-3</v>
      </c>
      <c r="I417" s="191">
        <v>6.3029986440496693E-3</v>
      </c>
      <c r="J417" s="174">
        <v>2.1600431172396836E-2</v>
      </c>
      <c r="K417" s="154"/>
      <c r="M417" s="97"/>
      <c r="O417" s="97"/>
      <c r="P417" s="177"/>
      <c r="Q417" s="177"/>
      <c r="R417" s="177"/>
      <c r="S417" s="177"/>
      <c r="T417" s="177"/>
      <c r="U417" s="198"/>
      <c r="V417" s="177"/>
      <c r="W417" s="177"/>
      <c r="X417" s="2"/>
    </row>
    <row r="418" spans="5:24" x14ac:dyDescent="0.25">
      <c r="E418" s="190">
        <v>41081</v>
      </c>
      <c r="F418" s="191">
        <v>-3.7602912863371881E-3</v>
      </c>
      <c r="G418" s="191">
        <v>-1.1101285414742937E-2</v>
      </c>
      <c r="H418" s="191">
        <v>-1.6526578488141635E-2</v>
      </c>
      <c r="I418" s="191">
        <v>2.1817433282053642E-3</v>
      </c>
      <c r="J418" s="174">
        <v>-7.6427344512937324E-3</v>
      </c>
      <c r="K418" s="154"/>
      <c r="M418" s="97"/>
      <c r="O418" s="97"/>
      <c r="P418" s="177"/>
      <c r="Q418" s="177"/>
      <c r="R418" s="177"/>
      <c r="S418" s="177"/>
      <c r="T418" s="177"/>
      <c r="U418" s="198"/>
      <c r="V418" s="177"/>
      <c r="W418" s="177"/>
      <c r="X418" s="2"/>
    </row>
    <row r="419" spans="5:24" x14ac:dyDescent="0.25">
      <c r="E419" s="190">
        <v>41080</v>
      </c>
      <c r="F419" s="191">
        <v>8.481165140922297E-3</v>
      </c>
      <c r="G419" s="191">
        <v>8.0229079595665557E-3</v>
      </c>
      <c r="H419" s="191">
        <v>-6.4215305704063818E-3</v>
      </c>
      <c r="I419" s="191">
        <v>3.2094151413912036E-3</v>
      </c>
      <c r="J419" s="174">
        <v>2.1608288578164169E-2</v>
      </c>
      <c r="K419" s="154"/>
      <c r="M419" s="97"/>
      <c r="O419" s="97"/>
      <c r="P419" s="177"/>
      <c r="Q419" s="177"/>
      <c r="R419" s="177"/>
      <c r="S419" s="177"/>
      <c r="T419" s="177"/>
      <c r="U419" s="198"/>
      <c r="V419" s="177"/>
      <c r="W419" s="177"/>
      <c r="X419" s="2"/>
    </row>
    <row r="420" spans="5:24" x14ac:dyDescent="0.25">
      <c r="E420" s="190">
        <v>41079</v>
      </c>
      <c r="F420" s="191">
        <v>-2.4154996832587267E-3</v>
      </c>
      <c r="G420" s="191">
        <v>1.1298162070908392E-2</v>
      </c>
      <c r="H420" s="191">
        <v>9.3615280859918552E-3</v>
      </c>
      <c r="I420" s="191">
        <v>2.8728299210172472E-3</v>
      </c>
      <c r="J420" s="174">
        <v>2.0251472537170377E-2</v>
      </c>
      <c r="K420" s="154"/>
      <c r="M420" s="97"/>
      <c r="O420" s="97"/>
      <c r="P420" s="177"/>
      <c r="Q420" s="177"/>
      <c r="R420" s="177"/>
      <c r="S420" s="177"/>
      <c r="T420" s="177"/>
      <c r="U420" s="198"/>
      <c r="V420" s="177"/>
      <c r="W420" s="177"/>
      <c r="X420" s="2"/>
    </row>
    <row r="421" spans="5:24" x14ac:dyDescent="0.25">
      <c r="E421" s="190">
        <v>41076</v>
      </c>
      <c r="F421" s="191">
        <v>-2.3020812335311662E-2</v>
      </c>
      <c r="G421" s="191">
        <v>-8.4324807189194717E-3</v>
      </c>
      <c r="H421" s="191">
        <v>-1.6344398921626846E-3</v>
      </c>
      <c r="I421" s="191">
        <v>-2.6590655137097945E-2</v>
      </c>
      <c r="J421" s="174">
        <v>2.2230017196857608E-2</v>
      </c>
      <c r="K421" s="154"/>
      <c r="M421" s="97"/>
      <c r="O421" s="97"/>
      <c r="P421" s="177"/>
      <c r="Q421" s="177"/>
      <c r="R421" s="177"/>
      <c r="S421" s="177"/>
      <c r="T421" s="177"/>
      <c r="U421" s="198"/>
      <c r="V421" s="177"/>
      <c r="W421" s="177"/>
      <c r="X421" s="2"/>
    </row>
    <row r="422" spans="5:24" x14ac:dyDescent="0.25">
      <c r="E422" s="190">
        <v>41075</v>
      </c>
      <c r="F422" s="191">
        <v>4.2120975674722061E-3</v>
      </c>
      <c r="G422" s="191">
        <v>7.8968168283301676E-3</v>
      </c>
      <c r="H422" s="191">
        <v>1.7980002892161442E-3</v>
      </c>
      <c r="I422" s="191">
        <v>-1.1978199566912194E-2</v>
      </c>
      <c r="J422" s="174">
        <v>2.7858697292348151E-2</v>
      </c>
      <c r="K422" s="154"/>
      <c r="M422" s="97"/>
      <c r="O422" s="97"/>
      <c r="P422" s="177"/>
      <c r="Q422" s="177"/>
      <c r="R422" s="177"/>
      <c r="S422" s="177"/>
      <c r="T422" s="177"/>
      <c r="U422" s="198"/>
      <c r="V422" s="177"/>
      <c r="W422" s="177"/>
      <c r="X422" s="2"/>
    </row>
    <row r="423" spans="5:24" x14ac:dyDescent="0.25">
      <c r="E423" s="190">
        <v>41074</v>
      </c>
      <c r="F423" s="191">
        <v>-3.2888536280110234E-3</v>
      </c>
      <c r="G423" s="191">
        <v>-8.2157272179326189E-3</v>
      </c>
      <c r="H423" s="191">
        <v>-2.1245607565075052E-3</v>
      </c>
      <c r="I423" s="191">
        <v>9.0449146313955687E-4</v>
      </c>
      <c r="J423" s="174">
        <v>7.0876326031778054E-3</v>
      </c>
      <c r="K423" s="154"/>
      <c r="M423" s="97"/>
      <c r="O423" s="97"/>
      <c r="P423" s="177"/>
      <c r="Q423" s="177"/>
      <c r="R423" s="177"/>
      <c r="S423" s="177"/>
      <c r="T423" s="177"/>
      <c r="U423" s="198"/>
      <c r="V423" s="177"/>
      <c r="W423" s="177"/>
      <c r="X423" s="2"/>
    </row>
    <row r="424" spans="5:24" x14ac:dyDescent="0.25">
      <c r="E424" s="190">
        <v>41073</v>
      </c>
      <c r="F424" s="191">
        <v>1.2321523002325468E-3</v>
      </c>
      <c r="G424" s="191">
        <v>-8.4956117843481508E-4</v>
      </c>
      <c r="H424" s="191">
        <v>-3.9104480194913872E-3</v>
      </c>
      <c r="I424" s="191">
        <v>-1.2524449552705574E-4</v>
      </c>
      <c r="J424" s="174">
        <v>-2.9624728040167473E-2</v>
      </c>
      <c r="K424" s="154"/>
      <c r="M424" s="97"/>
      <c r="O424" s="97"/>
      <c r="P424" s="177"/>
      <c r="Q424" s="177"/>
      <c r="R424" s="177"/>
      <c r="S424" s="177"/>
      <c r="T424" s="177"/>
      <c r="U424" s="198"/>
      <c r="V424" s="177"/>
      <c r="W424" s="177"/>
      <c r="X424" s="2"/>
    </row>
    <row r="425" spans="5:24" x14ac:dyDescent="0.25">
      <c r="E425" s="190">
        <v>41072</v>
      </c>
      <c r="F425" s="191">
        <v>-1.5191415779055976E-2</v>
      </c>
      <c r="G425" s="191">
        <v>-1.0771083181145986E-2</v>
      </c>
      <c r="H425" s="191">
        <v>5.1356045308150432E-3</v>
      </c>
      <c r="I425" s="191">
        <v>-1.4605788371337982E-3</v>
      </c>
      <c r="J425" s="174">
        <v>-1.1236003540143964E-2</v>
      </c>
      <c r="K425" s="154"/>
      <c r="M425" s="97"/>
      <c r="O425" s="97"/>
      <c r="P425" s="177"/>
      <c r="Q425" s="177"/>
      <c r="R425" s="177"/>
      <c r="S425" s="177"/>
      <c r="T425" s="177"/>
      <c r="U425" s="198"/>
      <c r="V425" s="177"/>
      <c r="W425" s="177"/>
      <c r="X425" s="2"/>
    </row>
    <row r="426" spans="5:24" x14ac:dyDescent="0.25">
      <c r="E426" s="190">
        <v>41069</v>
      </c>
      <c r="F426" s="191">
        <v>-8.2627280991755311E-3</v>
      </c>
      <c r="G426" s="191">
        <v>-1.8831877650559471E-2</v>
      </c>
      <c r="H426" s="191">
        <v>-3.5080807506637267E-3</v>
      </c>
      <c r="I426" s="191">
        <v>-1.2666063520067175E-2</v>
      </c>
      <c r="J426" s="174">
        <v>-2.5131651987503813E-2</v>
      </c>
      <c r="K426" s="154"/>
      <c r="M426" s="97"/>
      <c r="O426" s="97"/>
      <c r="P426" s="177"/>
      <c r="Q426" s="177"/>
      <c r="R426" s="177"/>
      <c r="S426" s="177"/>
      <c r="T426" s="177"/>
      <c r="U426" s="198"/>
      <c r="V426" s="177"/>
      <c r="W426" s="177"/>
      <c r="X426" s="2"/>
    </row>
    <row r="427" spans="5:24" x14ac:dyDescent="0.25">
      <c r="E427" s="190">
        <v>41068</v>
      </c>
      <c r="F427" s="191">
        <v>7.1504405032369149E-3</v>
      </c>
      <c r="G427" s="191">
        <v>-9.9486434533831609E-3</v>
      </c>
      <c r="H427" s="191">
        <v>5.5533377387455363E-3</v>
      </c>
      <c r="I427" s="191">
        <v>4.1182817122835977E-4</v>
      </c>
      <c r="J427" s="174">
        <v>-6.9370622078924376E-3</v>
      </c>
      <c r="K427" s="154"/>
      <c r="M427" s="97"/>
      <c r="O427" s="97"/>
      <c r="P427" s="177"/>
      <c r="Q427" s="177"/>
      <c r="R427" s="177"/>
      <c r="S427" s="177"/>
      <c r="T427" s="177"/>
      <c r="U427" s="198"/>
      <c r="V427" s="177"/>
      <c r="W427" s="177"/>
      <c r="X427" s="2"/>
    </row>
    <row r="428" spans="5:24" x14ac:dyDescent="0.25">
      <c r="E428" s="190">
        <v>41067</v>
      </c>
      <c r="F428" s="191">
        <v>-9.0927921207048588E-4</v>
      </c>
      <c r="G428" s="191">
        <v>1.3458893845437962E-2</v>
      </c>
      <c r="H428" s="191">
        <v>1.7211092629277358E-3</v>
      </c>
      <c r="I428" s="191">
        <v>1.6098019597237723E-2</v>
      </c>
      <c r="J428" s="174">
        <v>6.0294193322029807E-3</v>
      </c>
      <c r="K428" s="154"/>
      <c r="M428" s="97"/>
      <c r="O428" s="97"/>
      <c r="P428" s="177"/>
      <c r="Q428" s="177"/>
      <c r="R428" s="177"/>
      <c r="S428" s="177"/>
      <c r="T428" s="177"/>
      <c r="U428" s="198"/>
      <c r="V428" s="177"/>
      <c r="W428" s="177"/>
      <c r="X428" s="2"/>
    </row>
    <row r="429" spans="5:24" x14ac:dyDescent="0.25">
      <c r="E429" s="190">
        <v>41066</v>
      </c>
      <c r="F429" s="191">
        <v>4.0474651602935762E-3</v>
      </c>
      <c r="G429" s="191">
        <v>4.1390904904231324E-4</v>
      </c>
      <c r="H429" s="191">
        <v>-8.1993497522300069E-4</v>
      </c>
      <c r="I429" s="191">
        <v>1.3959810120704581E-4</v>
      </c>
      <c r="J429" s="174">
        <v>1.646395416536283E-2</v>
      </c>
      <c r="K429" s="154"/>
      <c r="M429" s="97"/>
      <c r="O429" s="97"/>
      <c r="P429" s="177"/>
      <c r="Q429" s="177"/>
      <c r="R429" s="177"/>
      <c r="S429" s="177"/>
      <c r="T429" s="177"/>
      <c r="U429" s="198"/>
      <c r="V429" s="177"/>
      <c r="W429" s="177"/>
      <c r="X429" s="2"/>
    </row>
    <row r="430" spans="5:24" x14ac:dyDescent="0.25">
      <c r="E430" s="190">
        <v>41065</v>
      </c>
      <c r="F430" s="191">
        <v>7.2245804332749719E-3</v>
      </c>
      <c r="G430" s="191">
        <v>6.3320524840588003E-3</v>
      </c>
      <c r="H430" s="191">
        <v>5.3420242022251688E-3</v>
      </c>
      <c r="I430" s="191">
        <v>-8.047967796340972E-3</v>
      </c>
      <c r="J430" s="174">
        <v>2.0183869332922169E-2</v>
      </c>
      <c r="K430" s="154"/>
      <c r="M430" s="97"/>
      <c r="O430" s="97"/>
      <c r="P430" s="177"/>
      <c r="Q430" s="177"/>
      <c r="R430" s="177"/>
      <c r="S430" s="177"/>
      <c r="T430" s="177"/>
      <c r="U430" s="198"/>
      <c r="V430" s="177"/>
      <c r="W430" s="177"/>
      <c r="X430" s="2"/>
    </row>
    <row r="431" spans="5:24" x14ac:dyDescent="0.25">
      <c r="E431" s="190">
        <v>41062</v>
      </c>
      <c r="F431" s="191">
        <v>2.0444195435782757E-3</v>
      </c>
      <c r="G431" s="191">
        <v>-8.8123912224390751E-3</v>
      </c>
      <c r="H431" s="191">
        <v>1.4843556100138575E-3</v>
      </c>
      <c r="I431" s="191">
        <v>-1.109638258595666E-2</v>
      </c>
      <c r="J431" s="174">
        <v>1.1356558685809372E-2</v>
      </c>
      <c r="K431" s="154"/>
      <c r="M431" s="97"/>
      <c r="O431" s="97"/>
      <c r="P431" s="177"/>
      <c r="Q431" s="177"/>
      <c r="R431" s="177"/>
      <c r="S431" s="177"/>
      <c r="T431" s="177"/>
      <c r="U431" s="198"/>
      <c r="V431" s="177"/>
      <c r="W431" s="177"/>
      <c r="X431" s="2"/>
    </row>
    <row r="432" spans="5:24" x14ac:dyDescent="0.25">
      <c r="E432" s="190">
        <v>41061</v>
      </c>
      <c r="F432" s="191">
        <v>-7.5438703592256027E-3</v>
      </c>
      <c r="G432" s="191">
        <v>4.8631098213398893E-3</v>
      </c>
      <c r="H432" s="191">
        <v>7.4321851320712179E-4</v>
      </c>
      <c r="I432" s="191">
        <v>-5.1210379603472437E-3</v>
      </c>
      <c r="J432" s="174">
        <v>5.7269924738485101E-3</v>
      </c>
      <c r="K432" s="154"/>
      <c r="M432" s="97"/>
      <c r="O432" s="97"/>
      <c r="P432" s="177"/>
      <c r="Q432" s="177"/>
      <c r="R432" s="177"/>
      <c r="S432" s="177"/>
      <c r="T432" s="177"/>
      <c r="U432" s="198"/>
      <c r="V432" s="177"/>
      <c r="W432" s="177"/>
      <c r="X432" s="2"/>
    </row>
    <row r="433" spans="5:24" x14ac:dyDescent="0.25">
      <c r="E433" s="190">
        <v>41060</v>
      </c>
      <c r="F433" s="191">
        <v>-1.4119006509760779E-2</v>
      </c>
      <c r="G433" s="191">
        <v>5.3038814350138443E-3</v>
      </c>
      <c r="H433" s="191">
        <v>-7.3760418587985772E-4</v>
      </c>
      <c r="I433" s="191">
        <v>-2.1361720456134366E-3</v>
      </c>
      <c r="J433" s="174">
        <v>-1.9127112966976442E-3</v>
      </c>
      <c r="K433" s="154"/>
      <c r="M433" s="97"/>
      <c r="O433" s="97"/>
      <c r="P433" s="177"/>
      <c r="Q433" s="177"/>
      <c r="R433" s="177"/>
      <c r="S433" s="177"/>
      <c r="T433" s="177"/>
      <c r="U433" s="198"/>
      <c r="V433" s="177"/>
      <c r="W433" s="177"/>
      <c r="X433" s="2"/>
    </row>
    <row r="434" spans="5:24" x14ac:dyDescent="0.25">
      <c r="E434" s="190">
        <v>41059</v>
      </c>
      <c r="F434" s="191">
        <v>-4.8947804758156729E-3</v>
      </c>
      <c r="G434" s="191">
        <v>-1.3258956869749521E-2</v>
      </c>
      <c r="H434" s="191">
        <v>-9.7021609024373952E-3</v>
      </c>
      <c r="I434" s="191">
        <v>4.1678619244604042E-3</v>
      </c>
      <c r="J434" s="174">
        <v>-3.011507798393E-2</v>
      </c>
      <c r="K434" s="154"/>
      <c r="M434" s="97"/>
      <c r="O434" s="97"/>
      <c r="P434" s="177"/>
      <c r="Q434" s="177"/>
      <c r="R434" s="177"/>
      <c r="S434" s="177"/>
      <c r="T434" s="177"/>
      <c r="U434" s="198"/>
      <c r="V434" s="177"/>
      <c r="W434" s="177"/>
      <c r="X434" s="2"/>
    </row>
    <row r="435" spans="5:24" x14ac:dyDescent="0.25">
      <c r="E435" s="190">
        <v>41055</v>
      </c>
      <c r="F435" s="191">
        <v>-5.9770199267027483E-4</v>
      </c>
      <c r="G435" s="191">
        <v>8.2665359524570717E-3</v>
      </c>
      <c r="H435" s="191">
        <v>-4.3718251807513897E-3</v>
      </c>
      <c r="I435" s="191">
        <v>1.1724592618155874E-2</v>
      </c>
      <c r="J435" s="174">
        <v>-7.3890989942466106E-3</v>
      </c>
      <c r="K435" s="154"/>
      <c r="M435" s="97"/>
      <c r="O435" s="97"/>
      <c r="P435" s="177"/>
      <c r="Q435" s="177"/>
      <c r="R435" s="177"/>
      <c r="S435" s="177"/>
      <c r="T435" s="177"/>
      <c r="U435" s="198"/>
      <c r="V435" s="177"/>
      <c r="W435" s="177"/>
      <c r="X435" s="2"/>
    </row>
    <row r="436" spans="5:24" x14ac:dyDescent="0.25">
      <c r="E436" s="190">
        <v>41054</v>
      </c>
      <c r="F436" s="191">
        <v>7.8986641427265681E-3</v>
      </c>
      <c r="G436" s="191">
        <v>-7.2612321211100461E-4</v>
      </c>
      <c r="H436" s="191">
        <v>4.2906217132916823E-3</v>
      </c>
      <c r="I436" s="191">
        <v>-1.5869092921004147E-3</v>
      </c>
      <c r="J436" s="174">
        <v>-7.9441187884320887E-3</v>
      </c>
      <c r="K436" s="154"/>
      <c r="M436" s="97"/>
      <c r="O436" s="97"/>
      <c r="P436" s="177"/>
      <c r="Q436" s="177"/>
      <c r="R436" s="177"/>
      <c r="S436" s="177"/>
      <c r="T436" s="177"/>
      <c r="U436" s="198"/>
      <c r="V436" s="177"/>
      <c r="W436" s="177"/>
      <c r="X436" s="2"/>
    </row>
    <row r="437" spans="5:24" x14ac:dyDescent="0.25">
      <c r="E437" s="190">
        <v>41053</v>
      </c>
      <c r="F437" s="191">
        <v>1.7416539372196609E-2</v>
      </c>
      <c r="G437" s="191">
        <v>-3.1116017966380483E-4</v>
      </c>
      <c r="H437" s="191">
        <v>-5.5822003397142158E-3</v>
      </c>
      <c r="I437" s="191">
        <v>7.1677852013463453E-3</v>
      </c>
      <c r="J437" s="174">
        <v>3.1532998554100918E-2</v>
      </c>
      <c r="K437" s="154"/>
      <c r="M437" s="97"/>
      <c r="O437" s="97"/>
      <c r="P437" s="177"/>
      <c r="Q437" s="177"/>
      <c r="R437" s="177"/>
      <c r="S437" s="177"/>
      <c r="T437" s="177"/>
      <c r="U437" s="198"/>
      <c r="V437" s="177"/>
      <c r="W437" s="177"/>
      <c r="X437" s="2"/>
    </row>
    <row r="438" spans="5:24" x14ac:dyDescent="0.25">
      <c r="E438" s="190">
        <v>41052</v>
      </c>
      <c r="F438" s="191">
        <v>1.5129254891403323E-2</v>
      </c>
      <c r="G438" s="191">
        <v>1.4617130718418192E-2</v>
      </c>
      <c r="H438" s="191">
        <v>9.239830269014827E-3</v>
      </c>
      <c r="I438" s="191">
        <v>2.2257048740618266E-2</v>
      </c>
      <c r="J438" s="174">
        <v>1.2006358159468903E-2</v>
      </c>
      <c r="K438" s="154"/>
      <c r="M438" s="97"/>
      <c r="O438" s="97"/>
      <c r="P438" s="177"/>
      <c r="Q438" s="177"/>
      <c r="R438" s="177"/>
      <c r="S438" s="177"/>
      <c r="T438" s="177"/>
      <c r="U438" s="198"/>
      <c r="V438" s="177"/>
      <c r="W438" s="177"/>
      <c r="X438" s="2"/>
    </row>
    <row r="439" spans="5:24" x14ac:dyDescent="0.25">
      <c r="E439" s="190">
        <v>41051</v>
      </c>
      <c r="F439" s="191">
        <v>1.2627434137899175E-2</v>
      </c>
      <c r="G439" s="191">
        <v>-4.0933331598444088E-3</v>
      </c>
      <c r="H439" s="191">
        <v>2.0377750786775479E-3</v>
      </c>
      <c r="I439" s="191">
        <v>-7.779498743087785E-3</v>
      </c>
      <c r="J439" s="174">
        <v>-1.4829125485635379E-2</v>
      </c>
      <c r="K439" s="154"/>
      <c r="M439" s="97"/>
      <c r="O439" s="97"/>
      <c r="P439" s="177"/>
      <c r="Q439" s="177"/>
      <c r="R439" s="177"/>
      <c r="S439" s="177"/>
      <c r="T439" s="177"/>
      <c r="U439" s="198"/>
      <c r="V439" s="177"/>
      <c r="W439" s="177"/>
      <c r="X439" s="2"/>
    </row>
    <row r="440" spans="5:24" x14ac:dyDescent="0.25">
      <c r="E440" s="190">
        <v>41048</v>
      </c>
      <c r="F440" s="191">
        <v>1.0769790725233904E-2</v>
      </c>
      <c r="G440" s="191">
        <v>8.0981310198785118E-3</v>
      </c>
      <c r="H440" s="191">
        <v>-2.2030525097276817E-2</v>
      </c>
      <c r="I440" s="191">
        <v>1.3361308258017844E-2</v>
      </c>
      <c r="J440" s="174">
        <v>-1.5646535267497504E-3</v>
      </c>
      <c r="K440" s="154"/>
      <c r="M440" s="97"/>
      <c r="O440" s="97"/>
      <c r="P440" s="177"/>
      <c r="Q440" s="177"/>
      <c r="R440" s="177"/>
      <c r="S440" s="177"/>
      <c r="T440" s="177"/>
      <c r="U440" s="198"/>
      <c r="V440" s="177"/>
      <c r="W440" s="177"/>
      <c r="X440" s="2"/>
    </row>
    <row r="441" spans="5:24" x14ac:dyDescent="0.25">
      <c r="E441" s="190">
        <v>41047</v>
      </c>
      <c r="F441" s="191">
        <v>-3.8144156466542265E-3</v>
      </c>
      <c r="G441" s="191">
        <v>-9.7726047328534123E-3</v>
      </c>
      <c r="H441" s="191">
        <v>-7.3160528769443279E-3</v>
      </c>
      <c r="I441" s="191">
        <v>-8.9698144971523518E-3</v>
      </c>
      <c r="J441" s="174">
        <v>-4.6794433894355517E-3</v>
      </c>
      <c r="K441" s="154"/>
      <c r="M441" s="97"/>
      <c r="O441" s="97"/>
      <c r="P441" s="177"/>
      <c r="Q441" s="177"/>
      <c r="R441" s="177"/>
      <c r="S441" s="177"/>
      <c r="T441" s="177"/>
      <c r="U441" s="198"/>
      <c r="V441" s="177"/>
      <c r="W441" s="177"/>
      <c r="X441" s="2"/>
    </row>
    <row r="442" spans="5:24" x14ac:dyDescent="0.25">
      <c r="E442" s="190">
        <v>41046</v>
      </c>
      <c r="F442" s="191">
        <v>1.1380028056108571E-2</v>
      </c>
      <c r="G442" s="191">
        <v>3.1376571802930813E-4</v>
      </c>
      <c r="H442" s="191">
        <v>-1.165830573401822E-2</v>
      </c>
      <c r="I442" s="191">
        <v>5.6626277895358912E-4</v>
      </c>
      <c r="J442" s="174">
        <v>-2.7972070431927835E-3</v>
      </c>
      <c r="K442" s="154"/>
      <c r="M442" s="97"/>
      <c r="O442" s="97"/>
      <c r="P442" s="177"/>
      <c r="Q442" s="177"/>
      <c r="R442" s="177"/>
      <c r="S442" s="177"/>
      <c r="T442" s="177"/>
      <c r="U442" s="198"/>
      <c r="V442" s="177"/>
      <c r="W442" s="177"/>
      <c r="X442" s="2"/>
    </row>
    <row r="443" spans="5:24" x14ac:dyDescent="0.25">
      <c r="E443" s="190">
        <v>41045</v>
      </c>
      <c r="F443" s="191">
        <v>-4.1629159155895431E-3</v>
      </c>
      <c r="G443" s="191">
        <v>-5.7367587638304345E-3</v>
      </c>
      <c r="H443" s="191">
        <v>-1.5155950612307375E-2</v>
      </c>
      <c r="I443" s="191">
        <v>-1.4423341323562542E-2</v>
      </c>
      <c r="J443" s="174">
        <v>4.9781514923787585E-3</v>
      </c>
      <c r="K443" s="154"/>
      <c r="M443" s="97"/>
      <c r="O443" s="97"/>
      <c r="P443" s="177"/>
      <c r="Q443" s="177"/>
      <c r="R443" s="177"/>
      <c r="S443" s="177"/>
      <c r="T443" s="177"/>
      <c r="U443" s="198"/>
      <c r="V443" s="177"/>
      <c r="W443" s="177"/>
      <c r="X443" s="2"/>
    </row>
    <row r="444" spans="5:24" x14ac:dyDescent="0.25">
      <c r="E444" s="190">
        <v>41044</v>
      </c>
      <c r="F444" s="191">
        <v>3.6446615449582331E-2</v>
      </c>
      <c r="G444" s="191">
        <v>8.2501772604572799E-3</v>
      </c>
      <c r="H444" s="191">
        <v>6.2678095140992077E-3</v>
      </c>
      <c r="I444" s="191">
        <v>7.9309512091140823E-3</v>
      </c>
      <c r="J444" s="174">
        <v>1.8574482132806467E-2</v>
      </c>
      <c r="K444" s="154"/>
      <c r="M444" s="97"/>
      <c r="O444" s="97"/>
      <c r="P444" s="177"/>
      <c r="Q444" s="177"/>
      <c r="R444" s="177"/>
      <c r="S444" s="177"/>
      <c r="T444" s="177"/>
      <c r="U444" s="198"/>
      <c r="V444" s="177"/>
      <c r="W444" s="177"/>
      <c r="X444" s="2"/>
    </row>
    <row r="445" spans="5:24" x14ac:dyDescent="0.25">
      <c r="E445" s="190">
        <v>41041</v>
      </c>
      <c r="F445" s="191">
        <v>1.9905191137814656E-3</v>
      </c>
      <c r="G445" s="191">
        <v>-5.1249515124532638E-3</v>
      </c>
      <c r="H445" s="191">
        <v>-9.9633285553818712E-3</v>
      </c>
      <c r="I445" s="191">
        <v>-3.4827804579274048E-3</v>
      </c>
      <c r="J445" s="174">
        <v>-1.2316630085041375E-2</v>
      </c>
      <c r="K445" s="154"/>
      <c r="M445" s="97"/>
      <c r="O445" s="97"/>
      <c r="P445" s="177"/>
      <c r="Q445" s="177"/>
      <c r="R445" s="177"/>
      <c r="S445" s="177"/>
      <c r="T445" s="177"/>
      <c r="U445" s="198"/>
      <c r="V445" s="177"/>
      <c r="W445" s="177"/>
      <c r="X445" s="2"/>
    </row>
    <row r="446" spans="5:24" x14ac:dyDescent="0.25">
      <c r="E446" s="190">
        <v>41040</v>
      </c>
      <c r="F446" s="191">
        <v>-2.3736405293250211E-2</v>
      </c>
      <c r="G446" s="191">
        <v>-5.8257336737484325E-3</v>
      </c>
      <c r="H446" s="191">
        <v>7.5597996313939561E-3</v>
      </c>
      <c r="I446" s="191">
        <v>-2.7719183830783368E-3</v>
      </c>
      <c r="J446" s="174">
        <v>5.9814309286201611E-3</v>
      </c>
      <c r="K446" s="154"/>
      <c r="M446" s="97"/>
      <c r="O446" s="97"/>
      <c r="P446" s="177"/>
      <c r="Q446" s="177"/>
      <c r="R446" s="177"/>
      <c r="S446" s="177"/>
      <c r="T446" s="177"/>
      <c r="U446" s="198"/>
      <c r="V446" s="177"/>
      <c r="W446" s="177"/>
      <c r="X446" s="2"/>
    </row>
    <row r="447" spans="5:24" x14ac:dyDescent="0.25">
      <c r="E447" s="190">
        <v>41039</v>
      </c>
      <c r="F447" s="191">
        <v>-9.7887191019196754E-3</v>
      </c>
      <c r="G447" s="191">
        <v>-1.2677316940354988E-2</v>
      </c>
      <c r="H447" s="191">
        <v>-1.8869749427854306E-2</v>
      </c>
      <c r="I447" s="191">
        <v>-1.0970120037166905E-2</v>
      </c>
      <c r="J447" s="174">
        <v>-3.1556895238536259E-4</v>
      </c>
      <c r="K447" s="154"/>
      <c r="M447" s="97"/>
      <c r="O447" s="97"/>
      <c r="P447" s="177"/>
      <c r="Q447" s="177"/>
      <c r="R447" s="177"/>
      <c r="S447" s="177"/>
      <c r="T447" s="177"/>
      <c r="U447" s="198"/>
      <c r="V447" s="177"/>
      <c r="W447" s="177"/>
      <c r="X447" s="2"/>
    </row>
    <row r="448" spans="5:24" x14ac:dyDescent="0.25">
      <c r="E448" s="190">
        <v>41038</v>
      </c>
      <c r="F448" s="191">
        <v>6.7666029945304676E-3</v>
      </c>
      <c r="G448" s="191">
        <v>9.4670578211063436E-3</v>
      </c>
      <c r="H448" s="191">
        <v>5.8681936053752914E-3</v>
      </c>
      <c r="I448" s="191">
        <v>1.4316952359943009E-2</v>
      </c>
      <c r="J448" s="174">
        <v>1.9120909793135604E-2</v>
      </c>
      <c r="K448" s="154"/>
      <c r="M448" s="97"/>
      <c r="O448" s="97"/>
      <c r="P448" s="177"/>
      <c r="Q448" s="177"/>
      <c r="R448" s="177"/>
      <c r="S448" s="177"/>
      <c r="T448" s="177"/>
      <c r="U448" s="198"/>
      <c r="V448" s="177"/>
      <c r="W448" s="177"/>
      <c r="X448" s="2"/>
    </row>
    <row r="449" spans="5:24" x14ac:dyDescent="0.25">
      <c r="E449" s="190">
        <v>41037</v>
      </c>
      <c r="F449" s="191">
        <v>7.544730786571694E-4</v>
      </c>
      <c r="G449" s="191">
        <v>4.1357898724680438E-4</v>
      </c>
      <c r="H449" s="191">
        <v>1.9126021463250463E-3</v>
      </c>
      <c r="I449" s="191">
        <v>2.5000068866356442E-3</v>
      </c>
      <c r="J449" s="174">
        <v>-1.5959526990284686E-2</v>
      </c>
      <c r="K449" s="154"/>
      <c r="M449" s="97"/>
      <c r="O449" s="97"/>
      <c r="P449" s="177"/>
      <c r="Q449" s="177"/>
      <c r="R449" s="177"/>
      <c r="S449" s="177"/>
      <c r="T449" s="177"/>
      <c r="U449" s="198"/>
      <c r="V449" s="177"/>
      <c r="W449" s="177"/>
      <c r="X449" s="2"/>
    </row>
    <row r="450" spans="5:24" x14ac:dyDescent="0.25">
      <c r="E450" s="190">
        <v>41034</v>
      </c>
      <c r="F450" s="191">
        <v>-5.5925893923027279E-3</v>
      </c>
      <c r="G450" s="191">
        <v>5.0812445961227505E-3</v>
      </c>
      <c r="H450" s="191">
        <v>1.0005598291300726E-2</v>
      </c>
      <c r="I450" s="191">
        <v>1.3720086490813823E-2</v>
      </c>
      <c r="J450" s="174">
        <v>0</v>
      </c>
      <c r="K450" s="154"/>
      <c r="M450" s="97"/>
      <c r="O450" s="97"/>
      <c r="P450" s="177"/>
      <c r="Q450" s="177"/>
      <c r="R450" s="177"/>
      <c r="S450" s="177"/>
      <c r="T450" s="177"/>
      <c r="U450" s="198"/>
      <c r="V450" s="177"/>
      <c r="W450" s="177"/>
      <c r="X450" s="2"/>
    </row>
    <row r="451" spans="5:24" x14ac:dyDescent="0.25">
      <c r="E451" s="190">
        <v>41033</v>
      </c>
      <c r="F451" s="191">
        <v>-4.0670893686364706E-3</v>
      </c>
      <c r="G451" s="191">
        <v>-6.2366013499815312E-4</v>
      </c>
      <c r="H451" s="191">
        <v>-3.8654876486058737E-4</v>
      </c>
      <c r="I451" s="191">
        <v>8.2025482330338496E-3</v>
      </c>
      <c r="J451" s="174">
        <v>5.0794559215001723E-3</v>
      </c>
      <c r="K451" s="154"/>
      <c r="M451" s="97"/>
      <c r="O451" s="97"/>
      <c r="P451" s="177"/>
      <c r="Q451" s="177"/>
      <c r="R451" s="177"/>
      <c r="S451" s="177"/>
      <c r="T451" s="177"/>
      <c r="U451" s="198"/>
      <c r="V451" s="177"/>
      <c r="W451" s="177"/>
      <c r="X451" s="2"/>
    </row>
    <row r="452" spans="5:24" x14ac:dyDescent="0.25">
      <c r="E452" s="190">
        <v>41032</v>
      </c>
      <c r="F452" s="191">
        <v>-1.0455756753975146E-2</v>
      </c>
      <c r="G452" s="191">
        <v>-2.0755670235121414E-3</v>
      </c>
      <c r="H452" s="191">
        <v>7.216745056513884E-3</v>
      </c>
      <c r="I452" s="191">
        <v>4.8125202852416071E-3</v>
      </c>
      <c r="J452" s="174">
        <v>-1.7040541617679827E-2</v>
      </c>
      <c r="K452" s="154"/>
      <c r="M452" s="97"/>
      <c r="O452" s="97"/>
      <c r="P452" s="177"/>
      <c r="Q452" s="177"/>
      <c r="R452" s="177"/>
      <c r="S452" s="177"/>
      <c r="T452" s="177"/>
      <c r="U452" s="198"/>
      <c r="V452" s="177"/>
      <c r="W452" s="177"/>
      <c r="X452" s="2"/>
    </row>
    <row r="453" spans="5:24" x14ac:dyDescent="0.25">
      <c r="E453" s="190">
        <v>41031</v>
      </c>
      <c r="F453" s="191">
        <v>1.6312062313684615E-2</v>
      </c>
      <c r="G453" s="191">
        <v>-1.3593224943579426E-2</v>
      </c>
      <c r="H453" s="191">
        <v>1.558816805583115E-3</v>
      </c>
      <c r="I453" s="191">
        <v>-8.4139187280289109E-3</v>
      </c>
      <c r="J453" s="174">
        <v>-3.2036424930856434E-2</v>
      </c>
      <c r="K453" s="154"/>
      <c r="M453" s="97"/>
      <c r="O453" s="97"/>
      <c r="P453" s="177"/>
      <c r="Q453" s="177"/>
      <c r="R453" s="177"/>
      <c r="S453" s="177"/>
      <c r="T453" s="177"/>
      <c r="U453" s="198"/>
      <c r="V453" s="177"/>
      <c r="W453" s="177"/>
      <c r="X453" s="2"/>
    </row>
    <row r="454" spans="5:24" x14ac:dyDescent="0.25">
      <c r="E454" s="190">
        <v>41030</v>
      </c>
      <c r="F454" s="191">
        <v>-1.0672148751334114E-3</v>
      </c>
      <c r="G454" s="191">
        <v>8.009899576538481E-3</v>
      </c>
      <c r="H454" s="191">
        <v>1.342828981985751E-2</v>
      </c>
      <c r="I454" s="191">
        <v>7.4755050911694864E-3</v>
      </c>
      <c r="J454" s="174">
        <v>1.1902572802975741E-3</v>
      </c>
      <c r="K454" s="154"/>
      <c r="M454" s="97"/>
      <c r="O454" s="97"/>
      <c r="P454" s="177"/>
      <c r="Q454" s="177"/>
      <c r="R454" s="177"/>
      <c r="S454" s="177"/>
      <c r="T454" s="177"/>
      <c r="U454" s="198"/>
      <c r="V454" s="177"/>
      <c r="W454" s="177"/>
      <c r="X454" s="2"/>
    </row>
    <row r="455" spans="5:24" x14ac:dyDescent="0.25">
      <c r="E455" s="190">
        <v>41027</v>
      </c>
      <c r="F455" s="191">
        <v>-1.1561056958322069E-2</v>
      </c>
      <c r="G455" s="191">
        <v>-1.9570873733051777E-3</v>
      </c>
      <c r="H455" s="191">
        <v>-1.1241921846394493E-2</v>
      </c>
      <c r="I455" s="191">
        <v>2.8756476784346902E-3</v>
      </c>
      <c r="J455" s="174">
        <v>2.6839057116683608E-3</v>
      </c>
      <c r="K455" s="154"/>
      <c r="M455" s="97"/>
      <c r="O455" s="97"/>
      <c r="P455" s="177"/>
      <c r="Q455" s="177"/>
      <c r="R455" s="177"/>
      <c r="S455" s="177"/>
      <c r="T455" s="177"/>
      <c r="U455" s="198"/>
      <c r="V455" s="177"/>
      <c r="W455" s="177"/>
      <c r="X455" s="2"/>
    </row>
    <row r="456" spans="5:24" x14ac:dyDescent="0.25">
      <c r="E456" s="190">
        <v>41026</v>
      </c>
      <c r="F456" s="191">
        <v>-3.1043230024452001E-2</v>
      </c>
      <c r="G456" s="191">
        <v>-1.2272513095092053E-2</v>
      </c>
      <c r="H456" s="191">
        <v>-2.9662140791795796E-3</v>
      </c>
      <c r="I456" s="191">
        <v>-2.1219825314550592E-2</v>
      </c>
      <c r="J456" s="174">
        <v>-1.0396670495309892E-2</v>
      </c>
      <c r="K456" s="154"/>
      <c r="M456" s="97"/>
      <c r="O456" s="97"/>
      <c r="P456" s="177"/>
      <c r="Q456" s="177"/>
      <c r="R456" s="177"/>
      <c r="S456" s="177"/>
      <c r="T456" s="177"/>
      <c r="U456" s="198"/>
      <c r="V456" s="177"/>
      <c r="W456" s="177"/>
      <c r="X456" s="2"/>
    </row>
    <row r="457" spans="5:24" x14ac:dyDescent="0.25">
      <c r="E457" s="190">
        <v>41025</v>
      </c>
      <c r="F457" s="191">
        <v>-6.4621475196972311E-2</v>
      </c>
      <c r="G457" s="191">
        <v>1.1347045675291229E-2</v>
      </c>
      <c r="H457" s="191">
        <v>4.6093824253915306E-3</v>
      </c>
      <c r="I457" s="191">
        <v>-3.2532142748230128E-3</v>
      </c>
      <c r="J457" s="174">
        <v>1.0396670495309901E-2</v>
      </c>
      <c r="K457" s="154"/>
      <c r="M457" s="97"/>
      <c r="O457" s="97"/>
      <c r="P457" s="177"/>
      <c r="Q457" s="177"/>
      <c r="R457" s="177"/>
      <c r="S457" s="177"/>
      <c r="T457" s="177"/>
      <c r="U457" s="198"/>
      <c r="V457" s="177"/>
      <c r="W457" s="177"/>
      <c r="X457" s="2"/>
    </row>
    <row r="458" spans="5:24" x14ac:dyDescent="0.25">
      <c r="E458" s="190">
        <v>41024</v>
      </c>
      <c r="F458" s="191">
        <v>-6.9714066430075902E-3</v>
      </c>
      <c r="G458" s="191">
        <v>2.9855849852665896E-3</v>
      </c>
      <c r="H458" s="191">
        <v>1.9593735859682907E-3</v>
      </c>
      <c r="I458" s="191">
        <v>-2.0974867266909069E-2</v>
      </c>
      <c r="J458" s="174">
        <v>5.2094932860168947E-2</v>
      </c>
      <c r="K458" s="154"/>
      <c r="M458" s="97"/>
      <c r="O458" s="97"/>
      <c r="P458" s="177"/>
      <c r="Q458" s="177"/>
      <c r="R458" s="177"/>
      <c r="S458" s="177"/>
      <c r="T458" s="177"/>
      <c r="U458" s="198"/>
      <c r="V458" s="177"/>
      <c r="W458" s="177"/>
      <c r="X458" s="2"/>
    </row>
    <row r="459" spans="5:24" x14ac:dyDescent="0.25">
      <c r="E459" s="190">
        <v>41023</v>
      </c>
      <c r="F459" s="191">
        <v>-5.6936428718788786E-3</v>
      </c>
      <c r="G459" s="191">
        <v>-4.8345112438937087E-3</v>
      </c>
      <c r="H459" s="191">
        <v>1.5496722804431881E-2</v>
      </c>
      <c r="I459" s="191">
        <v>6.0752570711849335E-3</v>
      </c>
      <c r="J459" s="174">
        <v>-1.1260740607094475E-2</v>
      </c>
      <c r="K459" s="154"/>
      <c r="M459" s="97"/>
      <c r="O459" s="97"/>
      <c r="P459" s="177"/>
      <c r="Q459" s="177"/>
      <c r="R459" s="177"/>
      <c r="S459" s="177"/>
      <c r="T459" s="177"/>
      <c r="U459" s="198"/>
      <c r="V459" s="177"/>
      <c r="W459" s="177"/>
      <c r="X459" s="2"/>
    </row>
    <row r="460" spans="5:24" x14ac:dyDescent="0.25">
      <c r="E460" s="190">
        <v>41020</v>
      </c>
      <c r="F460" s="191">
        <v>-2.7404313471625311E-3</v>
      </c>
      <c r="G460" s="191">
        <v>-9.2297803938209467E-4</v>
      </c>
      <c r="H460" s="191">
        <v>-2.3080505437758012E-3</v>
      </c>
      <c r="I460" s="191">
        <v>-5.4644787736666631E-2</v>
      </c>
      <c r="J460" s="174">
        <v>1.2834977791957233E-2</v>
      </c>
      <c r="K460" s="154"/>
      <c r="M460" s="97"/>
      <c r="O460" s="97"/>
      <c r="P460" s="177"/>
      <c r="Q460" s="177"/>
      <c r="R460" s="177"/>
      <c r="S460" s="177"/>
      <c r="T460" s="177"/>
      <c r="U460" s="198"/>
      <c r="V460" s="177"/>
      <c r="W460" s="177"/>
      <c r="X460" s="2"/>
    </row>
    <row r="461" spans="5:24" x14ac:dyDescent="0.25">
      <c r="E461" s="190">
        <v>41019</v>
      </c>
      <c r="F461" s="191">
        <v>-1.0886998525325644E-2</v>
      </c>
      <c r="G461" s="191">
        <v>-3.6840652994172872E-3</v>
      </c>
      <c r="H461" s="191">
        <v>-2.1704046250493242E-2</v>
      </c>
      <c r="I461" s="191">
        <v>8.5593712299634177E-3</v>
      </c>
      <c r="J461" s="174">
        <v>-3.7737468468948664E-3</v>
      </c>
      <c r="K461" s="154"/>
      <c r="M461" s="97"/>
      <c r="O461" s="97"/>
      <c r="P461" s="177"/>
      <c r="Q461" s="177"/>
      <c r="R461" s="177"/>
      <c r="S461" s="177"/>
      <c r="T461" s="177"/>
      <c r="U461" s="198"/>
      <c r="V461" s="177"/>
      <c r="W461" s="177"/>
      <c r="X461" s="2"/>
    </row>
    <row r="462" spans="5:24" x14ac:dyDescent="0.25">
      <c r="E462" s="190">
        <v>41018</v>
      </c>
      <c r="F462" s="191">
        <v>2.0556702418488542E-3</v>
      </c>
      <c r="G462" s="191">
        <v>6.7643706021646042E-3</v>
      </c>
      <c r="H462" s="191">
        <v>-2.4086285105208542E-3</v>
      </c>
      <c r="I462" s="191">
        <v>-1.6726540738619057E-3</v>
      </c>
      <c r="J462" s="174">
        <v>3.1438601733612052E-3</v>
      </c>
      <c r="K462" s="154"/>
      <c r="M462" s="97"/>
      <c r="O462" s="97"/>
      <c r="P462" s="177"/>
      <c r="Q462" s="177"/>
      <c r="R462" s="177"/>
      <c r="S462" s="177"/>
      <c r="T462" s="177"/>
      <c r="U462" s="198"/>
      <c r="V462" s="177"/>
      <c r="W462" s="177"/>
      <c r="X462" s="2"/>
    </row>
    <row r="463" spans="5:24" x14ac:dyDescent="0.25">
      <c r="E463" s="190">
        <v>41017</v>
      </c>
      <c r="F463" s="191">
        <v>-5.317269404100349E-3</v>
      </c>
      <c r="G463" s="191">
        <v>-4.4123862356826582E-3</v>
      </c>
      <c r="H463" s="191">
        <v>7.7734631639754414E-5</v>
      </c>
      <c r="I463" s="191">
        <v>-1.6678661690029947E-2</v>
      </c>
      <c r="J463" s="174">
        <v>2.2286743952879006E-2</v>
      </c>
      <c r="K463" s="154"/>
      <c r="M463" s="97"/>
      <c r="O463" s="97"/>
      <c r="P463" s="177"/>
      <c r="Q463" s="177"/>
      <c r="R463" s="177"/>
      <c r="S463" s="177"/>
      <c r="T463" s="177"/>
      <c r="U463" s="198"/>
      <c r="V463" s="177"/>
      <c r="W463" s="177"/>
      <c r="X463" s="2"/>
    </row>
    <row r="464" spans="5:24" x14ac:dyDescent="0.25">
      <c r="E464" s="190">
        <v>41016</v>
      </c>
      <c r="F464" s="191">
        <v>-2.1811074085995561E-2</v>
      </c>
      <c r="G464" s="191">
        <v>1.0187847953479035E-2</v>
      </c>
      <c r="H464" s="191">
        <v>8.3388049141539366E-3</v>
      </c>
      <c r="I464" s="191">
        <v>9.9764005116558304E-3</v>
      </c>
      <c r="J464" s="174">
        <v>1.3288282581300345E-2</v>
      </c>
      <c r="K464" s="154"/>
      <c r="M464" s="97"/>
      <c r="O464" s="97"/>
      <c r="P464" s="177"/>
      <c r="Q464" s="177"/>
      <c r="R464" s="177"/>
      <c r="S464" s="177"/>
      <c r="T464" s="177"/>
      <c r="U464" s="198"/>
      <c r="V464" s="177"/>
      <c r="W464" s="177"/>
      <c r="X464" s="2"/>
    </row>
    <row r="465" spans="5:24" x14ac:dyDescent="0.25">
      <c r="E465" s="190">
        <v>41013</v>
      </c>
      <c r="F465" s="191">
        <v>-2.0275494842317499E-2</v>
      </c>
      <c r="G465" s="191">
        <v>5.2892000248224184E-3</v>
      </c>
      <c r="H465" s="191">
        <v>2.1153957779237484E-3</v>
      </c>
      <c r="I465" s="191">
        <v>7.6709646806093533E-3</v>
      </c>
      <c r="J465" s="174">
        <v>-8.7707706886065717E-3</v>
      </c>
      <c r="K465" s="154"/>
      <c r="M465" s="97"/>
      <c r="O465" s="97"/>
      <c r="P465" s="177"/>
      <c r="Q465" s="177"/>
      <c r="R465" s="177"/>
      <c r="S465" s="177"/>
      <c r="T465" s="177"/>
      <c r="U465" s="198"/>
      <c r="V465" s="177"/>
      <c r="W465" s="177"/>
      <c r="X465" s="2"/>
    </row>
    <row r="466" spans="5:24" x14ac:dyDescent="0.25">
      <c r="E466" s="190">
        <v>41012</v>
      </c>
      <c r="F466" s="191">
        <v>5.3535004065765723E-4</v>
      </c>
      <c r="G466" s="191">
        <v>4.3767520440243625E-3</v>
      </c>
      <c r="H466" s="191">
        <v>4.87406090181972E-3</v>
      </c>
      <c r="I466" s="191">
        <v>1.9669371048153372E-3</v>
      </c>
      <c r="J466" s="174">
        <v>-1.4767538478314442E-2</v>
      </c>
      <c r="K466" s="154"/>
      <c r="M466" s="97"/>
      <c r="O466" s="97"/>
      <c r="P466" s="177"/>
      <c r="Q466" s="177"/>
      <c r="R466" s="177"/>
      <c r="S466" s="177"/>
      <c r="T466" s="177"/>
      <c r="U466" s="198"/>
      <c r="V466" s="177"/>
      <c r="W466" s="177"/>
      <c r="X466" s="2"/>
    </row>
    <row r="467" spans="5:24" x14ac:dyDescent="0.25">
      <c r="E467" s="190">
        <v>41011</v>
      </c>
      <c r="F467" s="191">
        <v>1.4383498295147458E-2</v>
      </c>
      <c r="G467" s="191">
        <v>1.9936451607545029E-2</v>
      </c>
      <c r="H467" s="191">
        <v>-5.6580559209730742E-3</v>
      </c>
      <c r="I467" s="191">
        <v>1.1546671341578574E-2</v>
      </c>
      <c r="J467" s="174">
        <v>5.7528308624855669E-3</v>
      </c>
      <c r="K467" s="154"/>
      <c r="M467" s="97"/>
      <c r="O467" s="97"/>
      <c r="P467" s="177"/>
      <c r="Q467" s="177"/>
      <c r="R467" s="177"/>
      <c r="S467" s="177"/>
      <c r="T467" s="177"/>
      <c r="U467" s="198"/>
      <c r="V467" s="177"/>
      <c r="W467" s="177"/>
      <c r="X467" s="2"/>
    </row>
    <row r="468" spans="5:24" x14ac:dyDescent="0.25">
      <c r="E468" s="190">
        <v>41010</v>
      </c>
      <c r="F468" s="191">
        <v>1.2941118862277336E-2</v>
      </c>
      <c r="G468" s="191">
        <v>4.1635289806139838E-3</v>
      </c>
      <c r="H468" s="191">
        <v>3.9182070913809045E-4</v>
      </c>
      <c r="I468" s="191">
        <v>9.4512578082327839E-3</v>
      </c>
      <c r="J468" s="174">
        <v>2.8940344917649557E-2</v>
      </c>
      <c r="K468" s="154"/>
      <c r="M468" s="97"/>
      <c r="O468" s="97"/>
      <c r="P468" s="177"/>
      <c r="Q468" s="177"/>
      <c r="R468" s="177"/>
      <c r="S468" s="177"/>
      <c r="T468" s="177"/>
      <c r="U468" s="198"/>
      <c r="V468" s="177"/>
      <c r="W468" s="177"/>
      <c r="X468" s="2"/>
    </row>
    <row r="469" spans="5:24" x14ac:dyDescent="0.25">
      <c r="E469" s="190">
        <v>41009</v>
      </c>
      <c r="F469" s="191">
        <v>3.3075154353343949E-3</v>
      </c>
      <c r="G469" s="191">
        <v>-3.417448814878426E-3</v>
      </c>
      <c r="H469" s="191">
        <v>-3.1307433733767623E-3</v>
      </c>
      <c r="I469" s="191">
        <v>-4.1349633564331714E-3</v>
      </c>
      <c r="J469" s="174">
        <v>5.2927329121160915E-3</v>
      </c>
      <c r="K469" s="154"/>
      <c r="M469" s="97"/>
      <c r="O469" s="97"/>
      <c r="P469" s="177"/>
      <c r="Q469" s="177"/>
      <c r="R469" s="177"/>
      <c r="S469" s="177"/>
      <c r="T469" s="177"/>
      <c r="U469" s="198"/>
      <c r="V469" s="177"/>
      <c r="W469" s="177"/>
      <c r="X469" s="2"/>
    </row>
    <row r="470" spans="5:24" x14ac:dyDescent="0.25">
      <c r="E470" s="190">
        <v>41006</v>
      </c>
      <c r="F470" s="191">
        <v>1.1050684364928896E-3</v>
      </c>
      <c r="G470" s="191">
        <v>2.989669540113401E-3</v>
      </c>
      <c r="H470" s="191">
        <v>-1.4057426056539681E-3</v>
      </c>
      <c r="I470" s="191">
        <v>-1.527622367086159E-3</v>
      </c>
      <c r="J470" s="174">
        <v>3.4416419099619323E-2</v>
      </c>
      <c r="K470" s="154"/>
      <c r="M470" s="97"/>
      <c r="O470" s="97"/>
      <c r="P470" s="177"/>
      <c r="Q470" s="177"/>
      <c r="R470" s="177"/>
      <c r="S470" s="177"/>
      <c r="T470" s="177"/>
      <c r="U470" s="198"/>
      <c r="V470" s="177"/>
      <c r="W470" s="177"/>
      <c r="X470" s="2"/>
    </row>
    <row r="471" spans="5:24" x14ac:dyDescent="0.25">
      <c r="E471" s="190">
        <v>41005</v>
      </c>
      <c r="F471" s="191">
        <v>-2.2050931160511857E-2</v>
      </c>
      <c r="G471" s="191">
        <v>-1.3173306656009421E-2</v>
      </c>
      <c r="H471" s="191">
        <v>4.8502392091832429E-3</v>
      </c>
      <c r="I471" s="191">
        <v>-7.2814347394112213E-3</v>
      </c>
      <c r="J471" s="174">
        <v>-5.8190445908611037E-3</v>
      </c>
      <c r="K471" s="154"/>
      <c r="M471" s="97"/>
      <c r="O471" s="97"/>
      <c r="P471" s="177"/>
      <c r="Q471" s="177"/>
      <c r="R471" s="177"/>
      <c r="S471" s="177"/>
      <c r="T471" s="177"/>
      <c r="U471" s="198"/>
      <c r="V471" s="177"/>
      <c r="W471" s="177"/>
      <c r="X471" s="2"/>
    </row>
    <row r="472" spans="5:24" x14ac:dyDescent="0.25">
      <c r="E472" s="190">
        <v>41004</v>
      </c>
      <c r="F472" s="191">
        <v>1.041797948912266E-2</v>
      </c>
      <c r="G472" s="191">
        <v>6.2463401112926335E-3</v>
      </c>
      <c r="H472" s="191">
        <v>1.0984464458894405E-3</v>
      </c>
      <c r="I472" s="191">
        <v>1.0637198025319801E-2</v>
      </c>
      <c r="J472" s="174">
        <v>1.2708384325819442E-2</v>
      </c>
      <c r="K472" s="154"/>
      <c r="M472" s="97"/>
      <c r="O472" s="97"/>
      <c r="P472" s="177"/>
      <c r="Q472" s="177"/>
      <c r="R472" s="177"/>
      <c r="S472" s="177"/>
      <c r="T472" s="177"/>
      <c r="U472" s="198"/>
      <c r="V472" s="177"/>
      <c r="W472" s="177"/>
      <c r="X472" s="2"/>
    </row>
    <row r="473" spans="5:24" x14ac:dyDescent="0.25">
      <c r="E473" s="190">
        <v>41003</v>
      </c>
      <c r="F473" s="191">
        <v>-1.1858979131924519E-2</v>
      </c>
      <c r="G473" s="191">
        <v>-7.3919697175860773E-3</v>
      </c>
      <c r="H473" s="191">
        <v>-1.4904509314226191E-3</v>
      </c>
      <c r="I473" s="191">
        <v>-1.0100605965112069E-2</v>
      </c>
      <c r="J473" s="174">
        <v>-2.2219371583462662E-2</v>
      </c>
      <c r="K473" s="154"/>
      <c r="M473" s="97"/>
      <c r="O473" s="97"/>
      <c r="P473" s="177"/>
      <c r="Q473" s="177"/>
      <c r="R473" s="177"/>
      <c r="S473" s="177"/>
      <c r="T473" s="177"/>
      <c r="U473" s="198"/>
      <c r="V473" s="177"/>
      <c r="W473" s="177"/>
      <c r="X473" s="2"/>
    </row>
    <row r="474" spans="5:24" x14ac:dyDescent="0.25">
      <c r="E474" s="190">
        <v>41002</v>
      </c>
      <c r="F474" s="191">
        <v>1.0221284879364811E-2</v>
      </c>
      <c r="G474" s="191">
        <v>-8.5899053451905637E-3</v>
      </c>
      <c r="H474" s="191">
        <v>4.3205243178242965E-3</v>
      </c>
      <c r="I474" s="191">
        <v>-6.1797884623421562E-3</v>
      </c>
      <c r="J474" s="174">
        <v>3.3830112826414404E-4</v>
      </c>
      <c r="K474" s="154"/>
      <c r="M474" s="97"/>
      <c r="O474" s="97"/>
      <c r="P474" s="177"/>
      <c r="Q474" s="177"/>
      <c r="R474" s="177"/>
      <c r="S474" s="177"/>
      <c r="T474" s="177"/>
      <c r="U474" s="198"/>
      <c r="V474" s="177"/>
      <c r="W474" s="177"/>
      <c r="X474" s="2"/>
    </row>
    <row r="475" spans="5:24" x14ac:dyDescent="0.25">
      <c r="E475" s="190">
        <v>40999</v>
      </c>
      <c r="F475" s="191">
        <v>9.1332243914642661E-3</v>
      </c>
      <c r="G475" s="191">
        <v>1.4393231744945474E-2</v>
      </c>
      <c r="H475" s="191">
        <v>1.0605546266997255E-2</v>
      </c>
      <c r="I475" s="191">
        <v>6.6360451836472443E-3</v>
      </c>
      <c r="J475" s="174">
        <v>-2.0419227988976166E-2</v>
      </c>
      <c r="K475" s="154"/>
      <c r="M475" s="97"/>
      <c r="O475" s="97"/>
      <c r="P475" s="177"/>
      <c r="Q475" s="177"/>
      <c r="R475" s="177"/>
      <c r="S475" s="177"/>
      <c r="T475" s="177"/>
      <c r="U475" s="198"/>
      <c r="V475" s="177"/>
      <c r="W475" s="177"/>
      <c r="X475" s="2"/>
    </row>
    <row r="476" spans="5:24" x14ac:dyDescent="0.25">
      <c r="E476" s="190">
        <v>40998</v>
      </c>
      <c r="F476" s="191">
        <v>-5.2161256381647843E-3</v>
      </c>
      <c r="G476" s="191">
        <v>7.3285023979701071E-3</v>
      </c>
      <c r="H476" s="191">
        <v>-1.192840946834548E-3</v>
      </c>
      <c r="I476" s="191">
        <v>-7.4625441232518026E-3</v>
      </c>
      <c r="J476" s="174">
        <v>-2.4547154918420484E-2</v>
      </c>
      <c r="K476" s="154"/>
      <c r="M476" s="97"/>
      <c r="O476" s="97"/>
      <c r="P476" s="177"/>
      <c r="Q476" s="177"/>
      <c r="R476" s="177"/>
      <c r="S476" s="177"/>
      <c r="T476" s="177"/>
      <c r="U476" s="198"/>
      <c r="V476" s="177"/>
      <c r="W476" s="177"/>
      <c r="X476" s="2"/>
    </row>
    <row r="477" spans="5:24" x14ac:dyDescent="0.25">
      <c r="E477" s="190">
        <v>40997</v>
      </c>
      <c r="F477" s="191">
        <v>1.7308420527453176E-2</v>
      </c>
      <c r="G477" s="191">
        <v>1.104035609508916E-2</v>
      </c>
      <c r="H477" s="191">
        <v>1.4892303708129011E-2</v>
      </c>
      <c r="I477" s="191">
        <v>7.7041895291125855E-3</v>
      </c>
      <c r="J477" s="174">
        <v>1.8930037594407343E-2</v>
      </c>
      <c r="K477" s="154"/>
      <c r="M477" s="97"/>
      <c r="O477" s="97"/>
      <c r="P477" s="177"/>
      <c r="Q477" s="177"/>
      <c r="R477" s="177"/>
      <c r="S477" s="177"/>
      <c r="T477" s="177"/>
      <c r="U477" s="198"/>
      <c r="V477" s="177"/>
      <c r="W477" s="177"/>
      <c r="X477" s="2"/>
    </row>
    <row r="478" spans="5:24" x14ac:dyDescent="0.25">
      <c r="E478" s="190">
        <v>40996</v>
      </c>
      <c r="F478" s="191">
        <v>2.3395553163021037E-2</v>
      </c>
      <c r="G478" s="191">
        <v>1.6737850786767941E-2</v>
      </c>
      <c r="H478" s="191">
        <v>6.4740960396391595E-3</v>
      </c>
      <c r="I478" s="191">
        <v>1.5206936658935986E-2</v>
      </c>
      <c r="J478" s="174">
        <v>-2.3037910416211973E-3</v>
      </c>
      <c r="K478" s="154"/>
      <c r="M478" s="97"/>
      <c r="O478" s="97"/>
      <c r="P478" s="177"/>
      <c r="Q478" s="177"/>
      <c r="R478" s="177"/>
      <c r="S478" s="177"/>
      <c r="T478" s="177"/>
      <c r="U478" s="198"/>
      <c r="V478" s="177"/>
      <c r="W478" s="177"/>
      <c r="X478" s="2"/>
    </row>
    <row r="479" spans="5:24" x14ac:dyDescent="0.25">
      <c r="E479" s="190">
        <v>40995</v>
      </c>
      <c r="F479" s="191">
        <v>-4.5527113606163259E-3</v>
      </c>
      <c r="G479" s="191">
        <v>-7.3168019833671077E-3</v>
      </c>
      <c r="H479" s="191">
        <v>-9.7377561670075055E-4</v>
      </c>
      <c r="I479" s="191">
        <v>-2.4100268052920895E-3</v>
      </c>
      <c r="J479" s="174">
        <v>0</v>
      </c>
      <c r="K479" s="154"/>
      <c r="M479" s="97"/>
      <c r="O479" s="97"/>
      <c r="P479" s="177"/>
      <c r="Q479" s="177"/>
      <c r="R479" s="177"/>
      <c r="S479" s="177"/>
      <c r="T479" s="177"/>
      <c r="U479" s="198"/>
      <c r="V479" s="177"/>
      <c r="W479" s="177"/>
      <c r="X479" s="2"/>
    </row>
    <row r="480" spans="5:24" x14ac:dyDescent="0.25">
      <c r="E480" s="190">
        <v>40991</v>
      </c>
      <c r="F480" s="191">
        <v>-4.3437419005967559E-3</v>
      </c>
      <c r="G480" s="191">
        <v>-2.3906408353500446E-3</v>
      </c>
      <c r="H480" s="191">
        <v>-7.2734712937341404E-3</v>
      </c>
      <c r="I480" s="191">
        <v>-3.7465565166347977E-3</v>
      </c>
      <c r="J480" s="174">
        <v>7.2584737603508045E-3</v>
      </c>
      <c r="K480" s="154"/>
      <c r="M480" s="97"/>
      <c r="O480" s="97"/>
      <c r="P480" s="177"/>
      <c r="Q480" s="177"/>
      <c r="R480" s="177"/>
      <c r="S480" s="177"/>
      <c r="T480" s="177"/>
      <c r="U480" s="198"/>
      <c r="V480" s="177"/>
      <c r="W480" s="177"/>
      <c r="X480" s="2"/>
    </row>
    <row r="481" spans="5:24" x14ac:dyDescent="0.25">
      <c r="E481" s="190">
        <v>40990</v>
      </c>
      <c r="F481" s="191">
        <v>-5.5439646116091802E-3</v>
      </c>
      <c r="G481" s="191">
        <v>4.024177604248419E-3</v>
      </c>
      <c r="H481" s="191">
        <v>2.9838997396964243E-3</v>
      </c>
      <c r="I481" s="191">
        <v>-3.6380670547328207E-3</v>
      </c>
      <c r="J481" s="174">
        <v>-2.4207981821435149E-2</v>
      </c>
      <c r="K481" s="154"/>
      <c r="M481" s="97"/>
      <c r="O481" s="97"/>
      <c r="P481" s="177"/>
      <c r="Q481" s="177"/>
      <c r="R481" s="177"/>
      <c r="S481" s="177"/>
      <c r="T481" s="177"/>
      <c r="U481" s="198"/>
      <c r="V481" s="177"/>
      <c r="W481" s="177"/>
      <c r="X481" s="2"/>
    </row>
    <row r="482" spans="5:24" x14ac:dyDescent="0.25">
      <c r="E482" s="190">
        <v>40989</v>
      </c>
      <c r="F482" s="191">
        <v>7.6190949703545596E-3</v>
      </c>
      <c r="G482" s="191">
        <v>-6.4091946794928327E-3</v>
      </c>
      <c r="H482" s="191">
        <v>8.0621256230896079E-5</v>
      </c>
      <c r="I482" s="191">
        <v>-1.8073795424730008E-3</v>
      </c>
      <c r="J482" s="174">
        <v>-5.8009503732072585E-3</v>
      </c>
      <c r="K482" s="154"/>
      <c r="M482" s="97"/>
      <c r="O482" s="97"/>
      <c r="P482" s="177"/>
      <c r="Q482" s="177"/>
      <c r="R482" s="177"/>
      <c r="S482" s="177"/>
      <c r="T482" s="177"/>
      <c r="U482" s="198"/>
      <c r="V482" s="177"/>
      <c r="W482" s="177"/>
      <c r="X482" s="2"/>
    </row>
    <row r="483" spans="5:24" x14ac:dyDescent="0.25">
      <c r="E483" s="190">
        <v>40988</v>
      </c>
      <c r="F483" s="191">
        <v>-9.43731745581753E-5</v>
      </c>
      <c r="G483" s="191">
        <v>4.3334997294184805E-4</v>
      </c>
      <c r="H483" s="191">
        <v>-2.1782670740801628E-3</v>
      </c>
      <c r="I483" s="191">
        <v>6.0689262917251298E-3</v>
      </c>
      <c r="J483" s="174">
        <v>-6.7253037361459864E-3</v>
      </c>
      <c r="K483" s="154"/>
      <c r="M483" s="97"/>
      <c r="O483" s="97"/>
      <c r="P483" s="177"/>
      <c r="Q483" s="177"/>
      <c r="R483" s="177"/>
      <c r="S483" s="177"/>
      <c r="T483" s="177"/>
      <c r="U483" s="198"/>
      <c r="V483" s="177"/>
      <c r="W483" s="177"/>
      <c r="X483" s="2"/>
    </row>
    <row r="484" spans="5:24" x14ac:dyDescent="0.25">
      <c r="E484" s="190">
        <v>40985</v>
      </c>
      <c r="F484" s="191">
        <v>1.1335906968758123E-3</v>
      </c>
      <c r="G484" s="191">
        <v>9.7974358032199213E-3</v>
      </c>
      <c r="H484" s="191">
        <v>7.4421117468540165E-3</v>
      </c>
      <c r="I484" s="191">
        <v>-2.4407678060391652E-4</v>
      </c>
      <c r="J484" s="174">
        <v>-6.6804169159823488E-3</v>
      </c>
      <c r="K484" s="154"/>
      <c r="M484" s="97"/>
      <c r="O484" s="97"/>
      <c r="P484" s="177"/>
      <c r="Q484" s="177"/>
      <c r="R484" s="177"/>
      <c r="S484" s="177"/>
      <c r="T484" s="177"/>
      <c r="U484" s="198"/>
      <c r="V484" s="177"/>
      <c r="W484" s="177"/>
      <c r="X484" s="2"/>
    </row>
    <row r="485" spans="5:24" x14ac:dyDescent="0.25">
      <c r="E485" s="190">
        <v>40984</v>
      </c>
      <c r="F485" s="191">
        <v>-1.6057055936947353E-3</v>
      </c>
      <c r="G485" s="191">
        <v>1.5434140356359592E-2</v>
      </c>
      <c r="H485" s="191">
        <v>-2.9187770141520901E-3</v>
      </c>
      <c r="I485" s="191">
        <v>2.2932859430667388E-3</v>
      </c>
      <c r="J485" s="174">
        <v>3.3202023988331039E-2</v>
      </c>
      <c r="K485" s="154"/>
      <c r="M485" s="97"/>
      <c r="O485" s="97"/>
      <c r="P485" s="177"/>
      <c r="Q485" s="177"/>
      <c r="R485" s="177"/>
      <c r="S485" s="177"/>
      <c r="T485" s="177"/>
      <c r="U485" s="198"/>
      <c r="V485" s="177"/>
      <c r="W485" s="177"/>
      <c r="X485" s="2"/>
    </row>
    <row r="486" spans="5:24" x14ac:dyDescent="0.25">
      <c r="E486" s="190">
        <v>40983</v>
      </c>
      <c r="F486" s="191">
        <v>1.3203778261813279E-2</v>
      </c>
      <c r="G486" s="191">
        <v>7.2475386244493789E-3</v>
      </c>
      <c r="H486" s="191">
        <v>7.2901724372394347E-4</v>
      </c>
      <c r="I486" s="191">
        <v>1.05981650088231E-2</v>
      </c>
      <c r="J486" s="174">
        <v>2.8929758691974426E-2</v>
      </c>
      <c r="K486" s="154"/>
      <c r="M486" s="97"/>
      <c r="O486" s="97"/>
      <c r="P486" s="177"/>
      <c r="Q486" s="177"/>
      <c r="R486" s="177"/>
      <c r="S486" s="177"/>
      <c r="T486" s="177"/>
      <c r="U486" s="198"/>
      <c r="V486" s="177"/>
      <c r="W486" s="177"/>
      <c r="X486" s="2"/>
    </row>
    <row r="487" spans="5:24" x14ac:dyDescent="0.25">
      <c r="E487" s="190">
        <v>40982</v>
      </c>
      <c r="F487" s="191">
        <v>1.9894361370293802E-2</v>
      </c>
      <c r="G487" s="191">
        <v>5.4986675216871029E-3</v>
      </c>
      <c r="H487" s="191">
        <v>4.30309130499345E-3</v>
      </c>
      <c r="I487" s="191">
        <v>-2.9612626205418454E-3</v>
      </c>
      <c r="J487" s="174">
        <v>-1.0404579724356855E-2</v>
      </c>
      <c r="K487" s="154"/>
      <c r="M487" s="97"/>
      <c r="O487" s="97"/>
      <c r="P487" s="177"/>
      <c r="Q487" s="177"/>
      <c r="R487" s="177"/>
      <c r="S487" s="177"/>
      <c r="T487" s="177"/>
      <c r="U487" s="198"/>
      <c r="V487" s="177"/>
      <c r="W487" s="177"/>
      <c r="X487" s="2"/>
    </row>
    <row r="488" spans="5:24" x14ac:dyDescent="0.25">
      <c r="E488" s="190">
        <v>40981</v>
      </c>
      <c r="F488" s="191">
        <v>2.5394176958831913E-3</v>
      </c>
      <c r="G488" s="191">
        <v>3.2683862008689355E-3</v>
      </c>
      <c r="H488" s="191">
        <v>1.1045446197821917E-2</v>
      </c>
      <c r="I488" s="191">
        <v>5.0366644926509154E-3</v>
      </c>
      <c r="J488" s="174">
        <v>-1.983537825890732E-2</v>
      </c>
      <c r="K488" s="154"/>
      <c r="M488" s="97"/>
      <c r="O488" s="97"/>
      <c r="P488" s="177"/>
      <c r="Q488" s="177"/>
      <c r="R488" s="177"/>
      <c r="S488" s="177"/>
      <c r="T488" s="177"/>
      <c r="U488" s="198"/>
      <c r="V488" s="177"/>
      <c r="W488" s="177"/>
      <c r="X488" s="2"/>
    </row>
    <row r="489" spans="5:24" x14ac:dyDescent="0.25">
      <c r="E489" s="190">
        <v>40978</v>
      </c>
      <c r="F489" s="191">
        <v>1.0716221977734631E-2</v>
      </c>
      <c r="G489" s="191">
        <v>1.9263130167704038E-2</v>
      </c>
      <c r="H489" s="191">
        <v>1.3000516119012023E-2</v>
      </c>
      <c r="I489" s="191">
        <v>1.9449919716513962E-2</v>
      </c>
      <c r="J489" s="174">
        <v>2.3850012665772174E-2</v>
      </c>
      <c r="K489" s="154"/>
      <c r="M489" s="97"/>
      <c r="O489" s="97"/>
      <c r="P489" s="177"/>
      <c r="Q489" s="177"/>
      <c r="R489" s="177"/>
      <c r="S489" s="177"/>
      <c r="T489" s="177"/>
      <c r="U489" s="198"/>
      <c r="V489" s="177"/>
      <c r="W489" s="177"/>
      <c r="X489" s="2"/>
    </row>
    <row r="490" spans="5:24" x14ac:dyDescent="0.25">
      <c r="E490" s="190">
        <v>40977</v>
      </c>
      <c r="F490" s="191">
        <v>4.9443548034490122E-4</v>
      </c>
      <c r="G490" s="191">
        <v>-3.3316735272563422E-3</v>
      </c>
      <c r="H490" s="191">
        <v>2.8379192443270286E-3</v>
      </c>
      <c r="I490" s="191">
        <v>1.0690787711524515E-2</v>
      </c>
      <c r="J490" s="174">
        <v>-1.5632876352478807E-2</v>
      </c>
      <c r="K490" s="154"/>
      <c r="M490" s="97"/>
      <c r="O490" s="97"/>
      <c r="P490" s="177"/>
      <c r="Q490" s="177"/>
      <c r="R490" s="177"/>
      <c r="S490" s="177"/>
      <c r="T490" s="177"/>
      <c r="U490" s="198"/>
      <c r="V490" s="177"/>
      <c r="W490" s="177"/>
      <c r="X490" s="2"/>
    </row>
    <row r="491" spans="5:24" x14ac:dyDescent="0.25">
      <c r="E491" s="190">
        <v>40976</v>
      </c>
      <c r="F491" s="191">
        <v>8.9033638840267811E-4</v>
      </c>
      <c r="G491" s="191">
        <v>3.7921660835906687E-3</v>
      </c>
      <c r="H491" s="191">
        <v>1.024947565683486E-2</v>
      </c>
      <c r="I491" s="191">
        <v>1.6109466114784091E-2</v>
      </c>
      <c r="J491" s="174">
        <v>7.6196174977608529E-3</v>
      </c>
      <c r="K491" s="154"/>
      <c r="M491" s="97"/>
      <c r="O491" s="97"/>
      <c r="P491" s="177"/>
      <c r="Q491" s="177"/>
      <c r="R491" s="177"/>
      <c r="S491" s="177"/>
      <c r="T491" s="177"/>
      <c r="U491" s="198"/>
      <c r="V491" s="177"/>
      <c r="W491" s="177"/>
      <c r="X491" s="2"/>
    </row>
    <row r="492" spans="5:24" x14ac:dyDescent="0.25">
      <c r="E492" s="190">
        <v>40975</v>
      </c>
      <c r="F492" s="191">
        <v>-8.2800439558804537E-3</v>
      </c>
      <c r="G492" s="191">
        <v>-1.6557639020020123E-2</v>
      </c>
      <c r="H492" s="191">
        <v>1.0782606456862324E-2</v>
      </c>
      <c r="I492" s="191">
        <v>-1.7133059383478966E-3</v>
      </c>
      <c r="J492" s="174">
        <v>-4.6459530701873072E-2</v>
      </c>
      <c r="K492" s="154"/>
      <c r="M492" s="97"/>
      <c r="O492" s="97"/>
      <c r="P492" s="177"/>
      <c r="Q492" s="177"/>
      <c r="R492" s="177"/>
      <c r="S492" s="177"/>
      <c r="T492" s="177"/>
      <c r="U492" s="198"/>
      <c r="V492" s="177"/>
      <c r="W492" s="177"/>
      <c r="X492" s="2"/>
    </row>
    <row r="493" spans="5:24" x14ac:dyDescent="0.25">
      <c r="E493" s="190">
        <v>40974</v>
      </c>
      <c r="F493" s="191">
        <v>-1.1128421525830483E-2</v>
      </c>
      <c r="G493" s="191">
        <v>-1.9624996776435772E-2</v>
      </c>
      <c r="H493" s="191">
        <v>-2.5612138237830041E-4</v>
      </c>
      <c r="I493" s="191">
        <v>-2.2375731204213895E-2</v>
      </c>
      <c r="J493" s="174">
        <v>1.1173283570755616E-2</v>
      </c>
      <c r="K493" s="154"/>
      <c r="M493" s="97"/>
      <c r="O493" s="97"/>
      <c r="P493" s="177"/>
      <c r="Q493" s="177"/>
      <c r="R493" s="177"/>
      <c r="S493" s="177"/>
      <c r="T493" s="177"/>
      <c r="U493" s="198"/>
      <c r="V493" s="177"/>
      <c r="W493" s="177"/>
      <c r="X493" s="2"/>
    </row>
    <row r="494" spans="5:24" x14ac:dyDescent="0.25">
      <c r="E494" s="190">
        <v>40971</v>
      </c>
      <c r="F494" s="191">
        <v>1.476712496906297E-2</v>
      </c>
      <c r="G494" s="191">
        <v>3.4487918403485656E-3</v>
      </c>
      <c r="H494" s="191">
        <v>4.1903583530759972E-3</v>
      </c>
      <c r="I494" s="191">
        <v>-2.1498740140056976E-3</v>
      </c>
      <c r="J494" s="174">
        <v>9.029242362558039E-3</v>
      </c>
      <c r="K494" s="154"/>
      <c r="M494" s="97"/>
      <c r="O494" s="97"/>
      <c r="P494" s="177"/>
      <c r="Q494" s="177"/>
      <c r="R494" s="177"/>
      <c r="S494" s="177"/>
      <c r="T494" s="177"/>
      <c r="U494" s="198"/>
      <c r="V494" s="177"/>
      <c r="W494" s="177"/>
      <c r="X494" s="2"/>
    </row>
    <row r="495" spans="5:24" x14ac:dyDescent="0.25">
      <c r="E495" s="190">
        <v>40970</v>
      </c>
      <c r="F495" s="191">
        <v>7.4166609300914893E-3</v>
      </c>
      <c r="G495" s="191">
        <v>-1.6701966075537476E-3</v>
      </c>
      <c r="H495" s="191">
        <v>-1.5223379317420705E-2</v>
      </c>
      <c r="I495" s="191">
        <v>-8.9850782071689943E-3</v>
      </c>
      <c r="J495" s="174">
        <v>2.1612004935972356E-2</v>
      </c>
      <c r="K495" s="154"/>
      <c r="M495" s="97"/>
      <c r="O495" s="97"/>
      <c r="P495" s="177"/>
      <c r="Q495" s="177"/>
      <c r="R495" s="177"/>
      <c r="S495" s="177"/>
      <c r="T495" s="177"/>
      <c r="U495" s="198"/>
      <c r="V495" s="177"/>
      <c r="W495" s="177"/>
      <c r="X495" s="2"/>
    </row>
    <row r="496" spans="5:24" x14ac:dyDescent="0.25">
      <c r="E496" s="190">
        <v>40969</v>
      </c>
      <c r="F496" s="191">
        <v>2.18598811429326E-3</v>
      </c>
      <c r="G496" s="191">
        <v>-2.3334278623460924E-3</v>
      </c>
      <c r="H496" s="191">
        <v>-3.1179623846264342E-3</v>
      </c>
      <c r="I496" s="191">
        <v>5.5615376004585264E-5</v>
      </c>
      <c r="J496" s="174">
        <v>1.9385471893885359E-2</v>
      </c>
      <c r="K496" s="154"/>
      <c r="M496" s="97"/>
      <c r="O496" s="97"/>
      <c r="P496" s="177"/>
      <c r="Q496" s="177"/>
      <c r="R496" s="177"/>
      <c r="S496" s="177"/>
      <c r="T496" s="177"/>
      <c r="U496" s="198"/>
      <c r="V496" s="177"/>
      <c r="W496" s="177"/>
      <c r="X496" s="2"/>
    </row>
    <row r="497" spans="5:24" x14ac:dyDescent="0.25">
      <c r="E497" s="190">
        <v>40968</v>
      </c>
      <c r="F497" s="191">
        <v>3.8946209688761203E-2</v>
      </c>
      <c r="G497" s="191">
        <v>3.5931881315973135E-2</v>
      </c>
      <c r="H497" s="191">
        <v>1.4065507429374893E-2</v>
      </c>
      <c r="I497" s="191">
        <v>2.9707499876110478E-2</v>
      </c>
      <c r="J497" s="174">
        <v>1.8393195912516435E-2</v>
      </c>
      <c r="K497" s="154"/>
      <c r="M497" s="97"/>
      <c r="O497" s="97"/>
      <c r="P497" s="177"/>
      <c r="Q497" s="177"/>
      <c r="R497" s="177"/>
      <c r="S497" s="177"/>
      <c r="T497" s="177"/>
      <c r="U497" s="198"/>
      <c r="V497" s="177"/>
      <c r="W497" s="177"/>
      <c r="X497" s="2"/>
    </row>
    <row r="498" spans="5:24" x14ac:dyDescent="0.25">
      <c r="E498" s="190">
        <v>40967</v>
      </c>
      <c r="F498" s="191">
        <v>-2.272694072045031E-3</v>
      </c>
      <c r="G498" s="191">
        <v>-7.4504221256910478E-3</v>
      </c>
      <c r="H498" s="191">
        <v>1.1099763640905001E-3</v>
      </c>
      <c r="I498" s="191">
        <v>-1.0407534361672886E-2</v>
      </c>
      <c r="J498" s="174">
        <v>3.0984055949320587E-3</v>
      </c>
      <c r="K498" s="154"/>
      <c r="M498" s="97"/>
      <c r="O498" s="97"/>
      <c r="P498" s="177"/>
      <c r="Q498" s="177"/>
      <c r="R498" s="177"/>
      <c r="S498" s="177"/>
      <c r="T498" s="177"/>
      <c r="U498" s="198"/>
      <c r="V498" s="177"/>
      <c r="W498" s="177"/>
      <c r="X498" s="2"/>
    </row>
    <row r="499" spans="5:24" x14ac:dyDescent="0.25">
      <c r="E499" s="190">
        <v>40964</v>
      </c>
      <c r="F499" s="191">
        <v>1.5490733817542933E-3</v>
      </c>
      <c r="G499" s="191">
        <v>1.7142950971762163E-3</v>
      </c>
      <c r="H499" s="191">
        <v>-3.5815559318161647E-3</v>
      </c>
      <c r="I499" s="191">
        <v>-9.6396854209917452E-4</v>
      </c>
      <c r="J499" s="174">
        <v>1.1793384426318198E-2</v>
      </c>
      <c r="K499" s="154"/>
      <c r="M499" s="97"/>
      <c r="O499" s="97"/>
      <c r="P499" s="177"/>
      <c r="Q499" s="177"/>
      <c r="R499" s="177"/>
      <c r="S499" s="177"/>
      <c r="T499" s="177"/>
      <c r="U499" s="198"/>
      <c r="V499" s="177"/>
      <c r="W499" s="177"/>
      <c r="X499" s="2"/>
    </row>
    <row r="500" spans="5:24" x14ac:dyDescent="0.25">
      <c r="E500" s="190">
        <v>40963</v>
      </c>
      <c r="F500" s="191">
        <v>6.844444544853911E-3</v>
      </c>
      <c r="G500" s="191">
        <v>1.1505157155654174E-2</v>
      </c>
      <c r="H500" s="191">
        <v>1.1128775489245202E-2</v>
      </c>
      <c r="I500" s="191">
        <v>8.8095040115482477E-3</v>
      </c>
      <c r="J500" s="174">
        <v>4.1956690877424626E-3</v>
      </c>
      <c r="K500" s="154"/>
      <c r="M500" s="97"/>
      <c r="O500" s="97"/>
      <c r="P500" s="177"/>
      <c r="Q500" s="177"/>
      <c r="R500" s="177"/>
      <c r="S500" s="177"/>
      <c r="T500" s="177"/>
      <c r="U500" s="198"/>
      <c r="V500" s="177"/>
      <c r="W500" s="177"/>
      <c r="X500" s="2"/>
    </row>
    <row r="501" spans="5:24" x14ac:dyDescent="0.25">
      <c r="E501" s="190">
        <v>40962</v>
      </c>
      <c r="F501" s="191">
        <v>1.4781063304177057E-2</v>
      </c>
      <c r="G501" s="191">
        <v>2.4330074900475581E-3</v>
      </c>
      <c r="H501" s="191">
        <v>1.3678882519515341E-3</v>
      </c>
      <c r="I501" s="191">
        <v>5.3174777463806389E-3</v>
      </c>
      <c r="J501" s="174">
        <v>-1.5989053514060634E-2</v>
      </c>
      <c r="K501" s="154"/>
      <c r="M501" s="97"/>
      <c r="O501" s="97"/>
      <c r="P501" s="177"/>
      <c r="Q501" s="177"/>
      <c r="R501" s="177"/>
      <c r="S501" s="177"/>
      <c r="T501" s="177"/>
      <c r="U501" s="198"/>
      <c r="V501" s="177"/>
      <c r="W501" s="177"/>
      <c r="X501" s="2"/>
    </row>
    <row r="502" spans="5:24" x14ac:dyDescent="0.25">
      <c r="E502" s="190">
        <v>40961</v>
      </c>
      <c r="F502" s="191">
        <v>-2.2864775660781791E-2</v>
      </c>
      <c r="G502" s="191">
        <v>-1.8503259467856553E-2</v>
      </c>
      <c r="H502" s="191">
        <v>-6.5653472199869263E-3</v>
      </c>
      <c r="I502" s="191">
        <v>-1.5132529160603682E-2</v>
      </c>
      <c r="J502" s="174">
        <v>-4.3851691066507874E-2</v>
      </c>
      <c r="K502" s="154"/>
      <c r="M502" s="97"/>
      <c r="O502" s="97"/>
      <c r="P502" s="177"/>
      <c r="Q502" s="177"/>
      <c r="R502" s="177"/>
      <c r="S502" s="177"/>
      <c r="T502" s="177"/>
      <c r="U502" s="198"/>
      <c r="V502" s="177"/>
      <c r="W502" s="177"/>
      <c r="X502" s="2"/>
    </row>
    <row r="503" spans="5:24" x14ac:dyDescent="0.25">
      <c r="E503" s="190">
        <v>40960</v>
      </c>
      <c r="F503" s="191">
        <v>8.7082224239720951E-3</v>
      </c>
      <c r="G503" s="191">
        <v>1.1798040220650516E-2</v>
      </c>
      <c r="H503" s="191">
        <v>9.7353141447324848E-3</v>
      </c>
      <c r="I503" s="191">
        <v>7.8871622826003525E-3</v>
      </c>
      <c r="J503" s="174">
        <v>1.8318368125550006E-2</v>
      </c>
      <c r="K503" s="154"/>
      <c r="M503" s="97"/>
      <c r="O503" s="97"/>
      <c r="P503" s="177"/>
      <c r="Q503" s="177"/>
      <c r="R503" s="177"/>
      <c r="S503" s="177"/>
      <c r="T503" s="177"/>
      <c r="U503" s="198"/>
      <c r="V503" s="177"/>
      <c r="W503" s="177"/>
      <c r="X503" s="2"/>
    </row>
    <row r="504" spans="5:24" x14ac:dyDescent="0.25">
      <c r="E504" s="190">
        <v>40957</v>
      </c>
      <c r="F504" s="191">
        <v>-2.2881470541520105E-3</v>
      </c>
      <c r="G504" s="191">
        <v>8.679034254179048E-3</v>
      </c>
      <c r="H504" s="191">
        <v>-5.4770695712521829E-3</v>
      </c>
      <c r="I504" s="191">
        <v>5.0920498649738724E-3</v>
      </c>
      <c r="J504" s="174">
        <v>-1.0077747744392817E-3</v>
      </c>
      <c r="K504" s="154"/>
      <c r="M504" s="97"/>
      <c r="O504" s="97"/>
      <c r="P504" s="177"/>
      <c r="Q504" s="177"/>
      <c r="R504" s="177"/>
      <c r="S504" s="177"/>
      <c r="T504" s="177"/>
      <c r="U504" s="198"/>
      <c r="V504" s="177"/>
      <c r="W504" s="177"/>
      <c r="X504" s="2"/>
    </row>
    <row r="505" spans="5:24" x14ac:dyDescent="0.25">
      <c r="E505" s="190">
        <v>40956</v>
      </c>
      <c r="F505" s="191">
        <v>-1.9138468731134759E-2</v>
      </c>
      <c r="G505" s="191">
        <v>-1.3506837381618512E-2</v>
      </c>
      <c r="H505" s="191">
        <v>-1.2467828069740092E-2</v>
      </c>
      <c r="I505" s="191">
        <v>-1.5721537399142935E-2</v>
      </c>
      <c r="J505" s="174">
        <v>-5.6923514054966727E-3</v>
      </c>
      <c r="K505" s="154"/>
      <c r="M505" s="97"/>
      <c r="O505" s="97"/>
      <c r="P505" s="177"/>
      <c r="Q505" s="177"/>
      <c r="R505" s="177"/>
      <c r="S505" s="177"/>
      <c r="T505" s="177"/>
      <c r="U505" s="198"/>
      <c r="V505" s="177"/>
      <c r="W505" s="177"/>
      <c r="X505" s="2"/>
    </row>
    <row r="506" spans="5:24" x14ac:dyDescent="0.25">
      <c r="E506" s="190">
        <v>40955</v>
      </c>
      <c r="F506" s="191">
        <v>1.5198632270281126E-2</v>
      </c>
      <c r="G506" s="191">
        <v>1.1880876196814934E-2</v>
      </c>
      <c r="H506" s="191">
        <v>-4.5413025690243022E-3</v>
      </c>
      <c r="I506" s="191">
        <v>2.4869116020172388E-2</v>
      </c>
      <c r="J506" s="174">
        <v>3.0166823475468063E-2</v>
      </c>
      <c r="K506" s="154"/>
      <c r="M506" s="97"/>
      <c r="O506" s="97"/>
      <c r="P506" s="177"/>
      <c r="Q506" s="177"/>
      <c r="R506" s="177"/>
      <c r="S506" s="177"/>
      <c r="T506" s="177"/>
      <c r="U506" s="198"/>
      <c r="V506" s="177"/>
      <c r="W506" s="177"/>
      <c r="X506" s="2"/>
    </row>
    <row r="507" spans="5:24" x14ac:dyDescent="0.25">
      <c r="E507" s="190">
        <v>40954</v>
      </c>
      <c r="F507" s="191">
        <v>2.7804338353174262E-2</v>
      </c>
      <c r="G507" s="191">
        <v>1.5082077456268833E-2</v>
      </c>
      <c r="H507" s="191">
        <v>1.0543728683616629E-2</v>
      </c>
      <c r="I507" s="191">
        <v>1.2523792420212888E-2</v>
      </c>
      <c r="J507" s="174">
        <v>1.3773350495165754E-3</v>
      </c>
      <c r="K507" s="154"/>
      <c r="M507" s="97"/>
      <c r="O507" s="97"/>
      <c r="P507" s="177"/>
      <c r="Q507" s="177"/>
      <c r="R507" s="177"/>
      <c r="S507" s="177"/>
      <c r="T507" s="177"/>
      <c r="U507" s="198"/>
      <c r="V507" s="177"/>
      <c r="W507" s="177"/>
      <c r="X507" s="2"/>
    </row>
    <row r="508" spans="5:24" x14ac:dyDescent="0.25">
      <c r="E508" s="190">
        <v>40950</v>
      </c>
      <c r="F508" s="191">
        <v>3.0902683309578373E-3</v>
      </c>
      <c r="G508" s="191">
        <v>3.3296538072979727E-2</v>
      </c>
      <c r="H508" s="191">
        <v>1.0227554331486729E-2</v>
      </c>
      <c r="I508" s="191">
        <v>-1.0398474698729129E-3</v>
      </c>
      <c r="J508" s="174">
        <v>4.8721165656413629E-2</v>
      </c>
      <c r="K508" s="154"/>
      <c r="M508" s="97"/>
      <c r="O508" s="97"/>
      <c r="P508" s="177"/>
      <c r="Q508" s="177"/>
      <c r="R508" s="177"/>
      <c r="S508" s="177"/>
      <c r="T508" s="177"/>
      <c r="U508" s="198"/>
      <c r="V508" s="177"/>
      <c r="W508" s="177"/>
      <c r="X508" s="2"/>
    </row>
    <row r="509" spans="5:24" x14ac:dyDescent="0.25">
      <c r="E509" s="190">
        <v>40949</v>
      </c>
      <c r="F509" s="191">
        <v>-6.064900495600295E-3</v>
      </c>
      <c r="G509" s="191">
        <v>-1.4508810913575918E-2</v>
      </c>
      <c r="H509" s="191">
        <v>-6.9149079410301814E-3</v>
      </c>
      <c r="I509" s="191">
        <v>-1.4774547055015658E-3</v>
      </c>
      <c r="J509" s="174">
        <v>-1.4368198438792836E-2</v>
      </c>
      <c r="K509" s="154"/>
      <c r="M509" s="97"/>
      <c r="O509" s="97"/>
      <c r="P509" s="177"/>
      <c r="Q509" s="177"/>
      <c r="R509" s="177"/>
      <c r="S509" s="177"/>
      <c r="T509" s="177"/>
      <c r="U509" s="198"/>
      <c r="V509" s="177"/>
      <c r="W509" s="177"/>
      <c r="X509" s="2"/>
    </row>
    <row r="510" spans="5:24" x14ac:dyDescent="0.25">
      <c r="E510" s="190">
        <v>40948</v>
      </c>
      <c r="F510" s="191">
        <v>-7.6087479903932083E-3</v>
      </c>
      <c r="G510" s="191">
        <v>1.6215136065586024E-2</v>
      </c>
      <c r="H510" s="191">
        <v>4.5192155729622801E-3</v>
      </c>
      <c r="I510" s="191">
        <v>8.823838974627303E-3</v>
      </c>
      <c r="J510" s="174">
        <v>-1.099502463341333E-2</v>
      </c>
      <c r="K510" s="154"/>
      <c r="M510" s="97"/>
      <c r="O510" s="97"/>
      <c r="P510" s="177"/>
      <c r="Q510" s="177"/>
      <c r="R510" s="177"/>
      <c r="S510" s="177"/>
      <c r="T510" s="177"/>
      <c r="U510" s="198"/>
      <c r="V510" s="177"/>
      <c r="W510" s="177"/>
      <c r="X510" s="2"/>
    </row>
    <row r="511" spans="5:24" x14ac:dyDescent="0.25">
      <c r="E511" s="190">
        <v>40947</v>
      </c>
      <c r="F511" s="191">
        <v>-2.1060071869069484E-4</v>
      </c>
      <c r="G511" s="191">
        <v>1.6234473875652636E-2</v>
      </c>
      <c r="H511" s="191">
        <v>8.2382630256469646E-3</v>
      </c>
      <c r="I511" s="191">
        <v>-6.8046044019037417E-3</v>
      </c>
      <c r="J511" s="174">
        <v>-3.2956823877844217E-2</v>
      </c>
      <c r="K511" s="154"/>
      <c r="M511" s="97"/>
      <c r="O511" s="97"/>
      <c r="P511" s="177"/>
      <c r="Q511" s="177"/>
      <c r="R511" s="177"/>
      <c r="S511" s="177"/>
      <c r="T511" s="177"/>
      <c r="U511" s="198"/>
      <c r="V511" s="177"/>
      <c r="W511" s="177"/>
      <c r="X511" s="2"/>
    </row>
    <row r="512" spans="5:24" x14ac:dyDescent="0.25">
      <c r="E512" s="190">
        <v>40946</v>
      </c>
      <c r="F512" s="191">
        <v>1.0474821188205224E-2</v>
      </c>
      <c r="G512" s="191">
        <v>-2.5826050676642683E-2</v>
      </c>
      <c r="H512" s="191">
        <v>5.6166363103643743E-3</v>
      </c>
      <c r="I512" s="191">
        <v>-1.2149762556464317E-3</v>
      </c>
      <c r="J512" s="174">
        <v>-1.7887218184349102E-2</v>
      </c>
      <c r="K512" s="154"/>
      <c r="M512" s="97"/>
      <c r="O512" s="97"/>
      <c r="P512" s="177"/>
      <c r="Q512" s="177"/>
      <c r="R512" s="177"/>
      <c r="S512" s="177"/>
      <c r="T512" s="177"/>
      <c r="U512" s="198"/>
      <c r="V512" s="177"/>
      <c r="W512" s="177"/>
      <c r="X512" s="2"/>
    </row>
    <row r="513" spans="2:24" x14ac:dyDescent="0.25">
      <c r="E513" s="190">
        <v>40943</v>
      </c>
      <c r="F513" s="191">
        <v>-2.7071381652496843E-2</v>
      </c>
      <c r="G513" s="191">
        <v>-4.2232398851206297E-2</v>
      </c>
      <c r="H513" s="191">
        <v>-4.4572196780839554E-2</v>
      </c>
      <c r="I513" s="191">
        <v>-3.5129156806097857E-2</v>
      </c>
      <c r="J513" s="174">
        <v>-4.9122206671419755E-3</v>
      </c>
      <c r="K513" s="154"/>
      <c r="M513" s="97"/>
      <c r="O513" s="97"/>
      <c r="P513" s="177"/>
      <c r="Q513" s="177"/>
      <c r="R513" s="177"/>
      <c r="S513" s="177"/>
      <c r="T513" s="177"/>
      <c r="U513" s="198"/>
      <c r="V513" s="177"/>
      <c r="W513" s="177"/>
      <c r="X513" s="2"/>
    </row>
    <row r="514" spans="2:24" x14ac:dyDescent="0.25">
      <c r="E514" s="190">
        <v>40942</v>
      </c>
      <c r="F514" s="191">
        <v>8.0031038759627113E-3</v>
      </c>
      <c r="G514" s="191">
        <v>-1.6202305234671913E-3</v>
      </c>
      <c r="H514" s="191">
        <v>-6.6907118166191519E-3</v>
      </c>
      <c r="I514" s="191">
        <v>-2.6399483872907321E-2</v>
      </c>
      <c r="J514" s="174">
        <v>3.1527413446846828E-2</v>
      </c>
      <c r="K514" s="154"/>
      <c r="M514" s="97"/>
      <c r="O514" s="97"/>
      <c r="P514" s="177"/>
      <c r="Q514" s="177"/>
      <c r="R514" s="177"/>
      <c r="S514" s="177"/>
      <c r="T514" s="177"/>
      <c r="U514" s="198"/>
      <c r="V514" s="177"/>
      <c r="W514" s="177"/>
      <c r="X514" s="2"/>
    </row>
    <row r="515" spans="2:24" x14ac:dyDescent="0.25">
      <c r="E515" s="190">
        <v>40941</v>
      </c>
      <c r="F515" s="191">
        <v>1.959910915049945E-2</v>
      </c>
      <c r="G515" s="191">
        <v>6.2644781670603677E-3</v>
      </c>
      <c r="H515" s="191">
        <v>-2.0210884103988802E-2</v>
      </c>
      <c r="I515" s="191">
        <v>-5.0560528296281257E-2</v>
      </c>
      <c r="J515" s="174">
        <v>2.1814033262894831E-2</v>
      </c>
      <c r="K515" s="154"/>
      <c r="M515" s="97"/>
      <c r="O515" s="97"/>
      <c r="P515" s="177"/>
      <c r="Q515" s="177"/>
      <c r="R515" s="177"/>
      <c r="S515" s="177"/>
      <c r="T515" s="177"/>
      <c r="U515" s="198"/>
      <c r="V515" s="177"/>
      <c r="W515" s="177"/>
      <c r="X515" s="2"/>
    </row>
    <row r="516" spans="2:24" x14ac:dyDescent="0.25">
      <c r="E516" s="194">
        <v>40940</v>
      </c>
      <c r="F516" s="195">
        <v>-2.0429117615248772E-2</v>
      </c>
      <c r="G516" s="195">
        <v>-3.0937443597998594E-2</v>
      </c>
      <c r="H516" s="195">
        <v>-5.3106728624952694E-3</v>
      </c>
      <c r="I516" s="195">
        <v>1.6681920231201193E-2</v>
      </c>
      <c r="J516" s="196">
        <v>-8.8331455625350386E-2</v>
      </c>
      <c r="K516" s="154"/>
      <c r="M516" s="97"/>
      <c r="O516" s="97"/>
      <c r="P516" s="177"/>
      <c r="Q516" s="177"/>
      <c r="R516" s="177"/>
      <c r="S516" s="177"/>
      <c r="T516" s="177"/>
      <c r="U516" s="198"/>
      <c r="V516" s="177"/>
      <c r="W516" s="177"/>
      <c r="X516" s="2"/>
    </row>
    <row r="517" spans="2:24" x14ac:dyDescent="0.25">
      <c r="B517" s="2"/>
      <c r="C517" s="97"/>
      <c r="D517" s="97"/>
      <c r="E517" s="97"/>
      <c r="F517" s="97"/>
      <c r="G517" s="97"/>
      <c r="H517" s="154"/>
      <c r="I517" s="154"/>
      <c r="J517" s="154"/>
      <c r="M517" s="97"/>
      <c r="P517" s="154"/>
      <c r="Q517" s="154"/>
      <c r="R517" s="154"/>
      <c r="S517" s="154"/>
      <c r="T517" s="154"/>
      <c r="U517" s="154"/>
      <c r="V517" s="154"/>
      <c r="W517" s="154"/>
      <c r="X517" s="2"/>
    </row>
    <row r="518" spans="2:24" x14ac:dyDescent="0.25">
      <c r="B518" s="2"/>
      <c r="C518" s="97"/>
      <c r="D518" s="97"/>
      <c r="E518" s="97"/>
      <c r="F518" s="97"/>
      <c r="G518" s="97"/>
      <c r="H518" s="154"/>
      <c r="I518" s="154"/>
      <c r="J518" s="154"/>
      <c r="M518" s="97"/>
      <c r="P518" s="154"/>
      <c r="Q518" s="154"/>
      <c r="R518" s="154"/>
      <c r="S518" s="154"/>
      <c r="T518" s="154"/>
      <c r="U518" s="154"/>
      <c r="V518" s="154"/>
      <c r="W518" s="154"/>
      <c r="X518" s="2"/>
    </row>
    <row r="519" spans="2:24" x14ac:dyDescent="0.25">
      <c r="B519" s="2"/>
      <c r="C519" s="97"/>
      <c r="D519" s="97"/>
      <c r="E519" s="97"/>
      <c r="F519" s="97"/>
      <c r="G519" s="97"/>
      <c r="H519" s="154"/>
      <c r="I519" s="154"/>
      <c r="J519" s="154"/>
      <c r="M519" s="97"/>
      <c r="P519" s="154"/>
      <c r="Q519" s="154"/>
      <c r="R519" s="154"/>
      <c r="S519" s="154"/>
      <c r="T519" s="154"/>
      <c r="U519" s="154"/>
      <c r="V519" s="154"/>
      <c r="W519" s="154"/>
      <c r="X519" s="2"/>
    </row>
    <row r="520" spans="2:24" x14ac:dyDescent="0.25">
      <c r="B520" s="2"/>
      <c r="C520" s="97"/>
      <c r="D520" s="97"/>
      <c r="E520" s="97"/>
      <c r="F520" s="97"/>
      <c r="G520" s="97"/>
      <c r="H520" s="97"/>
      <c r="I520" s="97"/>
      <c r="J520" s="97"/>
      <c r="M520" s="97"/>
      <c r="P520" s="154"/>
      <c r="Q520" s="154"/>
      <c r="R520" s="154"/>
      <c r="S520" s="154"/>
      <c r="T520" s="154"/>
      <c r="U520" s="154"/>
      <c r="V520" s="154"/>
      <c r="W520" s="154"/>
      <c r="X520" s="2"/>
    </row>
    <row r="521" spans="2:24" x14ac:dyDescent="0.25">
      <c r="B521" s="2"/>
      <c r="C521" s="97"/>
      <c r="D521" s="97"/>
      <c r="E521" s="97"/>
      <c r="F521" s="97"/>
      <c r="G521" s="97"/>
      <c r="H521" s="97"/>
      <c r="I521" s="97"/>
      <c r="J521" s="97"/>
      <c r="M521" s="97"/>
      <c r="P521" s="154"/>
      <c r="Q521" s="154"/>
      <c r="R521" s="154"/>
      <c r="S521" s="154"/>
      <c r="T521" s="154"/>
      <c r="U521" s="154"/>
      <c r="V521" s="154"/>
      <c r="W521" s="154"/>
      <c r="X521" s="2"/>
    </row>
    <row r="522" spans="2:24" x14ac:dyDescent="0.25">
      <c r="B522" s="2"/>
      <c r="C522" s="97"/>
      <c r="D522" s="97"/>
      <c r="E522" s="97"/>
      <c r="F522" s="97"/>
      <c r="G522" s="97"/>
      <c r="H522" s="97"/>
      <c r="I522" s="97"/>
      <c r="J522" s="97"/>
      <c r="M522" s="97"/>
      <c r="P522" s="154"/>
      <c r="Q522" s="154"/>
      <c r="R522" s="154"/>
      <c r="S522" s="154"/>
      <c r="T522" s="154"/>
      <c r="U522" s="154"/>
      <c r="V522" s="154"/>
      <c r="W522" s="154"/>
      <c r="X522" s="2"/>
    </row>
    <row r="523" spans="2:24" x14ac:dyDescent="0.25">
      <c r="B523" s="2"/>
      <c r="C523" s="97"/>
      <c r="D523" s="97"/>
      <c r="E523" s="97"/>
      <c r="F523" s="97"/>
      <c r="G523" s="97"/>
      <c r="H523" s="97"/>
      <c r="I523" s="97"/>
      <c r="J523" s="97"/>
      <c r="M523" s="97"/>
      <c r="P523" s="154"/>
      <c r="Q523" s="154"/>
      <c r="R523" s="154"/>
      <c r="S523" s="154"/>
      <c r="T523" s="154"/>
      <c r="U523" s="154"/>
      <c r="V523" s="154"/>
      <c r="W523" s="154"/>
      <c r="X523" s="2"/>
    </row>
    <row r="524" spans="2:24" x14ac:dyDescent="0.25">
      <c r="B524" s="2"/>
      <c r="C524" s="97"/>
      <c r="D524" s="97"/>
      <c r="E524" s="97"/>
      <c r="F524" s="97"/>
      <c r="G524" s="97"/>
      <c r="H524" s="97"/>
      <c r="I524" s="97"/>
      <c r="J524" s="97"/>
      <c r="M524" s="97"/>
      <c r="P524" s="154"/>
      <c r="Q524" s="154"/>
      <c r="R524" s="154"/>
      <c r="S524" s="154"/>
      <c r="T524" s="154"/>
      <c r="U524" s="154"/>
      <c r="V524" s="154"/>
      <c r="W524" s="154"/>
      <c r="X524" s="2"/>
    </row>
    <row r="525" spans="2:24" x14ac:dyDescent="0.25">
      <c r="B525" s="2"/>
      <c r="C525" s="97"/>
      <c r="D525" s="97"/>
      <c r="E525" s="97"/>
      <c r="F525" s="97"/>
      <c r="G525" s="97"/>
      <c r="H525" s="97"/>
      <c r="I525" s="97"/>
      <c r="J525" s="97"/>
      <c r="M525" s="97"/>
      <c r="P525" s="154"/>
      <c r="Q525" s="154"/>
      <c r="R525" s="154"/>
      <c r="S525" s="154"/>
      <c r="T525" s="154"/>
      <c r="U525" s="154"/>
      <c r="V525" s="154"/>
      <c r="W525" s="154"/>
      <c r="X525" s="2"/>
    </row>
    <row r="526" spans="2:24" x14ac:dyDescent="0.25">
      <c r="B526" s="2"/>
      <c r="C526" s="97"/>
      <c r="D526" s="97"/>
      <c r="E526" s="97"/>
      <c r="F526" s="97"/>
      <c r="G526" s="97"/>
      <c r="H526" s="97"/>
      <c r="I526" s="97"/>
      <c r="J526" s="97"/>
      <c r="M526" s="97"/>
      <c r="P526" s="154"/>
      <c r="Q526" s="154"/>
      <c r="R526" s="154"/>
      <c r="S526" s="154"/>
      <c r="T526" s="154"/>
      <c r="U526" s="154"/>
      <c r="V526" s="154"/>
      <c r="W526" s="154"/>
      <c r="X526" s="2"/>
    </row>
    <row r="527" spans="2:24" x14ac:dyDescent="0.25">
      <c r="B527" s="2"/>
      <c r="C527" s="97"/>
      <c r="D527" s="97"/>
      <c r="E527" s="97"/>
      <c r="F527" s="97"/>
      <c r="G527" s="97"/>
      <c r="H527" s="97"/>
      <c r="I527" s="97"/>
      <c r="J527" s="97"/>
      <c r="M527" s="97"/>
      <c r="P527" s="154"/>
      <c r="Q527" s="154"/>
      <c r="R527" s="154"/>
      <c r="S527" s="154"/>
      <c r="T527" s="154"/>
      <c r="U527" s="154"/>
      <c r="V527" s="154"/>
      <c r="W527" s="154"/>
      <c r="X527" s="2"/>
    </row>
    <row r="528" spans="2:24" x14ac:dyDescent="0.25">
      <c r="B528" s="2"/>
      <c r="C528" s="97"/>
      <c r="D528" s="97"/>
      <c r="E528" s="97"/>
      <c r="F528" s="97"/>
      <c r="G528" s="97"/>
      <c r="H528" s="97"/>
      <c r="I528" s="97"/>
      <c r="J528" s="97"/>
      <c r="M528" s="97"/>
      <c r="P528" s="154"/>
      <c r="Q528" s="154"/>
      <c r="R528" s="154"/>
      <c r="S528" s="154"/>
      <c r="T528" s="154"/>
      <c r="U528" s="154"/>
      <c r="V528" s="154"/>
      <c r="W528" s="154"/>
      <c r="X528" s="2"/>
    </row>
    <row r="529" spans="2:24" x14ac:dyDescent="0.25">
      <c r="B529" s="2"/>
      <c r="C529" s="97"/>
      <c r="D529" s="97"/>
      <c r="E529" s="97"/>
      <c r="F529" s="97"/>
      <c r="G529" s="97"/>
      <c r="H529" s="97"/>
      <c r="I529" s="97"/>
      <c r="J529" s="97"/>
      <c r="M529" s="97"/>
      <c r="P529" s="154"/>
      <c r="Q529" s="154"/>
      <c r="R529" s="154"/>
      <c r="S529" s="154"/>
      <c r="T529" s="154"/>
      <c r="U529" s="154"/>
      <c r="V529" s="154"/>
      <c r="W529" s="154"/>
      <c r="X529" s="2"/>
    </row>
    <row r="530" spans="2:24" x14ac:dyDescent="0.25">
      <c r="B530" s="2"/>
      <c r="C530" s="97"/>
      <c r="D530" s="97"/>
      <c r="E530" s="97"/>
      <c r="F530" s="97"/>
      <c r="G530" s="97"/>
      <c r="H530" s="97"/>
      <c r="I530" s="97"/>
      <c r="J530" s="97"/>
      <c r="M530" s="97"/>
      <c r="P530" s="154"/>
      <c r="Q530" s="154"/>
      <c r="R530" s="154"/>
      <c r="S530" s="154"/>
      <c r="T530" s="154"/>
      <c r="U530" s="154"/>
      <c r="V530" s="154"/>
      <c r="W530" s="154"/>
      <c r="X530" s="2"/>
    </row>
    <row r="531" spans="2:24" x14ac:dyDescent="0.25">
      <c r="B531" s="2"/>
      <c r="C531" s="97"/>
      <c r="D531" s="97"/>
      <c r="E531" s="97"/>
      <c r="F531" s="97"/>
      <c r="G531" s="97"/>
      <c r="H531" s="97"/>
      <c r="I531" s="97"/>
      <c r="J531" s="97"/>
      <c r="M531" s="97"/>
      <c r="P531" s="154"/>
      <c r="Q531" s="154"/>
      <c r="R531" s="154"/>
      <c r="S531" s="154"/>
      <c r="T531" s="154"/>
      <c r="U531" s="154"/>
      <c r="V531" s="154"/>
      <c r="W531" s="154"/>
      <c r="X531" s="2"/>
    </row>
    <row r="532" spans="2:24" x14ac:dyDescent="0.25">
      <c r="B532" s="2"/>
      <c r="C532" s="97"/>
      <c r="D532" s="97"/>
      <c r="E532" s="97"/>
      <c r="F532" s="97"/>
      <c r="G532" s="97"/>
      <c r="H532" s="97"/>
      <c r="I532" s="97"/>
      <c r="J532" s="97"/>
      <c r="M532" s="97"/>
      <c r="P532" s="154"/>
      <c r="Q532" s="154"/>
      <c r="R532" s="154"/>
      <c r="S532" s="154"/>
      <c r="T532" s="154"/>
      <c r="U532" s="154"/>
      <c r="V532" s="154"/>
      <c r="W532" s="154"/>
      <c r="X532" s="2"/>
    </row>
    <row r="533" spans="2:24" x14ac:dyDescent="0.25">
      <c r="B533" s="2"/>
      <c r="C533" s="97"/>
      <c r="D533" s="97"/>
      <c r="E533" s="97"/>
      <c r="F533" s="97"/>
      <c r="G533" s="97"/>
      <c r="H533" s="97"/>
      <c r="I533" s="97"/>
      <c r="J533" s="97"/>
      <c r="M533" s="97"/>
      <c r="P533" s="154"/>
      <c r="Q533" s="154"/>
      <c r="R533" s="154"/>
      <c r="S533" s="154"/>
      <c r="T533" s="154"/>
      <c r="U533" s="154"/>
      <c r="V533" s="154"/>
      <c r="W533" s="154"/>
      <c r="X533" s="2"/>
    </row>
    <row r="534" spans="2:24" x14ac:dyDescent="0.25">
      <c r="B534" s="2"/>
      <c r="C534" s="97"/>
      <c r="D534" s="97"/>
      <c r="E534" s="97"/>
      <c r="F534" s="97"/>
      <c r="G534" s="97"/>
      <c r="H534" s="97"/>
      <c r="I534" s="97"/>
      <c r="J534" s="97"/>
      <c r="M534" s="97"/>
      <c r="P534" s="154"/>
      <c r="Q534" s="154"/>
      <c r="R534" s="154"/>
      <c r="S534" s="154"/>
      <c r="T534" s="154"/>
      <c r="U534" s="154"/>
      <c r="V534" s="154"/>
      <c r="W534" s="154"/>
      <c r="X534" s="2"/>
    </row>
    <row r="535" spans="2:24" x14ac:dyDescent="0.25">
      <c r="B535" s="2"/>
      <c r="C535" s="97"/>
      <c r="D535" s="97"/>
      <c r="E535" s="97"/>
      <c r="F535" s="97"/>
      <c r="G535" s="97"/>
      <c r="H535" s="97"/>
      <c r="I535" s="97"/>
      <c r="J535" s="97"/>
      <c r="M535" s="97"/>
      <c r="P535" s="154"/>
      <c r="Q535" s="154"/>
      <c r="R535" s="154"/>
      <c r="S535" s="154"/>
      <c r="T535" s="154"/>
      <c r="U535" s="154"/>
      <c r="V535" s="154"/>
      <c r="W535" s="154"/>
      <c r="X535" s="2"/>
    </row>
    <row r="536" spans="2:24" x14ac:dyDescent="0.25">
      <c r="B536" s="2"/>
      <c r="C536" s="97"/>
      <c r="D536" s="97"/>
      <c r="E536" s="97"/>
      <c r="F536" s="97"/>
      <c r="G536" s="97"/>
      <c r="H536" s="97"/>
      <c r="I536" s="97"/>
      <c r="J536" s="97"/>
      <c r="M536" s="97"/>
      <c r="P536" s="154"/>
      <c r="Q536" s="154"/>
      <c r="R536" s="154"/>
      <c r="S536" s="154"/>
      <c r="T536" s="154"/>
      <c r="U536" s="154"/>
      <c r="V536" s="154"/>
      <c r="W536" s="154"/>
      <c r="X536" s="2"/>
    </row>
    <row r="537" spans="2:24" x14ac:dyDescent="0.25">
      <c r="B537" s="2"/>
      <c r="C537" s="97"/>
      <c r="D537" s="97"/>
      <c r="E537" s="97"/>
      <c r="F537" s="97"/>
      <c r="G537" s="97"/>
      <c r="H537" s="97"/>
      <c r="I537" s="97"/>
      <c r="J537" s="97"/>
      <c r="M537" s="97"/>
      <c r="P537" s="154"/>
      <c r="Q537" s="154"/>
      <c r="R537" s="154"/>
      <c r="S537" s="154"/>
      <c r="T537" s="154"/>
      <c r="U537" s="154"/>
      <c r="V537" s="154"/>
      <c r="W537" s="154"/>
      <c r="X537" s="2"/>
    </row>
    <row r="538" spans="2:24" x14ac:dyDescent="0.25">
      <c r="B538" s="2"/>
      <c r="C538" s="97"/>
      <c r="D538" s="97"/>
      <c r="E538" s="97"/>
      <c r="F538" s="97"/>
      <c r="G538" s="97"/>
      <c r="H538" s="97"/>
      <c r="I538" s="97"/>
      <c r="J538" s="97"/>
      <c r="M538" s="97"/>
      <c r="P538" s="154"/>
      <c r="Q538" s="154"/>
      <c r="R538" s="154"/>
      <c r="S538" s="154"/>
      <c r="T538" s="154"/>
      <c r="U538" s="154"/>
      <c r="V538" s="154"/>
      <c r="W538" s="154"/>
      <c r="X538" s="2"/>
    </row>
    <row r="539" spans="2:24" x14ac:dyDescent="0.25">
      <c r="B539" s="2"/>
      <c r="C539" s="97"/>
      <c r="D539" s="97"/>
      <c r="E539" s="97"/>
      <c r="F539" s="97"/>
      <c r="G539" s="97"/>
      <c r="H539" s="97"/>
      <c r="I539" s="97"/>
      <c r="J539" s="97"/>
      <c r="M539" s="97"/>
      <c r="P539" s="154"/>
      <c r="Q539" s="154"/>
      <c r="R539" s="154"/>
      <c r="S539" s="154"/>
      <c r="T539" s="154"/>
      <c r="U539" s="154"/>
      <c r="V539" s="154"/>
      <c r="W539" s="154"/>
      <c r="X539" s="2"/>
    </row>
    <row r="540" spans="2:24" x14ac:dyDescent="0.25">
      <c r="B540" s="2"/>
      <c r="C540" s="97"/>
      <c r="D540" s="97"/>
      <c r="E540" s="97"/>
      <c r="F540" s="97"/>
      <c r="G540" s="97"/>
      <c r="H540" s="97"/>
      <c r="I540" s="97"/>
      <c r="J540" s="97"/>
      <c r="M540" s="97"/>
      <c r="P540" s="154"/>
      <c r="Q540" s="154"/>
      <c r="R540" s="154"/>
      <c r="S540" s="154"/>
      <c r="T540" s="154"/>
      <c r="U540" s="154"/>
      <c r="V540" s="154"/>
      <c r="W540" s="154"/>
      <c r="X540" s="2"/>
    </row>
    <row r="541" spans="2:24" x14ac:dyDescent="0.25">
      <c r="B541" s="2"/>
      <c r="C541" s="97"/>
      <c r="D541" s="97"/>
      <c r="E541" s="97"/>
      <c r="F541" s="97"/>
      <c r="G541" s="97"/>
      <c r="H541" s="97"/>
      <c r="I541" s="97"/>
      <c r="J541" s="97"/>
      <c r="M541" s="97"/>
      <c r="P541" s="154"/>
      <c r="Q541" s="154"/>
      <c r="R541" s="154"/>
      <c r="S541" s="154"/>
      <c r="T541" s="154"/>
      <c r="U541" s="154"/>
      <c r="V541" s="154"/>
      <c r="W541" s="154"/>
      <c r="X541" s="2"/>
    </row>
    <row r="542" spans="2:24" x14ac:dyDescent="0.25">
      <c r="B542" s="2"/>
      <c r="C542" s="97"/>
      <c r="D542" s="97"/>
      <c r="E542" s="97"/>
      <c r="F542" s="97"/>
      <c r="G542" s="97"/>
      <c r="H542" s="97"/>
      <c r="I542" s="97"/>
      <c r="J542" s="97"/>
      <c r="M542" s="97"/>
      <c r="P542" s="154"/>
      <c r="Q542" s="154"/>
      <c r="R542" s="154"/>
      <c r="S542" s="154"/>
      <c r="T542" s="154"/>
      <c r="U542" s="154"/>
      <c r="V542" s="154"/>
      <c r="W542" s="154"/>
      <c r="X542" s="2"/>
    </row>
    <row r="543" spans="2:24" x14ac:dyDescent="0.25">
      <c r="B543" s="2"/>
      <c r="C543" s="97"/>
      <c r="D543" s="97"/>
      <c r="E543" s="97"/>
      <c r="F543" s="97"/>
      <c r="G543" s="97"/>
      <c r="H543" s="97"/>
      <c r="I543" s="97"/>
      <c r="J543" s="97"/>
      <c r="M543" s="97"/>
      <c r="P543" s="154"/>
      <c r="Q543" s="154"/>
      <c r="R543" s="154"/>
      <c r="S543" s="154"/>
      <c r="T543" s="154"/>
      <c r="U543" s="154"/>
      <c r="V543" s="154"/>
      <c r="W543" s="154"/>
      <c r="X543" s="2"/>
    </row>
    <row r="544" spans="2:24" x14ac:dyDescent="0.25">
      <c r="B544" s="2"/>
      <c r="C544" s="97"/>
      <c r="D544" s="97"/>
      <c r="E544" s="97"/>
      <c r="F544" s="97"/>
      <c r="G544" s="97"/>
      <c r="H544" s="97"/>
      <c r="I544" s="97"/>
      <c r="J544" s="97"/>
      <c r="M544" s="97"/>
      <c r="P544" s="154"/>
      <c r="Q544" s="154"/>
      <c r="R544" s="154"/>
      <c r="S544" s="154"/>
      <c r="T544" s="154"/>
      <c r="U544" s="154"/>
      <c r="V544" s="154"/>
      <c r="W544" s="154"/>
      <c r="X544" s="2"/>
    </row>
    <row r="545" spans="2:24" x14ac:dyDescent="0.25">
      <c r="B545" s="2"/>
      <c r="C545" s="97"/>
      <c r="D545" s="97"/>
      <c r="E545" s="97"/>
      <c r="F545" s="97"/>
      <c r="G545" s="97"/>
      <c r="H545" s="97"/>
      <c r="I545" s="97"/>
      <c r="J545" s="97"/>
      <c r="M545" s="97"/>
      <c r="P545" s="154"/>
      <c r="Q545" s="154"/>
      <c r="R545" s="154"/>
      <c r="S545" s="154"/>
      <c r="T545" s="154"/>
      <c r="U545" s="154"/>
      <c r="V545" s="154"/>
      <c r="W545" s="154"/>
      <c r="X545" s="2"/>
    </row>
    <row r="546" spans="2:24" x14ac:dyDescent="0.25">
      <c r="B546" s="2"/>
      <c r="C546" s="97"/>
      <c r="D546" s="97"/>
      <c r="E546" s="97"/>
      <c r="F546" s="97"/>
      <c r="G546" s="97"/>
      <c r="H546" s="97"/>
      <c r="I546" s="97"/>
      <c r="J546" s="97"/>
      <c r="M546" s="97"/>
      <c r="P546" s="154"/>
      <c r="Q546" s="154"/>
      <c r="R546" s="154"/>
      <c r="S546" s="154"/>
      <c r="T546" s="154"/>
      <c r="U546" s="154"/>
      <c r="V546" s="154"/>
      <c r="W546" s="154"/>
      <c r="X546" s="2"/>
    </row>
    <row r="547" spans="2:24" x14ac:dyDescent="0.25">
      <c r="B547" s="2"/>
      <c r="C547" s="97"/>
      <c r="D547" s="97"/>
      <c r="E547" s="97"/>
      <c r="F547" s="97"/>
      <c r="G547" s="97"/>
      <c r="H547" s="97"/>
      <c r="I547" s="97"/>
      <c r="J547" s="97"/>
      <c r="M547" s="97"/>
      <c r="P547" s="154"/>
      <c r="Q547" s="154"/>
      <c r="R547" s="154"/>
      <c r="S547" s="154"/>
      <c r="T547" s="154"/>
      <c r="U547" s="154"/>
      <c r="V547" s="154"/>
      <c r="W547" s="154"/>
      <c r="X547" s="2"/>
    </row>
    <row r="548" spans="2:24" x14ac:dyDescent="0.25">
      <c r="B548" s="2"/>
      <c r="C548" s="97"/>
      <c r="D548" s="97"/>
      <c r="E548" s="97"/>
      <c r="F548" s="97"/>
      <c r="G548" s="97"/>
      <c r="H548" s="97"/>
      <c r="I548" s="97"/>
      <c r="J548" s="97"/>
      <c r="M548" s="97"/>
      <c r="P548" s="154"/>
      <c r="Q548" s="154"/>
      <c r="R548" s="154"/>
      <c r="S548" s="154"/>
      <c r="T548" s="154"/>
      <c r="U548" s="154"/>
      <c r="V548" s="154"/>
      <c r="W548" s="154"/>
      <c r="X548" s="2"/>
    </row>
    <row r="549" spans="2:24" x14ac:dyDescent="0.25">
      <c r="B549" s="2"/>
      <c r="C549" s="97"/>
      <c r="D549" s="97"/>
      <c r="E549" s="97"/>
      <c r="F549" s="97"/>
      <c r="G549" s="97"/>
      <c r="H549" s="97"/>
      <c r="I549" s="97"/>
      <c r="J549" s="97"/>
      <c r="M549" s="97"/>
      <c r="P549" s="154"/>
      <c r="Q549" s="154"/>
      <c r="R549" s="154"/>
      <c r="S549" s="154"/>
      <c r="T549" s="154"/>
      <c r="U549" s="154"/>
      <c r="V549" s="154"/>
      <c r="W549" s="154"/>
      <c r="X549" s="2"/>
    </row>
    <row r="550" spans="2:24" x14ac:dyDescent="0.25">
      <c r="B550" s="2"/>
      <c r="C550" s="97"/>
      <c r="D550" s="97"/>
      <c r="E550" s="97"/>
      <c r="F550" s="97"/>
      <c r="G550" s="97"/>
      <c r="H550" s="97"/>
      <c r="I550" s="97"/>
      <c r="J550" s="97"/>
      <c r="M550" s="97"/>
      <c r="P550" s="154"/>
      <c r="Q550" s="154"/>
      <c r="R550" s="154"/>
      <c r="S550" s="154"/>
      <c r="T550" s="154"/>
      <c r="U550" s="154"/>
      <c r="V550" s="154"/>
      <c r="W550" s="154"/>
      <c r="X550" s="2"/>
    </row>
    <row r="551" spans="2:24" x14ac:dyDescent="0.25">
      <c r="B551" s="2"/>
      <c r="C551" s="97"/>
      <c r="D551" s="97"/>
      <c r="E551" s="97"/>
      <c r="F551" s="97"/>
      <c r="G551" s="97"/>
      <c r="H551" s="97"/>
      <c r="I551" s="97"/>
      <c r="J551" s="97"/>
      <c r="M551" s="97"/>
      <c r="P551" s="154"/>
      <c r="Q551" s="154"/>
      <c r="R551" s="154"/>
      <c r="S551" s="154"/>
      <c r="T551" s="154"/>
      <c r="U551" s="154"/>
      <c r="V551" s="154"/>
      <c r="W551" s="154"/>
      <c r="X551" s="2"/>
    </row>
    <row r="552" spans="2:24" x14ac:dyDescent="0.25">
      <c r="B552" s="2"/>
      <c r="C552" s="97"/>
      <c r="D552" s="97"/>
      <c r="E552" s="97"/>
      <c r="F552" s="97"/>
      <c r="G552" s="97"/>
      <c r="H552" s="97"/>
      <c r="I552" s="97"/>
      <c r="J552" s="97"/>
      <c r="M552" s="97"/>
      <c r="P552" s="154"/>
      <c r="Q552" s="154"/>
      <c r="R552" s="154"/>
      <c r="S552" s="154"/>
      <c r="T552" s="154"/>
      <c r="U552" s="154"/>
      <c r="V552" s="154"/>
      <c r="W552" s="154"/>
      <c r="X552" s="2"/>
    </row>
    <row r="553" spans="2:24" x14ac:dyDescent="0.25">
      <c r="B553" s="2"/>
      <c r="C553" s="97"/>
      <c r="D553" s="97"/>
      <c r="E553" s="97"/>
      <c r="F553" s="97"/>
      <c r="G553" s="97"/>
      <c r="H553" s="97"/>
      <c r="I553" s="97"/>
      <c r="J553" s="97"/>
      <c r="M553" s="97"/>
      <c r="P553" s="154"/>
      <c r="Q553" s="154"/>
      <c r="R553" s="154"/>
      <c r="S553" s="154"/>
      <c r="T553" s="154"/>
      <c r="U553" s="154"/>
      <c r="V553" s="154"/>
      <c r="W553" s="154"/>
      <c r="X553" s="2"/>
    </row>
    <row r="554" spans="2:24" x14ac:dyDescent="0.25">
      <c r="B554" s="2"/>
      <c r="C554" s="97"/>
      <c r="D554" s="97"/>
      <c r="E554" s="97"/>
      <c r="F554" s="97"/>
      <c r="G554" s="97"/>
      <c r="H554" s="97"/>
      <c r="I554" s="97"/>
      <c r="J554" s="97"/>
      <c r="M554" s="97"/>
      <c r="P554" s="154"/>
      <c r="Q554" s="154"/>
      <c r="R554" s="154"/>
      <c r="S554" s="154"/>
      <c r="T554" s="154"/>
      <c r="U554" s="154"/>
      <c r="V554" s="154"/>
      <c r="W554" s="154"/>
      <c r="X554" s="2"/>
    </row>
    <row r="555" spans="2:24" x14ac:dyDescent="0.25">
      <c r="B555" s="2"/>
      <c r="C555" s="97"/>
      <c r="D555" s="97"/>
      <c r="E555" s="97"/>
      <c r="F555" s="97"/>
      <c r="G555" s="97"/>
      <c r="H555" s="97"/>
      <c r="I555" s="97"/>
      <c r="J555" s="97"/>
      <c r="M555" s="97"/>
      <c r="P555" s="154"/>
      <c r="Q555" s="154"/>
      <c r="R555" s="154"/>
      <c r="S555" s="154"/>
      <c r="T555" s="154"/>
      <c r="U555" s="154"/>
      <c r="V555" s="154"/>
      <c r="W555" s="154"/>
      <c r="X555" s="2"/>
    </row>
    <row r="556" spans="2:24" x14ac:dyDescent="0.25">
      <c r="B556" s="2"/>
      <c r="C556" s="97"/>
      <c r="D556" s="97"/>
      <c r="E556" s="97"/>
      <c r="F556" s="97"/>
      <c r="G556" s="97"/>
      <c r="H556" s="97"/>
      <c r="I556" s="97"/>
      <c r="J556" s="97"/>
      <c r="M556" s="97"/>
      <c r="P556" s="154"/>
      <c r="Q556" s="154"/>
      <c r="R556" s="154"/>
      <c r="S556" s="154"/>
      <c r="T556" s="154"/>
      <c r="U556" s="154"/>
      <c r="V556" s="154"/>
      <c r="W556" s="154"/>
      <c r="X556" s="2"/>
    </row>
    <row r="557" spans="2:24" x14ac:dyDescent="0.25">
      <c r="B557" s="2"/>
      <c r="C557" s="97"/>
      <c r="D557" s="97"/>
      <c r="E557" s="97"/>
      <c r="F557" s="97"/>
      <c r="G557" s="97"/>
      <c r="H557" s="97"/>
      <c r="I557" s="97"/>
      <c r="J557" s="97"/>
      <c r="M557" s="97"/>
      <c r="P557" s="154"/>
      <c r="Q557" s="154"/>
      <c r="R557" s="154"/>
      <c r="S557" s="154"/>
      <c r="T557" s="154"/>
      <c r="U557" s="154"/>
      <c r="V557" s="154"/>
      <c r="W557" s="154"/>
      <c r="X557" s="2"/>
    </row>
    <row r="558" spans="2:24" x14ac:dyDescent="0.25">
      <c r="B558" s="2"/>
      <c r="C558" s="97"/>
      <c r="D558" s="97"/>
      <c r="E558" s="97"/>
      <c r="F558" s="97"/>
      <c r="G558" s="97"/>
      <c r="H558" s="97"/>
      <c r="I558" s="97"/>
      <c r="J558" s="97"/>
      <c r="M558" s="97"/>
      <c r="P558" s="154"/>
      <c r="Q558" s="154"/>
      <c r="R558" s="154"/>
      <c r="S558" s="154"/>
      <c r="T558" s="154"/>
      <c r="U558" s="154"/>
      <c r="V558" s="154"/>
      <c r="W558" s="154"/>
      <c r="X558" s="2"/>
    </row>
    <row r="559" spans="2:24" x14ac:dyDescent="0.25">
      <c r="B559" s="2"/>
      <c r="C559" s="97"/>
      <c r="D559" s="97"/>
      <c r="E559" s="97"/>
      <c r="F559" s="97"/>
      <c r="G559" s="97"/>
      <c r="H559" s="97"/>
      <c r="I559" s="97"/>
      <c r="J559" s="97"/>
      <c r="M559" s="97"/>
      <c r="P559" s="154"/>
      <c r="Q559" s="154"/>
      <c r="R559" s="154"/>
      <c r="S559" s="154"/>
      <c r="T559" s="154"/>
      <c r="U559" s="154"/>
      <c r="V559" s="154"/>
      <c r="W559" s="154"/>
      <c r="X559" s="2"/>
    </row>
    <row r="560" spans="2:24" x14ac:dyDescent="0.25">
      <c r="B560" s="2"/>
      <c r="C560" s="97"/>
      <c r="D560" s="97"/>
      <c r="E560" s="97"/>
      <c r="F560" s="97"/>
      <c r="G560" s="97"/>
      <c r="H560" s="97"/>
      <c r="I560" s="97"/>
      <c r="J560" s="97"/>
      <c r="M560" s="97"/>
      <c r="P560" s="154"/>
      <c r="Q560" s="154"/>
      <c r="R560" s="154"/>
      <c r="S560" s="154"/>
      <c r="T560" s="154"/>
      <c r="U560" s="154"/>
      <c r="V560" s="154"/>
      <c r="W560" s="154"/>
      <c r="X560" s="2"/>
    </row>
    <row r="561" spans="2:24" x14ac:dyDescent="0.25">
      <c r="B561" s="2"/>
      <c r="C561" s="97"/>
      <c r="D561" s="97"/>
      <c r="E561" s="97"/>
      <c r="F561" s="97"/>
      <c r="G561" s="97"/>
      <c r="H561" s="97"/>
      <c r="I561" s="97"/>
      <c r="J561" s="97"/>
      <c r="M561" s="97"/>
      <c r="P561" s="154"/>
      <c r="Q561" s="154"/>
      <c r="R561" s="154"/>
      <c r="S561" s="154"/>
      <c r="T561" s="154"/>
      <c r="U561" s="154"/>
      <c r="V561" s="154"/>
      <c r="W561" s="154"/>
      <c r="X561" s="2"/>
    </row>
    <row r="562" spans="2:24" x14ac:dyDescent="0.25">
      <c r="B562" s="2"/>
      <c r="C562" s="97"/>
      <c r="D562" s="97"/>
      <c r="E562" s="97"/>
      <c r="F562" s="97"/>
      <c r="G562" s="97"/>
      <c r="H562" s="97"/>
      <c r="I562" s="97"/>
      <c r="J562" s="97"/>
      <c r="M562" s="97"/>
      <c r="P562" s="154"/>
      <c r="Q562" s="154"/>
      <c r="R562" s="154"/>
      <c r="S562" s="154"/>
      <c r="T562" s="154"/>
      <c r="U562" s="154"/>
      <c r="V562" s="154"/>
      <c r="W562" s="154"/>
      <c r="X562" s="2"/>
    </row>
    <row r="563" spans="2:24" x14ac:dyDescent="0.25">
      <c r="B563" s="2"/>
      <c r="C563" s="97"/>
      <c r="D563" s="97"/>
      <c r="E563" s="97"/>
      <c r="F563" s="97"/>
      <c r="G563" s="97"/>
      <c r="H563" s="97"/>
      <c r="I563" s="97"/>
      <c r="J563" s="97"/>
      <c r="M563" s="97"/>
      <c r="P563" s="154"/>
      <c r="Q563" s="154"/>
      <c r="R563" s="154"/>
      <c r="S563" s="154"/>
      <c r="T563" s="154"/>
      <c r="U563" s="154"/>
      <c r="V563" s="154"/>
      <c r="W563" s="154"/>
      <c r="X563" s="2"/>
    </row>
    <row r="564" spans="2:24" x14ac:dyDescent="0.25">
      <c r="B564" s="2"/>
      <c r="C564" s="97"/>
      <c r="D564" s="97"/>
      <c r="E564" s="97"/>
      <c r="F564" s="97"/>
      <c r="G564" s="97"/>
      <c r="H564" s="97"/>
      <c r="I564" s="97"/>
      <c r="J564" s="97"/>
      <c r="M564" s="97"/>
      <c r="P564" s="154"/>
      <c r="Q564" s="154"/>
      <c r="R564" s="154"/>
      <c r="S564" s="154"/>
      <c r="T564" s="154"/>
      <c r="U564" s="154"/>
      <c r="V564" s="154"/>
      <c r="W564" s="154"/>
      <c r="X564" s="2"/>
    </row>
    <row r="565" spans="2:24" x14ac:dyDescent="0.25">
      <c r="B565" s="2"/>
      <c r="C565" s="97"/>
      <c r="D565" s="97"/>
      <c r="E565" s="97"/>
      <c r="F565" s="97"/>
      <c r="G565" s="97"/>
      <c r="H565" s="97"/>
      <c r="I565" s="97"/>
      <c r="J565" s="97"/>
      <c r="M565" s="97"/>
      <c r="P565" s="154"/>
      <c r="Q565" s="154"/>
      <c r="R565" s="154"/>
      <c r="S565" s="154"/>
      <c r="T565" s="154"/>
      <c r="U565" s="154"/>
      <c r="V565" s="154"/>
      <c r="W565" s="154"/>
      <c r="X565" s="2"/>
    </row>
    <row r="566" spans="2:24" x14ac:dyDescent="0.25">
      <c r="B566" s="2"/>
      <c r="C566" s="97"/>
      <c r="D566" s="97"/>
      <c r="E566" s="97"/>
      <c r="F566" s="97"/>
      <c r="G566" s="97"/>
      <c r="H566" s="97"/>
      <c r="I566" s="97"/>
      <c r="J566" s="97"/>
      <c r="M566" s="97"/>
      <c r="P566" s="154"/>
      <c r="Q566" s="154"/>
      <c r="R566" s="154"/>
      <c r="S566" s="154"/>
      <c r="T566" s="154"/>
      <c r="U566" s="154"/>
      <c r="V566" s="154"/>
      <c r="W566" s="154"/>
      <c r="X566" s="2"/>
    </row>
    <row r="567" spans="2:24" x14ac:dyDescent="0.25">
      <c r="B567" s="2"/>
      <c r="C567" s="97"/>
      <c r="D567" s="97"/>
      <c r="E567" s="97"/>
      <c r="F567" s="97"/>
      <c r="G567" s="97"/>
      <c r="H567" s="97"/>
      <c r="I567" s="97"/>
      <c r="J567" s="97"/>
      <c r="M567" s="97"/>
      <c r="P567" s="154"/>
      <c r="Q567" s="154"/>
      <c r="R567" s="154"/>
      <c r="S567" s="154"/>
      <c r="T567" s="154"/>
      <c r="U567" s="154"/>
      <c r="V567" s="154"/>
      <c r="W567" s="154"/>
      <c r="X567" s="2"/>
    </row>
    <row r="568" spans="2:24" x14ac:dyDescent="0.25">
      <c r="B568" s="2"/>
      <c r="C568" s="97"/>
      <c r="D568" s="97"/>
      <c r="E568" s="97"/>
      <c r="F568" s="97"/>
      <c r="G568" s="97"/>
      <c r="H568" s="97"/>
      <c r="I568" s="97"/>
      <c r="J568" s="97"/>
      <c r="M568" s="97"/>
      <c r="P568" s="154"/>
      <c r="Q568" s="154"/>
      <c r="R568" s="154"/>
      <c r="S568" s="154"/>
      <c r="T568" s="154"/>
      <c r="U568" s="154"/>
      <c r="V568" s="154"/>
      <c r="W568" s="154"/>
      <c r="X568" s="2"/>
    </row>
    <row r="569" spans="2:24" x14ac:dyDescent="0.25">
      <c r="B569" s="2"/>
      <c r="C569" s="97"/>
      <c r="D569" s="97"/>
      <c r="E569" s="97"/>
      <c r="F569" s="97"/>
      <c r="G569" s="97"/>
      <c r="H569" s="97"/>
      <c r="I569" s="97"/>
      <c r="J569" s="97"/>
      <c r="M569" s="97"/>
      <c r="P569" s="154"/>
      <c r="Q569" s="154"/>
      <c r="R569" s="154"/>
      <c r="S569" s="154"/>
      <c r="T569" s="154"/>
      <c r="U569" s="154"/>
      <c r="V569" s="154"/>
      <c r="W569" s="154"/>
      <c r="X569" s="2"/>
    </row>
    <row r="570" spans="2:24" x14ac:dyDescent="0.25">
      <c r="B570" s="2"/>
      <c r="C570" s="97"/>
      <c r="D570" s="97"/>
      <c r="E570" s="97"/>
      <c r="F570" s="97"/>
      <c r="G570" s="97"/>
      <c r="H570" s="97"/>
      <c r="I570" s="97"/>
      <c r="J570" s="97"/>
      <c r="M570" s="97"/>
      <c r="P570" s="154"/>
      <c r="Q570" s="154"/>
      <c r="R570" s="154"/>
      <c r="S570" s="154"/>
      <c r="T570" s="154"/>
      <c r="U570" s="154"/>
      <c r="V570" s="154"/>
      <c r="W570" s="154"/>
      <c r="X570" s="2"/>
    </row>
    <row r="571" spans="2:24" x14ac:dyDescent="0.25">
      <c r="B571" s="2"/>
      <c r="C571" s="97"/>
      <c r="D571" s="97"/>
      <c r="E571" s="97"/>
      <c r="F571" s="97"/>
      <c r="G571" s="97"/>
      <c r="H571" s="97"/>
      <c r="I571" s="97"/>
      <c r="J571" s="97"/>
      <c r="M571" s="97"/>
      <c r="P571" s="154"/>
      <c r="Q571" s="154"/>
      <c r="R571" s="154"/>
      <c r="S571" s="154"/>
      <c r="T571" s="154"/>
      <c r="U571" s="154"/>
      <c r="V571" s="154"/>
      <c r="W571" s="154"/>
      <c r="X571" s="2"/>
    </row>
    <row r="572" spans="2:24" x14ac:dyDescent="0.25">
      <c r="B572" s="2"/>
      <c r="C572" s="97"/>
      <c r="D572" s="97"/>
      <c r="E572" s="97"/>
      <c r="F572" s="97"/>
      <c r="G572" s="97"/>
      <c r="H572" s="97"/>
      <c r="I572" s="97"/>
      <c r="J572" s="97"/>
      <c r="M572" s="97"/>
      <c r="P572" s="154"/>
      <c r="Q572" s="154"/>
      <c r="R572" s="154"/>
      <c r="S572" s="154"/>
      <c r="T572" s="154"/>
      <c r="U572" s="154"/>
      <c r="V572" s="154"/>
      <c r="W572" s="154"/>
      <c r="X572" s="2"/>
    </row>
    <row r="573" spans="2:24" x14ac:dyDescent="0.25">
      <c r="B573" s="2"/>
      <c r="C573" s="97"/>
      <c r="D573" s="97"/>
      <c r="E573" s="97"/>
      <c r="F573" s="97"/>
      <c r="G573" s="97"/>
      <c r="H573" s="97"/>
      <c r="I573" s="97"/>
      <c r="J573" s="97"/>
      <c r="M573" s="97"/>
      <c r="P573" s="154"/>
      <c r="Q573" s="154"/>
      <c r="R573" s="154"/>
      <c r="S573" s="154"/>
      <c r="T573" s="154"/>
      <c r="U573" s="154"/>
      <c r="V573" s="154"/>
      <c r="W573" s="154"/>
      <c r="X573" s="2"/>
    </row>
    <row r="574" spans="2:24" x14ac:dyDescent="0.25">
      <c r="B574" s="2"/>
      <c r="C574" s="97"/>
      <c r="D574" s="97"/>
      <c r="E574" s="97"/>
      <c r="F574" s="97"/>
      <c r="G574" s="97"/>
      <c r="H574" s="97"/>
      <c r="I574" s="97"/>
      <c r="J574" s="97"/>
      <c r="M574" s="97"/>
      <c r="P574" s="154"/>
      <c r="Q574" s="154"/>
      <c r="R574" s="154"/>
      <c r="S574" s="154"/>
      <c r="T574" s="154"/>
      <c r="U574" s="154"/>
      <c r="V574" s="154"/>
      <c r="W574" s="154"/>
      <c r="X574" s="2"/>
    </row>
    <row r="575" spans="2:24" x14ac:dyDescent="0.25">
      <c r="B575" s="2"/>
      <c r="C575" s="97"/>
      <c r="D575" s="97"/>
      <c r="E575" s="97"/>
      <c r="F575" s="97"/>
      <c r="G575" s="97"/>
      <c r="H575" s="97"/>
      <c r="I575" s="97"/>
      <c r="J575" s="97"/>
      <c r="M575" s="97"/>
      <c r="P575" s="154"/>
      <c r="Q575" s="154"/>
      <c r="R575" s="154"/>
      <c r="S575" s="154"/>
      <c r="T575" s="154"/>
      <c r="U575" s="154"/>
      <c r="V575" s="154"/>
      <c r="W575" s="154"/>
      <c r="X575" s="2"/>
    </row>
    <row r="576" spans="2:24" x14ac:dyDescent="0.25">
      <c r="B576" s="2"/>
      <c r="C576" s="97"/>
      <c r="D576" s="97"/>
      <c r="E576" s="97"/>
      <c r="F576" s="97"/>
      <c r="G576" s="97"/>
      <c r="H576" s="97"/>
      <c r="I576" s="97"/>
      <c r="J576" s="97"/>
      <c r="M576" s="97"/>
      <c r="P576" s="154"/>
      <c r="Q576" s="154"/>
      <c r="R576" s="154"/>
      <c r="S576" s="154"/>
      <c r="T576" s="154"/>
      <c r="U576" s="154"/>
      <c r="V576" s="154"/>
      <c r="W576" s="154"/>
      <c r="X576" s="2"/>
    </row>
    <row r="577" spans="2:24" x14ac:dyDescent="0.25">
      <c r="B577" s="2"/>
      <c r="C577" s="97"/>
      <c r="D577" s="97"/>
      <c r="E577" s="97"/>
      <c r="F577" s="97"/>
      <c r="G577" s="97"/>
      <c r="H577" s="97"/>
      <c r="I577" s="97"/>
      <c r="J577" s="97"/>
      <c r="M577" s="97"/>
      <c r="P577" s="154"/>
      <c r="Q577" s="154"/>
      <c r="R577" s="154"/>
      <c r="S577" s="154"/>
      <c r="T577" s="154"/>
      <c r="U577" s="154"/>
      <c r="V577" s="154"/>
      <c r="W577" s="154"/>
      <c r="X577" s="2"/>
    </row>
    <row r="578" spans="2:24" x14ac:dyDescent="0.25">
      <c r="B578" s="2"/>
      <c r="C578" s="97"/>
      <c r="D578" s="97"/>
      <c r="E578" s="97"/>
      <c r="F578" s="97"/>
      <c r="G578" s="97"/>
      <c r="H578" s="97"/>
      <c r="I578" s="97"/>
      <c r="J578" s="97"/>
      <c r="M578" s="97"/>
      <c r="P578" s="154"/>
      <c r="Q578" s="154"/>
      <c r="R578" s="154"/>
      <c r="S578" s="154"/>
      <c r="T578" s="154"/>
      <c r="U578" s="154"/>
      <c r="V578" s="154"/>
      <c r="W578" s="154"/>
      <c r="X578" s="2"/>
    </row>
    <row r="579" spans="2:24" x14ac:dyDescent="0.25">
      <c r="B579" s="2"/>
      <c r="C579" s="97"/>
      <c r="D579" s="97"/>
      <c r="E579" s="97"/>
      <c r="F579" s="97"/>
      <c r="G579" s="97"/>
      <c r="H579" s="97"/>
      <c r="I579" s="97"/>
      <c r="J579" s="97"/>
      <c r="M579" s="97"/>
      <c r="P579" s="154"/>
      <c r="Q579" s="154"/>
      <c r="R579" s="154"/>
      <c r="S579" s="154"/>
      <c r="T579" s="154"/>
      <c r="U579" s="154"/>
      <c r="V579" s="154"/>
      <c r="W579" s="154"/>
      <c r="X579" s="2"/>
    </row>
    <row r="580" spans="2:24" x14ac:dyDescent="0.25">
      <c r="B580" s="2"/>
      <c r="C580" s="97"/>
      <c r="D580" s="97"/>
      <c r="E580" s="97"/>
      <c r="F580" s="97"/>
      <c r="G580" s="97"/>
      <c r="H580" s="97"/>
      <c r="I580" s="97"/>
      <c r="J580" s="97"/>
      <c r="M580" s="97"/>
      <c r="P580" s="154"/>
      <c r="Q580" s="154"/>
      <c r="R580" s="154"/>
      <c r="S580" s="154"/>
      <c r="T580" s="154"/>
      <c r="U580" s="154"/>
      <c r="V580" s="154"/>
      <c r="W580" s="154"/>
      <c r="X580" s="2"/>
    </row>
    <row r="581" spans="2:24" x14ac:dyDescent="0.25">
      <c r="B581" s="2"/>
      <c r="C581" s="97"/>
      <c r="D581" s="97"/>
      <c r="E581" s="97"/>
      <c r="F581" s="97"/>
      <c r="G581" s="97"/>
      <c r="H581" s="97"/>
      <c r="I581" s="97"/>
      <c r="J581" s="97"/>
      <c r="M581" s="97"/>
      <c r="P581" s="154"/>
      <c r="Q581" s="154"/>
      <c r="R581" s="154"/>
      <c r="S581" s="154"/>
      <c r="T581" s="154"/>
      <c r="U581" s="154"/>
      <c r="V581" s="154"/>
      <c r="W581" s="154"/>
      <c r="X581" s="2"/>
    </row>
    <row r="582" spans="2:24" x14ac:dyDescent="0.25">
      <c r="B582" s="2"/>
      <c r="C582" s="97"/>
      <c r="D582" s="97"/>
      <c r="E582" s="97"/>
      <c r="F582" s="97"/>
      <c r="G582" s="97"/>
      <c r="H582" s="97"/>
      <c r="I582" s="97"/>
      <c r="J582" s="97"/>
      <c r="M582" s="97"/>
      <c r="P582" s="154"/>
      <c r="Q582" s="154"/>
      <c r="R582" s="154"/>
      <c r="S582" s="154"/>
      <c r="T582" s="154"/>
      <c r="U582" s="154"/>
      <c r="V582" s="154"/>
      <c r="W582" s="154"/>
      <c r="X582" s="2"/>
    </row>
    <row r="583" spans="2:24" x14ac:dyDescent="0.25">
      <c r="B583" s="2"/>
      <c r="C583" s="97"/>
      <c r="D583" s="97"/>
      <c r="E583" s="97"/>
      <c r="F583" s="97"/>
      <c r="G583" s="97"/>
      <c r="H583" s="97"/>
      <c r="I583" s="97"/>
      <c r="J583" s="97"/>
      <c r="M583" s="97"/>
      <c r="P583" s="154"/>
      <c r="Q583" s="154"/>
      <c r="R583" s="154"/>
      <c r="S583" s="154"/>
      <c r="T583" s="154"/>
      <c r="U583" s="154"/>
      <c r="V583" s="154"/>
      <c r="W583" s="154"/>
      <c r="X583" s="2"/>
    </row>
    <row r="584" spans="2:24" x14ac:dyDescent="0.25">
      <c r="B584" s="2"/>
      <c r="C584" s="97"/>
      <c r="D584" s="97"/>
      <c r="E584" s="97"/>
      <c r="F584" s="97"/>
      <c r="G584" s="97"/>
      <c r="H584" s="97"/>
      <c r="I584" s="97"/>
      <c r="J584" s="97"/>
      <c r="M584" s="97"/>
      <c r="P584" s="154"/>
      <c r="Q584" s="154"/>
      <c r="R584" s="154"/>
      <c r="S584" s="154"/>
      <c r="T584" s="154"/>
      <c r="U584" s="154"/>
      <c r="V584" s="154"/>
      <c r="W584" s="154"/>
      <c r="X584" s="2"/>
    </row>
    <row r="585" spans="2:24" x14ac:dyDescent="0.25">
      <c r="B585" s="2"/>
      <c r="C585" s="97"/>
      <c r="D585" s="97"/>
      <c r="E585" s="97"/>
      <c r="F585" s="97"/>
      <c r="G585" s="97"/>
      <c r="H585" s="97"/>
      <c r="I585" s="97"/>
      <c r="J585" s="97"/>
      <c r="M585" s="97"/>
      <c r="P585" s="154"/>
      <c r="Q585" s="154"/>
      <c r="R585" s="154"/>
      <c r="S585" s="154"/>
      <c r="T585" s="154"/>
      <c r="U585" s="154"/>
      <c r="V585" s="154"/>
      <c r="W585" s="154"/>
      <c r="X585" s="2"/>
    </row>
    <row r="586" spans="2:24" x14ac:dyDescent="0.25">
      <c r="B586" s="2"/>
      <c r="C586" s="97"/>
      <c r="D586" s="97"/>
      <c r="E586" s="97"/>
      <c r="F586" s="97"/>
      <c r="G586" s="97"/>
      <c r="H586" s="97"/>
      <c r="I586" s="97"/>
      <c r="J586" s="97"/>
      <c r="M586" s="97"/>
      <c r="P586" s="154"/>
      <c r="Q586" s="154"/>
      <c r="R586" s="154"/>
      <c r="S586" s="154"/>
      <c r="T586" s="154"/>
      <c r="U586" s="154"/>
      <c r="V586" s="154"/>
      <c r="W586" s="154"/>
      <c r="X586" s="2"/>
    </row>
    <row r="587" spans="2:24" x14ac:dyDescent="0.25">
      <c r="B587" s="2"/>
      <c r="C587" s="97"/>
      <c r="D587" s="97"/>
      <c r="E587" s="97"/>
      <c r="F587" s="97"/>
      <c r="G587" s="97"/>
      <c r="H587" s="97"/>
      <c r="I587" s="97"/>
      <c r="J587" s="97"/>
      <c r="M587" s="97"/>
      <c r="P587" s="154"/>
      <c r="Q587" s="154"/>
      <c r="R587" s="154"/>
      <c r="S587" s="154"/>
      <c r="T587" s="154"/>
      <c r="U587" s="154"/>
      <c r="V587" s="154"/>
      <c r="W587" s="154"/>
      <c r="X587" s="2"/>
    </row>
    <row r="588" spans="2:24" x14ac:dyDescent="0.25">
      <c r="B588" s="2"/>
      <c r="C588" s="97"/>
      <c r="D588" s="97"/>
      <c r="E588" s="97"/>
      <c r="F588" s="97"/>
      <c r="G588" s="97"/>
      <c r="H588" s="97"/>
      <c r="I588" s="97"/>
      <c r="J588" s="97"/>
      <c r="M588" s="97"/>
      <c r="P588" s="154"/>
      <c r="Q588" s="154"/>
      <c r="R588" s="154"/>
      <c r="S588" s="154"/>
      <c r="T588" s="154"/>
      <c r="U588" s="154"/>
      <c r="V588" s="154"/>
      <c r="W588" s="154"/>
      <c r="X588" s="2"/>
    </row>
    <row r="589" spans="2:24" x14ac:dyDescent="0.25">
      <c r="B589" s="2"/>
      <c r="C589" s="97"/>
      <c r="D589" s="97"/>
      <c r="E589" s="97"/>
      <c r="F589" s="97"/>
      <c r="G589" s="97"/>
      <c r="H589" s="97"/>
      <c r="I589" s="97"/>
      <c r="J589" s="97"/>
      <c r="M589" s="97"/>
      <c r="P589" s="154"/>
      <c r="Q589" s="154"/>
      <c r="R589" s="154"/>
      <c r="S589" s="154"/>
      <c r="T589" s="154"/>
      <c r="U589" s="154"/>
      <c r="V589" s="154"/>
      <c r="W589" s="154"/>
      <c r="X589" s="2"/>
    </row>
    <row r="590" spans="2:24" x14ac:dyDescent="0.25">
      <c r="B590" s="2"/>
      <c r="C590" s="97"/>
      <c r="D590" s="97"/>
      <c r="E590" s="97"/>
      <c r="F590" s="97"/>
      <c r="G590" s="97"/>
      <c r="H590" s="97"/>
      <c r="I590" s="97"/>
      <c r="J590" s="97"/>
      <c r="M590" s="97"/>
      <c r="P590" s="154"/>
      <c r="Q590" s="154"/>
      <c r="R590" s="154"/>
      <c r="S590" s="154"/>
      <c r="T590" s="154"/>
      <c r="U590" s="154"/>
      <c r="V590" s="154"/>
      <c r="W590" s="154"/>
      <c r="X590" s="2"/>
    </row>
    <row r="591" spans="2:24" x14ac:dyDescent="0.25">
      <c r="B591" s="2"/>
      <c r="C591" s="97"/>
      <c r="D591" s="97"/>
      <c r="E591" s="97"/>
      <c r="F591" s="97"/>
      <c r="G591" s="97"/>
      <c r="H591" s="97"/>
      <c r="I591" s="97"/>
      <c r="J591" s="97"/>
      <c r="M591" s="97"/>
      <c r="P591" s="154"/>
      <c r="Q591" s="154"/>
      <c r="R591" s="154"/>
      <c r="S591" s="154"/>
      <c r="T591" s="154"/>
      <c r="U591" s="154"/>
      <c r="V591" s="154"/>
      <c r="W591" s="154"/>
      <c r="X591" s="2"/>
    </row>
    <row r="592" spans="2:24" x14ac:dyDescent="0.25">
      <c r="B592" s="2"/>
      <c r="C592" s="97"/>
      <c r="D592" s="97"/>
      <c r="E592" s="97"/>
      <c r="F592" s="97"/>
      <c r="G592" s="97"/>
      <c r="H592" s="97"/>
      <c r="I592" s="97"/>
      <c r="J592" s="97"/>
      <c r="M592" s="97"/>
      <c r="P592" s="154"/>
      <c r="Q592" s="154"/>
      <c r="R592" s="154"/>
      <c r="S592" s="154"/>
      <c r="T592" s="154"/>
      <c r="U592" s="154"/>
      <c r="V592" s="154"/>
      <c r="W592" s="154"/>
      <c r="X592" s="2"/>
    </row>
    <row r="593" spans="2:24" x14ac:dyDescent="0.25">
      <c r="B593" s="2"/>
      <c r="C593" s="97"/>
      <c r="D593" s="97"/>
      <c r="E593" s="97"/>
      <c r="F593" s="97"/>
      <c r="G593" s="97"/>
      <c r="H593" s="97"/>
      <c r="I593" s="97"/>
      <c r="J593" s="97"/>
      <c r="M593" s="97"/>
      <c r="P593" s="154"/>
      <c r="Q593" s="154"/>
      <c r="R593" s="154"/>
      <c r="S593" s="154"/>
      <c r="T593" s="154"/>
      <c r="U593" s="154"/>
      <c r="V593" s="154"/>
      <c r="W593" s="154"/>
      <c r="X593" s="2"/>
    </row>
    <row r="594" spans="2:24" x14ac:dyDescent="0.25">
      <c r="B594" s="2"/>
      <c r="C594" s="97"/>
      <c r="D594" s="97"/>
      <c r="E594" s="97"/>
      <c r="F594" s="97"/>
      <c r="G594" s="97"/>
      <c r="H594" s="97"/>
      <c r="I594" s="97"/>
      <c r="J594" s="97"/>
      <c r="M594" s="97"/>
      <c r="P594" s="154"/>
      <c r="Q594" s="154"/>
      <c r="R594" s="154"/>
      <c r="S594" s="154"/>
      <c r="T594" s="154"/>
      <c r="U594" s="154"/>
      <c r="V594" s="154"/>
      <c r="W594" s="154"/>
      <c r="X594" s="2"/>
    </row>
    <row r="595" spans="2:24" x14ac:dyDescent="0.25">
      <c r="B595" s="2"/>
      <c r="C595" s="97"/>
      <c r="D595" s="97"/>
      <c r="E595" s="97"/>
      <c r="F595" s="97"/>
      <c r="G595" s="97"/>
      <c r="H595" s="97"/>
      <c r="I595" s="97"/>
      <c r="J595" s="97"/>
      <c r="M595" s="97"/>
      <c r="P595" s="154"/>
      <c r="Q595" s="154"/>
      <c r="R595" s="154"/>
      <c r="S595" s="154"/>
      <c r="T595" s="154"/>
      <c r="U595" s="154"/>
      <c r="V595" s="154"/>
      <c r="W595" s="154"/>
      <c r="X595" s="2"/>
    </row>
    <row r="596" spans="2:24" x14ac:dyDescent="0.25">
      <c r="B596" s="2"/>
      <c r="C596" s="97"/>
      <c r="D596" s="97"/>
      <c r="E596" s="97"/>
      <c r="F596" s="97"/>
      <c r="G596" s="97"/>
      <c r="H596" s="97"/>
      <c r="I596" s="97"/>
      <c r="J596" s="97"/>
      <c r="M596" s="97"/>
      <c r="P596" s="154"/>
      <c r="Q596" s="154"/>
      <c r="R596" s="154"/>
      <c r="S596" s="154"/>
      <c r="T596" s="154"/>
      <c r="U596" s="154"/>
      <c r="V596" s="154"/>
      <c r="W596" s="154"/>
      <c r="X596" s="2"/>
    </row>
    <row r="597" spans="2:24" x14ac:dyDescent="0.25">
      <c r="B597" s="2"/>
      <c r="C597" s="97"/>
      <c r="D597" s="97"/>
      <c r="E597" s="97"/>
      <c r="F597" s="97"/>
      <c r="G597" s="97"/>
      <c r="H597" s="97"/>
      <c r="I597" s="97"/>
      <c r="J597" s="97"/>
      <c r="M597" s="97"/>
      <c r="P597" s="154"/>
      <c r="Q597" s="154"/>
      <c r="R597" s="154"/>
      <c r="S597" s="154"/>
      <c r="T597" s="154"/>
      <c r="U597" s="154"/>
      <c r="V597" s="154"/>
      <c r="W597" s="154"/>
      <c r="X597" s="2"/>
    </row>
    <row r="598" spans="2:24" x14ac:dyDescent="0.25">
      <c r="B598" s="2"/>
      <c r="C598" s="97"/>
      <c r="D598" s="97"/>
      <c r="E598" s="97"/>
      <c r="F598" s="97"/>
      <c r="G598" s="97"/>
      <c r="H598" s="97"/>
      <c r="I598" s="97"/>
      <c r="J598" s="97"/>
      <c r="M598" s="97"/>
      <c r="P598" s="154"/>
      <c r="Q598" s="154"/>
      <c r="R598" s="154"/>
      <c r="S598" s="154"/>
      <c r="T598" s="154"/>
      <c r="U598" s="154"/>
      <c r="V598" s="154"/>
      <c r="W598" s="154"/>
      <c r="X598" s="2"/>
    </row>
    <row r="599" spans="2:24" x14ac:dyDescent="0.25">
      <c r="B599" s="2"/>
      <c r="C599" s="97"/>
      <c r="D599" s="97"/>
      <c r="E599" s="97"/>
      <c r="F599" s="97"/>
      <c r="G599" s="97"/>
      <c r="H599" s="97"/>
      <c r="I599" s="97"/>
      <c r="J599" s="97"/>
      <c r="M599" s="97"/>
      <c r="P599" s="154"/>
      <c r="Q599" s="154"/>
      <c r="R599" s="154"/>
      <c r="S599" s="154"/>
      <c r="T599" s="154"/>
      <c r="U599" s="154"/>
      <c r="V599" s="154"/>
      <c r="W599" s="154"/>
      <c r="X599" s="2"/>
    </row>
    <row r="600" spans="2:24" x14ac:dyDescent="0.25">
      <c r="B600" s="2"/>
      <c r="C600" s="97"/>
      <c r="D600" s="97"/>
      <c r="E600" s="97"/>
      <c r="F600" s="97"/>
      <c r="G600" s="97"/>
      <c r="H600" s="97"/>
      <c r="I600" s="97"/>
      <c r="J600" s="97"/>
      <c r="M600" s="97"/>
      <c r="P600" s="154"/>
      <c r="Q600" s="154"/>
      <c r="R600" s="154"/>
      <c r="S600" s="154"/>
      <c r="T600" s="154"/>
      <c r="U600" s="154"/>
      <c r="V600" s="154"/>
      <c r="W600" s="154"/>
      <c r="X600" s="2"/>
    </row>
    <row r="601" spans="2:24" x14ac:dyDescent="0.25">
      <c r="B601" s="2"/>
      <c r="C601" s="97"/>
      <c r="D601" s="97"/>
      <c r="E601" s="97"/>
      <c r="F601" s="97"/>
      <c r="G601" s="97"/>
      <c r="H601" s="97"/>
      <c r="I601" s="97"/>
      <c r="J601" s="97"/>
      <c r="M601" s="97"/>
      <c r="P601" s="154"/>
      <c r="Q601" s="154"/>
      <c r="R601" s="154"/>
      <c r="S601" s="154"/>
      <c r="T601" s="154"/>
      <c r="U601" s="154"/>
      <c r="V601" s="154"/>
      <c r="W601" s="154"/>
      <c r="X601" s="2"/>
    </row>
    <row r="602" spans="2:24" x14ac:dyDescent="0.25">
      <c r="B602" s="2"/>
      <c r="C602" s="97"/>
      <c r="D602" s="97"/>
      <c r="E602" s="97"/>
      <c r="F602" s="97"/>
      <c r="G602" s="97"/>
      <c r="H602" s="97"/>
      <c r="I602" s="97"/>
      <c r="J602" s="97"/>
      <c r="M602" s="97"/>
      <c r="P602" s="154"/>
      <c r="Q602" s="154"/>
      <c r="R602" s="154"/>
      <c r="S602" s="154"/>
      <c r="T602" s="154"/>
      <c r="U602" s="154"/>
      <c r="V602" s="154"/>
      <c r="W602" s="154"/>
      <c r="X602" s="2"/>
    </row>
    <row r="603" spans="2:24" x14ac:dyDescent="0.25">
      <c r="B603" s="2"/>
      <c r="C603" s="97"/>
      <c r="D603" s="97"/>
      <c r="E603" s="97"/>
      <c r="F603" s="97"/>
      <c r="G603" s="97"/>
      <c r="H603" s="97"/>
      <c r="I603" s="97"/>
      <c r="J603" s="97"/>
      <c r="M603" s="97"/>
      <c r="P603" s="154"/>
      <c r="Q603" s="154"/>
      <c r="R603" s="154"/>
      <c r="S603" s="154"/>
      <c r="T603" s="154"/>
      <c r="U603" s="154"/>
      <c r="V603" s="154"/>
      <c r="W603" s="154"/>
      <c r="X603" s="2"/>
    </row>
    <row r="604" spans="2:24" x14ac:dyDescent="0.25">
      <c r="B604" s="2"/>
      <c r="C604" s="97"/>
      <c r="D604" s="97"/>
      <c r="E604" s="97"/>
      <c r="F604" s="97"/>
      <c r="G604" s="97"/>
      <c r="H604" s="97"/>
      <c r="I604" s="97"/>
      <c r="J604" s="97"/>
      <c r="M604" s="97"/>
      <c r="P604" s="154"/>
      <c r="Q604" s="154"/>
      <c r="R604" s="154"/>
      <c r="S604" s="154"/>
      <c r="T604" s="154"/>
      <c r="U604" s="154"/>
      <c r="V604" s="154"/>
      <c r="W604" s="154"/>
      <c r="X604" s="2"/>
    </row>
    <row r="605" spans="2:24" x14ac:dyDescent="0.25">
      <c r="B605" s="2"/>
      <c r="C605" s="97"/>
      <c r="D605" s="97"/>
      <c r="E605" s="97"/>
      <c r="F605" s="97"/>
      <c r="G605" s="97"/>
      <c r="H605" s="97"/>
      <c r="I605" s="97"/>
      <c r="J605" s="97"/>
      <c r="M605" s="97"/>
      <c r="P605" s="154"/>
      <c r="Q605" s="154"/>
      <c r="R605" s="154"/>
      <c r="S605" s="154"/>
      <c r="T605" s="154"/>
      <c r="U605" s="154"/>
      <c r="V605" s="154"/>
      <c r="W605" s="154"/>
      <c r="X605" s="2"/>
    </row>
    <row r="606" spans="2:24" x14ac:dyDescent="0.25">
      <c r="B606" s="2"/>
      <c r="C606" s="97"/>
      <c r="D606" s="97"/>
      <c r="E606" s="97"/>
      <c r="F606" s="97"/>
      <c r="G606" s="97"/>
      <c r="H606" s="97"/>
      <c r="I606" s="97"/>
      <c r="J606" s="97"/>
      <c r="M606" s="97"/>
      <c r="P606" s="154"/>
      <c r="Q606" s="154"/>
      <c r="R606" s="154"/>
      <c r="S606" s="154"/>
      <c r="T606" s="154"/>
      <c r="U606" s="154"/>
      <c r="V606" s="154"/>
      <c r="W606" s="154"/>
      <c r="X606" s="2"/>
    </row>
    <row r="607" spans="2:24" x14ac:dyDescent="0.25">
      <c r="B607" s="2"/>
      <c r="C607" s="97"/>
      <c r="D607" s="97"/>
      <c r="E607" s="97"/>
      <c r="F607" s="97"/>
      <c r="G607" s="97"/>
      <c r="H607" s="97"/>
      <c r="I607" s="97"/>
      <c r="J607" s="97"/>
      <c r="M607" s="97"/>
      <c r="P607" s="154"/>
      <c r="Q607" s="154"/>
      <c r="R607" s="154"/>
      <c r="S607" s="154"/>
      <c r="T607" s="154"/>
      <c r="U607" s="154"/>
      <c r="V607" s="154"/>
      <c r="W607" s="154"/>
      <c r="X607" s="2"/>
    </row>
    <row r="608" spans="2:24" x14ac:dyDescent="0.25">
      <c r="B608" s="2"/>
      <c r="C608" s="97"/>
      <c r="D608" s="97"/>
      <c r="E608" s="97"/>
      <c r="F608" s="97"/>
      <c r="G608" s="97"/>
      <c r="H608" s="97"/>
      <c r="I608" s="97"/>
      <c r="J608" s="97"/>
      <c r="M608" s="97"/>
      <c r="P608" s="154"/>
      <c r="Q608" s="154"/>
      <c r="R608" s="154"/>
      <c r="S608" s="154"/>
      <c r="T608" s="154"/>
      <c r="U608" s="154"/>
      <c r="V608" s="154"/>
      <c r="W608" s="154"/>
      <c r="X608" s="2"/>
    </row>
    <row r="609" spans="2:24" x14ac:dyDescent="0.25">
      <c r="B609" s="2"/>
      <c r="C609" s="97"/>
      <c r="D609" s="97"/>
      <c r="E609" s="97"/>
      <c r="F609" s="97"/>
      <c r="G609" s="97"/>
      <c r="H609" s="97"/>
      <c r="I609" s="97"/>
      <c r="J609" s="97"/>
      <c r="M609" s="97"/>
      <c r="P609" s="154"/>
      <c r="Q609" s="154"/>
      <c r="R609" s="154"/>
      <c r="S609" s="154"/>
      <c r="T609" s="154"/>
      <c r="U609" s="154"/>
      <c r="V609" s="154"/>
      <c r="W609" s="154"/>
      <c r="X609" s="2"/>
    </row>
    <row r="610" spans="2:24" x14ac:dyDescent="0.25">
      <c r="B610" s="2"/>
      <c r="C610" s="97"/>
      <c r="D610" s="97"/>
      <c r="E610" s="97"/>
      <c r="F610" s="97"/>
      <c r="G610" s="97"/>
      <c r="H610" s="97"/>
      <c r="I610" s="97"/>
      <c r="J610" s="97"/>
      <c r="M610" s="97"/>
      <c r="P610" s="154"/>
      <c r="Q610" s="154"/>
      <c r="R610" s="154"/>
      <c r="S610" s="154"/>
      <c r="T610" s="154"/>
      <c r="U610" s="154"/>
      <c r="V610" s="154"/>
      <c r="W610" s="154"/>
      <c r="X610" s="2"/>
    </row>
    <row r="611" spans="2:24" x14ac:dyDescent="0.25">
      <c r="B611" s="2"/>
      <c r="C611" s="97"/>
      <c r="D611" s="97"/>
      <c r="E611" s="97"/>
      <c r="F611" s="97"/>
      <c r="G611" s="97"/>
      <c r="H611" s="97"/>
      <c r="I611" s="97"/>
      <c r="J611" s="97"/>
      <c r="M611" s="97"/>
      <c r="P611" s="154"/>
      <c r="Q611" s="154"/>
      <c r="R611" s="154"/>
      <c r="S611" s="154"/>
      <c r="T611" s="154"/>
      <c r="U611" s="154"/>
      <c r="V611" s="154"/>
      <c r="W611" s="154"/>
      <c r="X611" s="2"/>
    </row>
    <row r="612" spans="2:24" x14ac:dyDescent="0.25">
      <c r="B612" s="2"/>
      <c r="C612" s="97"/>
      <c r="D612" s="97"/>
      <c r="E612" s="97"/>
      <c r="F612" s="97"/>
      <c r="G612" s="97"/>
      <c r="H612" s="97"/>
      <c r="I612" s="97"/>
      <c r="J612" s="97"/>
      <c r="M612" s="97"/>
      <c r="P612" s="154"/>
      <c r="Q612" s="154"/>
      <c r="R612" s="154"/>
      <c r="S612" s="154"/>
      <c r="T612" s="154"/>
      <c r="U612" s="154"/>
      <c r="V612" s="154"/>
      <c r="W612" s="154"/>
      <c r="X612" s="2"/>
    </row>
    <row r="613" spans="2:24" x14ac:dyDescent="0.25">
      <c r="B613" s="2"/>
      <c r="C613" s="97"/>
      <c r="D613" s="97"/>
      <c r="E613" s="97"/>
      <c r="F613" s="97"/>
      <c r="G613" s="97"/>
      <c r="H613" s="97"/>
      <c r="I613" s="97"/>
      <c r="J613" s="97"/>
      <c r="M613" s="97"/>
      <c r="P613" s="154"/>
      <c r="Q613" s="154"/>
      <c r="R613" s="154"/>
      <c r="S613" s="154"/>
      <c r="T613" s="154"/>
      <c r="U613" s="154"/>
      <c r="V613" s="154"/>
      <c r="W613" s="154"/>
      <c r="X613" s="2"/>
    </row>
    <row r="614" spans="2:24" x14ac:dyDescent="0.25">
      <c r="B614" s="2"/>
      <c r="C614" s="97"/>
      <c r="D614" s="97"/>
      <c r="E614" s="97"/>
      <c r="F614" s="97"/>
      <c r="G614" s="97"/>
      <c r="H614" s="97"/>
      <c r="I614" s="97"/>
      <c r="J614" s="97"/>
      <c r="M614" s="97"/>
      <c r="P614" s="154"/>
      <c r="Q614" s="154"/>
      <c r="R614" s="154"/>
      <c r="S614" s="154"/>
      <c r="T614" s="154"/>
      <c r="U614" s="154"/>
      <c r="V614" s="154"/>
      <c r="W614" s="154"/>
      <c r="X614" s="2"/>
    </row>
    <row r="615" spans="2:24" x14ac:dyDescent="0.25">
      <c r="B615" s="2"/>
      <c r="C615" s="97"/>
      <c r="D615" s="97"/>
      <c r="E615" s="97"/>
      <c r="F615" s="97"/>
      <c r="G615" s="97"/>
      <c r="H615" s="97"/>
      <c r="I615" s="97"/>
      <c r="J615" s="97"/>
      <c r="M615" s="97"/>
      <c r="P615" s="154"/>
      <c r="Q615" s="154"/>
      <c r="R615" s="154"/>
      <c r="S615" s="154"/>
      <c r="T615" s="154"/>
      <c r="U615" s="154"/>
      <c r="V615" s="154"/>
      <c r="W615" s="154"/>
      <c r="X615" s="2"/>
    </row>
    <row r="616" spans="2:24" x14ac:dyDescent="0.25">
      <c r="B616" s="2"/>
      <c r="C616" s="97"/>
      <c r="D616" s="97"/>
      <c r="E616" s="97"/>
      <c r="F616" s="97"/>
      <c r="G616" s="97"/>
      <c r="H616" s="97"/>
      <c r="I616" s="97"/>
      <c r="J616" s="97"/>
      <c r="M616" s="97"/>
      <c r="P616" s="154"/>
      <c r="Q616" s="154"/>
      <c r="R616" s="154"/>
      <c r="S616" s="154"/>
      <c r="T616" s="154"/>
      <c r="U616" s="154"/>
      <c r="V616" s="154"/>
      <c r="W616" s="154"/>
      <c r="X616" s="2"/>
    </row>
    <row r="617" spans="2:24" x14ac:dyDescent="0.25">
      <c r="B617" s="2"/>
      <c r="C617" s="97"/>
      <c r="D617" s="97"/>
      <c r="E617" s="97"/>
      <c r="F617" s="97"/>
      <c r="G617" s="97"/>
      <c r="H617" s="97"/>
      <c r="I617" s="97"/>
      <c r="J617" s="97"/>
      <c r="M617" s="97"/>
      <c r="P617" s="154"/>
      <c r="Q617" s="154"/>
      <c r="R617" s="154"/>
      <c r="S617" s="154"/>
      <c r="T617" s="154"/>
      <c r="U617" s="154"/>
      <c r="V617" s="154"/>
      <c r="W617" s="154"/>
      <c r="X617" s="2"/>
    </row>
    <row r="618" spans="2:24" x14ac:dyDescent="0.25">
      <c r="B618" s="2"/>
      <c r="C618" s="97"/>
      <c r="D618" s="97"/>
      <c r="E618" s="97"/>
      <c r="F618" s="97"/>
      <c r="G618" s="97"/>
      <c r="H618" s="97"/>
      <c r="I618" s="97"/>
      <c r="J618" s="97"/>
      <c r="M618" s="97"/>
      <c r="P618" s="154"/>
      <c r="Q618" s="154"/>
      <c r="R618" s="154"/>
      <c r="S618" s="154"/>
      <c r="T618" s="154"/>
      <c r="U618" s="154"/>
      <c r="V618" s="154"/>
      <c r="W618" s="154"/>
      <c r="X618" s="2"/>
    </row>
    <row r="619" spans="2:24" x14ac:dyDescent="0.25">
      <c r="B619" s="2"/>
      <c r="C619" s="97"/>
      <c r="D619" s="97"/>
      <c r="E619" s="97"/>
      <c r="F619" s="97"/>
      <c r="G619" s="97"/>
      <c r="H619" s="97"/>
      <c r="I619" s="97"/>
      <c r="J619" s="97"/>
      <c r="M619" s="97"/>
      <c r="P619" s="154"/>
      <c r="Q619" s="154"/>
      <c r="R619" s="154"/>
      <c r="S619" s="154"/>
      <c r="T619" s="154"/>
      <c r="U619" s="154"/>
      <c r="V619" s="154"/>
      <c r="W619" s="154"/>
      <c r="X619" s="2"/>
    </row>
    <row r="620" spans="2:24" x14ac:dyDescent="0.25">
      <c r="B620" s="2"/>
      <c r="C620" s="97"/>
      <c r="D620" s="97"/>
      <c r="E620" s="97"/>
      <c r="F620" s="97"/>
      <c r="G620" s="97"/>
      <c r="H620" s="97"/>
      <c r="I620" s="97"/>
      <c r="J620" s="97"/>
      <c r="M620" s="97"/>
      <c r="P620" s="154"/>
      <c r="Q620" s="154"/>
      <c r="R620" s="154"/>
      <c r="S620" s="154"/>
      <c r="T620" s="154"/>
      <c r="U620" s="154"/>
      <c r="V620" s="154"/>
      <c r="W620" s="154"/>
      <c r="X620" s="2"/>
    </row>
    <row r="621" spans="2:24" x14ac:dyDescent="0.25">
      <c r="B621" s="2"/>
      <c r="C621" s="97"/>
      <c r="D621" s="97"/>
      <c r="E621" s="97"/>
      <c r="F621" s="97"/>
      <c r="G621" s="97"/>
      <c r="H621" s="97"/>
      <c r="I621" s="97"/>
      <c r="J621" s="97"/>
      <c r="M621" s="97"/>
      <c r="P621" s="154"/>
      <c r="Q621" s="154"/>
      <c r="R621" s="154"/>
      <c r="S621" s="154"/>
      <c r="T621" s="154"/>
      <c r="U621" s="154"/>
      <c r="V621" s="154"/>
      <c r="W621" s="154"/>
      <c r="X621" s="2"/>
    </row>
    <row r="622" spans="2:24" x14ac:dyDescent="0.25">
      <c r="B622" s="2"/>
      <c r="C622" s="97"/>
      <c r="D622" s="97"/>
      <c r="E622" s="97"/>
      <c r="F622" s="97"/>
      <c r="G622" s="97"/>
      <c r="H622" s="97"/>
      <c r="I622" s="97"/>
      <c r="J622" s="97"/>
      <c r="M622" s="97"/>
      <c r="P622" s="154"/>
      <c r="Q622" s="154"/>
      <c r="R622" s="154"/>
      <c r="S622" s="154"/>
      <c r="T622" s="154"/>
      <c r="U622" s="154"/>
      <c r="V622" s="154"/>
      <c r="W622" s="154"/>
      <c r="X622" s="2"/>
    </row>
    <row r="623" spans="2:24" x14ac:dyDescent="0.25">
      <c r="B623" s="2"/>
      <c r="C623" s="97"/>
      <c r="D623" s="97"/>
      <c r="E623" s="97"/>
      <c r="F623" s="97"/>
      <c r="G623" s="97"/>
      <c r="H623" s="97"/>
      <c r="I623" s="97"/>
      <c r="J623" s="97"/>
      <c r="M623" s="97"/>
      <c r="P623" s="154"/>
      <c r="Q623" s="154"/>
      <c r="R623" s="154"/>
      <c r="S623" s="154"/>
      <c r="T623" s="154"/>
      <c r="U623" s="154"/>
      <c r="V623" s="154"/>
      <c r="W623" s="154"/>
      <c r="X623" s="2"/>
    </row>
    <row r="624" spans="2:24" x14ac:dyDescent="0.25">
      <c r="B624" s="2"/>
      <c r="C624" s="97"/>
      <c r="D624" s="97"/>
      <c r="E624" s="97"/>
      <c r="F624" s="97"/>
      <c r="G624" s="97"/>
      <c r="H624" s="97"/>
      <c r="I624" s="97"/>
      <c r="J624" s="97"/>
      <c r="M624" s="97"/>
      <c r="P624" s="154"/>
      <c r="Q624" s="154"/>
      <c r="R624" s="154"/>
      <c r="S624" s="154"/>
      <c r="T624" s="154"/>
      <c r="U624" s="154"/>
      <c r="V624" s="154"/>
      <c r="W624" s="154"/>
      <c r="X624" s="2"/>
    </row>
    <row r="625" spans="2:24" x14ac:dyDescent="0.25">
      <c r="B625" s="2"/>
      <c r="C625" s="97"/>
      <c r="D625" s="97"/>
      <c r="E625" s="97"/>
      <c r="F625" s="97"/>
      <c r="G625" s="97"/>
      <c r="H625" s="97"/>
      <c r="I625" s="97"/>
      <c r="J625" s="97"/>
      <c r="M625" s="97"/>
      <c r="P625" s="154"/>
      <c r="Q625" s="154"/>
      <c r="R625" s="154"/>
      <c r="S625" s="154"/>
      <c r="T625" s="154"/>
      <c r="U625" s="154"/>
      <c r="V625" s="154"/>
      <c r="W625" s="154"/>
      <c r="X625" s="2"/>
    </row>
    <row r="626" spans="2:24" x14ac:dyDescent="0.25">
      <c r="B626" s="2"/>
      <c r="C626" s="97"/>
      <c r="D626" s="97"/>
      <c r="E626" s="97"/>
      <c r="F626" s="97"/>
      <c r="G626" s="97"/>
      <c r="H626" s="97"/>
      <c r="I626" s="97"/>
      <c r="J626" s="97"/>
      <c r="M626" s="97"/>
      <c r="P626" s="154"/>
      <c r="Q626" s="154"/>
      <c r="R626" s="154"/>
      <c r="S626" s="154"/>
      <c r="T626" s="154"/>
      <c r="U626" s="154"/>
      <c r="V626" s="154"/>
      <c r="W626" s="154"/>
      <c r="X626" s="2"/>
    </row>
    <row r="627" spans="2:24" x14ac:dyDescent="0.25">
      <c r="B627" s="2"/>
      <c r="C627" s="97"/>
      <c r="D627" s="97"/>
      <c r="E627" s="97"/>
      <c r="F627" s="97"/>
      <c r="G627" s="97"/>
      <c r="H627" s="97"/>
      <c r="I627" s="97"/>
      <c r="J627" s="97"/>
      <c r="M627" s="97"/>
      <c r="P627" s="154"/>
      <c r="Q627" s="154"/>
      <c r="R627" s="154"/>
      <c r="S627" s="154"/>
      <c r="T627" s="154"/>
      <c r="U627" s="154"/>
      <c r="V627" s="154"/>
      <c r="W627" s="154"/>
      <c r="X627" s="2"/>
    </row>
    <row r="628" spans="2:24" x14ac:dyDescent="0.25">
      <c r="B628" s="2"/>
      <c r="C628" s="97"/>
      <c r="D628" s="97"/>
      <c r="E628" s="97"/>
      <c r="F628" s="97"/>
      <c r="G628" s="97"/>
      <c r="H628" s="97"/>
      <c r="I628" s="97"/>
      <c r="J628" s="97"/>
      <c r="M628" s="97"/>
      <c r="P628" s="154"/>
      <c r="Q628" s="154"/>
      <c r="R628" s="154"/>
      <c r="S628" s="154"/>
      <c r="T628" s="154"/>
      <c r="U628" s="154"/>
      <c r="V628" s="154"/>
      <c r="W628" s="154"/>
      <c r="X628" s="2"/>
    </row>
    <row r="629" spans="2:24" x14ac:dyDescent="0.25">
      <c r="B629" s="2"/>
      <c r="C629" s="97"/>
      <c r="D629" s="97"/>
      <c r="E629" s="97"/>
      <c r="F629" s="97"/>
      <c r="G629" s="97"/>
      <c r="H629" s="97"/>
      <c r="I629" s="97"/>
      <c r="J629" s="97"/>
      <c r="M629" s="97"/>
      <c r="P629" s="154"/>
      <c r="Q629" s="154"/>
      <c r="R629" s="154"/>
      <c r="S629" s="154"/>
      <c r="T629" s="154"/>
      <c r="U629" s="154"/>
      <c r="V629" s="154"/>
      <c r="W629" s="154"/>
      <c r="X629" s="2"/>
    </row>
    <row r="630" spans="2:24" x14ac:dyDescent="0.25">
      <c r="B630" s="2"/>
      <c r="C630" s="97"/>
      <c r="D630" s="97"/>
      <c r="E630" s="97"/>
      <c r="F630" s="97"/>
      <c r="G630" s="97"/>
      <c r="H630" s="97"/>
      <c r="I630" s="97"/>
      <c r="J630" s="97"/>
      <c r="M630" s="97"/>
      <c r="P630" s="154"/>
      <c r="Q630" s="154"/>
      <c r="R630" s="154"/>
      <c r="S630" s="154"/>
      <c r="T630" s="154"/>
      <c r="U630" s="154"/>
      <c r="V630" s="154"/>
      <c r="W630" s="154"/>
      <c r="X630" s="2"/>
    </row>
    <row r="631" spans="2:24" x14ac:dyDescent="0.25">
      <c r="B631" s="2"/>
      <c r="C631" s="97"/>
      <c r="D631" s="97"/>
      <c r="E631" s="97"/>
      <c r="F631" s="97"/>
      <c r="G631" s="97"/>
      <c r="H631" s="97"/>
      <c r="I631" s="97"/>
      <c r="J631" s="97"/>
      <c r="M631" s="97"/>
      <c r="P631" s="154"/>
      <c r="Q631" s="154"/>
      <c r="R631" s="154"/>
      <c r="S631" s="154"/>
      <c r="T631" s="154"/>
      <c r="U631" s="154"/>
      <c r="V631" s="154"/>
      <c r="W631" s="154"/>
      <c r="X631" s="2"/>
    </row>
    <row r="632" spans="2:24" x14ac:dyDescent="0.25">
      <c r="B632" s="2"/>
      <c r="C632" s="97"/>
      <c r="D632" s="97"/>
      <c r="E632" s="97"/>
      <c r="F632" s="97"/>
      <c r="G632" s="97"/>
      <c r="H632" s="97"/>
      <c r="I632" s="97"/>
      <c r="J632" s="97"/>
      <c r="M632" s="97"/>
      <c r="P632" s="154"/>
      <c r="Q632" s="154"/>
      <c r="R632" s="154"/>
      <c r="S632" s="154"/>
      <c r="T632" s="154"/>
      <c r="U632" s="154"/>
      <c r="V632" s="154"/>
      <c r="W632" s="154"/>
      <c r="X632" s="2"/>
    </row>
    <row r="633" spans="2:24" x14ac:dyDescent="0.25">
      <c r="B633" s="2"/>
      <c r="C633" s="97"/>
      <c r="D633" s="97"/>
      <c r="E633" s="97"/>
      <c r="F633" s="97"/>
      <c r="G633" s="97"/>
      <c r="H633" s="97"/>
      <c r="I633" s="97"/>
      <c r="J633" s="97"/>
      <c r="M633" s="97"/>
      <c r="P633" s="154"/>
      <c r="Q633" s="154"/>
      <c r="R633" s="154"/>
      <c r="S633" s="154"/>
      <c r="T633" s="154"/>
      <c r="U633" s="154"/>
      <c r="V633" s="154"/>
      <c r="W633" s="154"/>
      <c r="X633" s="2"/>
    </row>
    <row r="634" spans="2:24" x14ac:dyDescent="0.25">
      <c r="B634" s="2"/>
      <c r="C634" s="97"/>
      <c r="D634" s="97"/>
      <c r="E634" s="97"/>
      <c r="F634" s="97"/>
      <c r="G634" s="97"/>
      <c r="H634" s="97"/>
      <c r="I634" s="97"/>
      <c r="J634" s="97"/>
      <c r="M634" s="97"/>
      <c r="P634" s="154"/>
      <c r="Q634" s="154"/>
      <c r="R634" s="154"/>
      <c r="S634" s="154"/>
      <c r="T634" s="154"/>
      <c r="U634" s="154"/>
      <c r="V634" s="154"/>
      <c r="W634" s="154"/>
      <c r="X634" s="2"/>
    </row>
    <row r="635" spans="2:24" x14ac:dyDescent="0.25">
      <c r="B635" s="2"/>
      <c r="C635" s="97"/>
      <c r="D635" s="97"/>
      <c r="E635" s="97"/>
      <c r="F635" s="97"/>
      <c r="G635" s="97"/>
      <c r="H635" s="97"/>
      <c r="I635" s="97"/>
      <c r="J635" s="97"/>
      <c r="M635" s="97"/>
      <c r="P635" s="154"/>
      <c r="Q635" s="154"/>
      <c r="R635" s="154"/>
      <c r="S635" s="154"/>
      <c r="T635" s="154"/>
      <c r="U635" s="154"/>
      <c r="V635" s="154"/>
      <c r="W635" s="154"/>
      <c r="X635" s="2"/>
    </row>
    <row r="636" spans="2:24" x14ac:dyDescent="0.25">
      <c r="B636" s="2"/>
      <c r="C636" s="97"/>
      <c r="D636" s="97"/>
      <c r="E636" s="97"/>
      <c r="F636" s="97"/>
      <c r="G636" s="97"/>
      <c r="H636" s="97"/>
      <c r="I636" s="97"/>
      <c r="J636" s="97"/>
      <c r="M636" s="97"/>
      <c r="P636" s="154"/>
      <c r="Q636" s="154"/>
      <c r="R636" s="154"/>
      <c r="S636" s="154"/>
      <c r="T636" s="154"/>
      <c r="U636" s="154"/>
      <c r="V636" s="154"/>
      <c r="W636" s="154"/>
      <c r="X636" s="2"/>
    </row>
    <row r="637" spans="2:24" x14ac:dyDescent="0.25">
      <c r="B637" s="2"/>
      <c r="C637" s="97"/>
      <c r="D637" s="97"/>
      <c r="E637" s="97"/>
      <c r="F637" s="97"/>
      <c r="G637" s="97"/>
      <c r="H637" s="97"/>
      <c r="I637" s="97"/>
      <c r="J637" s="97"/>
      <c r="M637" s="97"/>
      <c r="P637" s="154"/>
      <c r="Q637" s="154"/>
      <c r="R637" s="154"/>
      <c r="S637" s="154"/>
      <c r="T637" s="154"/>
      <c r="U637" s="154"/>
      <c r="V637" s="154"/>
      <c r="W637" s="154"/>
      <c r="X637" s="2"/>
    </row>
    <row r="638" spans="2:24" x14ac:dyDescent="0.25">
      <c r="B638" s="2"/>
      <c r="C638" s="97"/>
      <c r="D638" s="97"/>
      <c r="E638" s="97"/>
      <c r="F638" s="97"/>
      <c r="G638" s="97"/>
      <c r="H638" s="97"/>
      <c r="I638" s="97"/>
      <c r="J638" s="97"/>
      <c r="M638" s="97"/>
      <c r="P638" s="154"/>
      <c r="Q638" s="154"/>
      <c r="R638" s="154"/>
      <c r="S638" s="154"/>
      <c r="T638" s="154"/>
      <c r="U638" s="154"/>
      <c r="V638" s="154"/>
      <c r="W638" s="154"/>
      <c r="X638" s="2"/>
    </row>
    <row r="639" spans="2:24" x14ac:dyDescent="0.25">
      <c r="B639" s="2"/>
      <c r="C639" s="97"/>
      <c r="D639" s="97"/>
      <c r="E639" s="97"/>
      <c r="F639" s="97"/>
      <c r="G639" s="97"/>
      <c r="H639" s="97"/>
      <c r="I639" s="97"/>
      <c r="J639" s="97"/>
      <c r="M639" s="97"/>
      <c r="P639" s="154"/>
      <c r="Q639" s="154"/>
      <c r="R639" s="154"/>
      <c r="S639" s="154"/>
      <c r="T639" s="154"/>
      <c r="U639" s="154"/>
      <c r="V639" s="154"/>
      <c r="W639" s="154"/>
      <c r="X639" s="2"/>
    </row>
    <row r="640" spans="2:24" x14ac:dyDescent="0.25">
      <c r="B640" s="2"/>
      <c r="C640" s="97"/>
      <c r="D640" s="97"/>
      <c r="E640" s="97"/>
      <c r="F640" s="97"/>
      <c r="G640" s="97"/>
      <c r="H640" s="97"/>
      <c r="I640" s="97"/>
      <c r="J640" s="97"/>
      <c r="M640" s="97"/>
      <c r="P640" s="154"/>
      <c r="Q640" s="154"/>
      <c r="R640" s="154"/>
      <c r="S640" s="154"/>
      <c r="T640" s="154"/>
      <c r="U640" s="154"/>
      <c r="V640" s="154"/>
      <c r="W640" s="154"/>
      <c r="X640" s="2"/>
    </row>
    <row r="641" spans="2:24" x14ac:dyDescent="0.25">
      <c r="B641" s="2"/>
      <c r="C641" s="97"/>
      <c r="D641" s="97"/>
      <c r="E641" s="97"/>
      <c r="F641" s="97"/>
      <c r="G641" s="97"/>
      <c r="H641" s="97"/>
      <c r="I641" s="97"/>
      <c r="J641" s="97"/>
      <c r="M641" s="97"/>
      <c r="P641" s="154"/>
      <c r="Q641" s="154"/>
      <c r="R641" s="154"/>
      <c r="S641" s="154"/>
      <c r="T641" s="154"/>
      <c r="U641" s="154"/>
      <c r="V641" s="154"/>
      <c r="W641" s="154"/>
      <c r="X641" s="2"/>
    </row>
    <row r="642" spans="2:24" x14ac:dyDescent="0.25">
      <c r="B642" s="2"/>
      <c r="C642" s="97"/>
      <c r="D642" s="97"/>
      <c r="E642" s="97"/>
      <c r="F642" s="97"/>
      <c r="G642" s="97"/>
      <c r="H642" s="97"/>
      <c r="I642" s="97"/>
      <c r="J642" s="97"/>
      <c r="M642" s="97"/>
      <c r="P642" s="154"/>
      <c r="Q642" s="154"/>
      <c r="R642" s="154"/>
      <c r="S642" s="154"/>
      <c r="T642" s="154"/>
      <c r="U642" s="154"/>
      <c r="V642" s="154"/>
      <c r="W642" s="154"/>
      <c r="X642" s="2"/>
    </row>
    <row r="643" spans="2:24" x14ac:dyDescent="0.25">
      <c r="B643" s="2"/>
      <c r="C643" s="97"/>
      <c r="D643" s="97"/>
      <c r="E643" s="97"/>
      <c r="F643" s="97"/>
      <c r="G643" s="97"/>
      <c r="H643" s="97"/>
      <c r="I643" s="97"/>
      <c r="J643" s="97"/>
      <c r="M643" s="97"/>
      <c r="P643" s="154"/>
      <c r="Q643" s="154"/>
      <c r="R643" s="154"/>
      <c r="S643" s="154"/>
      <c r="T643" s="154"/>
      <c r="U643" s="154"/>
      <c r="V643" s="154"/>
      <c r="W643" s="154"/>
      <c r="X643" s="2"/>
    </row>
    <row r="644" spans="2:24" x14ac:dyDescent="0.25">
      <c r="B644" s="2"/>
      <c r="C644" s="97"/>
      <c r="D644" s="97"/>
      <c r="E644" s="97"/>
      <c r="F644" s="97"/>
      <c r="G644" s="97"/>
      <c r="H644" s="97"/>
      <c r="I644" s="97"/>
      <c r="J644" s="97"/>
      <c r="M644" s="97"/>
      <c r="P644" s="154"/>
      <c r="Q644" s="154"/>
      <c r="R644" s="154"/>
      <c r="S644" s="154"/>
      <c r="T644" s="154"/>
      <c r="U644" s="154"/>
      <c r="V644" s="154"/>
      <c r="W644" s="154"/>
      <c r="X644" s="2"/>
    </row>
    <row r="645" spans="2:24" x14ac:dyDescent="0.25">
      <c r="B645" s="2"/>
      <c r="C645" s="97"/>
      <c r="D645" s="97"/>
      <c r="E645" s="97"/>
      <c r="F645" s="97"/>
      <c r="G645" s="97"/>
      <c r="H645" s="97"/>
      <c r="I645" s="97"/>
      <c r="J645" s="97"/>
      <c r="M645" s="97"/>
      <c r="P645" s="154"/>
      <c r="Q645" s="154"/>
      <c r="R645" s="154"/>
      <c r="S645" s="154"/>
      <c r="T645" s="154"/>
      <c r="U645" s="154"/>
      <c r="V645" s="154"/>
      <c r="W645" s="154"/>
      <c r="X645" s="2"/>
    </row>
    <row r="646" spans="2:24" x14ac:dyDescent="0.25">
      <c r="B646" s="2"/>
      <c r="C646" s="97"/>
      <c r="D646" s="97"/>
      <c r="E646" s="97"/>
      <c r="F646" s="97"/>
      <c r="G646" s="97"/>
      <c r="H646" s="97"/>
      <c r="I646" s="97"/>
      <c r="J646" s="97"/>
      <c r="M646" s="97"/>
      <c r="P646" s="154"/>
      <c r="Q646" s="154"/>
      <c r="R646" s="154"/>
      <c r="S646" s="154"/>
      <c r="T646" s="154"/>
      <c r="U646" s="154"/>
      <c r="V646" s="154"/>
      <c r="W646" s="154"/>
      <c r="X646" s="2"/>
    </row>
    <row r="647" spans="2:24" x14ac:dyDescent="0.25">
      <c r="B647" s="2"/>
      <c r="C647" s="97"/>
      <c r="D647" s="97"/>
      <c r="E647" s="97"/>
      <c r="F647" s="97"/>
      <c r="G647" s="97"/>
      <c r="H647" s="97"/>
      <c r="I647" s="97"/>
      <c r="J647" s="97"/>
      <c r="M647" s="97"/>
      <c r="P647" s="154"/>
      <c r="Q647" s="154"/>
      <c r="R647" s="154"/>
      <c r="S647" s="154"/>
      <c r="T647" s="154"/>
      <c r="U647" s="154"/>
      <c r="V647" s="154"/>
      <c r="W647" s="154"/>
      <c r="X647" s="2"/>
    </row>
    <row r="648" spans="2:24" x14ac:dyDescent="0.25">
      <c r="B648" s="2"/>
      <c r="C648" s="97"/>
      <c r="D648" s="97"/>
      <c r="E648" s="97"/>
      <c r="F648" s="97"/>
      <c r="G648" s="97"/>
      <c r="H648" s="97"/>
      <c r="I648" s="97"/>
      <c r="J648" s="97"/>
      <c r="M648" s="97"/>
      <c r="P648" s="154"/>
      <c r="Q648" s="154"/>
      <c r="R648" s="154"/>
      <c r="S648" s="154"/>
      <c r="T648" s="154"/>
      <c r="U648" s="154"/>
      <c r="V648" s="154"/>
      <c r="W648" s="154"/>
      <c r="X648" s="2"/>
    </row>
    <row r="649" spans="2:24" x14ac:dyDescent="0.25">
      <c r="B649" s="2"/>
      <c r="C649" s="97"/>
      <c r="D649" s="97"/>
      <c r="E649" s="97"/>
      <c r="F649" s="97"/>
      <c r="G649" s="97"/>
      <c r="H649" s="97"/>
      <c r="I649" s="97"/>
      <c r="J649" s="97"/>
      <c r="M649" s="97"/>
      <c r="P649" s="154"/>
      <c r="Q649" s="154"/>
      <c r="R649" s="154"/>
      <c r="S649" s="154"/>
      <c r="T649" s="154"/>
      <c r="U649" s="154"/>
      <c r="V649" s="154"/>
      <c r="W649" s="154"/>
      <c r="X649" s="2"/>
    </row>
    <row r="650" spans="2:24" x14ac:dyDescent="0.25">
      <c r="B650" s="2"/>
      <c r="C650" s="97"/>
      <c r="D650" s="97"/>
      <c r="E650" s="97"/>
      <c r="F650" s="97"/>
      <c r="G650" s="97"/>
      <c r="H650" s="97"/>
      <c r="I650" s="97"/>
      <c r="J650" s="97"/>
      <c r="M650" s="97"/>
      <c r="P650" s="154"/>
      <c r="Q650" s="154"/>
      <c r="R650" s="154"/>
      <c r="S650" s="154"/>
      <c r="T650" s="154"/>
      <c r="U650" s="154"/>
      <c r="V650" s="154"/>
      <c r="W650" s="154"/>
      <c r="X650" s="2"/>
    </row>
    <row r="651" spans="2:24" x14ac:dyDescent="0.25">
      <c r="B651" s="2"/>
      <c r="C651" s="97"/>
      <c r="D651" s="97"/>
      <c r="E651" s="97"/>
      <c r="F651" s="97"/>
      <c r="G651" s="97"/>
      <c r="H651" s="97"/>
      <c r="I651" s="97"/>
      <c r="J651" s="97"/>
      <c r="M651" s="97"/>
      <c r="P651" s="154"/>
      <c r="Q651" s="154"/>
      <c r="R651" s="154"/>
      <c r="S651" s="154"/>
      <c r="T651" s="154"/>
      <c r="U651" s="154"/>
      <c r="V651" s="154"/>
      <c r="W651" s="154"/>
      <c r="X651" s="2"/>
    </row>
    <row r="652" spans="2:24" x14ac:dyDescent="0.25">
      <c r="B652" s="2"/>
      <c r="C652" s="97"/>
      <c r="D652" s="97"/>
      <c r="E652" s="97"/>
      <c r="F652" s="97"/>
      <c r="G652" s="97"/>
      <c r="H652" s="97"/>
      <c r="I652" s="97"/>
      <c r="J652" s="97"/>
      <c r="M652" s="97"/>
      <c r="P652" s="154"/>
      <c r="Q652" s="154"/>
      <c r="R652" s="154"/>
      <c r="S652" s="154"/>
      <c r="T652" s="154"/>
      <c r="U652" s="154"/>
      <c r="V652" s="154"/>
      <c r="W652" s="154"/>
      <c r="X652" s="2"/>
    </row>
    <row r="653" spans="2:24" x14ac:dyDescent="0.25">
      <c r="B653" s="2"/>
      <c r="C653" s="97"/>
      <c r="D653" s="97"/>
      <c r="E653" s="97"/>
      <c r="F653" s="97"/>
      <c r="G653" s="97"/>
      <c r="H653" s="97"/>
      <c r="I653" s="97"/>
      <c r="J653" s="97"/>
      <c r="M653" s="97"/>
      <c r="P653" s="154"/>
      <c r="Q653" s="154"/>
      <c r="R653" s="154"/>
      <c r="S653" s="154"/>
      <c r="T653" s="154"/>
      <c r="U653" s="154"/>
      <c r="V653" s="154"/>
      <c r="W653" s="154"/>
      <c r="X653" s="2"/>
    </row>
    <row r="654" spans="2:24" x14ac:dyDescent="0.25">
      <c r="B654" s="2"/>
      <c r="C654" s="97"/>
      <c r="D654" s="97"/>
      <c r="E654" s="97"/>
      <c r="F654" s="97"/>
      <c r="G654" s="97"/>
      <c r="H654" s="97"/>
      <c r="I654" s="97"/>
      <c r="J654" s="97"/>
      <c r="M654" s="97"/>
      <c r="P654" s="154"/>
      <c r="Q654" s="154"/>
      <c r="R654" s="154"/>
      <c r="S654" s="154"/>
      <c r="T654" s="154"/>
      <c r="U654" s="154"/>
      <c r="V654" s="154"/>
      <c r="W654" s="154"/>
      <c r="X654" s="2"/>
    </row>
    <row r="655" spans="2:24" x14ac:dyDescent="0.25">
      <c r="B655" s="2"/>
      <c r="C655" s="97"/>
      <c r="D655" s="97"/>
      <c r="E655" s="97"/>
      <c r="F655" s="97"/>
      <c r="G655" s="97"/>
      <c r="H655" s="97"/>
      <c r="I655" s="97"/>
      <c r="J655" s="97"/>
      <c r="M655" s="97"/>
      <c r="P655" s="154"/>
      <c r="Q655" s="154"/>
      <c r="R655" s="154"/>
      <c r="S655" s="154"/>
      <c r="T655" s="154"/>
      <c r="U655" s="154"/>
      <c r="V655" s="154"/>
      <c r="W655" s="154"/>
      <c r="X655" s="2"/>
    </row>
    <row r="656" spans="2:24" x14ac:dyDescent="0.25">
      <c r="B656" s="2"/>
      <c r="C656" s="97"/>
      <c r="D656" s="97"/>
      <c r="E656" s="97"/>
      <c r="F656" s="97"/>
      <c r="G656" s="97"/>
      <c r="H656" s="97"/>
      <c r="I656" s="97"/>
      <c r="J656" s="97"/>
      <c r="M656" s="97"/>
      <c r="P656" s="154"/>
      <c r="Q656" s="154"/>
      <c r="R656" s="154"/>
      <c r="S656" s="154"/>
      <c r="T656" s="154"/>
      <c r="U656" s="154"/>
      <c r="V656" s="154"/>
      <c r="W656" s="154"/>
      <c r="X656" s="2"/>
    </row>
    <row r="657" spans="2:24" x14ac:dyDescent="0.25">
      <c r="B657" s="2"/>
      <c r="C657" s="97"/>
      <c r="D657" s="97"/>
      <c r="E657" s="97"/>
      <c r="F657" s="97"/>
      <c r="G657" s="97"/>
      <c r="H657" s="97"/>
      <c r="I657" s="97"/>
      <c r="J657" s="97"/>
      <c r="M657" s="97"/>
      <c r="P657" s="154"/>
      <c r="Q657" s="154"/>
      <c r="R657" s="154"/>
      <c r="S657" s="154"/>
      <c r="T657" s="154"/>
      <c r="U657" s="154"/>
      <c r="V657" s="154"/>
      <c r="W657" s="154"/>
      <c r="X657" s="2"/>
    </row>
    <row r="658" spans="2:24" x14ac:dyDescent="0.25">
      <c r="B658" s="2"/>
      <c r="C658" s="97"/>
      <c r="D658" s="97"/>
      <c r="E658" s="97"/>
      <c r="F658" s="97"/>
      <c r="G658" s="97"/>
      <c r="H658" s="97"/>
      <c r="I658" s="97"/>
      <c r="J658" s="97"/>
      <c r="M658" s="97"/>
      <c r="P658" s="154"/>
      <c r="Q658" s="154"/>
      <c r="R658" s="154"/>
      <c r="S658" s="154"/>
      <c r="T658" s="154"/>
      <c r="U658" s="154"/>
      <c r="V658" s="154"/>
      <c r="W658" s="154"/>
      <c r="X658" s="2"/>
    </row>
    <row r="659" spans="2:24" x14ac:dyDescent="0.25">
      <c r="B659" s="2"/>
      <c r="C659" s="97"/>
      <c r="D659" s="97"/>
      <c r="E659" s="97"/>
      <c r="F659" s="97"/>
      <c r="G659" s="97"/>
      <c r="H659" s="97"/>
      <c r="I659" s="97"/>
      <c r="J659" s="97"/>
      <c r="M659" s="97"/>
      <c r="P659" s="154"/>
      <c r="Q659" s="154"/>
      <c r="R659" s="154"/>
      <c r="S659" s="154"/>
      <c r="T659" s="154"/>
      <c r="U659" s="154"/>
      <c r="V659" s="154"/>
      <c r="W659" s="154"/>
      <c r="X659" s="2"/>
    </row>
    <row r="660" spans="2:24" x14ac:dyDescent="0.25">
      <c r="B660" s="2"/>
      <c r="C660" s="97"/>
      <c r="D660" s="97"/>
      <c r="E660" s="97"/>
      <c r="F660" s="97"/>
      <c r="G660" s="97"/>
      <c r="H660" s="97"/>
      <c r="I660" s="97"/>
      <c r="J660" s="97"/>
      <c r="M660" s="97"/>
      <c r="P660" s="154"/>
      <c r="Q660" s="154"/>
      <c r="R660" s="154"/>
      <c r="S660" s="154"/>
      <c r="T660" s="154"/>
      <c r="U660" s="154"/>
      <c r="V660" s="154"/>
      <c r="W660" s="154"/>
      <c r="X660" s="2"/>
    </row>
    <row r="661" spans="2:24" x14ac:dyDescent="0.25">
      <c r="B661" s="2"/>
      <c r="C661" s="97"/>
      <c r="D661" s="97"/>
      <c r="E661" s="97"/>
      <c r="F661" s="97"/>
      <c r="G661" s="97"/>
      <c r="H661" s="97"/>
      <c r="I661" s="97"/>
      <c r="J661" s="97"/>
      <c r="M661" s="97"/>
      <c r="P661" s="154"/>
      <c r="Q661" s="154"/>
      <c r="R661" s="154"/>
      <c r="S661" s="154"/>
      <c r="T661" s="154"/>
      <c r="U661" s="154"/>
      <c r="V661" s="154"/>
      <c r="W661" s="154"/>
      <c r="X661" s="2"/>
    </row>
    <row r="662" spans="2:24" x14ac:dyDescent="0.25">
      <c r="B662" s="2"/>
      <c r="C662" s="97"/>
      <c r="D662" s="97"/>
      <c r="E662" s="97"/>
      <c r="F662" s="97"/>
      <c r="G662" s="97"/>
      <c r="H662" s="97"/>
      <c r="I662" s="97"/>
      <c r="J662" s="97"/>
      <c r="M662" s="97"/>
      <c r="P662" s="154"/>
      <c r="Q662" s="154"/>
      <c r="R662" s="154"/>
      <c r="S662" s="154"/>
      <c r="T662" s="154"/>
      <c r="U662" s="154"/>
      <c r="V662" s="154"/>
      <c r="W662" s="154"/>
      <c r="X662" s="2"/>
    </row>
    <row r="663" spans="2:24" x14ac:dyDescent="0.25">
      <c r="B663" s="2"/>
      <c r="C663" s="97"/>
      <c r="D663" s="97"/>
      <c r="E663" s="97"/>
      <c r="F663" s="97"/>
      <c r="G663" s="97"/>
      <c r="H663" s="97"/>
      <c r="I663" s="97"/>
      <c r="J663" s="97"/>
      <c r="M663" s="97"/>
      <c r="P663" s="154"/>
      <c r="Q663" s="154"/>
      <c r="R663" s="154"/>
      <c r="S663" s="154"/>
      <c r="T663" s="154"/>
      <c r="U663" s="154"/>
      <c r="V663" s="154"/>
      <c r="W663" s="154"/>
      <c r="X663" s="2"/>
    </row>
    <row r="664" spans="2:24" x14ac:dyDescent="0.25">
      <c r="B664" s="2"/>
      <c r="C664" s="97"/>
      <c r="D664" s="97"/>
      <c r="E664" s="97"/>
      <c r="F664" s="97"/>
      <c r="G664" s="97"/>
      <c r="H664" s="97"/>
      <c r="I664" s="97"/>
      <c r="J664" s="97"/>
      <c r="M664" s="97"/>
      <c r="P664" s="154"/>
      <c r="Q664" s="154"/>
      <c r="R664" s="154"/>
      <c r="S664" s="154"/>
      <c r="T664" s="154"/>
      <c r="U664" s="154"/>
      <c r="V664" s="154"/>
      <c r="W664" s="154"/>
      <c r="X664" s="2"/>
    </row>
    <row r="665" spans="2:24" x14ac:dyDescent="0.25">
      <c r="B665" s="2"/>
      <c r="C665" s="97"/>
      <c r="D665" s="97"/>
      <c r="E665" s="97"/>
      <c r="F665" s="97"/>
      <c r="G665" s="97"/>
      <c r="H665" s="97"/>
      <c r="I665" s="97"/>
      <c r="J665" s="97"/>
      <c r="M665" s="97"/>
      <c r="P665" s="154"/>
      <c r="Q665" s="154"/>
      <c r="R665" s="154"/>
      <c r="S665" s="154"/>
      <c r="T665" s="154"/>
      <c r="U665" s="154"/>
      <c r="V665" s="154"/>
      <c r="W665" s="154"/>
      <c r="X665" s="2"/>
    </row>
    <row r="666" spans="2:24" x14ac:dyDescent="0.25">
      <c r="B666" s="2"/>
      <c r="C666" s="97"/>
      <c r="D666" s="97"/>
      <c r="E666" s="97"/>
      <c r="F666" s="97"/>
      <c r="G666" s="97"/>
      <c r="H666" s="97"/>
      <c r="I666" s="97"/>
      <c r="J666" s="97"/>
      <c r="M666" s="97"/>
      <c r="P666" s="154"/>
      <c r="Q666" s="154"/>
      <c r="R666" s="154"/>
      <c r="S666" s="154"/>
      <c r="T666" s="154"/>
      <c r="U666" s="154"/>
      <c r="V666" s="154"/>
      <c r="W666" s="154"/>
      <c r="X666" s="2"/>
    </row>
    <row r="667" spans="2:24" x14ac:dyDescent="0.25">
      <c r="B667" s="2"/>
      <c r="C667" s="97"/>
      <c r="D667" s="97"/>
      <c r="E667" s="97"/>
      <c r="F667" s="97"/>
      <c r="G667" s="97"/>
      <c r="H667" s="97"/>
      <c r="I667" s="97"/>
      <c r="J667" s="97"/>
      <c r="M667" s="97"/>
      <c r="P667" s="154"/>
      <c r="Q667" s="154"/>
      <c r="R667" s="154"/>
      <c r="S667" s="154"/>
      <c r="T667" s="154"/>
      <c r="U667" s="154"/>
      <c r="V667" s="154"/>
      <c r="W667" s="154"/>
      <c r="X667" s="2"/>
    </row>
    <row r="668" spans="2:24" x14ac:dyDescent="0.25">
      <c r="B668" s="2"/>
      <c r="C668" s="97"/>
      <c r="D668" s="97"/>
      <c r="E668" s="97"/>
      <c r="F668" s="97"/>
      <c r="G668" s="97"/>
      <c r="H668" s="97"/>
      <c r="I668" s="97"/>
      <c r="J668" s="97"/>
      <c r="M668" s="97"/>
      <c r="P668" s="154"/>
      <c r="Q668" s="154"/>
      <c r="R668" s="154"/>
      <c r="S668" s="154"/>
      <c r="T668" s="154"/>
      <c r="U668" s="154"/>
      <c r="V668" s="154"/>
      <c r="W668" s="154"/>
      <c r="X668" s="2"/>
    </row>
    <row r="669" spans="2:24" x14ac:dyDescent="0.25">
      <c r="B669" s="2"/>
      <c r="C669" s="97"/>
      <c r="D669" s="97"/>
      <c r="E669" s="97"/>
      <c r="F669" s="97"/>
      <c r="G669" s="97"/>
      <c r="H669" s="97"/>
      <c r="I669" s="97"/>
      <c r="J669" s="97"/>
      <c r="M669" s="97"/>
      <c r="P669" s="154"/>
      <c r="Q669" s="154"/>
      <c r="R669" s="154"/>
      <c r="S669" s="154"/>
      <c r="T669" s="154"/>
      <c r="U669" s="154"/>
      <c r="V669" s="154"/>
      <c r="W669" s="154"/>
      <c r="X669" s="2"/>
    </row>
    <row r="670" spans="2:24" x14ac:dyDescent="0.25">
      <c r="B670" s="2"/>
      <c r="C670" s="97"/>
      <c r="D670" s="97"/>
      <c r="E670" s="97"/>
      <c r="F670" s="97"/>
      <c r="G670" s="97"/>
      <c r="H670" s="97"/>
      <c r="I670" s="97"/>
      <c r="J670" s="97"/>
      <c r="M670" s="97"/>
      <c r="P670" s="154"/>
      <c r="Q670" s="154"/>
      <c r="R670" s="154"/>
      <c r="S670" s="154"/>
      <c r="T670" s="154"/>
      <c r="U670" s="154"/>
      <c r="V670" s="154"/>
      <c r="W670" s="154"/>
      <c r="X670" s="2"/>
    </row>
    <row r="671" spans="2:24" x14ac:dyDescent="0.25">
      <c r="B671" s="2"/>
      <c r="C671" s="97"/>
      <c r="D671" s="97"/>
      <c r="E671" s="97"/>
      <c r="F671" s="97"/>
      <c r="G671" s="97"/>
      <c r="H671" s="97"/>
      <c r="I671" s="97"/>
      <c r="J671" s="97"/>
      <c r="M671" s="97"/>
      <c r="P671" s="154"/>
      <c r="Q671" s="154"/>
      <c r="R671" s="154"/>
      <c r="S671" s="154"/>
      <c r="T671" s="154"/>
      <c r="U671" s="154"/>
      <c r="V671" s="154"/>
      <c r="W671" s="154"/>
      <c r="X671" s="2"/>
    </row>
    <row r="672" spans="2:24" x14ac:dyDescent="0.25">
      <c r="B672" s="2"/>
      <c r="C672" s="97"/>
      <c r="D672" s="97"/>
      <c r="E672" s="97"/>
      <c r="F672" s="97"/>
      <c r="G672" s="97"/>
      <c r="H672" s="97"/>
      <c r="I672" s="97"/>
      <c r="J672" s="97"/>
      <c r="M672" s="97"/>
      <c r="P672" s="154"/>
      <c r="Q672" s="154"/>
      <c r="R672" s="154"/>
      <c r="S672" s="154"/>
      <c r="T672" s="154"/>
      <c r="U672" s="154"/>
      <c r="V672" s="154"/>
      <c r="W672" s="154"/>
      <c r="X672" s="2"/>
    </row>
    <row r="673" spans="2:24" x14ac:dyDescent="0.25">
      <c r="B673" s="2"/>
      <c r="C673" s="97"/>
      <c r="D673" s="97"/>
      <c r="E673" s="97"/>
      <c r="F673" s="97"/>
      <c r="G673" s="97"/>
      <c r="H673" s="97"/>
      <c r="I673" s="97"/>
      <c r="J673" s="97"/>
      <c r="M673" s="97"/>
      <c r="P673" s="154"/>
      <c r="Q673" s="154"/>
      <c r="R673" s="154"/>
      <c r="S673" s="154"/>
      <c r="T673" s="154"/>
      <c r="U673" s="154"/>
      <c r="V673" s="154"/>
      <c r="W673" s="154"/>
      <c r="X673" s="2"/>
    </row>
    <row r="674" spans="2:24" x14ac:dyDescent="0.25">
      <c r="B674" s="2"/>
      <c r="C674" s="97"/>
      <c r="D674" s="97"/>
      <c r="E674" s="97"/>
      <c r="F674" s="97"/>
      <c r="G674" s="97"/>
      <c r="H674" s="97"/>
      <c r="I674" s="97"/>
      <c r="J674" s="97"/>
      <c r="M674" s="97"/>
      <c r="P674" s="154"/>
      <c r="Q674" s="154"/>
      <c r="R674" s="154"/>
      <c r="S674" s="154"/>
      <c r="T674" s="154"/>
      <c r="U674" s="154"/>
      <c r="V674" s="154"/>
      <c r="W674" s="154"/>
      <c r="X674" s="2"/>
    </row>
    <row r="675" spans="2:24" x14ac:dyDescent="0.25">
      <c r="B675" s="2"/>
      <c r="C675" s="97"/>
      <c r="D675" s="97"/>
      <c r="E675" s="97"/>
      <c r="F675" s="97"/>
      <c r="G675" s="97"/>
      <c r="H675" s="97"/>
      <c r="I675" s="97"/>
      <c r="J675" s="97"/>
      <c r="M675" s="97"/>
      <c r="P675" s="154"/>
      <c r="Q675" s="154"/>
      <c r="R675" s="154"/>
      <c r="S675" s="154"/>
      <c r="T675" s="154"/>
      <c r="U675" s="154"/>
      <c r="V675" s="154"/>
      <c r="W675" s="154"/>
      <c r="X675" s="2"/>
    </row>
    <row r="676" spans="2:24" x14ac:dyDescent="0.25">
      <c r="B676" s="2"/>
      <c r="C676" s="97"/>
      <c r="D676" s="97"/>
      <c r="E676" s="97"/>
      <c r="F676" s="97"/>
      <c r="G676" s="97"/>
      <c r="H676" s="97"/>
      <c r="I676" s="97"/>
      <c r="J676" s="97"/>
      <c r="M676" s="97"/>
      <c r="P676" s="154"/>
      <c r="Q676" s="154"/>
      <c r="R676" s="154"/>
      <c r="S676" s="154"/>
      <c r="T676" s="154"/>
      <c r="U676" s="154"/>
      <c r="V676" s="154"/>
      <c r="W676" s="154"/>
      <c r="X676" s="2"/>
    </row>
    <row r="677" spans="2:24" x14ac:dyDescent="0.25">
      <c r="B677" s="2"/>
      <c r="C677" s="97"/>
      <c r="D677" s="97"/>
      <c r="E677" s="97"/>
      <c r="F677" s="97"/>
      <c r="G677" s="97"/>
      <c r="H677" s="97"/>
      <c r="I677" s="97"/>
      <c r="J677" s="97"/>
      <c r="M677" s="97"/>
      <c r="P677" s="154"/>
      <c r="Q677" s="154"/>
      <c r="R677" s="154"/>
      <c r="S677" s="154"/>
      <c r="T677" s="154"/>
      <c r="U677" s="154"/>
      <c r="V677" s="154"/>
      <c r="W677" s="154"/>
      <c r="X677" s="2"/>
    </row>
    <row r="678" spans="2:24" x14ac:dyDescent="0.25">
      <c r="B678" s="2"/>
      <c r="C678" s="97"/>
      <c r="D678" s="97"/>
      <c r="E678" s="97"/>
      <c r="F678" s="97"/>
      <c r="G678" s="97"/>
      <c r="H678" s="97"/>
      <c r="I678" s="97"/>
      <c r="J678" s="97"/>
      <c r="M678" s="97"/>
      <c r="P678" s="154"/>
      <c r="Q678" s="154"/>
      <c r="R678" s="154"/>
      <c r="S678" s="154"/>
      <c r="T678" s="154"/>
      <c r="U678" s="154"/>
      <c r="V678" s="154"/>
      <c r="W678" s="154"/>
      <c r="X678" s="2"/>
    </row>
    <row r="679" spans="2:24" x14ac:dyDescent="0.25">
      <c r="B679" s="2"/>
      <c r="C679" s="97"/>
      <c r="D679" s="97"/>
      <c r="E679" s="97"/>
      <c r="F679" s="97"/>
      <c r="G679" s="97"/>
      <c r="H679" s="97"/>
      <c r="I679" s="97"/>
      <c r="J679" s="97"/>
      <c r="M679" s="97"/>
      <c r="P679" s="154"/>
      <c r="Q679" s="154"/>
      <c r="R679" s="154"/>
      <c r="S679" s="154"/>
      <c r="T679" s="154"/>
      <c r="U679" s="154"/>
      <c r="V679" s="154"/>
      <c r="W679" s="154"/>
      <c r="X679" s="2"/>
    </row>
    <row r="680" spans="2:24" x14ac:dyDescent="0.25">
      <c r="B680" s="2"/>
      <c r="C680" s="97"/>
      <c r="D680" s="97"/>
      <c r="E680" s="97"/>
      <c r="F680" s="97"/>
      <c r="G680" s="97"/>
      <c r="H680" s="97"/>
      <c r="I680" s="97"/>
      <c r="J680" s="97"/>
      <c r="M680" s="97"/>
      <c r="P680" s="154"/>
      <c r="Q680" s="154"/>
      <c r="R680" s="154"/>
      <c r="S680" s="154"/>
      <c r="T680" s="154"/>
      <c r="U680" s="154"/>
      <c r="V680" s="154"/>
      <c r="W680" s="154"/>
      <c r="X680" s="2"/>
    </row>
    <row r="681" spans="2:24" x14ac:dyDescent="0.25">
      <c r="B681" s="2"/>
      <c r="C681" s="97"/>
      <c r="D681" s="97"/>
      <c r="E681" s="97"/>
      <c r="F681" s="97"/>
      <c r="G681" s="97"/>
      <c r="H681" s="97"/>
      <c r="I681" s="97"/>
      <c r="J681" s="97"/>
      <c r="M681" s="97"/>
      <c r="P681" s="154"/>
      <c r="Q681" s="154"/>
      <c r="R681" s="154"/>
      <c r="S681" s="154"/>
      <c r="T681" s="154"/>
      <c r="U681" s="154"/>
      <c r="V681" s="154"/>
      <c r="W681" s="154"/>
      <c r="X681" s="2"/>
    </row>
    <row r="682" spans="2:24" x14ac:dyDescent="0.25">
      <c r="B682" s="2"/>
      <c r="C682" s="97"/>
      <c r="D682" s="97"/>
      <c r="E682" s="97"/>
      <c r="F682" s="97"/>
      <c r="G682" s="97"/>
      <c r="H682" s="97"/>
      <c r="I682" s="97"/>
      <c r="J682" s="97"/>
      <c r="M682" s="97"/>
      <c r="P682" s="154"/>
      <c r="Q682" s="154"/>
      <c r="R682" s="154"/>
      <c r="S682" s="154"/>
      <c r="T682" s="154"/>
      <c r="U682" s="154"/>
      <c r="V682" s="154"/>
      <c r="W682" s="154"/>
      <c r="X682" s="2"/>
    </row>
    <row r="683" spans="2:24" x14ac:dyDescent="0.25">
      <c r="B683" s="2"/>
      <c r="C683" s="97"/>
      <c r="D683" s="97"/>
      <c r="E683" s="97"/>
      <c r="F683" s="97"/>
      <c r="G683" s="97"/>
      <c r="H683" s="97"/>
      <c r="I683" s="97"/>
      <c r="J683" s="97"/>
      <c r="M683" s="97"/>
      <c r="P683" s="154"/>
      <c r="Q683" s="154"/>
      <c r="R683" s="154"/>
      <c r="S683" s="154"/>
      <c r="T683" s="154"/>
      <c r="U683" s="154"/>
      <c r="V683" s="154"/>
      <c r="W683" s="154"/>
      <c r="X683" s="2"/>
    </row>
    <row r="684" spans="2:24" x14ac:dyDescent="0.25">
      <c r="B684" s="2"/>
      <c r="C684" s="97"/>
      <c r="D684" s="97"/>
      <c r="E684" s="97"/>
      <c r="F684" s="97"/>
      <c r="G684" s="97"/>
      <c r="H684" s="97"/>
      <c r="I684" s="97"/>
      <c r="J684" s="97"/>
      <c r="M684" s="97"/>
      <c r="P684" s="154"/>
      <c r="Q684" s="154"/>
      <c r="R684" s="154"/>
      <c r="S684" s="154"/>
      <c r="T684" s="154"/>
      <c r="U684" s="154"/>
      <c r="V684" s="154"/>
      <c r="W684" s="154"/>
      <c r="X684" s="2"/>
    </row>
    <row r="685" spans="2:24" x14ac:dyDescent="0.25">
      <c r="B685" s="2"/>
      <c r="C685" s="97"/>
      <c r="D685" s="97"/>
      <c r="E685" s="97"/>
      <c r="F685" s="97"/>
      <c r="G685" s="97"/>
      <c r="H685" s="97"/>
      <c r="I685" s="97"/>
      <c r="J685" s="97"/>
      <c r="M685" s="97"/>
      <c r="P685" s="154"/>
      <c r="Q685" s="154"/>
      <c r="R685" s="154"/>
      <c r="S685" s="154"/>
      <c r="T685" s="154"/>
      <c r="U685" s="154"/>
      <c r="V685" s="154"/>
      <c r="W685" s="154"/>
      <c r="X685" s="2"/>
    </row>
    <row r="686" spans="2:24" x14ac:dyDescent="0.25">
      <c r="B686" s="2"/>
      <c r="C686" s="97"/>
      <c r="D686" s="97"/>
      <c r="E686" s="97"/>
      <c r="F686" s="97"/>
      <c r="G686" s="97"/>
      <c r="H686" s="97"/>
      <c r="I686" s="97"/>
      <c r="J686" s="97"/>
      <c r="M686" s="97"/>
      <c r="P686" s="154"/>
      <c r="Q686" s="154"/>
      <c r="R686" s="154"/>
      <c r="S686" s="154"/>
      <c r="T686" s="154"/>
      <c r="U686" s="154"/>
      <c r="V686" s="154"/>
      <c r="W686" s="154"/>
      <c r="X686" s="2"/>
    </row>
    <row r="687" spans="2:24" x14ac:dyDescent="0.25">
      <c r="B687" s="2"/>
      <c r="C687" s="97"/>
      <c r="D687" s="97"/>
      <c r="E687" s="97"/>
      <c r="F687" s="97"/>
      <c r="G687" s="97"/>
      <c r="H687" s="97"/>
      <c r="I687" s="97"/>
      <c r="J687" s="97"/>
      <c r="M687" s="97"/>
      <c r="P687" s="154"/>
      <c r="Q687" s="154"/>
      <c r="R687" s="154"/>
      <c r="S687" s="154"/>
      <c r="T687" s="154"/>
      <c r="U687" s="154"/>
      <c r="V687" s="154"/>
      <c r="W687" s="154"/>
      <c r="X687" s="2"/>
    </row>
    <row r="688" spans="2:24" x14ac:dyDescent="0.25">
      <c r="B688" s="2"/>
      <c r="C688" s="97"/>
      <c r="D688" s="97"/>
      <c r="E688" s="97"/>
      <c r="F688" s="97"/>
      <c r="G688" s="97"/>
      <c r="H688" s="97"/>
      <c r="I688" s="97"/>
      <c r="J688" s="97"/>
      <c r="M688" s="97"/>
      <c r="P688" s="154"/>
      <c r="Q688" s="154"/>
      <c r="R688" s="154"/>
      <c r="S688" s="154"/>
      <c r="T688" s="154"/>
      <c r="U688" s="154"/>
      <c r="V688" s="154"/>
      <c r="W688" s="154"/>
      <c r="X688" s="2"/>
    </row>
    <row r="689" spans="2:24" x14ac:dyDescent="0.25">
      <c r="B689" s="2"/>
      <c r="C689" s="97"/>
      <c r="D689" s="97"/>
      <c r="E689" s="97"/>
      <c r="F689" s="97"/>
      <c r="G689" s="97"/>
      <c r="H689" s="97"/>
      <c r="I689" s="97"/>
      <c r="J689" s="97"/>
      <c r="M689" s="97"/>
      <c r="P689" s="154"/>
      <c r="Q689" s="154"/>
      <c r="R689" s="154"/>
      <c r="S689" s="154"/>
      <c r="T689" s="154"/>
      <c r="U689" s="154"/>
      <c r="V689" s="154"/>
      <c r="W689" s="154"/>
      <c r="X689" s="2"/>
    </row>
    <row r="690" spans="2:24" x14ac:dyDescent="0.25">
      <c r="B690" s="2"/>
      <c r="C690" s="97"/>
      <c r="D690" s="97"/>
      <c r="E690" s="97"/>
      <c r="F690" s="97"/>
      <c r="G690" s="97"/>
      <c r="H690" s="97"/>
      <c r="I690" s="97"/>
      <c r="J690" s="97"/>
      <c r="M690" s="97"/>
      <c r="P690" s="154"/>
      <c r="Q690" s="154"/>
      <c r="R690" s="154"/>
      <c r="S690" s="154"/>
      <c r="T690" s="154"/>
      <c r="U690" s="154"/>
      <c r="V690" s="154"/>
      <c r="W690" s="154"/>
      <c r="X690" s="2"/>
    </row>
    <row r="691" spans="2:24" x14ac:dyDescent="0.25">
      <c r="B691" s="2"/>
      <c r="C691" s="97"/>
      <c r="D691" s="97"/>
      <c r="E691" s="97"/>
      <c r="F691" s="97"/>
      <c r="G691" s="97"/>
      <c r="H691" s="97"/>
      <c r="I691" s="97"/>
      <c r="J691" s="97"/>
      <c r="M691" s="97"/>
      <c r="P691" s="154"/>
      <c r="Q691" s="154"/>
      <c r="R691" s="154"/>
      <c r="S691" s="154"/>
      <c r="T691" s="154"/>
      <c r="U691" s="154"/>
      <c r="V691" s="154"/>
      <c r="W691" s="154"/>
      <c r="X691" s="2"/>
    </row>
    <row r="692" spans="2:24" x14ac:dyDescent="0.25">
      <c r="B692" s="2"/>
      <c r="C692" s="97"/>
      <c r="D692" s="97"/>
      <c r="E692" s="97"/>
      <c r="F692" s="97"/>
      <c r="G692" s="97"/>
      <c r="H692" s="97"/>
      <c r="I692" s="97"/>
      <c r="J692" s="97"/>
      <c r="M692" s="97"/>
      <c r="P692" s="154"/>
      <c r="Q692" s="154"/>
      <c r="R692" s="154"/>
      <c r="S692" s="154"/>
      <c r="T692" s="154"/>
      <c r="U692" s="154"/>
      <c r="V692" s="154"/>
      <c r="W692" s="154"/>
      <c r="X692" s="2"/>
    </row>
    <row r="693" spans="2:24" x14ac:dyDescent="0.25">
      <c r="B693" s="2"/>
      <c r="C693" s="97"/>
      <c r="D693" s="97"/>
      <c r="E693" s="97"/>
      <c r="F693" s="97"/>
      <c r="G693" s="97"/>
      <c r="H693" s="97"/>
      <c r="I693" s="97"/>
      <c r="J693" s="97"/>
      <c r="M693" s="97"/>
      <c r="P693" s="154"/>
      <c r="Q693" s="154"/>
      <c r="R693" s="154"/>
      <c r="S693" s="154"/>
      <c r="T693" s="154"/>
      <c r="U693" s="154"/>
      <c r="V693" s="154"/>
      <c r="W693" s="154"/>
      <c r="X693" s="2"/>
    </row>
    <row r="694" spans="2:24" x14ac:dyDescent="0.25">
      <c r="B694" s="2"/>
      <c r="C694" s="97"/>
      <c r="D694" s="97"/>
      <c r="E694" s="97"/>
      <c r="F694" s="97"/>
      <c r="G694" s="97"/>
      <c r="H694" s="97"/>
      <c r="I694" s="97"/>
      <c r="J694" s="97"/>
      <c r="M694" s="97"/>
      <c r="P694" s="154"/>
      <c r="Q694" s="154"/>
      <c r="R694" s="154"/>
      <c r="S694" s="154"/>
      <c r="T694" s="154"/>
      <c r="U694" s="154"/>
      <c r="V694" s="154"/>
      <c r="W694" s="154"/>
      <c r="X694" s="2"/>
    </row>
    <row r="695" spans="2:24" x14ac:dyDescent="0.25">
      <c r="B695" s="2"/>
      <c r="C695" s="97"/>
      <c r="D695" s="97"/>
      <c r="E695" s="97"/>
      <c r="F695" s="97"/>
      <c r="G695" s="97"/>
      <c r="H695" s="97"/>
      <c r="I695" s="97"/>
      <c r="J695" s="97"/>
      <c r="M695" s="97"/>
      <c r="P695" s="154"/>
      <c r="Q695" s="154"/>
      <c r="R695" s="154"/>
      <c r="S695" s="154"/>
      <c r="T695" s="154"/>
      <c r="U695" s="154"/>
      <c r="V695" s="154"/>
      <c r="W695" s="154"/>
      <c r="X695" s="2"/>
    </row>
    <row r="696" spans="2:24" x14ac:dyDescent="0.25">
      <c r="B696" s="2"/>
      <c r="C696" s="97"/>
      <c r="D696" s="97"/>
      <c r="E696" s="97"/>
      <c r="F696" s="97"/>
      <c r="G696" s="97"/>
      <c r="H696" s="97"/>
      <c r="I696" s="97"/>
      <c r="J696" s="97"/>
      <c r="M696" s="97"/>
      <c r="P696" s="154"/>
      <c r="Q696" s="154"/>
      <c r="R696" s="154"/>
      <c r="S696" s="154"/>
      <c r="T696" s="154"/>
      <c r="U696" s="154"/>
      <c r="V696" s="154"/>
      <c r="W696" s="154"/>
      <c r="X696" s="2"/>
    </row>
    <row r="697" spans="2:24" x14ac:dyDescent="0.25">
      <c r="B697" s="2"/>
      <c r="C697" s="97"/>
      <c r="D697" s="97"/>
      <c r="E697" s="97"/>
      <c r="F697" s="97"/>
      <c r="G697" s="97"/>
      <c r="H697" s="97"/>
      <c r="I697" s="97"/>
      <c r="J697" s="97"/>
      <c r="M697" s="97"/>
      <c r="P697" s="154"/>
      <c r="Q697" s="154"/>
      <c r="R697" s="154"/>
      <c r="S697" s="154"/>
      <c r="T697" s="154"/>
      <c r="U697" s="154"/>
      <c r="V697" s="154"/>
      <c r="W697" s="154"/>
      <c r="X697" s="2"/>
    </row>
    <row r="698" spans="2:24" x14ac:dyDescent="0.25">
      <c r="B698" s="2"/>
      <c r="C698" s="97"/>
      <c r="D698" s="97"/>
      <c r="E698" s="97"/>
      <c r="F698" s="97"/>
      <c r="G698" s="97"/>
      <c r="H698" s="97"/>
      <c r="I698" s="97"/>
      <c r="J698" s="97"/>
      <c r="M698" s="97"/>
      <c r="P698" s="154"/>
      <c r="Q698" s="154"/>
      <c r="R698" s="154"/>
      <c r="S698" s="154"/>
      <c r="T698" s="154"/>
      <c r="U698" s="154"/>
      <c r="V698" s="154"/>
      <c r="W698" s="154"/>
      <c r="X698" s="2"/>
    </row>
    <row r="699" spans="2:24" x14ac:dyDescent="0.25">
      <c r="B699" s="2"/>
      <c r="C699" s="97"/>
      <c r="D699" s="97"/>
      <c r="E699" s="97"/>
      <c r="F699" s="97"/>
      <c r="G699" s="97"/>
      <c r="H699" s="97"/>
      <c r="I699" s="97"/>
      <c r="J699" s="97"/>
      <c r="M699" s="97"/>
      <c r="P699" s="154"/>
      <c r="Q699" s="154"/>
      <c r="R699" s="154"/>
      <c r="S699" s="154"/>
      <c r="T699" s="154"/>
      <c r="U699" s="154"/>
      <c r="V699" s="154"/>
      <c r="W699" s="154"/>
      <c r="X699" s="2"/>
    </row>
    <row r="700" spans="2:24" x14ac:dyDescent="0.25">
      <c r="B700" s="2"/>
      <c r="C700" s="97"/>
      <c r="D700" s="97"/>
      <c r="E700" s="97"/>
      <c r="F700" s="97"/>
      <c r="G700" s="97"/>
      <c r="H700" s="97"/>
      <c r="I700" s="97"/>
      <c r="J700" s="97"/>
      <c r="M700" s="97"/>
      <c r="P700" s="154"/>
      <c r="Q700" s="154"/>
      <c r="R700" s="154"/>
      <c r="S700" s="154"/>
      <c r="T700" s="154"/>
      <c r="U700" s="154"/>
      <c r="V700" s="154"/>
      <c r="W700" s="154"/>
      <c r="X700" s="2"/>
    </row>
    <row r="701" spans="2:24" x14ac:dyDescent="0.25">
      <c r="B701" s="2"/>
      <c r="C701" s="97"/>
      <c r="D701" s="97"/>
      <c r="E701" s="97"/>
      <c r="F701" s="97"/>
      <c r="G701" s="97"/>
      <c r="H701" s="97"/>
      <c r="I701" s="97"/>
      <c r="J701" s="97"/>
      <c r="M701" s="97"/>
      <c r="P701" s="154"/>
      <c r="Q701" s="154"/>
      <c r="R701" s="154"/>
      <c r="S701" s="154"/>
      <c r="T701" s="154"/>
      <c r="U701" s="154"/>
      <c r="V701" s="154"/>
      <c r="W701" s="154"/>
      <c r="X701" s="2"/>
    </row>
    <row r="702" spans="2:24" x14ac:dyDescent="0.25">
      <c r="B702" s="2"/>
      <c r="C702" s="97"/>
      <c r="D702" s="97"/>
      <c r="E702" s="97"/>
      <c r="F702" s="97"/>
      <c r="G702" s="97"/>
      <c r="H702" s="97"/>
      <c r="I702" s="97"/>
      <c r="J702" s="97"/>
      <c r="M702" s="97"/>
      <c r="P702" s="154"/>
      <c r="Q702" s="154"/>
      <c r="R702" s="154"/>
      <c r="S702" s="154"/>
      <c r="T702" s="154"/>
      <c r="U702" s="154"/>
      <c r="V702" s="154"/>
      <c r="W702" s="154"/>
      <c r="X702" s="2"/>
    </row>
    <row r="703" spans="2:24" x14ac:dyDescent="0.25">
      <c r="B703" s="2"/>
      <c r="C703" s="97"/>
      <c r="D703" s="97"/>
      <c r="E703" s="97"/>
      <c r="F703" s="97"/>
      <c r="G703" s="97"/>
      <c r="H703" s="97"/>
      <c r="I703" s="97"/>
      <c r="J703" s="97"/>
      <c r="M703" s="97"/>
      <c r="P703" s="154"/>
      <c r="Q703" s="154"/>
      <c r="R703" s="154"/>
      <c r="S703" s="154"/>
      <c r="T703" s="154"/>
      <c r="U703" s="154"/>
      <c r="V703" s="154"/>
      <c r="W703" s="154"/>
      <c r="X703" s="2"/>
    </row>
    <row r="704" spans="2:24" x14ac:dyDescent="0.25">
      <c r="B704" s="2"/>
      <c r="C704" s="97"/>
      <c r="D704" s="97"/>
      <c r="E704" s="97"/>
      <c r="F704" s="97"/>
      <c r="G704" s="97"/>
      <c r="H704" s="97"/>
      <c r="I704" s="97"/>
      <c r="J704" s="97"/>
      <c r="M704" s="97"/>
      <c r="P704" s="154"/>
      <c r="Q704" s="154"/>
      <c r="R704" s="154"/>
      <c r="S704" s="154"/>
      <c r="T704" s="154"/>
      <c r="U704" s="154"/>
      <c r="V704" s="154"/>
      <c r="W704" s="154"/>
      <c r="X704" s="2"/>
    </row>
    <row r="705" spans="2:24" x14ac:dyDescent="0.25">
      <c r="B705" s="2"/>
      <c r="C705" s="97"/>
      <c r="D705" s="97"/>
      <c r="E705" s="97"/>
      <c r="F705" s="97"/>
      <c r="G705" s="97"/>
      <c r="H705" s="97"/>
      <c r="I705" s="97"/>
      <c r="J705" s="97"/>
      <c r="M705" s="97"/>
      <c r="P705" s="154"/>
      <c r="Q705" s="154"/>
      <c r="R705" s="154"/>
      <c r="S705" s="154"/>
      <c r="T705" s="154"/>
      <c r="U705" s="154"/>
      <c r="V705" s="154"/>
      <c r="W705" s="154"/>
      <c r="X705" s="2"/>
    </row>
    <row r="706" spans="2:24" x14ac:dyDescent="0.25">
      <c r="B706" s="2"/>
      <c r="C706" s="97"/>
      <c r="D706" s="97"/>
      <c r="E706" s="97"/>
      <c r="F706" s="97"/>
      <c r="G706" s="97"/>
      <c r="H706" s="97"/>
      <c r="I706" s="97"/>
      <c r="J706" s="97"/>
      <c r="M706" s="97"/>
      <c r="P706" s="154"/>
      <c r="Q706" s="154"/>
      <c r="R706" s="154"/>
      <c r="S706" s="154"/>
      <c r="T706" s="154"/>
      <c r="U706" s="154"/>
      <c r="V706" s="154"/>
      <c r="W706" s="154"/>
      <c r="X706" s="2"/>
    </row>
    <row r="707" spans="2:24" x14ac:dyDescent="0.25">
      <c r="B707" s="2"/>
      <c r="C707" s="97"/>
      <c r="D707" s="97"/>
      <c r="E707" s="97"/>
      <c r="F707" s="97"/>
      <c r="G707" s="97"/>
      <c r="H707" s="97"/>
      <c r="I707" s="97"/>
      <c r="J707" s="97"/>
      <c r="M707" s="97"/>
      <c r="P707" s="154"/>
      <c r="Q707" s="154"/>
      <c r="R707" s="154"/>
      <c r="S707" s="154"/>
      <c r="T707" s="154"/>
      <c r="U707" s="154"/>
      <c r="V707" s="154"/>
      <c r="W707" s="154"/>
      <c r="X707" s="2"/>
    </row>
    <row r="708" spans="2:24" x14ac:dyDescent="0.25">
      <c r="B708" s="2"/>
      <c r="C708" s="97"/>
      <c r="D708" s="97"/>
      <c r="E708" s="97"/>
      <c r="F708" s="97"/>
      <c r="G708" s="97"/>
      <c r="H708" s="97"/>
      <c r="I708" s="97"/>
      <c r="J708" s="97"/>
      <c r="M708" s="97"/>
      <c r="P708" s="154"/>
      <c r="Q708" s="154"/>
      <c r="R708" s="154"/>
      <c r="S708" s="154"/>
      <c r="T708" s="154"/>
      <c r="U708" s="154"/>
      <c r="V708" s="154"/>
      <c r="W708" s="154"/>
      <c r="X708" s="2"/>
    </row>
    <row r="709" spans="2:24" x14ac:dyDescent="0.25">
      <c r="B709" s="2"/>
      <c r="C709" s="97"/>
      <c r="D709" s="97"/>
      <c r="E709" s="97"/>
      <c r="F709" s="97"/>
      <c r="G709" s="97"/>
      <c r="H709" s="97"/>
      <c r="I709" s="97"/>
      <c r="J709" s="97"/>
      <c r="M709" s="97"/>
      <c r="P709" s="154"/>
      <c r="Q709" s="154"/>
      <c r="R709" s="154"/>
      <c r="S709" s="154"/>
      <c r="T709" s="154"/>
      <c r="U709" s="154"/>
      <c r="V709" s="154"/>
      <c r="W709" s="154"/>
      <c r="X709" s="2"/>
    </row>
    <row r="710" spans="2:24" x14ac:dyDescent="0.25">
      <c r="B710" s="2"/>
      <c r="C710" s="97"/>
      <c r="D710" s="97"/>
      <c r="E710" s="97"/>
      <c r="F710" s="97"/>
      <c r="G710" s="97"/>
      <c r="H710" s="97"/>
      <c r="I710" s="97"/>
      <c r="J710" s="97"/>
      <c r="M710" s="97"/>
      <c r="P710" s="154"/>
      <c r="Q710" s="154"/>
      <c r="R710" s="154"/>
      <c r="S710" s="154"/>
      <c r="T710" s="154"/>
      <c r="U710" s="154"/>
      <c r="V710" s="154"/>
      <c r="W710" s="154"/>
      <c r="X710" s="2"/>
    </row>
    <row r="711" spans="2:24" x14ac:dyDescent="0.25">
      <c r="B711" s="2"/>
      <c r="C711" s="97"/>
      <c r="D711" s="97"/>
      <c r="E711" s="97"/>
      <c r="F711" s="97"/>
      <c r="G711" s="97"/>
      <c r="H711" s="97"/>
      <c r="I711" s="97"/>
      <c r="J711" s="97"/>
      <c r="M711" s="97"/>
      <c r="P711" s="154"/>
      <c r="Q711" s="154"/>
      <c r="R711" s="154"/>
      <c r="S711" s="154"/>
      <c r="T711" s="154"/>
      <c r="U711" s="154"/>
      <c r="V711" s="154"/>
      <c r="W711" s="154"/>
      <c r="X711" s="2"/>
    </row>
    <row r="712" spans="2:24" x14ac:dyDescent="0.25">
      <c r="B712" s="2"/>
      <c r="C712" s="97"/>
      <c r="D712" s="97"/>
      <c r="E712" s="97"/>
      <c r="F712" s="97"/>
      <c r="G712" s="97"/>
      <c r="H712" s="97"/>
      <c r="I712" s="97"/>
      <c r="J712" s="97"/>
      <c r="M712" s="97"/>
      <c r="P712" s="154"/>
      <c r="Q712" s="154"/>
      <c r="R712" s="154"/>
      <c r="S712" s="154"/>
      <c r="T712" s="154"/>
      <c r="U712" s="154"/>
      <c r="V712" s="154"/>
      <c r="W712" s="154"/>
      <c r="X712" s="2"/>
    </row>
    <row r="713" spans="2:24" x14ac:dyDescent="0.25">
      <c r="B713" s="2"/>
      <c r="C713" s="97"/>
      <c r="D713" s="97"/>
      <c r="E713" s="97"/>
      <c r="F713" s="97"/>
      <c r="G713" s="97"/>
      <c r="H713" s="97"/>
      <c r="I713" s="97"/>
      <c r="J713" s="97"/>
      <c r="M713" s="97"/>
      <c r="P713" s="154"/>
      <c r="Q713" s="154"/>
      <c r="R713" s="154"/>
      <c r="S713" s="154"/>
      <c r="T713" s="154"/>
      <c r="U713" s="154"/>
      <c r="V713" s="154"/>
      <c r="W713" s="154"/>
      <c r="X713" s="2"/>
    </row>
    <row r="714" spans="2:24" x14ac:dyDescent="0.25">
      <c r="B714" s="2"/>
      <c r="C714" s="97"/>
      <c r="D714" s="97"/>
      <c r="E714" s="97"/>
      <c r="F714" s="97"/>
      <c r="G714" s="97"/>
      <c r="H714" s="97"/>
      <c r="I714" s="97"/>
      <c r="J714" s="97"/>
      <c r="M714" s="97"/>
      <c r="P714" s="154"/>
      <c r="Q714" s="154"/>
      <c r="R714" s="154"/>
      <c r="S714" s="154"/>
      <c r="T714" s="154"/>
      <c r="U714" s="154"/>
      <c r="V714" s="154"/>
      <c r="W714" s="154"/>
      <c r="X714" s="2"/>
    </row>
    <row r="715" spans="2:24" x14ac:dyDescent="0.25">
      <c r="B715" s="2"/>
      <c r="C715" s="97"/>
      <c r="D715" s="97"/>
      <c r="E715" s="97"/>
      <c r="F715" s="97"/>
      <c r="G715" s="97"/>
      <c r="H715" s="97"/>
      <c r="I715" s="97"/>
      <c r="J715" s="97"/>
      <c r="M715" s="97"/>
      <c r="P715" s="154"/>
      <c r="Q715" s="154"/>
      <c r="R715" s="154"/>
      <c r="S715" s="154"/>
      <c r="T715" s="154"/>
      <c r="U715" s="154"/>
      <c r="V715" s="154"/>
      <c r="W715" s="154"/>
      <c r="X715" s="2"/>
    </row>
    <row r="716" spans="2:24" x14ac:dyDescent="0.25">
      <c r="B716" s="2"/>
      <c r="C716" s="97"/>
      <c r="D716" s="97"/>
      <c r="E716" s="97"/>
      <c r="F716" s="97"/>
      <c r="G716" s="97"/>
      <c r="H716" s="97"/>
      <c r="I716" s="97"/>
      <c r="J716" s="97"/>
      <c r="M716" s="97"/>
      <c r="P716" s="154"/>
      <c r="Q716" s="154"/>
      <c r="R716" s="154"/>
      <c r="S716" s="154"/>
      <c r="T716" s="154"/>
      <c r="U716" s="154"/>
      <c r="V716" s="154"/>
      <c r="W716" s="154"/>
      <c r="X716" s="2"/>
    </row>
    <row r="717" spans="2:24" x14ac:dyDescent="0.25">
      <c r="B717" s="2"/>
      <c r="C717" s="97"/>
      <c r="D717" s="97"/>
      <c r="E717" s="97"/>
      <c r="F717" s="97"/>
      <c r="G717" s="97"/>
      <c r="H717" s="97"/>
      <c r="I717" s="97"/>
      <c r="J717" s="97"/>
      <c r="M717" s="97"/>
      <c r="P717" s="154"/>
      <c r="Q717" s="154"/>
      <c r="R717" s="154"/>
      <c r="S717" s="154"/>
      <c r="T717" s="154"/>
      <c r="U717" s="154"/>
      <c r="V717" s="154"/>
      <c r="W717" s="154"/>
      <c r="X717" s="2"/>
    </row>
    <row r="718" spans="2:24" x14ac:dyDescent="0.25">
      <c r="B718" s="2"/>
      <c r="C718" s="97"/>
      <c r="D718" s="97"/>
      <c r="E718" s="97"/>
      <c r="F718" s="97"/>
      <c r="G718" s="97"/>
      <c r="H718" s="97"/>
      <c r="I718" s="97"/>
      <c r="J718" s="97"/>
      <c r="M718" s="97"/>
      <c r="P718" s="154"/>
      <c r="Q718" s="154"/>
      <c r="R718" s="154"/>
      <c r="S718" s="154"/>
      <c r="T718" s="154"/>
      <c r="U718" s="154"/>
      <c r="V718" s="154"/>
      <c r="W718" s="154"/>
      <c r="X718" s="2"/>
    </row>
    <row r="719" spans="2:24" x14ac:dyDescent="0.25">
      <c r="B719" s="2"/>
      <c r="C719" s="97"/>
      <c r="D719" s="97"/>
      <c r="E719" s="97"/>
      <c r="F719" s="97"/>
      <c r="G719" s="97"/>
      <c r="H719" s="97"/>
      <c r="I719" s="97"/>
      <c r="J719" s="97"/>
      <c r="M719" s="97"/>
      <c r="P719" s="154"/>
      <c r="Q719" s="154"/>
      <c r="R719" s="154"/>
      <c r="S719" s="154"/>
      <c r="T719" s="154"/>
      <c r="U719" s="154"/>
      <c r="V719" s="154"/>
      <c r="W719" s="154"/>
      <c r="X719" s="2"/>
    </row>
    <row r="720" spans="2:24" x14ac:dyDescent="0.25">
      <c r="B720" s="2"/>
      <c r="C720" s="97"/>
      <c r="D720" s="97"/>
      <c r="E720" s="97"/>
      <c r="F720" s="97"/>
      <c r="G720" s="97"/>
      <c r="H720" s="97"/>
      <c r="I720" s="97"/>
      <c r="J720" s="97"/>
      <c r="M720" s="97"/>
      <c r="P720" s="154"/>
      <c r="Q720" s="154"/>
      <c r="R720" s="154"/>
      <c r="S720" s="154"/>
      <c r="T720" s="154"/>
      <c r="U720" s="154"/>
      <c r="V720" s="154"/>
      <c r="W720" s="154"/>
      <c r="X720" s="2"/>
    </row>
    <row r="721" spans="2:24" x14ac:dyDescent="0.25">
      <c r="B721" s="2"/>
      <c r="C721" s="97"/>
      <c r="D721" s="97"/>
      <c r="E721" s="97"/>
      <c r="F721" s="97"/>
      <c r="G721" s="97"/>
      <c r="H721" s="97"/>
      <c r="I721" s="97"/>
      <c r="J721" s="97"/>
      <c r="M721" s="97"/>
      <c r="P721" s="154"/>
      <c r="Q721" s="154"/>
      <c r="R721" s="154"/>
      <c r="S721" s="154"/>
      <c r="T721" s="154"/>
      <c r="U721" s="154"/>
      <c r="V721" s="154"/>
      <c r="W721" s="154"/>
      <c r="X721" s="2"/>
    </row>
    <row r="722" spans="2:24" x14ac:dyDescent="0.25">
      <c r="B722" s="2"/>
      <c r="C722" s="97"/>
      <c r="D722" s="97"/>
      <c r="E722" s="97"/>
      <c r="F722" s="97"/>
      <c r="G722" s="97"/>
      <c r="H722" s="97"/>
      <c r="I722" s="97"/>
      <c r="J722" s="97"/>
      <c r="M722" s="97"/>
      <c r="P722" s="154"/>
      <c r="Q722" s="154"/>
      <c r="R722" s="154"/>
      <c r="S722" s="154"/>
      <c r="T722" s="154"/>
      <c r="U722" s="154"/>
      <c r="V722" s="154"/>
      <c r="W722" s="154"/>
      <c r="X722" s="2"/>
    </row>
    <row r="723" spans="2:24" x14ac:dyDescent="0.25">
      <c r="B723" s="2"/>
      <c r="C723" s="97"/>
      <c r="D723" s="97"/>
      <c r="E723" s="97"/>
      <c r="F723" s="97"/>
      <c r="G723" s="97"/>
      <c r="H723" s="97"/>
      <c r="I723" s="97"/>
      <c r="J723" s="97"/>
      <c r="M723" s="97"/>
      <c r="P723" s="154"/>
      <c r="Q723" s="154"/>
      <c r="R723" s="154"/>
      <c r="S723" s="154"/>
      <c r="T723" s="154"/>
      <c r="U723" s="154"/>
      <c r="V723" s="154"/>
      <c r="W723" s="154"/>
      <c r="X723" s="2"/>
    </row>
    <row r="724" spans="2:24" x14ac:dyDescent="0.25">
      <c r="B724" s="2"/>
      <c r="C724" s="97"/>
      <c r="D724" s="97"/>
      <c r="E724" s="97"/>
      <c r="F724" s="97"/>
      <c r="G724" s="97"/>
      <c r="H724" s="97"/>
      <c r="I724" s="97"/>
      <c r="J724" s="97"/>
      <c r="M724" s="97"/>
      <c r="P724" s="154"/>
      <c r="Q724" s="154"/>
      <c r="R724" s="154"/>
      <c r="S724" s="154"/>
      <c r="T724" s="154"/>
      <c r="U724" s="154"/>
      <c r="V724" s="154"/>
      <c r="W724" s="154"/>
      <c r="X724" s="2"/>
    </row>
    <row r="725" spans="2:24" x14ac:dyDescent="0.25">
      <c r="B725" s="2"/>
      <c r="C725" s="97"/>
      <c r="D725" s="97"/>
      <c r="E725" s="97"/>
      <c r="F725" s="97"/>
      <c r="G725" s="97"/>
      <c r="H725" s="97"/>
      <c r="I725" s="97"/>
      <c r="J725" s="97"/>
      <c r="M725" s="97"/>
      <c r="P725" s="154"/>
      <c r="Q725" s="154"/>
      <c r="R725" s="154"/>
      <c r="S725" s="154"/>
      <c r="T725" s="154"/>
      <c r="U725" s="154"/>
      <c r="V725" s="154"/>
      <c r="W725" s="154"/>
      <c r="X725" s="2"/>
    </row>
    <row r="726" spans="2:24" x14ac:dyDescent="0.25">
      <c r="B726" s="2"/>
      <c r="C726" s="97"/>
      <c r="D726" s="97"/>
      <c r="E726" s="97"/>
      <c r="F726" s="97"/>
      <c r="G726" s="97"/>
      <c r="H726" s="97"/>
      <c r="I726" s="97"/>
      <c r="J726" s="97"/>
      <c r="M726" s="97"/>
      <c r="P726" s="154"/>
      <c r="Q726" s="154"/>
      <c r="R726" s="154"/>
      <c r="S726" s="154"/>
      <c r="T726" s="154"/>
      <c r="U726" s="154"/>
      <c r="V726" s="154"/>
      <c r="W726" s="154"/>
      <c r="X726" s="2"/>
    </row>
    <row r="727" spans="2:24" x14ac:dyDescent="0.25">
      <c r="B727" s="2"/>
      <c r="C727" s="97"/>
      <c r="D727" s="97"/>
      <c r="E727" s="97"/>
      <c r="F727" s="97"/>
      <c r="G727" s="97"/>
      <c r="H727" s="97"/>
      <c r="I727" s="97"/>
      <c r="J727" s="97"/>
      <c r="M727" s="97"/>
      <c r="P727" s="154"/>
      <c r="Q727" s="154"/>
      <c r="R727" s="154"/>
      <c r="S727" s="154"/>
      <c r="T727" s="154"/>
      <c r="U727" s="154"/>
      <c r="V727" s="154"/>
      <c r="W727" s="154"/>
      <c r="X727" s="2"/>
    </row>
    <row r="728" spans="2:24" x14ac:dyDescent="0.25">
      <c r="B728" s="2"/>
      <c r="C728" s="97"/>
      <c r="D728" s="97"/>
      <c r="E728" s="97"/>
      <c r="F728" s="97"/>
      <c r="G728" s="97"/>
      <c r="H728" s="97"/>
      <c r="I728" s="97"/>
      <c r="J728" s="97"/>
      <c r="M728" s="97"/>
      <c r="P728" s="154"/>
      <c r="Q728" s="154"/>
      <c r="R728" s="154"/>
      <c r="S728" s="154"/>
      <c r="T728" s="154"/>
      <c r="U728" s="154"/>
      <c r="V728" s="154"/>
      <c r="W728" s="154"/>
      <c r="X728" s="2"/>
    </row>
    <row r="729" spans="2:24" x14ac:dyDescent="0.25">
      <c r="B729" s="2"/>
      <c r="C729" s="97"/>
      <c r="D729" s="97"/>
      <c r="E729" s="97"/>
      <c r="F729" s="97"/>
      <c r="G729" s="97"/>
      <c r="H729" s="97"/>
      <c r="I729" s="97"/>
      <c r="J729" s="97"/>
      <c r="M729" s="97"/>
      <c r="P729" s="154"/>
      <c r="Q729" s="154"/>
      <c r="R729" s="154"/>
      <c r="S729" s="154"/>
      <c r="T729" s="154"/>
      <c r="U729" s="154"/>
      <c r="V729" s="154"/>
      <c r="W729" s="154"/>
      <c r="X729" s="2"/>
    </row>
    <row r="730" spans="2:24" x14ac:dyDescent="0.25">
      <c r="B730" s="2"/>
      <c r="C730" s="97"/>
      <c r="D730" s="97"/>
      <c r="E730" s="97"/>
      <c r="F730" s="97"/>
      <c r="G730" s="97"/>
      <c r="H730" s="97"/>
      <c r="I730" s="97"/>
      <c r="J730" s="97"/>
      <c r="M730" s="97"/>
      <c r="P730" s="154"/>
      <c r="Q730" s="154"/>
      <c r="R730" s="154"/>
      <c r="S730" s="154"/>
      <c r="T730" s="154"/>
      <c r="U730" s="154"/>
      <c r="V730" s="154"/>
      <c r="W730" s="154"/>
      <c r="X730" s="2"/>
    </row>
    <row r="731" spans="2:24" x14ac:dyDescent="0.25">
      <c r="B731" s="2"/>
      <c r="C731" s="97"/>
      <c r="D731" s="97"/>
      <c r="E731" s="97"/>
      <c r="F731" s="97"/>
      <c r="G731" s="97"/>
      <c r="H731" s="97"/>
      <c r="I731" s="97"/>
      <c r="J731" s="97"/>
      <c r="M731" s="97"/>
      <c r="P731" s="154"/>
      <c r="Q731" s="154"/>
      <c r="R731" s="154"/>
      <c r="S731" s="154"/>
      <c r="T731" s="154"/>
      <c r="U731" s="154"/>
      <c r="V731" s="154"/>
      <c r="W731" s="154"/>
      <c r="X731" s="2"/>
    </row>
    <row r="732" spans="2:24" x14ac:dyDescent="0.25">
      <c r="B732" s="2"/>
      <c r="C732" s="97"/>
      <c r="D732" s="97"/>
      <c r="E732" s="97"/>
      <c r="F732" s="97"/>
      <c r="G732" s="97"/>
      <c r="H732" s="97"/>
      <c r="I732" s="97"/>
      <c r="J732" s="97"/>
      <c r="M732" s="97"/>
      <c r="P732" s="154"/>
      <c r="Q732" s="154"/>
      <c r="R732" s="154"/>
      <c r="S732" s="154"/>
      <c r="T732" s="154"/>
      <c r="U732" s="154"/>
      <c r="V732" s="154"/>
      <c r="W732" s="154"/>
      <c r="X732" s="2"/>
    </row>
    <row r="733" spans="2:24" x14ac:dyDescent="0.25">
      <c r="B733" s="2"/>
      <c r="C733" s="97"/>
      <c r="D733" s="97"/>
      <c r="E733" s="97"/>
      <c r="F733" s="97"/>
      <c r="G733" s="97"/>
      <c r="H733" s="97"/>
      <c r="I733" s="97"/>
      <c r="J733" s="97"/>
      <c r="M733" s="97"/>
      <c r="P733" s="154"/>
      <c r="Q733" s="154"/>
      <c r="R733" s="154"/>
      <c r="S733" s="154"/>
      <c r="T733" s="154"/>
      <c r="U733" s="154"/>
      <c r="V733" s="154"/>
      <c r="W733" s="154"/>
      <c r="X733" s="2"/>
    </row>
    <row r="734" spans="2:24" x14ac:dyDescent="0.25">
      <c r="B734" s="2"/>
      <c r="C734" s="97"/>
      <c r="D734" s="97"/>
      <c r="E734" s="97"/>
      <c r="F734" s="97"/>
      <c r="G734" s="97"/>
      <c r="H734" s="97"/>
      <c r="I734" s="97"/>
      <c r="J734" s="97"/>
      <c r="M734" s="97"/>
      <c r="P734" s="154"/>
      <c r="Q734" s="154"/>
      <c r="R734" s="154"/>
      <c r="S734" s="154"/>
      <c r="T734" s="154"/>
      <c r="U734" s="154"/>
      <c r="V734" s="154"/>
      <c r="W734" s="154"/>
      <c r="X734" s="2"/>
    </row>
    <row r="735" spans="2:24" x14ac:dyDescent="0.25">
      <c r="B735" s="2"/>
      <c r="C735" s="97"/>
      <c r="D735" s="97"/>
      <c r="E735" s="97"/>
      <c r="F735" s="97"/>
      <c r="G735" s="97"/>
      <c r="H735" s="97"/>
      <c r="I735" s="97"/>
      <c r="J735" s="97"/>
      <c r="M735" s="97"/>
      <c r="P735" s="154"/>
      <c r="Q735" s="154"/>
      <c r="R735" s="154"/>
      <c r="S735" s="154"/>
      <c r="T735" s="154"/>
      <c r="U735" s="154"/>
      <c r="V735" s="154"/>
      <c r="W735" s="154"/>
      <c r="X735" s="2"/>
    </row>
    <row r="736" spans="2:24" x14ac:dyDescent="0.25">
      <c r="B736" s="2"/>
      <c r="C736" s="97"/>
      <c r="D736" s="97"/>
      <c r="E736" s="97"/>
      <c r="F736" s="97"/>
      <c r="G736" s="97"/>
      <c r="H736" s="97"/>
      <c r="I736" s="97"/>
      <c r="J736" s="97"/>
      <c r="M736" s="97"/>
      <c r="P736" s="154"/>
      <c r="Q736" s="154"/>
      <c r="R736" s="154"/>
      <c r="S736" s="154"/>
      <c r="T736" s="154"/>
      <c r="U736" s="154"/>
      <c r="V736" s="154"/>
      <c r="W736" s="154"/>
      <c r="X736" s="2"/>
    </row>
    <row r="737" spans="2:24" x14ac:dyDescent="0.25">
      <c r="B737" s="2"/>
      <c r="C737" s="97"/>
      <c r="D737" s="97"/>
      <c r="E737" s="97"/>
      <c r="F737" s="97"/>
      <c r="G737" s="97"/>
      <c r="H737" s="97"/>
      <c r="I737" s="97"/>
      <c r="J737" s="97"/>
      <c r="M737" s="97"/>
      <c r="P737" s="154"/>
      <c r="Q737" s="154"/>
      <c r="R737" s="154"/>
      <c r="S737" s="154"/>
      <c r="T737" s="154"/>
      <c r="U737" s="154"/>
      <c r="V737" s="154"/>
      <c r="W737" s="154"/>
      <c r="X737" s="2"/>
    </row>
    <row r="738" spans="2:24" x14ac:dyDescent="0.25">
      <c r="B738" s="2"/>
      <c r="C738" s="97"/>
      <c r="D738" s="97"/>
      <c r="E738" s="97"/>
      <c r="F738" s="97"/>
      <c r="G738" s="97"/>
      <c r="H738" s="97"/>
      <c r="I738" s="97"/>
      <c r="J738" s="97"/>
      <c r="M738" s="97"/>
      <c r="P738" s="154"/>
      <c r="Q738" s="154"/>
      <c r="R738" s="154"/>
      <c r="S738" s="154"/>
      <c r="T738" s="154"/>
      <c r="U738" s="154"/>
      <c r="V738" s="154"/>
      <c r="W738" s="154"/>
      <c r="X738" s="2"/>
    </row>
    <row r="739" spans="2:24" x14ac:dyDescent="0.25">
      <c r="B739" s="2"/>
      <c r="C739" s="97"/>
      <c r="D739" s="97"/>
      <c r="E739" s="97"/>
      <c r="F739" s="97"/>
      <c r="G739" s="97"/>
      <c r="H739" s="97"/>
      <c r="I739" s="97"/>
      <c r="J739" s="97"/>
      <c r="M739" s="97"/>
      <c r="P739" s="154"/>
      <c r="Q739" s="154"/>
      <c r="R739" s="154"/>
      <c r="S739" s="154"/>
      <c r="T739" s="154"/>
      <c r="U739" s="154"/>
      <c r="V739" s="154"/>
      <c r="W739" s="154"/>
      <c r="X739" s="2"/>
    </row>
    <row r="740" spans="2:24" x14ac:dyDescent="0.25">
      <c r="B740" s="2"/>
      <c r="C740" s="97"/>
      <c r="D740" s="97"/>
      <c r="E740" s="97"/>
      <c r="F740" s="97"/>
      <c r="G740" s="97"/>
      <c r="H740" s="97"/>
      <c r="I740" s="97"/>
      <c r="J740" s="97"/>
      <c r="M740" s="97"/>
      <c r="P740" s="154"/>
      <c r="Q740" s="154"/>
      <c r="R740" s="154"/>
      <c r="S740" s="154"/>
      <c r="T740" s="154"/>
      <c r="U740" s="154"/>
      <c r="V740" s="154"/>
      <c r="W740" s="154"/>
      <c r="X740" s="2"/>
    </row>
    <row r="741" spans="2:24" x14ac:dyDescent="0.25">
      <c r="B741" s="2"/>
      <c r="C741" s="97"/>
      <c r="D741" s="97"/>
      <c r="E741" s="97"/>
      <c r="F741" s="97"/>
      <c r="G741" s="97"/>
      <c r="H741" s="97"/>
      <c r="I741" s="97"/>
      <c r="J741" s="97"/>
      <c r="M741" s="97"/>
      <c r="P741" s="154"/>
      <c r="Q741" s="154"/>
      <c r="R741" s="154"/>
      <c r="S741" s="154"/>
      <c r="T741" s="154"/>
      <c r="U741" s="154"/>
      <c r="V741" s="154"/>
      <c r="W741" s="154"/>
      <c r="X741" s="2"/>
    </row>
    <row r="742" spans="2:24" x14ac:dyDescent="0.25">
      <c r="B742" s="2"/>
      <c r="C742" s="97"/>
      <c r="D742" s="97"/>
      <c r="E742" s="97"/>
      <c r="F742" s="97"/>
      <c r="G742" s="97"/>
      <c r="H742" s="97"/>
      <c r="I742" s="97"/>
      <c r="J742" s="97"/>
      <c r="M742" s="97"/>
      <c r="P742" s="154"/>
      <c r="Q742" s="154"/>
      <c r="R742" s="154"/>
      <c r="S742" s="154"/>
      <c r="T742" s="154"/>
      <c r="U742" s="154"/>
      <c r="V742" s="154"/>
      <c r="W742" s="154"/>
      <c r="X742" s="2"/>
    </row>
    <row r="743" spans="2:24" x14ac:dyDescent="0.25">
      <c r="B743" s="2"/>
      <c r="C743" s="97"/>
      <c r="D743" s="97"/>
      <c r="E743" s="97"/>
      <c r="F743" s="97"/>
      <c r="G743" s="97"/>
      <c r="H743" s="97"/>
      <c r="I743" s="97"/>
      <c r="J743" s="97"/>
      <c r="M743" s="97"/>
      <c r="P743" s="154"/>
      <c r="Q743" s="154"/>
      <c r="R743" s="154"/>
      <c r="S743" s="154"/>
      <c r="T743" s="154"/>
      <c r="U743" s="154"/>
      <c r="V743" s="154"/>
      <c r="W743" s="154"/>
      <c r="X743" s="2"/>
    </row>
    <row r="744" spans="2:24" x14ac:dyDescent="0.25">
      <c r="B744" s="2"/>
      <c r="C744" s="97"/>
      <c r="D744" s="97"/>
      <c r="E744" s="97"/>
      <c r="F744" s="97"/>
      <c r="G744" s="97"/>
      <c r="H744" s="97"/>
      <c r="I744" s="97"/>
      <c r="J744" s="97"/>
      <c r="M744" s="97"/>
      <c r="P744" s="154"/>
      <c r="Q744" s="154"/>
      <c r="R744" s="154"/>
      <c r="S744" s="154"/>
      <c r="T744" s="154"/>
      <c r="U744" s="154"/>
      <c r="V744" s="154"/>
      <c r="W744" s="154"/>
      <c r="X744" s="2"/>
    </row>
    <row r="745" spans="2:24" x14ac:dyDescent="0.25">
      <c r="B745" s="2"/>
      <c r="C745" s="97"/>
      <c r="D745" s="97"/>
      <c r="E745" s="97"/>
      <c r="F745" s="97"/>
      <c r="G745" s="97"/>
      <c r="H745" s="97"/>
      <c r="I745" s="97"/>
      <c r="J745" s="97"/>
      <c r="M745" s="97"/>
      <c r="P745" s="154"/>
      <c r="Q745" s="154"/>
      <c r="R745" s="154"/>
      <c r="S745" s="154"/>
      <c r="T745" s="154"/>
      <c r="U745" s="154"/>
      <c r="V745" s="154"/>
      <c r="W745" s="154"/>
      <c r="X745" s="2"/>
    </row>
    <row r="746" spans="2:24" x14ac:dyDescent="0.25">
      <c r="B746" s="2"/>
      <c r="C746" s="97"/>
      <c r="D746" s="97"/>
      <c r="E746" s="97"/>
      <c r="F746" s="97"/>
      <c r="G746" s="97"/>
      <c r="H746" s="97"/>
      <c r="I746" s="97"/>
      <c r="J746" s="97"/>
      <c r="M746" s="97"/>
      <c r="P746" s="154"/>
      <c r="Q746" s="154"/>
      <c r="R746" s="154"/>
      <c r="S746" s="154"/>
      <c r="T746" s="154"/>
      <c r="U746" s="154"/>
      <c r="V746" s="154"/>
      <c r="W746" s="154"/>
      <c r="X746" s="2"/>
    </row>
    <row r="747" spans="2:24" x14ac:dyDescent="0.25">
      <c r="B747" s="2"/>
      <c r="C747" s="97"/>
      <c r="D747" s="97"/>
      <c r="E747" s="97"/>
      <c r="F747" s="97"/>
      <c r="G747" s="97"/>
      <c r="H747" s="97"/>
      <c r="I747" s="97"/>
      <c r="J747" s="97"/>
      <c r="M747" s="97"/>
      <c r="P747" s="154"/>
      <c r="Q747" s="154"/>
      <c r="R747" s="154"/>
      <c r="S747" s="154"/>
      <c r="T747" s="154"/>
      <c r="U747" s="154"/>
      <c r="V747" s="154"/>
      <c r="W747" s="154"/>
      <c r="X747" s="2"/>
    </row>
    <row r="748" spans="2:24" x14ac:dyDescent="0.25">
      <c r="B748" s="2"/>
      <c r="C748" s="97"/>
      <c r="D748" s="97"/>
      <c r="E748" s="97"/>
      <c r="F748" s="97"/>
      <c r="G748" s="97"/>
      <c r="H748" s="97"/>
      <c r="I748" s="97"/>
      <c r="J748" s="97"/>
      <c r="M748" s="97"/>
      <c r="P748" s="154"/>
      <c r="Q748" s="154"/>
      <c r="R748" s="154"/>
      <c r="S748" s="154"/>
      <c r="T748" s="154"/>
      <c r="U748" s="154"/>
      <c r="V748" s="154"/>
      <c r="W748" s="154"/>
      <c r="X748" s="2"/>
    </row>
    <row r="749" spans="2:24" x14ac:dyDescent="0.25">
      <c r="B749" s="2"/>
      <c r="C749" s="97"/>
      <c r="D749" s="97"/>
      <c r="E749" s="97"/>
      <c r="F749" s="97"/>
      <c r="G749" s="97"/>
      <c r="H749" s="97"/>
      <c r="I749" s="97"/>
      <c r="J749" s="97"/>
      <c r="M749" s="97"/>
      <c r="P749" s="154"/>
      <c r="Q749" s="154"/>
      <c r="R749" s="154"/>
      <c r="S749" s="154"/>
      <c r="T749" s="154"/>
      <c r="U749" s="154"/>
      <c r="V749" s="154"/>
      <c r="W749" s="154"/>
      <c r="X749" s="2"/>
    </row>
    <row r="750" spans="2:24" x14ac:dyDescent="0.25">
      <c r="B750" s="2"/>
      <c r="C750" s="97"/>
      <c r="D750" s="97"/>
      <c r="E750" s="97"/>
      <c r="F750" s="97"/>
      <c r="G750" s="97"/>
      <c r="H750" s="97"/>
      <c r="I750" s="97"/>
      <c r="J750" s="97"/>
      <c r="M750" s="97"/>
      <c r="P750" s="154"/>
      <c r="Q750" s="154"/>
      <c r="R750" s="154"/>
      <c r="S750" s="154"/>
      <c r="T750" s="154"/>
      <c r="U750" s="154"/>
      <c r="V750" s="154"/>
      <c r="W750" s="154"/>
      <c r="X750" s="2"/>
    </row>
    <row r="751" spans="2:24" x14ac:dyDescent="0.25">
      <c r="B751" s="2"/>
      <c r="C751" s="97"/>
      <c r="D751" s="97"/>
      <c r="E751" s="97"/>
      <c r="F751" s="97"/>
      <c r="G751" s="97"/>
      <c r="H751" s="97"/>
      <c r="I751" s="97"/>
      <c r="J751" s="97"/>
      <c r="M751" s="97"/>
      <c r="P751" s="154"/>
      <c r="Q751" s="154"/>
      <c r="R751" s="154"/>
      <c r="S751" s="154"/>
      <c r="T751" s="154"/>
      <c r="U751" s="154"/>
      <c r="V751" s="154"/>
      <c r="W751" s="154"/>
      <c r="X751" s="2"/>
    </row>
    <row r="752" spans="2:24" x14ac:dyDescent="0.25">
      <c r="B752" s="2"/>
      <c r="C752" s="97"/>
      <c r="D752" s="97"/>
      <c r="E752" s="97"/>
      <c r="F752" s="97"/>
      <c r="G752" s="97"/>
      <c r="H752" s="97"/>
      <c r="I752" s="97"/>
      <c r="J752" s="97"/>
      <c r="M752" s="97"/>
      <c r="P752" s="154"/>
      <c r="Q752" s="154"/>
      <c r="R752" s="154"/>
      <c r="S752" s="154"/>
      <c r="T752" s="154"/>
      <c r="U752" s="154"/>
      <c r="V752" s="154"/>
      <c r="W752" s="154"/>
      <c r="X752" s="2"/>
    </row>
    <row r="753" spans="2:24" x14ac:dyDescent="0.25">
      <c r="B753" s="2"/>
      <c r="C753" s="97"/>
      <c r="D753" s="97"/>
      <c r="E753" s="97"/>
      <c r="F753" s="97"/>
      <c r="G753" s="97"/>
      <c r="H753" s="97"/>
      <c r="I753" s="97"/>
      <c r="J753" s="97"/>
      <c r="M753" s="97"/>
      <c r="P753" s="154"/>
      <c r="Q753" s="154"/>
      <c r="R753" s="154"/>
      <c r="S753" s="154"/>
      <c r="T753" s="154"/>
      <c r="U753" s="154"/>
      <c r="V753" s="154"/>
      <c r="W753" s="154"/>
      <c r="X753" s="2"/>
    </row>
    <row r="754" spans="2:24" x14ac:dyDescent="0.25">
      <c r="B754" s="2"/>
      <c r="C754" s="97"/>
      <c r="D754" s="97"/>
      <c r="E754" s="97"/>
      <c r="F754" s="97"/>
      <c r="G754" s="97"/>
      <c r="H754" s="97"/>
      <c r="I754" s="97"/>
      <c r="J754" s="97"/>
      <c r="M754" s="97"/>
      <c r="P754" s="154"/>
      <c r="Q754" s="154"/>
      <c r="R754" s="154"/>
      <c r="S754" s="154"/>
      <c r="T754" s="154"/>
      <c r="U754" s="154"/>
      <c r="V754" s="154"/>
      <c r="W754" s="154"/>
      <c r="X754" s="2"/>
    </row>
    <row r="755" spans="2:24" x14ac:dyDescent="0.25">
      <c r="B755" s="2"/>
      <c r="C755" s="97"/>
      <c r="D755" s="97"/>
      <c r="E755" s="97"/>
      <c r="F755" s="97"/>
      <c r="G755" s="97"/>
      <c r="H755" s="97"/>
      <c r="I755" s="97"/>
      <c r="J755" s="97"/>
      <c r="M755" s="97"/>
      <c r="P755" s="154"/>
      <c r="Q755" s="154"/>
      <c r="R755" s="154"/>
      <c r="S755" s="154"/>
      <c r="T755" s="154"/>
      <c r="U755" s="154"/>
      <c r="V755" s="154"/>
      <c r="W755" s="154"/>
      <c r="X755" s="2"/>
    </row>
    <row r="756" spans="2:24" x14ac:dyDescent="0.25">
      <c r="B756" s="2"/>
      <c r="C756" s="97"/>
      <c r="D756" s="97"/>
      <c r="E756" s="97"/>
      <c r="F756" s="97"/>
      <c r="G756" s="97"/>
      <c r="H756" s="97"/>
      <c r="I756" s="97"/>
      <c r="J756" s="97"/>
      <c r="M756" s="97"/>
      <c r="P756" s="154"/>
      <c r="Q756" s="154"/>
      <c r="R756" s="154"/>
      <c r="S756" s="154"/>
      <c r="T756" s="154"/>
      <c r="U756" s="154"/>
      <c r="V756" s="154"/>
      <c r="W756" s="154"/>
      <c r="X756" s="2"/>
    </row>
    <row r="757" spans="2:24" x14ac:dyDescent="0.25">
      <c r="B757" s="2"/>
      <c r="C757" s="97"/>
      <c r="D757" s="97"/>
      <c r="E757" s="97"/>
      <c r="F757" s="97"/>
      <c r="G757" s="97"/>
      <c r="H757" s="97"/>
      <c r="I757" s="97"/>
      <c r="J757" s="97"/>
      <c r="M757" s="97"/>
      <c r="P757" s="154"/>
      <c r="Q757" s="154"/>
      <c r="R757" s="154"/>
      <c r="S757" s="154"/>
      <c r="T757" s="154"/>
      <c r="U757" s="154"/>
      <c r="V757" s="154"/>
      <c r="W757" s="154"/>
      <c r="X757" s="2"/>
    </row>
    <row r="758" spans="2:24" x14ac:dyDescent="0.25">
      <c r="B758" s="2"/>
      <c r="C758" s="97"/>
      <c r="D758" s="97"/>
      <c r="E758" s="97"/>
      <c r="F758" s="97"/>
      <c r="G758" s="97"/>
      <c r="H758" s="97"/>
      <c r="I758" s="97"/>
      <c r="J758" s="97"/>
      <c r="M758" s="97"/>
      <c r="P758" s="154"/>
      <c r="Q758" s="154"/>
      <c r="R758" s="154"/>
      <c r="S758" s="154"/>
      <c r="T758" s="154"/>
      <c r="U758" s="154"/>
      <c r="V758" s="154"/>
      <c r="W758" s="154"/>
      <c r="X758" s="2"/>
    </row>
    <row r="759" spans="2:24" x14ac:dyDescent="0.25">
      <c r="P759" s="154"/>
      <c r="Q759" s="154"/>
      <c r="R759" s="154"/>
      <c r="S759" s="154"/>
      <c r="T759" s="154"/>
      <c r="U759" s="154"/>
      <c r="V759" s="154"/>
      <c r="W759" s="154"/>
    </row>
  </sheetData>
  <mergeCells count="10">
    <mergeCell ref="M11:N11"/>
    <mergeCell ref="P11:T11"/>
    <mergeCell ref="C1:D1"/>
    <mergeCell ref="C2:D2"/>
    <mergeCell ref="F11:J11"/>
    <mergeCell ref="A1:B1"/>
    <mergeCell ref="C3:D3"/>
    <mergeCell ref="C4:D4"/>
    <mergeCell ref="C5:D5"/>
    <mergeCell ref="K11:L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3AF3-2FF2-4C0E-B399-5FA2ACF12FFF}">
  <dimension ref="A1"/>
  <sheetViews>
    <sheetView tabSelected="1" topLeftCell="A4" zoomScale="70" zoomScaleNormal="70" workbookViewId="0">
      <selection activeCell="S13" sqref="S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A029-E42A-4FB2-AAAF-1F459A87EFAD}">
  <dimension ref="A1:M508"/>
  <sheetViews>
    <sheetView workbookViewId="0">
      <selection activeCell="P9" sqref="P9"/>
    </sheetView>
  </sheetViews>
  <sheetFormatPr defaultRowHeight="15" x14ac:dyDescent="0.25"/>
  <cols>
    <col min="1" max="1" width="17.7109375" customWidth="1"/>
  </cols>
  <sheetData>
    <row r="1" spans="1:13" ht="15.75" customHeight="1" x14ac:dyDescent="0.25">
      <c r="A1" s="5"/>
      <c r="B1" s="67" t="s">
        <v>6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s="7" customFormat="1" x14ac:dyDescent="0.25">
      <c r="A2" s="6" t="s">
        <v>7</v>
      </c>
      <c r="B2" s="1">
        <v>0.25</v>
      </c>
      <c r="C2" s="1">
        <v>0.5</v>
      </c>
      <c r="D2" s="1">
        <v>0.75</v>
      </c>
      <c r="E2" s="1">
        <v>1</v>
      </c>
      <c r="F2" s="1">
        <v>2</v>
      </c>
      <c r="G2" s="1">
        <v>3</v>
      </c>
      <c r="H2" s="1">
        <v>5</v>
      </c>
      <c r="I2" s="1">
        <v>7</v>
      </c>
      <c r="J2" s="1">
        <v>10</v>
      </c>
      <c r="K2" s="1">
        <v>15</v>
      </c>
      <c r="L2" s="1">
        <v>20</v>
      </c>
      <c r="M2" s="1">
        <v>30</v>
      </c>
    </row>
    <row r="3" spans="1:13" ht="15.75" thickBot="1" x14ac:dyDescent="0.3">
      <c r="A3" s="2">
        <v>41670</v>
      </c>
      <c r="B3" s="8">
        <v>6.67</v>
      </c>
      <c r="C3" s="8">
        <v>6.69</v>
      </c>
      <c r="D3" s="8">
        <v>6.71</v>
      </c>
      <c r="E3" s="8">
        <v>6.72</v>
      </c>
      <c r="F3" s="8">
        <v>6.77</v>
      </c>
      <c r="G3" s="8">
        <v>6.81</v>
      </c>
      <c r="H3" s="8">
        <v>6.93</v>
      </c>
      <c r="I3" s="8">
        <v>7.08</v>
      </c>
      <c r="J3" s="8">
        <v>7.29</v>
      </c>
      <c r="K3" s="8">
        <v>7.62</v>
      </c>
      <c r="L3" s="8">
        <v>7.92</v>
      </c>
      <c r="M3" s="8">
        <v>8.4700000000000006</v>
      </c>
    </row>
    <row r="4" spans="1:13" ht="15.75" thickBot="1" x14ac:dyDescent="0.3">
      <c r="A4" s="2">
        <v>41669</v>
      </c>
      <c r="B4" s="8">
        <v>6.7</v>
      </c>
      <c r="C4" s="8">
        <v>6.72</v>
      </c>
      <c r="D4" s="8">
        <v>6.74</v>
      </c>
      <c r="E4" s="8">
        <v>6.75</v>
      </c>
      <c r="F4" s="8">
        <v>6.78</v>
      </c>
      <c r="G4" s="8">
        <v>6.81</v>
      </c>
      <c r="H4" s="8">
        <v>6.94</v>
      </c>
      <c r="I4" s="8">
        <v>7.11</v>
      </c>
      <c r="J4" s="8">
        <v>7.34</v>
      </c>
      <c r="K4" s="8">
        <v>7.7</v>
      </c>
      <c r="L4" s="8">
        <v>8.02</v>
      </c>
      <c r="M4" s="8">
        <v>8.58</v>
      </c>
    </row>
    <row r="5" spans="1:13" ht="15.75" thickBot="1" x14ac:dyDescent="0.3">
      <c r="A5" s="2">
        <v>41668</v>
      </c>
      <c r="B5" s="8">
        <v>6.68</v>
      </c>
      <c r="C5" s="8">
        <v>6.7</v>
      </c>
      <c r="D5" s="8">
        <v>6.72</v>
      </c>
      <c r="E5" s="8">
        <v>6.74</v>
      </c>
      <c r="F5" s="8">
        <v>6.79</v>
      </c>
      <c r="G5" s="8">
        <v>6.83</v>
      </c>
      <c r="H5" s="8">
        <v>6.99</v>
      </c>
      <c r="I5" s="8">
        <v>7.17</v>
      </c>
      <c r="J5" s="8">
        <v>7.42</v>
      </c>
      <c r="K5" s="8">
        <v>7.78</v>
      </c>
      <c r="L5" s="8">
        <v>8.11</v>
      </c>
      <c r="M5" s="8">
        <v>8.69</v>
      </c>
    </row>
    <row r="6" spans="1:13" ht="15.75" thickBot="1" x14ac:dyDescent="0.3">
      <c r="A6" s="2">
        <v>41667</v>
      </c>
      <c r="B6" s="8">
        <v>6.73</v>
      </c>
      <c r="C6" s="8">
        <v>6.75</v>
      </c>
      <c r="D6" s="8">
        <v>6.77</v>
      </c>
      <c r="E6" s="8">
        <v>6.8</v>
      </c>
      <c r="F6" s="8">
        <v>6.87</v>
      </c>
      <c r="G6" s="8">
        <v>6.9</v>
      </c>
      <c r="H6" s="8">
        <v>7.05</v>
      </c>
      <c r="I6" s="8">
        <v>7.24</v>
      </c>
      <c r="J6" s="8">
        <v>7.48</v>
      </c>
      <c r="K6" s="8">
        <v>7.84</v>
      </c>
      <c r="L6" s="8">
        <v>8.17</v>
      </c>
      <c r="M6" s="8">
        <v>8.74</v>
      </c>
    </row>
    <row r="7" spans="1:13" ht="15.75" thickBot="1" x14ac:dyDescent="0.3">
      <c r="A7" s="2">
        <v>41664</v>
      </c>
      <c r="B7" s="8">
        <v>6.66</v>
      </c>
      <c r="C7" s="8">
        <v>6.68</v>
      </c>
      <c r="D7" s="8">
        <v>6.71</v>
      </c>
      <c r="E7" s="8">
        <v>6.74</v>
      </c>
      <c r="F7" s="8">
        <v>6.84</v>
      </c>
      <c r="G7" s="8">
        <v>6.9</v>
      </c>
      <c r="H7" s="8">
        <v>7.06</v>
      </c>
      <c r="I7" s="8">
        <v>7.22</v>
      </c>
      <c r="J7" s="8">
        <v>7.47</v>
      </c>
      <c r="K7" s="8">
        <v>7.85</v>
      </c>
      <c r="L7" s="8">
        <v>8.18</v>
      </c>
      <c r="M7" s="8">
        <v>8.77</v>
      </c>
    </row>
    <row r="8" spans="1:13" ht="15.75" thickBot="1" x14ac:dyDescent="0.3">
      <c r="A8" s="2">
        <v>41663</v>
      </c>
      <c r="B8" s="8">
        <v>6.64</v>
      </c>
      <c r="C8" s="8">
        <v>6.67</v>
      </c>
      <c r="D8" s="8">
        <v>6.69</v>
      </c>
      <c r="E8" s="8">
        <v>6.71</v>
      </c>
      <c r="F8" s="8">
        <v>6.78</v>
      </c>
      <c r="G8" s="8">
        <v>6.84</v>
      </c>
      <c r="H8" s="8">
        <v>7.02</v>
      </c>
      <c r="I8" s="8">
        <v>7.22</v>
      </c>
      <c r="J8" s="8">
        <v>7.48</v>
      </c>
      <c r="K8" s="8">
        <v>7.86</v>
      </c>
      <c r="L8" s="8">
        <v>8.2100000000000009</v>
      </c>
      <c r="M8" s="8">
        <v>8.81</v>
      </c>
    </row>
    <row r="9" spans="1:13" ht="15.75" thickBot="1" x14ac:dyDescent="0.3">
      <c r="A9" s="2">
        <v>41662</v>
      </c>
      <c r="B9" s="8">
        <v>6.64</v>
      </c>
      <c r="C9" s="8">
        <v>6.67</v>
      </c>
      <c r="D9" s="8">
        <v>6.7</v>
      </c>
      <c r="E9" s="8">
        <v>6.72</v>
      </c>
      <c r="F9" s="8">
        <v>6.79</v>
      </c>
      <c r="G9" s="8">
        <v>6.84</v>
      </c>
      <c r="H9" s="8">
        <v>7</v>
      </c>
      <c r="I9" s="8">
        <v>7.18</v>
      </c>
      <c r="J9" s="8">
        <v>7.45</v>
      </c>
      <c r="K9" s="8">
        <v>7.83</v>
      </c>
      <c r="L9" s="8">
        <v>8.17</v>
      </c>
      <c r="M9" s="8">
        <v>8.75</v>
      </c>
    </row>
    <row r="10" spans="1:13" ht="15.75" thickBot="1" x14ac:dyDescent="0.3">
      <c r="A10" s="2">
        <v>41661</v>
      </c>
      <c r="B10" s="8">
        <v>6.64</v>
      </c>
      <c r="C10" s="8">
        <v>6.67</v>
      </c>
      <c r="D10" s="8">
        <v>6.69</v>
      </c>
      <c r="E10" s="8">
        <v>6.71</v>
      </c>
      <c r="F10" s="8">
        <v>6.79</v>
      </c>
      <c r="G10" s="8">
        <v>6.85</v>
      </c>
      <c r="H10" s="8">
        <v>7.02</v>
      </c>
      <c r="I10" s="8">
        <v>7.2</v>
      </c>
      <c r="J10" s="8">
        <v>7.47</v>
      </c>
      <c r="K10" s="8">
        <v>7.87</v>
      </c>
      <c r="L10" s="8">
        <v>8.2200000000000006</v>
      </c>
      <c r="M10" s="8">
        <v>8.82</v>
      </c>
    </row>
    <row r="11" spans="1:13" ht="15.75" thickBot="1" x14ac:dyDescent="0.3">
      <c r="A11" s="2">
        <v>41660</v>
      </c>
      <c r="B11" s="8">
        <v>6.64</v>
      </c>
      <c r="C11" s="8">
        <v>6.67</v>
      </c>
      <c r="D11" s="8">
        <v>6.7</v>
      </c>
      <c r="E11" s="8">
        <v>6.72</v>
      </c>
      <c r="F11" s="8">
        <v>6.79</v>
      </c>
      <c r="G11" s="8">
        <v>6.85</v>
      </c>
      <c r="H11" s="8">
        <v>7.02</v>
      </c>
      <c r="I11" s="8">
        <v>7.22</v>
      </c>
      <c r="J11" s="8">
        <v>7.51</v>
      </c>
      <c r="K11" s="8">
        <v>7.92</v>
      </c>
      <c r="L11" s="8">
        <v>8.27</v>
      </c>
      <c r="M11" s="8">
        <v>8.86</v>
      </c>
    </row>
    <row r="12" spans="1:13" ht="15.75" thickBot="1" x14ac:dyDescent="0.3">
      <c r="A12" s="2">
        <v>41657</v>
      </c>
      <c r="B12" s="8">
        <v>6.64</v>
      </c>
      <c r="C12" s="8">
        <v>6.67</v>
      </c>
      <c r="D12" s="8">
        <v>6.7</v>
      </c>
      <c r="E12" s="8">
        <v>6.72</v>
      </c>
      <c r="F12" s="8">
        <v>6.8</v>
      </c>
      <c r="G12" s="8">
        <v>6.86</v>
      </c>
      <c r="H12" s="8">
        <v>7.02</v>
      </c>
      <c r="I12" s="8">
        <v>7.2</v>
      </c>
      <c r="J12" s="8">
        <v>7.47</v>
      </c>
      <c r="K12" s="8">
        <v>7.86</v>
      </c>
      <c r="L12" s="8">
        <v>8.2100000000000009</v>
      </c>
      <c r="M12" s="8">
        <v>8.7899999999999991</v>
      </c>
    </row>
    <row r="13" spans="1:13" ht="15.75" thickBot="1" x14ac:dyDescent="0.3">
      <c r="A13" s="2">
        <v>41656</v>
      </c>
      <c r="B13" s="8">
        <v>6.61</v>
      </c>
      <c r="C13" s="8">
        <v>6.64</v>
      </c>
      <c r="D13" s="8">
        <v>6.66</v>
      </c>
      <c r="E13" s="8">
        <v>6.68</v>
      </c>
      <c r="F13" s="8">
        <v>6.75</v>
      </c>
      <c r="G13" s="8">
        <v>6.83</v>
      </c>
      <c r="H13" s="8">
        <v>7.02</v>
      </c>
      <c r="I13" s="8">
        <v>7.23</v>
      </c>
      <c r="J13" s="8">
        <v>7.51</v>
      </c>
      <c r="K13" s="8">
        <v>7.91</v>
      </c>
      <c r="L13" s="8">
        <v>8.26</v>
      </c>
      <c r="M13" s="8">
        <v>8.84</v>
      </c>
    </row>
    <row r="14" spans="1:13" ht="15.75" thickBot="1" x14ac:dyDescent="0.3">
      <c r="A14" s="2">
        <v>41655</v>
      </c>
      <c r="B14" s="8">
        <v>6.68</v>
      </c>
      <c r="C14" s="8">
        <v>6.71</v>
      </c>
      <c r="D14" s="8">
        <v>6.73</v>
      </c>
      <c r="E14" s="8">
        <v>6.75</v>
      </c>
      <c r="F14" s="8">
        <v>6.8</v>
      </c>
      <c r="G14" s="8">
        <v>6.85</v>
      </c>
      <c r="H14" s="8">
        <v>7.03</v>
      </c>
      <c r="I14" s="8">
        <v>7.24</v>
      </c>
      <c r="J14" s="8">
        <v>7.51</v>
      </c>
      <c r="K14" s="8">
        <v>7.91</v>
      </c>
      <c r="L14" s="8">
        <v>8.25</v>
      </c>
      <c r="M14" s="8">
        <v>8.84</v>
      </c>
    </row>
    <row r="15" spans="1:13" ht="15.75" thickBot="1" x14ac:dyDescent="0.3">
      <c r="A15" s="2">
        <v>41654</v>
      </c>
      <c r="B15" s="8">
        <v>6.62</v>
      </c>
      <c r="C15" s="8">
        <v>6.64</v>
      </c>
      <c r="D15" s="8">
        <v>6.67</v>
      </c>
      <c r="E15" s="8">
        <v>6.7</v>
      </c>
      <c r="F15" s="8">
        <v>6.79</v>
      </c>
      <c r="G15" s="8">
        <v>6.85</v>
      </c>
      <c r="H15" s="8">
        <v>7.03</v>
      </c>
      <c r="I15" s="8">
        <v>7.23</v>
      </c>
      <c r="J15" s="8">
        <v>7.51</v>
      </c>
      <c r="K15" s="8">
        <v>7.9</v>
      </c>
      <c r="L15" s="8">
        <v>8.24</v>
      </c>
      <c r="M15" s="8">
        <v>8.81</v>
      </c>
    </row>
    <row r="16" spans="1:13" ht="15.75" thickBot="1" x14ac:dyDescent="0.3">
      <c r="A16" s="2">
        <v>41653</v>
      </c>
      <c r="B16" s="8">
        <v>6.64</v>
      </c>
      <c r="C16" s="8">
        <v>6.67</v>
      </c>
      <c r="D16" s="8">
        <v>6.69</v>
      </c>
      <c r="E16" s="8">
        <v>6.71</v>
      </c>
      <c r="F16" s="8">
        <v>6.75</v>
      </c>
      <c r="G16" s="8">
        <v>6.8</v>
      </c>
      <c r="H16" s="8">
        <v>6.99</v>
      </c>
      <c r="I16" s="8">
        <v>7.2</v>
      </c>
      <c r="J16" s="8">
        <v>7.49</v>
      </c>
      <c r="K16" s="8">
        <v>7.88</v>
      </c>
      <c r="L16" s="8">
        <v>8.2200000000000006</v>
      </c>
      <c r="M16" s="8">
        <v>8.7899999999999991</v>
      </c>
    </row>
    <row r="17" spans="1:13" ht="15.75" thickBot="1" x14ac:dyDescent="0.3">
      <c r="A17" s="2">
        <v>41650</v>
      </c>
      <c r="B17" s="8">
        <v>6.54</v>
      </c>
      <c r="C17" s="8">
        <v>6.59</v>
      </c>
      <c r="D17" s="8">
        <v>6.64</v>
      </c>
      <c r="E17" s="8">
        <v>6.67</v>
      </c>
      <c r="F17" s="8">
        <v>6.75</v>
      </c>
      <c r="G17" s="8">
        <v>6.82</v>
      </c>
      <c r="H17" s="8">
        <v>7</v>
      </c>
      <c r="I17" s="8">
        <v>7.21</v>
      </c>
      <c r="J17" s="8">
        <v>7.52</v>
      </c>
      <c r="K17" s="8">
        <v>7.97</v>
      </c>
      <c r="L17" s="8">
        <v>8.36</v>
      </c>
      <c r="M17" s="8">
        <v>9.01</v>
      </c>
    </row>
    <row r="18" spans="1:13" ht="15.75" thickBot="1" x14ac:dyDescent="0.3">
      <c r="A18" s="2">
        <v>41649</v>
      </c>
      <c r="B18" s="8">
        <v>6.39</v>
      </c>
      <c r="C18" s="8">
        <v>6.49</v>
      </c>
      <c r="D18" s="8">
        <v>6.59</v>
      </c>
      <c r="E18" s="8">
        <v>6.66</v>
      </c>
      <c r="F18" s="8">
        <v>6.81</v>
      </c>
      <c r="G18" s="8">
        <v>6.88</v>
      </c>
      <c r="H18" s="8">
        <v>7.07</v>
      </c>
      <c r="I18" s="8">
        <v>7.28</v>
      </c>
      <c r="J18" s="8">
        <v>7.56</v>
      </c>
      <c r="K18" s="8">
        <v>7.98</v>
      </c>
      <c r="L18" s="8">
        <v>8.36</v>
      </c>
      <c r="M18" s="8">
        <v>9</v>
      </c>
    </row>
    <row r="19" spans="1:13" ht="15.75" thickBot="1" x14ac:dyDescent="0.3">
      <c r="A19" s="2">
        <v>41648</v>
      </c>
      <c r="B19" s="8">
        <v>6.39</v>
      </c>
      <c r="C19" s="8">
        <v>6.45</v>
      </c>
      <c r="D19" s="8">
        <v>6.52</v>
      </c>
      <c r="E19" s="8">
        <v>6.58</v>
      </c>
      <c r="F19" s="8">
        <v>6.75</v>
      </c>
      <c r="G19" s="8">
        <v>6.84</v>
      </c>
      <c r="H19" s="8">
        <v>7.04</v>
      </c>
      <c r="I19" s="8">
        <v>7.26</v>
      </c>
      <c r="J19" s="8">
        <v>7.56</v>
      </c>
      <c r="K19" s="8">
        <v>8.02</v>
      </c>
      <c r="L19" s="8">
        <v>8.42</v>
      </c>
      <c r="M19" s="8">
        <v>9.09</v>
      </c>
    </row>
    <row r="20" spans="1:13" ht="15.75" thickBot="1" x14ac:dyDescent="0.3">
      <c r="A20" s="2">
        <v>41647</v>
      </c>
      <c r="B20" s="8">
        <v>6.37</v>
      </c>
      <c r="C20" s="8">
        <v>6.41</v>
      </c>
      <c r="D20" s="8">
        <v>6.45</v>
      </c>
      <c r="E20" s="8">
        <v>6.5</v>
      </c>
      <c r="F20" s="8">
        <v>6.68</v>
      </c>
      <c r="G20" s="8">
        <v>6.8</v>
      </c>
      <c r="H20" s="8">
        <v>7.03</v>
      </c>
      <c r="I20" s="8">
        <v>7.26</v>
      </c>
      <c r="J20" s="8">
        <v>7.55</v>
      </c>
      <c r="K20" s="8">
        <v>7.98</v>
      </c>
      <c r="L20" s="8">
        <v>8.3699999999999992</v>
      </c>
      <c r="M20" s="8">
        <v>9.0399999999999991</v>
      </c>
    </row>
    <row r="21" spans="1:13" ht="15.75" thickBot="1" x14ac:dyDescent="0.3">
      <c r="A21" s="2">
        <v>41643</v>
      </c>
      <c r="B21" s="8">
        <v>6.41</v>
      </c>
      <c r="C21" s="8">
        <v>6.43</v>
      </c>
      <c r="D21" s="8">
        <v>6.47</v>
      </c>
      <c r="E21" s="8">
        <v>6.52</v>
      </c>
      <c r="F21" s="8">
        <v>6.73</v>
      </c>
      <c r="G21" s="8">
        <v>6.88</v>
      </c>
      <c r="H21" s="8">
        <v>7.11</v>
      </c>
      <c r="I21" s="8">
        <v>7.31</v>
      </c>
      <c r="J21" s="8">
        <v>7.6</v>
      </c>
      <c r="K21" s="8">
        <v>8.0399999999999991</v>
      </c>
      <c r="L21" s="8">
        <v>8.4499999999999993</v>
      </c>
      <c r="M21" s="8">
        <v>9.14</v>
      </c>
    </row>
    <row r="22" spans="1:13" ht="15.75" thickBot="1" x14ac:dyDescent="0.3">
      <c r="A22" s="2">
        <v>41642</v>
      </c>
      <c r="B22" s="8">
        <v>5.79</v>
      </c>
      <c r="C22" s="8">
        <v>5.99</v>
      </c>
      <c r="D22" s="8">
        <v>6.18</v>
      </c>
      <c r="E22" s="8">
        <v>6.35</v>
      </c>
      <c r="F22" s="8">
        <v>6.75</v>
      </c>
      <c r="G22" s="8">
        <v>6.89</v>
      </c>
      <c r="H22" s="8">
        <v>7.09</v>
      </c>
      <c r="I22" s="8">
        <v>7.29</v>
      </c>
      <c r="J22" s="8">
        <v>7.58</v>
      </c>
      <c r="K22" s="8">
        <v>8.0500000000000007</v>
      </c>
      <c r="L22" s="8">
        <v>8.48</v>
      </c>
      <c r="M22" s="8">
        <v>9.23</v>
      </c>
    </row>
    <row r="23" spans="1:13" ht="15.75" thickBot="1" x14ac:dyDescent="0.3">
      <c r="A23" s="2">
        <v>41641</v>
      </c>
      <c r="B23" s="8">
        <v>6.16</v>
      </c>
      <c r="C23" s="8">
        <v>6.27</v>
      </c>
      <c r="D23" s="8">
        <v>6.38</v>
      </c>
      <c r="E23" s="8">
        <v>6.49</v>
      </c>
      <c r="F23" s="8">
        <v>6.79</v>
      </c>
      <c r="G23" s="8">
        <v>6.93</v>
      </c>
      <c r="H23" s="8">
        <v>7.15</v>
      </c>
      <c r="I23" s="8">
        <v>7.35</v>
      </c>
      <c r="J23" s="8">
        <v>7.63</v>
      </c>
      <c r="K23" s="8">
        <v>8.06</v>
      </c>
      <c r="L23" s="8">
        <v>8.49</v>
      </c>
      <c r="M23" s="8">
        <v>9.25</v>
      </c>
    </row>
    <row r="24" spans="1:13" ht="15.75" thickBot="1" x14ac:dyDescent="0.3">
      <c r="A24" s="2">
        <v>41636</v>
      </c>
      <c r="B24" s="8">
        <v>6.46</v>
      </c>
      <c r="C24" s="8">
        <v>6.51</v>
      </c>
      <c r="D24" s="8">
        <v>6.57</v>
      </c>
      <c r="E24" s="8">
        <v>6.62</v>
      </c>
      <c r="F24" s="8">
        <v>6.84</v>
      </c>
      <c r="G24" s="8">
        <v>6.98</v>
      </c>
      <c r="H24" s="8">
        <v>7.18</v>
      </c>
      <c r="I24" s="8">
        <v>7.36</v>
      </c>
      <c r="J24" s="8">
        <v>7.64</v>
      </c>
      <c r="K24" s="8">
        <v>8.09</v>
      </c>
      <c r="L24" s="8">
        <v>8.5299999999999994</v>
      </c>
      <c r="M24" s="8">
        <v>9.2799999999999994</v>
      </c>
    </row>
    <row r="25" spans="1:13" ht="15.75" thickBot="1" x14ac:dyDescent="0.3">
      <c r="A25" s="2">
        <v>41635</v>
      </c>
      <c r="B25" s="8">
        <v>6.18</v>
      </c>
      <c r="C25" s="8">
        <v>6.3</v>
      </c>
      <c r="D25" s="8">
        <v>6.43</v>
      </c>
      <c r="E25" s="8">
        <v>6.53</v>
      </c>
      <c r="F25" s="8">
        <v>6.81</v>
      </c>
      <c r="G25" s="8">
        <v>6.94</v>
      </c>
      <c r="H25" s="8">
        <v>7.14</v>
      </c>
      <c r="I25" s="8">
        <v>7.35</v>
      </c>
      <c r="J25" s="8">
        <v>7.66</v>
      </c>
      <c r="K25" s="8">
        <v>8.1999999999999993</v>
      </c>
      <c r="L25" s="8">
        <v>8.7100000000000009</v>
      </c>
      <c r="M25" s="8">
        <v>9.57</v>
      </c>
    </row>
    <row r="26" spans="1:13" ht="15.75" thickBot="1" x14ac:dyDescent="0.3">
      <c r="A26" s="2">
        <v>41634</v>
      </c>
      <c r="B26" s="8">
        <v>6.49</v>
      </c>
      <c r="C26" s="8">
        <v>6.56</v>
      </c>
      <c r="D26" s="8">
        <v>6.63</v>
      </c>
      <c r="E26" s="8">
        <v>6.7</v>
      </c>
      <c r="F26" s="8">
        <v>6.88</v>
      </c>
      <c r="G26" s="8">
        <v>6.98</v>
      </c>
      <c r="H26" s="8">
        <v>7.17</v>
      </c>
      <c r="I26" s="8">
        <v>7.37</v>
      </c>
      <c r="J26" s="8">
        <v>7.65</v>
      </c>
      <c r="K26" s="8">
        <v>8.1</v>
      </c>
      <c r="L26" s="8">
        <v>8.5399999999999991</v>
      </c>
      <c r="M26" s="8">
        <v>9.32</v>
      </c>
    </row>
    <row r="27" spans="1:13" ht="15.75" thickBot="1" x14ac:dyDescent="0.3">
      <c r="A27" s="2">
        <v>41633</v>
      </c>
      <c r="B27" s="8">
        <v>6.71</v>
      </c>
      <c r="C27" s="8">
        <v>6.73</v>
      </c>
      <c r="D27" s="8">
        <v>6.76</v>
      </c>
      <c r="E27" s="8">
        <v>6.78</v>
      </c>
      <c r="F27" s="8">
        <v>6.89</v>
      </c>
      <c r="G27" s="8">
        <v>7</v>
      </c>
      <c r="H27" s="8">
        <v>7.16</v>
      </c>
      <c r="I27" s="8">
        <v>7.34</v>
      </c>
      <c r="J27" s="8">
        <v>7.63</v>
      </c>
      <c r="K27" s="8">
        <v>8.08</v>
      </c>
      <c r="L27" s="8">
        <v>8.51</v>
      </c>
      <c r="M27" s="8">
        <v>9.27</v>
      </c>
    </row>
    <row r="28" spans="1:13" ht="15.75" thickBot="1" x14ac:dyDescent="0.3">
      <c r="A28" s="2">
        <v>41632</v>
      </c>
      <c r="B28" s="8">
        <v>6.69</v>
      </c>
      <c r="C28" s="8">
        <v>6.71</v>
      </c>
      <c r="D28" s="8">
        <v>6.73</v>
      </c>
      <c r="E28" s="8">
        <v>6.76</v>
      </c>
      <c r="F28" s="8">
        <v>6.9</v>
      </c>
      <c r="G28" s="8">
        <v>7.01</v>
      </c>
      <c r="H28" s="8">
        <v>7.17</v>
      </c>
      <c r="I28" s="8">
        <v>7.34</v>
      </c>
      <c r="J28" s="8">
        <v>7.62</v>
      </c>
      <c r="K28" s="8">
        <v>8.06</v>
      </c>
      <c r="L28" s="8">
        <v>8.49</v>
      </c>
      <c r="M28" s="8">
        <v>9.25</v>
      </c>
    </row>
    <row r="29" spans="1:13" ht="15.75" thickBot="1" x14ac:dyDescent="0.3">
      <c r="A29" s="2">
        <v>41629</v>
      </c>
      <c r="B29" s="8">
        <v>6.78</v>
      </c>
      <c r="C29" s="8">
        <v>6.8</v>
      </c>
      <c r="D29" s="8">
        <v>6.82</v>
      </c>
      <c r="E29" s="8">
        <v>6.83</v>
      </c>
      <c r="F29" s="8">
        <v>6.91</v>
      </c>
      <c r="G29" s="8">
        <v>6.99</v>
      </c>
      <c r="H29" s="8">
        <v>7.15</v>
      </c>
      <c r="I29" s="8">
        <v>7.34</v>
      </c>
      <c r="J29" s="8">
        <v>7.63</v>
      </c>
      <c r="K29" s="8">
        <v>8.07</v>
      </c>
      <c r="L29" s="8">
        <v>8.49</v>
      </c>
      <c r="M29" s="8">
        <v>9.24</v>
      </c>
    </row>
    <row r="30" spans="1:13" ht="15.75" thickBot="1" x14ac:dyDescent="0.3">
      <c r="A30" s="2">
        <v>41628</v>
      </c>
      <c r="B30" s="8">
        <v>6.83</v>
      </c>
      <c r="C30" s="8">
        <v>6.85</v>
      </c>
      <c r="D30" s="8">
        <v>6.87</v>
      </c>
      <c r="E30" s="8">
        <v>6.88</v>
      </c>
      <c r="F30" s="8">
        <v>6.95</v>
      </c>
      <c r="G30" s="8">
        <v>7.01</v>
      </c>
      <c r="H30" s="8">
        <v>7.16</v>
      </c>
      <c r="I30" s="8">
        <v>7.33</v>
      </c>
      <c r="J30" s="8">
        <v>7.6</v>
      </c>
      <c r="K30" s="8">
        <v>8.01</v>
      </c>
      <c r="L30" s="8">
        <v>8.4</v>
      </c>
      <c r="M30" s="8">
        <v>9.1</v>
      </c>
    </row>
    <row r="31" spans="1:13" ht="15.75" thickBot="1" x14ac:dyDescent="0.3">
      <c r="A31" s="2">
        <v>41627</v>
      </c>
      <c r="B31" s="8">
        <v>6.89</v>
      </c>
      <c r="C31" s="8">
        <v>6.91</v>
      </c>
      <c r="D31" s="8">
        <v>6.93</v>
      </c>
      <c r="E31" s="8">
        <v>6.94</v>
      </c>
      <c r="F31" s="8">
        <v>7.01</v>
      </c>
      <c r="G31" s="8">
        <v>7.06</v>
      </c>
      <c r="H31" s="8">
        <v>7.17</v>
      </c>
      <c r="I31" s="8">
        <v>7.32</v>
      </c>
      <c r="J31" s="8">
        <v>7.59</v>
      </c>
      <c r="K31" s="8">
        <v>8.01</v>
      </c>
      <c r="L31" s="8">
        <v>8.4</v>
      </c>
      <c r="M31" s="8">
        <v>9.11</v>
      </c>
    </row>
    <row r="32" spans="1:13" ht="15.75" thickBot="1" x14ac:dyDescent="0.3">
      <c r="A32" s="2">
        <v>41626</v>
      </c>
      <c r="B32" s="8">
        <v>6.91</v>
      </c>
      <c r="C32" s="8">
        <v>6.93</v>
      </c>
      <c r="D32" s="8">
        <v>6.94</v>
      </c>
      <c r="E32" s="8">
        <v>6.96</v>
      </c>
      <c r="F32" s="8">
        <v>7.03</v>
      </c>
      <c r="G32" s="8">
        <v>7.09</v>
      </c>
      <c r="H32" s="8">
        <v>7.22</v>
      </c>
      <c r="I32" s="8">
        <v>7.37</v>
      </c>
      <c r="J32" s="8">
        <v>7.63</v>
      </c>
      <c r="K32" s="8">
        <v>8.0299999999999994</v>
      </c>
      <c r="L32" s="8">
        <v>8.41</v>
      </c>
      <c r="M32" s="8">
        <v>9.1199999999999992</v>
      </c>
    </row>
    <row r="33" spans="1:13" ht="15.75" thickBot="1" x14ac:dyDescent="0.3">
      <c r="A33" s="2">
        <v>41625</v>
      </c>
      <c r="B33" s="8">
        <v>6.94</v>
      </c>
      <c r="C33" s="8">
        <v>6.96</v>
      </c>
      <c r="D33" s="8">
        <v>6.97</v>
      </c>
      <c r="E33" s="8">
        <v>6.98</v>
      </c>
      <c r="F33" s="8">
        <v>7.03</v>
      </c>
      <c r="G33" s="8">
        <v>7.09</v>
      </c>
      <c r="H33" s="8">
        <v>7.23</v>
      </c>
      <c r="I33" s="8">
        <v>7.4</v>
      </c>
      <c r="J33" s="8">
        <v>7.64</v>
      </c>
      <c r="K33" s="8">
        <v>8</v>
      </c>
      <c r="L33" s="8">
        <v>8.35</v>
      </c>
      <c r="M33" s="8">
        <v>9.0299999999999994</v>
      </c>
    </row>
    <row r="34" spans="1:13" ht="15.75" thickBot="1" x14ac:dyDescent="0.3">
      <c r="A34" s="2">
        <v>41622</v>
      </c>
      <c r="B34" s="8">
        <v>6.9</v>
      </c>
      <c r="C34" s="8">
        <v>6.92</v>
      </c>
      <c r="D34" s="8">
        <v>6.95</v>
      </c>
      <c r="E34" s="8">
        <v>6.97</v>
      </c>
      <c r="F34" s="8">
        <v>7.06</v>
      </c>
      <c r="G34" s="8">
        <v>7.13</v>
      </c>
      <c r="H34" s="8">
        <v>7.27</v>
      </c>
      <c r="I34" s="8">
        <v>7.42</v>
      </c>
      <c r="J34" s="8">
        <v>7.63</v>
      </c>
      <c r="K34" s="8">
        <v>7.97</v>
      </c>
      <c r="L34" s="8">
        <v>8.31</v>
      </c>
      <c r="M34" s="8">
        <v>8.98</v>
      </c>
    </row>
    <row r="35" spans="1:13" ht="15.75" thickBot="1" x14ac:dyDescent="0.3">
      <c r="A35" s="2">
        <v>41621</v>
      </c>
      <c r="B35" s="8">
        <v>7.08</v>
      </c>
      <c r="C35" s="8">
        <v>7.1</v>
      </c>
      <c r="D35" s="8">
        <v>7.11</v>
      </c>
      <c r="E35" s="8">
        <v>7.13</v>
      </c>
      <c r="F35" s="8">
        <v>7.18</v>
      </c>
      <c r="G35" s="8">
        <v>7.22</v>
      </c>
      <c r="H35" s="8">
        <v>7.34</v>
      </c>
      <c r="I35" s="8">
        <v>7.47</v>
      </c>
      <c r="J35" s="8">
        <v>7.65</v>
      </c>
      <c r="K35" s="8">
        <v>7.97</v>
      </c>
      <c r="L35" s="8">
        <v>8.3000000000000007</v>
      </c>
      <c r="M35" s="8">
        <v>8.9499999999999993</v>
      </c>
    </row>
    <row r="36" spans="1:13" ht="15.75" thickBot="1" x14ac:dyDescent="0.3">
      <c r="A36" s="2">
        <v>41620</v>
      </c>
      <c r="B36" s="8">
        <v>7.05</v>
      </c>
      <c r="C36" s="8">
        <v>7.07</v>
      </c>
      <c r="D36" s="8">
        <v>7.09</v>
      </c>
      <c r="E36" s="8">
        <v>7.12</v>
      </c>
      <c r="F36" s="8">
        <v>7.19</v>
      </c>
      <c r="G36" s="8">
        <v>7.24</v>
      </c>
      <c r="H36" s="8">
        <v>7.35</v>
      </c>
      <c r="I36" s="8">
        <v>7.47</v>
      </c>
      <c r="J36" s="8">
        <v>7.65</v>
      </c>
      <c r="K36" s="8">
        <v>7.97</v>
      </c>
      <c r="L36" s="8">
        <v>8.3000000000000007</v>
      </c>
      <c r="M36" s="8">
        <v>8.94</v>
      </c>
    </row>
    <row r="37" spans="1:13" ht="15.75" thickBot="1" x14ac:dyDescent="0.3">
      <c r="A37" s="2">
        <v>41619</v>
      </c>
      <c r="B37" s="8">
        <v>7.09</v>
      </c>
      <c r="C37" s="8">
        <v>7.11</v>
      </c>
      <c r="D37" s="8">
        <v>7.13</v>
      </c>
      <c r="E37" s="8">
        <v>7.14</v>
      </c>
      <c r="F37" s="8">
        <v>7.18</v>
      </c>
      <c r="G37" s="8">
        <v>7.22</v>
      </c>
      <c r="H37" s="8">
        <v>7.34</v>
      </c>
      <c r="I37" s="8">
        <v>7.47</v>
      </c>
      <c r="J37" s="8">
        <v>7.65</v>
      </c>
      <c r="K37" s="8">
        <v>7.96</v>
      </c>
      <c r="L37" s="8">
        <v>8.2899999999999991</v>
      </c>
      <c r="M37" s="8">
        <v>8.93</v>
      </c>
    </row>
    <row r="38" spans="1:13" ht="15.75" thickBot="1" x14ac:dyDescent="0.3">
      <c r="A38" s="2">
        <v>41618</v>
      </c>
      <c r="B38" s="8">
        <v>7.13</v>
      </c>
      <c r="C38" s="8">
        <v>7.14</v>
      </c>
      <c r="D38" s="8">
        <v>7.15</v>
      </c>
      <c r="E38" s="8">
        <v>7.16</v>
      </c>
      <c r="F38" s="8">
        <v>7.2</v>
      </c>
      <c r="G38" s="8">
        <v>7.24</v>
      </c>
      <c r="H38" s="8">
        <v>7.36</v>
      </c>
      <c r="I38" s="8">
        <v>7.47</v>
      </c>
      <c r="J38" s="8">
        <v>7.64</v>
      </c>
      <c r="K38" s="8">
        <v>7.96</v>
      </c>
      <c r="L38" s="8">
        <v>8.3000000000000007</v>
      </c>
      <c r="M38" s="8">
        <v>8.94</v>
      </c>
    </row>
    <row r="39" spans="1:13" ht="15.75" thickBot="1" x14ac:dyDescent="0.3">
      <c r="A39" s="2">
        <v>41615</v>
      </c>
      <c r="B39" s="8">
        <v>7.12</v>
      </c>
      <c r="C39" s="8">
        <v>7.13</v>
      </c>
      <c r="D39" s="8">
        <v>7.14</v>
      </c>
      <c r="E39" s="8">
        <v>7.15</v>
      </c>
      <c r="F39" s="8">
        <v>7.19</v>
      </c>
      <c r="G39" s="8">
        <v>7.24</v>
      </c>
      <c r="H39" s="8">
        <v>7.35</v>
      </c>
      <c r="I39" s="8">
        <v>7.46</v>
      </c>
      <c r="J39" s="8">
        <v>7.64</v>
      </c>
      <c r="K39" s="8">
        <v>7.97</v>
      </c>
      <c r="L39" s="8">
        <v>8.31</v>
      </c>
      <c r="M39" s="8">
        <v>8.9600000000000009</v>
      </c>
    </row>
    <row r="40" spans="1:13" ht="15.75" thickBot="1" x14ac:dyDescent="0.3">
      <c r="A40" s="2">
        <v>41614</v>
      </c>
      <c r="B40" s="8">
        <v>7.16</v>
      </c>
      <c r="C40" s="8">
        <v>7.17</v>
      </c>
      <c r="D40" s="8">
        <v>7.17</v>
      </c>
      <c r="E40" s="8">
        <v>7.18</v>
      </c>
      <c r="F40" s="8">
        <v>7.21</v>
      </c>
      <c r="G40" s="8">
        <v>7.26</v>
      </c>
      <c r="H40" s="8">
        <v>7.36</v>
      </c>
      <c r="I40" s="8">
        <v>7.47</v>
      </c>
      <c r="J40" s="8">
        <v>7.65</v>
      </c>
      <c r="K40" s="8">
        <v>7.97</v>
      </c>
      <c r="L40" s="8">
        <v>8.3000000000000007</v>
      </c>
      <c r="M40" s="8">
        <v>8.94</v>
      </c>
    </row>
    <row r="41" spans="1:13" ht="15.75" thickBot="1" x14ac:dyDescent="0.3">
      <c r="A41" s="2">
        <v>41613</v>
      </c>
      <c r="B41" s="8">
        <v>7.15</v>
      </c>
      <c r="C41" s="8">
        <v>7.15</v>
      </c>
      <c r="D41" s="8">
        <v>7.16</v>
      </c>
      <c r="E41" s="8">
        <v>7.16</v>
      </c>
      <c r="F41" s="8">
        <v>7.2</v>
      </c>
      <c r="G41" s="8">
        <v>7.25</v>
      </c>
      <c r="H41" s="8">
        <v>7.38</v>
      </c>
      <c r="I41" s="8">
        <v>7.5</v>
      </c>
      <c r="J41" s="8">
        <v>7.65</v>
      </c>
      <c r="K41" s="8">
        <v>7.96</v>
      </c>
      <c r="L41" s="8">
        <v>8.2799999999999994</v>
      </c>
      <c r="M41" s="8">
        <v>8.92</v>
      </c>
    </row>
    <row r="42" spans="1:13" ht="15.75" thickBot="1" x14ac:dyDescent="0.3">
      <c r="A42" s="2">
        <v>41612</v>
      </c>
      <c r="B42" s="8">
        <v>7.16</v>
      </c>
      <c r="C42" s="8">
        <v>7.17</v>
      </c>
      <c r="D42" s="8">
        <v>7.18</v>
      </c>
      <c r="E42" s="8">
        <v>7.18</v>
      </c>
      <c r="F42" s="8">
        <v>7.22</v>
      </c>
      <c r="G42" s="8">
        <v>7.27</v>
      </c>
      <c r="H42" s="8">
        <v>7.38</v>
      </c>
      <c r="I42" s="8">
        <v>7.48</v>
      </c>
      <c r="J42" s="8">
        <v>7.64</v>
      </c>
      <c r="K42" s="8">
        <v>7.95</v>
      </c>
      <c r="L42" s="8">
        <v>8.27</v>
      </c>
      <c r="M42" s="8">
        <v>8.9</v>
      </c>
    </row>
    <row r="43" spans="1:13" ht="15.75" thickBot="1" x14ac:dyDescent="0.3">
      <c r="A43" s="2">
        <v>41611</v>
      </c>
      <c r="B43" s="8">
        <v>7.17</v>
      </c>
      <c r="C43" s="8">
        <v>7.17</v>
      </c>
      <c r="D43" s="8">
        <v>7.18</v>
      </c>
      <c r="E43" s="8">
        <v>7.18</v>
      </c>
      <c r="F43" s="8">
        <v>7.22</v>
      </c>
      <c r="G43" s="8">
        <v>7.28</v>
      </c>
      <c r="H43" s="8">
        <v>7.4</v>
      </c>
      <c r="I43" s="8">
        <v>7.52</v>
      </c>
      <c r="J43" s="8">
        <v>7.67</v>
      </c>
      <c r="K43" s="8">
        <v>7.97</v>
      </c>
      <c r="L43" s="8">
        <v>8.3000000000000007</v>
      </c>
      <c r="M43" s="8">
        <v>8.93</v>
      </c>
    </row>
    <row r="44" spans="1:13" ht="15.75" thickBot="1" x14ac:dyDescent="0.3">
      <c r="A44" s="2">
        <v>41608</v>
      </c>
      <c r="B44" s="8">
        <v>7.17</v>
      </c>
      <c r="C44" s="8">
        <v>7.18</v>
      </c>
      <c r="D44" s="8">
        <v>7.18</v>
      </c>
      <c r="E44" s="8">
        <v>7.19</v>
      </c>
      <c r="F44" s="8">
        <v>7.22</v>
      </c>
      <c r="G44" s="8">
        <v>7.27</v>
      </c>
      <c r="H44" s="8">
        <v>7.39</v>
      </c>
      <c r="I44" s="8">
        <v>7.5</v>
      </c>
      <c r="J44" s="8">
        <v>7.65</v>
      </c>
      <c r="K44" s="8">
        <v>7.94</v>
      </c>
      <c r="L44" s="8">
        <v>8.26</v>
      </c>
      <c r="M44" s="8">
        <v>8.9</v>
      </c>
    </row>
    <row r="45" spans="1:13" ht="15.75" thickBot="1" x14ac:dyDescent="0.3">
      <c r="A45" s="2">
        <v>41607</v>
      </c>
      <c r="B45" s="8">
        <v>7.23</v>
      </c>
      <c r="C45" s="8">
        <v>7.23</v>
      </c>
      <c r="D45" s="8">
        <v>7.24</v>
      </c>
      <c r="E45" s="8">
        <v>7.24</v>
      </c>
      <c r="F45" s="8">
        <v>7.28</v>
      </c>
      <c r="G45" s="8">
        <v>7.33</v>
      </c>
      <c r="H45" s="8">
        <v>7.43</v>
      </c>
      <c r="I45" s="8">
        <v>7.52</v>
      </c>
      <c r="J45" s="8">
        <v>7.65</v>
      </c>
      <c r="K45" s="8">
        <v>7.93</v>
      </c>
      <c r="L45" s="8">
        <v>8.25</v>
      </c>
      <c r="M45" s="8">
        <v>8.8800000000000008</v>
      </c>
    </row>
    <row r="46" spans="1:13" ht="15.75" thickBot="1" x14ac:dyDescent="0.3">
      <c r="A46" s="2">
        <v>41606</v>
      </c>
      <c r="B46" s="8">
        <v>7.21</v>
      </c>
      <c r="C46" s="8">
        <v>7.22</v>
      </c>
      <c r="D46" s="8">
        <v>7.23</v>
      </c>
      <c r="E46" s="8">
        <v>7.24</v>
      </c>
      <c r="F46" s="8">
        <v>7.28</v>
      </c>
      <c r="G46" s="8">
        <v>7.34</v>
      </c>
      <c r="H46" s="8">
        <v>7.43</v>
      </c>
      <c r="I46" s="8">
        <v>7.52</v>
      </c>
      <c r="J46" s="8">
        <v>7.66</v>
      </c>
      <c r="K46" s="8">
        <v>7.95</v>
      </c>
      <c r="L46" s="8">
        <v>8.27</v>
      </c>
      <c r="M46" s="8">
        <v>8.9</v>
      </c>
    </row>
    <row r="47" spans="1:13" ht="15.75" thickBot="1" x14ac:dyDescent="0.3">
      <c r="A47" s="2">
        <v>41605</v>
      </c>
      <c r="B47" s="8">
        <v>7.2</v>
      </c>
      <c r="C47" s="8">
        <v>7.21</v>
      </c>
      <c r="D47" s="8">
        <v>7.22</v>
      </c>
      <c r="E47" s="8">
        <v>7.23</v>
      </c>
      <c r="F47" s="8">
        <v>7.28</v>
      </c>
      <c r="G47" s="8">
        <v>7.33</v>
      </c>
      <c r="H47" s="8">
        <v>7.42</v>
      </c>
      <c r="I47" s="8">
        <v>7.5</v>
      </c>
      <c r="J47" s="8">
        <v>7.65</v>
      </c>
      <c r="K47" s="8">
        <v>7.94</v>
      </c>
      <c r="L47" s="8">
        <v>8.26</v>
      </c>
      <c r="M47" s="8">
        <v>8.89</v>
      </c>
    </row>
    <row r="48" spans="1:13" ht="15.75" thickBot="1" x14ac:dyDescent="0.3">
      <c r="A48" s="2">
        <v>41604</v>
      </c>
      <c r="B48" s="8">
        <v>7.26</v>
      </c>
      <c r="C48" s="8">
        <v>7.27</v>
      </c>
      <c r="D48" s="8">
        <v>7.27</v>
      </c>
      <c r="E48" s="8">
        <v>7.28</v>
      </c>
      <c r="F48" s="8">
        <v>7.32</v>
      </c>
      <c r="G48" s="8">
        <v>7.35</v>
      </c>
      <c r="H48" s="8">
        <v>7.43</v>
      </c>
      <c r="I48" s="8">
        <v>7.52</v>
      </c>
      <c r="J48" s="8">
        <v>7.66</v>
      </c>
      <c r="K48" s="8">
        <v>7.95</v>
      </c>
      <c r="L48" s="8">
        <v>8.26</v>
      </c>
      <c r="M48" s="8">
        <v>8.8800000000000008</v>
      </c>
    </row>
    <row r="49" spans="1:13" ht="15.75" thickBot="1" x14ac:dyDescent="0.3">
      <c r="A49" s="2">
        <v>41601</v>
      </c>
      <c r="B49" s="8">
        <v>7.28</v>
      </c>
      <c r="C49" s="8">
        <v>7.29</v>
      </c>
      <c r="D49" s="8">
        <v>7.29</v>
      </c>
      <c r="E49" s="8">
        <v>7.3</v>
      </c>
      <c r="F49" s="8">
        <v>7.32</v>
      </c>
      <c r="G49" s="8">
        <v>7.36</v>
      </c>
      <c r="H49" s="8">
        <v>7.46</v>
      </c>
      <c r="I49" s="8">
        <v>7.55</v>
      </c>
      <c r="J49" s="8">
        <v>7.68</v>
      </c>
      <c r="K49" s="8">
        <v>7.96</v>
      </c>
      <c r="L49" s="8">
        <v>8.26</v>
      </c>
      <c r="M49" s="8">
        <v>8.89</v>
      </c>
    </row>
    <row r="50" spans="1:13" ht="15.75" thickBot="1" x14ac:dyDescent="0.3">
      <c r="A50" s="2">
        <v>41600</v>
      </c>
      <c r="B50" s="8">
        <v>7.29</v>
      </c>
      <c r="C50" s="8">
        <v>7.29</v>
      </c>
      <c r="D50" s="8">
        <v>7.3</v>
      </c>
      <c r="E50" s="8">
        <v>7.3</v>
      </c>
      <c r="F50" s="8">
        <v>7.32</v>
      </c>
      <c r="G50" s="8">
        <v>7.36</v>
      </c>
      <c r="H50" s="8">
        <v>7.45</v>
      </c>
      <c r="I50" s="8">
        <v>7.55</v>
      </c>
      <c r="J50" s="8">
        <v>7.68</v>
      </c>
      <c r="K50" s="8">
        <v>7.96</v>
      </c>
      <c r="L50" s="8">
        <v>8.26</v>
      </c>
      <c r="M50" s="8">
        <v>8.8800000000000008</v>
      </c>
    </row>
    <row r="51" spans="1:13" ht="15.75" thickBot="1" x14ac:dyDescent="0.3">
      <c r="A51" s="2">
        <v>41599</v>
      </c>
      <c r="B51" s="8">
        <v>7.31</v>
      </c>
      <c r="C51" s="8">
        <v>7.32</v>
      </c>
      <c r="D51" s="8">
        <v>7.32</v>
      </c>
      <c r="E51" s="8">
        <v>7.33</v>
      </c>
      <c r="F51" s="8">
        <v>7.36</v>
      </c>
      <c r="G51" s="8">
        <v>7.4</v>
      </c>
      <c r="H51" s="8">
        <v>7.48</v>
      </c>
      <c r="I51" s="8">
        <v>7.56</v>
      </c>
      <c r="J51" s="8">
        <v>7.68</v>
      </c>
      <c r="K51" s="8">
        <v>7.94</v>
      </c>
      <c r="L51" s="8">
        <v>8.24</v>
      </c>
      <c r="M51" s="8">
        <v>8.86</v>
      </c>
    </row>
    <row r="52" spans="1:13" ht="15.75" thickBot="1" x14ac:dyDescent="0.3">
      <c r="A52" s="2">
        <v>41598</v>
      </c>
      <c r="B52" s="8">
        <v>7.32</v>
      </c>
      <c r="C52" s="8">
        <v>7.33</v>
      </c>
      <c r="D52" s="8">
        <v>7.33</v>
      </c>
      <c r="E52" s="8">
        <v>7.33</v>
      </c>
      <c r="F52" s="8">
        <v>7.36</v>
      </c>
      <c r="G52" s="8">
        <v>7.4</v>
      </c>
      <c r="H52" s="8">
        <v>7.52</v>
      </c>
      <c r="I52" s="8">
        <v>7.61</v>
      </c>
      <c r="J52" s="8">
        <v>7.73</v>
      </c>
      <c r="K52" s="8">
        <v>7.97</v>
      </c>
      <c r="L52" s="8">
        <v>8.26</v>
      </c>
      <c r="M52" s="8">
        <v>8.8699999999999992</v>
      </c>
    </row>
    <row r="53" spans="1:13" ht="15.75" thickBot="1" x14ac:dyDescent="0.3">
      <c r="A53" s="2">
        <v>41597</v>
      </c>
      <c r="B53" s="8">
        <v>7.36</v>
      </c>
      <c r="C53" s="8">
        <v>7.36</v>
      </c>
      <c r="D53" s="8">
        <v>7.37</v>
      </c>
      <c r="E53" s="8">
        <v>7.37</v>
      </c>
      <c r="F53" s="8">
        <v>7.39</v>
      </c>
      <c r="G53" s="8">
        <v>7.43</v>
      </c>
      <c r="H53" s="8">
        <v>7.53</v>
      </c>
      <c r="I53" s="8">
        <v>7.62</v>
      </c>
      <c r="J53" s="8">
        <v>7.72</v>
      </c>
      <c r="K53" s="8">
        <v>7.96</v>
      </c>
      <c r="L53" s="8">
        <v>8.25</v>
      </c>
      <c r="M53" s="8">
        <v>8.85</v>
      </c>
    </row>
    <row r="54" spans="1:13" ht="15.75" thickBot="1" x14ac:dyDescent="0.3">
      <c r="A54" s="2">
        <v>41594</v>
      </c>
      <c r="B54" s="8">
        <v>7.39</v>
      </c>
      <c r="C54" s="8">
        <v>7.39</v>
      </c>
      <c r="D54" s="8">
        <v>7.39</v>
      </c>
      <c r="E54" s="8">
        <v>7.4</v>
      </c>
      <c r="F54" s="8">
        <v>7.41</v>
      </c>
      <c r="G54" s="8">
        <v>7.44</v>
      </c>
      <c r="H54" s="8">
        <v>7.53</v>
      </c>
      <c r="I54" s="8">
        <v>7.6</v>
      </c>
      <c r="J54" s="8">
        <v>7.7</v>
      </c>
      <c r="K54" s="8">
        <v>7.93</v>
      </c>
      <c r="L54" s="8">
        <v>8.2200000000000006</v>
      </c>
      <c r="M54" s="8">
        <v>8.83</v>
      </c>
    </row>
    <row r="55" spans="1:13" ht="15.75" thickBot="1" x14ac:dyDescent="0.3">
      <c r="A55" s="2">
        <v>41593</v>
      </c>
      <c r="B55" s="8">
        <v>7.37</v>
      </c>
      <c r="C55" s="8">
        <v>7.38</v>
      </c>
      <c r="D55" s="8">
        <v>7.38</v>
      </c>
      <c r="E55" s="8">
        <v>7.39</v>
      </c>
      <c r="F55" s="8">
        <v>7.43</v>
      </c>
      <c r="G55" s="8">
        <v>7.47</v>
      </c>
      <c r="H55" s="8">
        <v>7.57</v>
      </c>
      <c r="I55" s="8">
        <v>7.64</v>
      </c>
      <c r="J55" s="8">
        <v>7.71</v>
      </c>
      <c r="K55" s="8">
        <v>7.93</v>
      </c>
      <c r="L55" s="8">
        <v>8.2200000000000006</v>
      </c>
      <c r="M55" s="8">
        <v>8.83</v>
      </c>
    </row>
    <row r="56" spans="1:13" ht="15.75" thickBot="1" x14ac:dyDescent="0.3">
      <c r="A56" s="2">
        <v>41592</v>
      </c>
      <c r="B56" s="8">
        <v>7.46</v>
      </c>
      <c r="C56" s="8">
        <v>7.46</v>
      </c>
      <c r="D56" s="8">
        <v>7.46</v>
      </c>
      <c r="E56" s="8">
        <v>7.46</v>
      </c>
      <c r="F56" s="8">
        <v>7.48</v>
      </c>
      <c r="G56" s="8">
        <v>7.51</v>
      </c>
      <c r="H56" s="8">
        <v>7.58</v>
      </c>
      <c r="I56" s="8">
        <v>7.64</v>
      </c>
      <c r="J56" s="8">
        <v>7.73</v>
      </c>
      <c r="K56" s="8">
        <v>7.97</v>
      </c>
      <c r="L56" s="8">
        <v>8.27</v>
      </c>
      <c r="M56" s="8">
        <v>8.89</v>
      </c>
    </row>
    <row r="57" spans="1:13" ht="15.75" thickBot="1" x14ac:dyDescent="0.3">
      <c r="A57" s="2">
        <v>41591</v>
      </c>
      <c r="B57" s="8">
        <v>7.43</v>
      </c>
      <c r="C57" s="8">
        <v>7.43</v>
      </c>
      <c r="D57" s="8">
        <v>7.43</v>
      </c>
      <c r="E57" s="8">
        <v>7.43</v>
      </c>
      <c r="F57" s="8">
        <v>7.47</v>
      </c>
      <c r="G57" s="8">
        <v>7.51</v>
      </c>
      <c r="H57" s="8">
        <v>7.61</v>
      </c>
      <c r="I57" s="8">
        <v>7.68</v>
      </c>
      <c r="J57" s="8">
        <v>7.77</v>
      </c>
      <c r="K57" s="8">
        <v>8.01</v>
      </c>
      <c r="L57" s="8">
        <v>8.31</v>
      </c>
      <c r="M57" s="8">
        <v>8.9499999999999993</v>
      </c>
    </row>
    <row r="58" spans="1:13" ht="15.75" thickBot="1" x14ac:dyDescent="0.3">
      <c r="A58" s="2">
        <v>41590</v>
      </c>
      <c r="B58" s="8">
        <v>7.44</v>
      </c>
      <c r="C58" s="8">
        <v>7.43</v>
      </c>
      <c r="D58" s="8">
        <v>7.43</v>
      </c>
      <c r="E58" s="8">
        <v>7.43</v>
      </c>
      <c r="F58" s="8">
        <v>7.46</v>
      </c>
      <c r="G58" s="8">
        <v>7.5</v>
      </c>
      <c r="H58" s="8">
        <v>7.58</v>
      </c>
      <c r="I58" s="8">
        <v>7.64</v>
      </c>
      <c r="J58" s="8">
        <v>7.74</v>
      </c>
      <c r="K58" s="8">
        <v>7.98</v>
      </c>
      <c r="L58" s="8">
        <v>8.2899999999999991</v>
      </c>
      <c r="M58" s="8">
        <v>8.94</v>
      </c>
    </row>
    <row r="59" spans="1:13" ht="15.75" thickBot="1" x14ac:dyDescent="0.3">
      <c r="A59" s="2">
        <v>41587</v>
      </c>
      <c r="B59" s="8">
        <v>7.51</v>
      </c>
      <c r="C59" s="8">
        <v>7.49</v>
      </c>
      <c r="D59" s="8">
        <v>7.48</v>
      </c>
      <c r="E59" s="8">
        <v>7.47</v>
      </c>
      <c r="F59" s="8">
        <v>7.47</v>
      </c>
      <c r="G59" s="8">
        <v>7.49</v>
      </c>
      <c r="H59" s="8">
        <v>7.55</v>
      </c>
      <c r="I59" s="8">
        <v>7.6</v>
      </c>
      <c r="J59" s="8">
        <v>7.69</v>
      </c>
      <c r="K59" s="8">
        <v>7.92</v>
      </c>
      <c r="L59" s="8">
        <v>8.23</v>
      </c>
      <c r="M59" s="8">
        <v>8.8699999999999992</v>
      </c>
    </row>
    <row r="60" spans="1:13" ht="15.75" thickBot="1" x14ac:dyDescent="0.3">
      <c r="A60" s="2">
        <v>41586</v>
      </c>
      <c r="B60" s="8">
        <v>7.49</v>
      </c>
      <c r="C60" s="8">
        <v>7.47</v>
      </c>
      <c r="D60" s="8">
        <v>7.45</v>
      </c>
      <c r="E60" s="8">
        <v>7.44</v>
      </c>
      <c r="F60" s="8">
        <v>7.43</v>
      </c>
      <c r="G60" s="8">
        <v>7.46</v>
      </c>
      <c r="H60" s="8">
        <v>7.54</v>
      </c>
      <c r="I60" s="8">
        <v>7.6</v>
      </c>
      <c r="J60" s="8">
        <v>7.68</v>
      </c>
      <c r="K60" s="8">
        <v>7.92</v>
      </c>
      <c r="L60" s="8">
        <v>8.23</v>
      </c>
      <c r="M60" s="8">
        <v>8.89</v>
      </c>
    </row>
    <row r="61" spans="1:13" ht="15.75" thickBot="1" x14ac:dyDescent="0.3">
      <c r="A61" s="2">
        <v>41585</v>
      </c>
      <c r="B61" s="8">
        <v>7.59</v>
      </c>
      <c r="C61" s="8">
        <v>7.56</v>
      </c>
      <c r="D61" s="8">
        <v>7.53</v>
      </c>
      <c r="E61" s="8">
        <v>7.51</v>
      </c>
      <c r="F61" s="8">
        <v>7.47</v>
      </c>
      <c r="G61" s="8">
        <v>7.49</v>
      </c>
      <c r="H61" s="8">
        <v>7.55</v>
      </c>
      <c r="I61" s="8">
        <v>7.6</v>
      </c>
      <c r="J61" s="8">
        <v>7.67</v>
      </c>
      <c r="K61" s="8">
        <v>7.9</v>
      </c>
      <c r="L61" s="8">
        <v>8.23</v>
      </c>
      <c r="M61" s="8">
        <v>8.93</v>
      </c>
    </row>
    <row r="62" spans="1:13" ht="15.75" thickBot="1" x14ac:dyDescent="0.3">
      <c r="A62" s="2">
        <v>41584</v>
      </c>
      <c r="B62" s="8">
        <v>7.54</v>
      </c>
      <c r="C62" s="8">
        <v>7.49</v>
      </c>
      <c r="D62" s="8">
        <v>7.46</v>
      </c>
      <c r="E62" s="8">
        <v>7.44</v>
      </c>
      <c r="F62" s="8">
        <v>7.44</v>
      </c>
      <c r="G62" s="8">
        <v>7.46</v>
      </c>
      <c r="H62" s="8">
        <v>7.5</v>
      </c>
      <c r="I62" s="8">
        <v>7.55</v>
      </c>
      <c r="J62" s="8">
        <v>7.63</v>
      </c>
      <c r="K62" s="8">
        <v>7.9</v>
      </c>
      <c r="L62" s="8">
        <v>8.24</v>
      </c>
      <c r="M62" s="8">
        <v>8.9600000000000009</v>
      </c>
    </row>
    <row r="63" spans="1:13" ht="15.75" thickBot="1" x14ac:dyDescent="0.3">
      <c r="A63" s="2">
        <v>41580</v>
      </c>
      <c r="B63" s="8">
        <v>7.57</v>
      </c>
      <c r="C63" s="8">
        <v>7.52</v>
      </c>
      <c r="D63" s="8">
        <v>7.48</v>
      </c>
      <c r="E63" s="8">
        <v>7.45</v>
      </c>
      <c r="F63" s="8">
        <v>7.44</v>
      </c>
      <c r="G63" s="8">
        <v>7.46</v>
      </c>
      <c r="H63" s="8">
        <v>7.5</v>
      </c>
      <c r="I63" s="8">
        <v>7.55</v>
      </c>
      <c r="J63" s="8">
        <v>7.65</v>
      </c>
      <c r="K63" s="8">
        <v>7.94</v>
      </c>
      <c r="L63" s="8">
        <v>8.2799999999999994</v>
      </c>
      <c r="M63" s="8">
        <v>9</v>
      </c>
    </row>
    <row r="64" spans="1:13" ht="15.75" thickBot="1" x14ac:dyDescent="0.3">
      <c r="A64" s="2">
        <v>41579</v>
      </c>
      <c r="B64" s="8">
        <v>7.62</v>
      </c>
      <c r="C64" s="8">
        <v>7.57</v>
      </c>
      <c r="D64" s="8">
        <v>7.52</v>
      </c>
      <c r="E64" s="8">
        <v>7.49</v>
      </c>
      <c r="F64" s="8">
        <v>7.45</v>
      </c>
      <c r="G64" s="8">
        <v>7.45</v>
      </c>
      <c r="H64" s="8">
        <v>7.47</v>
      </c>
      <c r="I64" s="8">
        <v>7.51</v>
      </c>
      <c r="J64" s="8">
        <v>7.61</v>
      </c>
      <c r="K64" s="8">
        <v>7.89</v>
      </c>
      <c r="L64" s="8">
        <v>8.23</v>
      </c>
      <c r="M64" s="8">
        <v>8.94</v>
      </c>
    </row>
    <row r="65" spans="1:13" ht="15.75" thickBot="1" x14ac:dyDescent="0.3">
      <c r="A65" s="2">
        <v>41578</v>
      </c>
      <c r="B65" s="8">
        <v>7.57</v>
      </c>
      <c r="C65" s="8">
        <v>7.53</v>
      </c>
      <c r="D65" s="8">
        <v>7.5</v>
      </c>
      <c r="E65" s="8">
        <v>7.48</v>
      </c>
      <c r="F65" s="8">
        <v>7.45</v>
      </c>
      <c r="G65" s="8">
        <v>7.45</v>
      </c>
      <c r="H65" s="8">
        <v>7.49</v>
      </c>
      <c r="I65" s="8">
        <v>7.53</v>
      </c>
      <c r="J65" s="8">
        <v>7.62</v>
      </c>
      <c r="K65" s="8">
        <v>7.87</v>
      </c>
      <c r="L65" s="8">
        <v>8.1999999999999993</v>
      </c>
      <c r="M65" s="8">
        <v>8.9</v>
      </c>
    </row>
    <row r="66" spans="1:13" ht="15.75" thickBot="1" x14ac:dyDescent="0.3">
      <c r="A66" s="2">
        <v>41577</v>
      </c>
      <c r="B66" s="8">
        <v>7.65</v>
      </c>
      <c r="C66" s="8">
        <v>7.6</v>
      </c>
      <c r="D66" s="8">
        <v>7.57</v>
      </c>
      <c r="E66" s="8">
        <v>7.54</v>
      </c>
      <c r="F66" s="8">
        <v>7.49</v>
      </c>
      <c r="G66" s="8">
        <v>7.48</v>
      </c>
      <c r="H66" s="8">
        <v>7.49</v>
      </c>
      <c r="I66" s="8">
        <v>7.52</v>
      </c>
      <c r="J66" s="8">
        <v>7.61</v>
      </c>
      <c r="K66" s="8">
        <v>7.87</v>
      </c>
      <c r="L66" s="8">
        <v>8.1999999999999993</v>
      </c>
      <c r="M66" s="8">
        <v>8.89</v>
      </c>
    </row>
    <row r="67" spans="1:13" ht="15.75" thickBot="1" x14ac:dyDescent="0.3">
      <c r="A67" s="2">
        <v>41576</v>
      </c>
      <c r="B67" s="8">
        <v>7.66</v>
      </c>
      <c r="C67" s="8">
        <v>7.58</v>
      </c>
      <c r="D67" s="8">
        <v>7.51</v>
      </c>
      <c r="E67" s="8">
        <v>7.48</v>
      </c>
      <c r="F67" s="8">
        <v>7.45</v>
      </c>
      <c r="G67" s="8">
        <v>7.45</v>
      </c>
      <c r="H67" s="8">
        <v>7.48</v>
      </c>
      <c r="I67" s="8">
        <v>7.53</v>
      </c>
      <c r="J67" s="8">
        <v>7.62</v>
      </c>
      <c r="K67" s="8">
        <v>7.87</v>
      </c>
      <c r="L67" s="8">
        <v>8.19</v>
      </c>
      <c r="M67" s="8">
        <v>8.85</v>
      </c>
    </row>
    <row r="68" spans="1:13" ht="15.75" thickBot="1" x14ac:dyDescent="0.3">
      <c r="A68" s="2">
        <v>41573</v>
      </c>
      <c r="B68" s="8">
        <v>7.62</v>
      </c>
      <c r="C68" s="8">
        <v>7.57</v>
      </c>
      <c r="D68" s="8">
        <v>7.52</v>
      </c>
      <c r="E68" s="8">
        <v>7.5</v>
      </c>
      <c r="F68" s="8">
        <v>7.48</v>
      </c>
      <c r="G68" s="8">
        <v>7.48</v>
      </c>
      <c r="H68" s="8">
        <v>7.5</v>
      </c>
      <c r="I68" s="8">
        <v>7.54</v>
      </c>
      <c r="J68" s="8">
        <v>7.65</v>
      </c>
      <c r="K68" s="8">
        <v>7.92</v>
      </c>
      <c r="L68" s="8">
        <v>8.25</v>
      </c>
      <c r="M68" s="8">
        <v>8.94</v>
      </c>
    </row>
    <row r="69" spans="1:13" ht="15.75" thickBot="1" x14ac:dyDescent="0.3">
      <c r="A69" s="2">
        <v>41572</v>
      </c>
      <c r="B69" s="8">
        <v>7.62</v>
      </c>
      <c r="C69" s="8">
        <v>7.56</v>
      </c>
      <c r="D69" s="8">
        <v>7.51</v>
      </c>
      <c r="E69" s="8">
        <v>7.47</v>
      </c>
      <c r="F69" s="8">
        <v>7.41</v>
      </c>
      <c r="G69" s="8">
        <v>7.41</v>
      </c>
      <c r="H69" s="8">
        <v>7.46</v>
      </c>
      <c r="I69" s="8">
        <v>7.51</v>
      </c>
      <c r="J69" s="8">
        <v>7.63</v>
      </c>
      <c r="K69" s="8">
        <v>7.89</v>
      </c>
      <c r="L69" s="8">
        <v>8.2100000000000009</v>
      </c>
      <c r="M69" s="8">
        <v>8.91</v>
      </c>
    </row>
    <row r="70" spans="1:13" ht="15.75" thickBot="1" x14ac:dyDescent="0.3">
      <c r="A70" s="2">
        <v>41571</v>
      </c>
      <c r="B70" s="8">
        <v>7.57</v>
      </c>
      <c r="C70" s="8">
        <v>7.53</v>
      </c>
      <c r="D70" s="8">
        <v>7.49</v>
      </c>
      <c r="E70" s="8">
        <v>7.46</v>
      </c>
      <c r="F70" s="8">
        <v>7.41</v>
      </c>
      <c r="G70" s="8">
        <v>7.4</v>
      </c>
      <c r="H70" s="8">
        <v>7.45</v>
      </c>
      <c r="I70" s="8">
        <v>7.5</v>
      </c>
      <c r="J70" s="8">
        <v>7.61</v>
      </c>
      <c r="K70" s="8">
        <v>7.88</v>
      </c>
      <c r="L70" s="8">
        <v>8.2200000000000006</v>
      </c>
      <c r="M70" s="8">
        <v>8.94</v>
      </c>
    </row>
    <row r="71" spans="1:13" ht="15.75" thickBot="1" x14ac:dyDescent="0.3">
      <c r="A71" s="2">
        <v>41570</v>
      </c>
      <c r="B71" s="8">
        <v>7.58</v>
      </c>
      <c r="C71" s="8">
        <v>7.54</v>
      </c>
      <c r="D71" s="8">
        <v>7.5</v>
      </c>
      <c r="E71" s="8">
        <v>7.47</v>
      </c>
      <c r="F71" s="8">
        <v>7.42</v>
      </c>
      <c r="G71" s="8">
        <v>7.41</v>
      </c>
      <c r="H71" s="8">
        <v>7.42</v>
      </c>
      <c r="I71" s="8">
        <v>7.48</v>
      </c>
      <c r="J71" s="8">
        <v>7.61</v>
      </c>
      <c r="K71" s="8">
        <v>7.9</v>
      </c>
      <c r="L71" s="8">
        <v>8.23</v>
      </c>
      <c r="M71" s="8">
        <v>8.93</v>
      </c>
    </row>
    <row r="72" spans="1:13" ht="15.75" thickBot="1" x14ac:dyDescent="0.3">
      <c r="A72" s="2">
        <v>41569</v>
      </c>
      <c r="B72" s="8">
        <v>7.54</v>
      </c>
      <c r="C72" s="8">
        <v>7.49</v>
      </c>
      <c r="D72" s="8">
        <v>7.44</v>
      </c>
      <c r="E72" s="8">
        <v>7.42</v>
      </c>
      <c r="F72" s="8">
        <v>7.38</v>
      </c>
      <c r="G72" s="8">
        <v>7.38</v>
      </c>
      <c r="H72" s="8">
        <v>7.4</v>
      </c>
      <c r="I72" s="8">
        <v>7.46</v>
      </c>
      <c r="J72" s="8">
        <v>7.59</v>
      </c>
      <c r="K72" s="8">
        <v>7.88</v>
      </c>
      <c r="L72" s="8">
        <v>8.2200000000000006</v>
      </c>
      <c r="M72" s="8">
        <v>8.92</v>
      </c>
    </row>
    <row r="73" spans="1:13" ht="15.75" thickBot="1" x14ac:dyDescent="0.3">
      <c r="A73" s="2">
        <v>41566</v>
      </c>
      <c r="B73" s="8">
        <v>7.5</v>
      </c>
      <c r="C73" s="8">
        <v>7.48</v>
      </c>
      <c r="D73" s="8">
        <v>7.46</v>
      </c>
      <c r="E73" s="8">
        <v>7.44</v>
      </c>
      <c r="F73" s="8">
        <v>7.39</v>
      </c>
      <c r="G73" s="8">
        <v>7.37</v>
      </c>
      <c r="H73" s="8">
        <v>7.41</v>
      </c>
      <c r="I73" s="8">
        <v>7.47</v>
      </c>
      <c r="J73" s="8">
        <v>7.6</v>
      </c>
      <c r="K73" s="8">
        <v>7.89</v>
      </c>
      <c r="L73" s="8">
        <v>8.25</v>
      </c>
      <c r="M73" s="8">
        <v>8.99</v>
      </c>
    </row>
    <row r="74" spans="1:13" ht="15.75" thickBot="1" x14ac:dyDescent="0.3">
      <c r="A74" s="2">
        <v>41565</v>
      </c>
      <c r="B74" s="8">
        <v>7.5</v>
      </c>
      <c r="C74" s="8">
        <v>7.47</v>
      </c>
      <c r="D74" s="8">
        <v>7.45</v>
      </c>
      <c r="E74" s="8">
        <v>7.43</v>
      </c>
      <c r="F74" s="8">
        <v>7.38</v>
      </c>
      <c r="G74" s="8">
        <v>7.36</v>
      </c>
      <c r="H74" s="8">
        <v>7.38</v>
      </c>
      <c r="I74" s="8">
        <v>7.45</v>
      </c>
      <c r="J74" s="8">
        <v>7.57</v>
      </c>
      <c r="K74" s="8">
        <v>7.86</v>
      </c>
      <c r="L74" s="8">
        <v>8.2100000000000009</v>
      </c>
      <c r="M74" s="8">
        <v>8.9600000000000009</v>
      </c>
    </row>
    <row r="75" spans="1:13" ht="15.75" thickBot="1" x14ac:dyDescent="0.3">
      <c r="A75" s="2">
        <v>41564</v>
      </c>
      <c r="B75" s="8">
        <v>7.52</v>
      </c>
      <c r="C75" s="8">
        <v>7.5</v>
      </c>
      <c r="D75" s="8">
        <v>7.47</v>
      </c>
      <c r="E75" s="8">
        <v>7.45</v>
      </c>
      <c r="F75" s="8">
        <v>7.38</v>
      </c>
      <c r="G75" s="8">
        <v>7.36</v>
      </c>
      <c r="H75" s="8">
        <v>7.39</v>
      </c>
      <c r="I75" s="8">
        <v>7.45</v>
      </c>
      <c r="J75" s="8">
        <v>7.57</v>
      </c>
      <c r="K75" s="8">
        <v>7.88</v>
      </c>
      <c r="L75" s="8">
        <v>8.26</v>
      </c>
      <c r="M75" s="8">
        <v>9.0299999999999994</v>
      </c>
    </row>
    <row r="76" spans="1:13" ht="15.75" thickBot="1" x14ac:dyDescent="0.3">
      <c r="A76" s="2">
        <v>41563</v>
      </c>
      <c r="B76" s="8">
        <v>7.57</v>
      </c>
      <c r="C76" s="8">
        <v>7.54</v>
      </c>
      <c r="D76" s="8">
        <v>7.5</v>
      </c>
      <c r="E76" s="8">
        <v>7.47</v>
      </c>
      <c r="F76" s="8">
        <v>7.4</v>
      </c>
      <c r="G76" s="8">
        <v>7.39</v>
      </c>
      <c r="H76" s="8">
        <v>7.43</v>
      </c>
      <c r="I76" s="8">
        <v>7.48</v>
      </c>
      <c r="J76" s="8">
        <v>7.59</v>
      </c>
      <c r="K76" s="8">
        <v>7.9</v>
      </c>
      <c r="L76" s="8">
        <v>8.2799999999999994</v>
      </c>
      <c r="M76" s="8">
        <v>9.07</v>
      </c>
    </row>
    <row r="77" spans="1:13" ht="15.75" thickBot="1" x14ac:dyDescent="0.3">
      <c r="A77" s="2">
        <v>41562</v>
      </c>
      <c r="B77" s="8">
        <v>7.6</v>
      </c>
      <c r="C77" s="8">
        <v>7.54</v>
      </c>
      <c r="D77" s="8">
        <v>7.49</v>
      </c>
      <c r="E77" s="8">
        <v>7.45</v>
      </c>
      <c r="F77" s="8">
        <v>7.38</v>
      </c>
      <c r="G77" s="8">
        <v>7.37</v>
      </c>
      <c r="H77" s="8">
        <v>7.4</v>
      </c>
      <c r="I77" s="8">
        <v>7.46</v>
      </c>
      <c r="J77" s="8">
        <v>7.59</v>
      </c>
      <c r="K77" s="8">
        <v>7.92</v>
      </c>
      <c r="L77" s="8">
        <v>8.33</v>
      </c>
      <c r="M77" s="8">
        <v>9.1300000000000008</v>
      </c>
    </row>
    <row r="78" spans="1:13" ht="15.75" thickBot="1" x14ac:dyDescent="0.3">
      <c r="A78" s="2">
        <v>41559</v>
      </c>
      <c r="B78" s="8">
        <v>7.59</v>
      </c>
      <c r="C78" s="8">
        <v>7.55</v>
      </c>
      <c r="D78" s="8">
        <v>7.5</v>
      </c>
      <c r="E78" s="8">
        <v>7.47</v>
      </c>
      <c r="F78" s="8">
        <v>7.37</v>
      </c>
      <c r="G78" s="8">
        <v>7.34</v>
      </c>
      <c r="H78" s="8">
        <v>7.36</v>
      </c>
      <c r="I78" s="8">
        <v>7.41</v>
      </c>
      <c r="J78" s="8">
        <v>7.55</v>
      </c>
      <c r="K78" s="8">
        <v>7.9</v>
      </c>
      <c r="L78" s="8">
        <v>8.32</v>
      </c>
      <c r="M78" s="8">
        <v>9.14</v>
      </c>
    </row>
    <row r="79" spans="1:13" ht="15.75" thickBot="1" x14ac:dyDescent="0.3">
      <c r="A79" s="2">
        <v>41558</v>
      </c>
      <c r="B79" s="8">
        <v>7.77</v>
      </c>
      <c r="C79" s="8">
        <v>7.69</v>
      </c>
      <c r="D79" s="8">
        <v>7.61</v>
      </c>
      <c r="E79" s="8">
        <v>7.56</v>
      </c>
      <c r="F79" s="8">
        <v>7.43</v>
      </c>
      <c r="G79" s="8">
        <v>7.39</v>
      </c>
      <c r="H79" s="8">
        <v>7.37</v>
      </c>
      <c r="I79" s="8">
        <v>7.42</v>
      </c>
      <c r="J79" s="8">
        <v>7.54</v>
      </c>
      <c r="K79" s="8">
        <v>7.89</v>
      </c>
      <c r="L79" s="8">
        <v>8.3000000000000007</v>
      </c>
      <c r="M79" s="8">
        <v>9.09</v>
      </c>
    </row>
    <row r="80" spans="1:13" ht="15.75" thickBot="1" x14ac:dyDescent="0.3">
      <c r="A80" s="2">
        <v>41557</v>
      </c>
      <c r="B80" s="8">
        <v>7.74</v>
      </c>
      <c r="C80" s="8">
        <v>7.66</v>
      </c>
      <c r="D80" s="8">
        <v>7.58</v>
      </c>
      <c r="E80" s="8">
        <v>7.52</v>
      </c>
      <c r="F80" s="8">
        <v>7.41</v>
      </c>
      <c r="G80" s="8">
        <v>7.4</v>
      </c>
      <c r="H80" s="8">
        <v>7.43</v>
      </c>
      <c r="I80" s="8">
        <v>7.48</v>
      </c>
      <c r="J80" s="8">
        <v>7.6</v>
      </c>
      <c r="K80" s="8">
        <v>7.91</v>
      </c>
      <c r="L80" s="8">
        <v>8.2899999999999991</v>
      </c>
      <c r="M80" s="8">
        <v>9.07</v>
      </c>
    </row>
    <row r="81" spans="1:13" ht="15.75" thickBot="1" x14ac:dyDescent="0.3">
      <c r="A81" s="2">
        <v>41556</v>
      </c>
      <c r="B81" s="8">
        <v>7.7</v>
      </c>
      <c r="C81" s="8">
        <v>7.64</v>
      </c>
      <c r="D81" s="8">
        <v>7.58</v>
      </c>
      <c r="E81" s="8">
        <v>7.53</v>
      </c>
      <c r="F81" s="8">
        <v>7.43</v>
      </c>
      <c r="G81" s="8">
        <v>7.43</v>
      </c>
      <c r="H81" s="8">
        <v>7.48</v>
      </c>
      <c r="I81" s="8">
        <v>7.53</v>
      </c>
      <c r="J81" s="8">
        <v>7.64</v>
      </c>
      <c r="K81" s="8">
        <v>7.92</v>
      </c>
      <c r="L81" s="8">
        <v>8.2799999999999994</v>
      </c>
      <c r="M81" s="8">
        <v>9.02</v>
      </c>
    </row>
    <row r="82" spans="1:13" ht="15.75" thickBot="1" x14ac:dyDescent="0.3">
      <c r="A82" s="2">
        <v>41555</v>
      </c>
      <c r="B82" s="8">
        <v>7.66</v>
      </c>
      <c r="C82" s="8">
        <v>7.62</v>
      </c>
      <c r="D82" s="8">
        <v>7.58</v>
      </c>
      <c r="E82" s="8">
        <v>7.55</v>
      </c>
      <c r="F82" s="8">
        <v>7.49</v>
      </c>
      <c r="G82" s="8">
        <v>7.49</v>
      </c>
      <c r="H82" s="8">
        <v>7.53</v>
      </c>
      <c r="I82" s="8">
        <v>7.58</v>
      </c>
      <c r="J82" s="8">
        <v>7.68</v>
      </c>
      <c r="K82" s="8">
        <v>7.95</v>
      </c>
      <c r="L82" s="8">
        <v>8.2899999999999991</v>
      </c>
      <c r="M82" s="8">
        <v>9</v>
      </c>
    </row>
    <row r="83" spans="1:13" ht="15.75" thickBot="1" x14ac:dyDescent="0.3">
      <c r="A83" s="2">
        <v>41552</v>
      </c>
      <c r="B83" s="8">
        <v>7.74</v>
      </c>
      <c r="C83" s="8">
        <v>7.67</v>
      </c>
      <c r="D83" s="8">
        <v>7.6</v>
      </c>
      <c r="E83" s="8">
        <v>7.56</v>
      </c>
      <c r="F83" s="8">
        <v>7.48</v>
      </c>
      <c r="G83" s="8">
        <v>7.48</v>
      </c>
      <c r="H83" s="8">
        <v>7.51</v>
      </c>
      <c r="I83" s="8">
        <v>7.55</v>
      </c>
      <c r="J83" s="8">
        <v>7.65</v>
      </c>
      <c r="K83" s="8">
        <v>7.93</v>
      </c>
      <c r="L83" s="8">
        <v>8.26</v>
      </c>
      <c r="M83" s="8">
        <v>8.9600000000000009</v>
      </c>
    </row>
    <row r="84" spans="1:13" ht="15.75" thickBot="1" x14ac:dyDescent="0.3">
      <c r="A84" s="2">
        <v>41551</v>
      </c>
      <c r="B84" s="8">
        <v>7.65</v>
      </c>
      <c r="C84" s="8">
        <v>7.61</v>
      </c>
      <c r="D84" s="8">
        <v>7.58</v>
      </c>
      <c r="E84" s="8">
        <v>7.55</v>
      </c>
      <c r="F84" s="8">
        <v>7.48</v>
      </c>
      <c r="G84" s="8">
        <v>7.48</v>
      </c>
      <c r="H84" s="8">
        <v>7.51</v>
      </c>
      <c r="I84" s="8">
        <v>7.55</v>
      </c>
      <c r="J84" s="8">
        <v>7.64</v>
      </c>
      <c r="K84" s="8">
        <v>7.91</v>
      </c>
      <c r="L84" s="8">
        <v>8.24</v>
      </c>
      <c r="M84" s="8">
        <v>8.94</v>
      </c>
    </row>
    <row r="85" spans="1:13" ht="15.75" thickBot="1" x14ac:dyDescent="0.3">
      <c r="A85" s="2">
        <v>41550</v>
      </c>
      <c r="B85" s="8">
        <v>7.67</v>
      </c>
      <c r="C85" s="8">
        <v>7.63</v>
      </c>
      <c r="D85" s="8">
        <v>7.6</v>
      </c>
      <c r="E85" s="8">
        <v>7.57</v>
      </c>
      <c r="F85" s="8">
        <v>7.53</v>
      </c>
      <c r="G85" s="8">
        <v>7.53</v>
      </c>
      <c r="H85" s="8">
        <v>7.55</v>
      </c>
      <c r="I85" s="8">
        <v>7.58</v>
      </c>
      <c r="J85" s="8">
        <v>7.66</v>
      </c>
      <c r="K85" s="8">
        <v>7.92</v>
      </c>
      <c r="L85" s="8">
        <v>8.26</v>
      </c>
      <c r="M85" s="8">
        <v>8.94</v>
      </c>
    </row>
    <row r="86" spans="1:13" ht="15.75" thickBot="1" x14ac:dyDescent="0.3">
      <c r="A86" s="2">
        <v>41549</v>
      </c>
      <c r="B86" s="8">
        <v>7.66</v>
      </c>
      <c r="C86" s="8">
        <v>7.64</v>
      </c>
      <c r="D86" s="8">
        <v>7.62</v>
      </c>
      <c r="E86" s="8">
        <v>7.61</v>
      </c>
      <c r="F86" s="8">
        <v>7.58</v>
      </c>
      <c r="G86" s="8">
        <v>7.57</v>
      </c>
      <c r="H86" s="8">
        <v>7.59</v>
      </c>
      <c r="I86" s="8">
        <v>7.62</v>
      </c>
      <c r="J86" s="8">
        <v>7.69</v>
      </c>
      <c r="K86" s="8">
        <v>7.94</v>
      </c>
      <c r="L86" s="8">
        <v>8.26</v>
      </c>
      <c r="M86" s="8">
        <v>8.94</v>
      </c>
    </row>
    <row r="87" spans="1:13" ht="15.75" thickBot="1" x14ac:dyDescent="0.3">
      <c r="A87" s="2">
        <v>41548</v>
      </c>
      <c r="B87" s="8">
        <v>7.69</v>
      </c>
      <c r="C87" s="8">
        <v>7.64</v>
      </c>
      <c r="D87" s="8">
        <v>7.6</v>
      </c>
      <c r="E87" s="8">
        <v>7.58</v>
      </c>
      <c r="F87" s="8">
        <v>7.58</v>
      </c>
      <c r="G87" s="8">
        <v>7.59</v>
      </c>
      <c r="H87" s="8">
        <v>7.6</v>
      </c>
      <c r="I87" s="8">
        <v>7.61</v>
      </c>
      <c r="J87" s="8">
        <v>7.69</v>
      </c>
      <c r="K87" s="8">
        <v>7.95</v>
      </c>
      <c r="L87" s="8">
        <v>8.2899999999999991</v>
      </c>
      <c r="M87" s="8">
        <v>8.98</v>
      </c>
    </row>
    <row r="88" spans="1:13" ht="15.75" thickBot="1" x14ac:dyDescent="0.3">
      <c r="A88" s="2">
        <v>41545</v>
      </c>
      <c r="B88" s="8">
        <v>7.72</v>
      </c>
      <c r="C88" s="8">
        <v>7.67</v>
      </c>
      <c r="D88" s="8">
        <v>7.63</v>
      </c>
      <c r="E88" s="8">
        <v>7.61</v>
      </c>
      <c r="F88" s="8">
        <v>7.59</v>
      </c>
      <c r="G88" s="8">
        <v>7.59</v>
      </c>
      <c r="H88" s="8">
        <v>7.57</v>
      </c>
      <c r="I88" s="8">
        <v>7.58</v>
      </c>
      <c r="J88" s="8">
        <v>7.65</v>
      </c>
      <c r="K88" s="8">
        <v>7.9</v>
      </c>
      <c r="L88" s="8">
        <v>8.2200000000000006</v>
      </c>
      <c r="M88" s="8">
        <v>8.89</v>
      </c>
    </row>
    <row r="89" spans="1:13" ht="15.75" thickBot="1" x14ac:dyDescent="0.3">
      <c r="A89" s="2">
        <v>41544</v>
      </c>
      <c r="B89" s="8">
        <v>7.73</v>
      </c>
      <c r="C89" s="8">
        <v>7.69</v>
      </c>
      <c r="D89" s="8">
        <v>7.65</v>
      </c>
      <c r="E89" s="8">
        <v>7.63</v>
      </c>
      <c r="F89" s="8">
        <v>7.62</v>
      </c>
      <c r="G89" s="8">
        <v>7.62</v>
      </c>
      <c r="H89" s="8">
        <v>7.62</v>
      </c>
      <c r="I89" s="8">
        <v>7.62</v>
      </c>
      <c r="J89" s="8">
        <v>7.69</v>
      </c>
      <c r="K89" s="8">
        <v>7.91</v>
      </c>
      <c r="L89" s="8">
        <v>8.2100000000000009</v>
      </c>
      <c r="M89" s="8">
        <v>8.86</v>
      </c>
    </row>
    <row r="90" spans="1:13" ht="15.75" thickBot="1" x14ac:dyDescent="0.3">
      <c r="A90" s="2">
        <v>41543</v>
      </c>
      <c r="B90" s="8">
        <v>7.7</v>
      </c>
      <c r="C90" s="8">
        <v>7.67</v>
      </c>
      <c r="D90" s="8">
        <v>7.65</v>
      </c>
      <c r="E90" s="8">
        <v>7.63</v>
      </c>
      <c r="F90" s="8">
        <v>7.63</v>
      </c>
      <c r="G90" s="8">
        <v>7.64</v>
      </c>
      <c r="H90" s="8">
        <v>7.65</v>
      </c>
      <c r="I90" s="8">
        <v>7.66</v>
      </c>
      <c r="J90" s="8">
        <v>7.74</v>
      </c>
      <c r="K90" s="8">
        <v>7.99</v>
      </c>
      <c r="L90" s="8">
        <v>8.33</v>
      </c>
      <c r="M90" s="8">
        <v>9.0299999999999994</v>
      </c>
    </row>
    <row r="91" spans="1:13" ht="15.75" thickBot="1" x14ac:dyDescent="0.3">
      <c r="A91" s="2">
        <v>41542</v>
      </c>
      <c r="B91" s="8">
        <v>7.67</v>
      </c>
      <c r="C91" s="8">
        <v>7.65</v>
      </c>
      <c r="D91" s="8">
        <v>7.63</v>
      </c>
      <c r="E91" s="8">
        <v>7.61</v>
      </c>
      <c r="F91" s="8">
        <v>7.6</v>
      </c>
      <c r="G91" s="8">
        <v>7.6</v>
      </c>
      <c r="H91" s="8">
        <v>7.59</v>
      </c>
      <c r="I91" s="8">
        <v>7.61</v>
      </c>
      <c r="J91" s="8">
        <v>7.7</v>
      </c>
      <c r="K91" s="8">
        <v>7.96</v>
      </c>
      <c r="L91" s="8">
        <v>8.31</v>
      </c>
      <c r="M91" s="8">
        <v>9.02</v>
      </c>
    </row>
    <row r="92" spans="1:13" ht="15.75" thickBot="1" x14ac:dyDescent="0.3">
      <c r="A92" s="2">
        <v>41541</v>
      </c>
      <c r="B92" s="8">
        <v>7.61</v>
      </c>
      <c r="C92" s="8">
        <v>7.59</v>
      </c>
      <c r="D92" s="8">
        <v>7.57</v>
      </c>
      <c r="E92" s="8">
        <v>7.55</v>
      </c>
      <c r="F92" s="8">
        <v>7.53</v>
      </c>
      <c r="G92" s="8">
        <v>7.53</v>
      </c>
      <c r="H92" s="8">
        <v>7.54</v>
      </c>
      <c r="I92" s="8">
        <v>7.56</v>
      </c>
      <c r="J92" s="8">
        <v>7.66</v>
      </c>
      <c r="K92" s="8">
        <v>7.96</v>
      </c>
      <c r="L92" s="8">
        <v>8.33</v>
      </c>
      <c r="M92" s="8">
        <v>9.08</v>
      </c>
    </row>
    <row r="93" spans="1:13" ht="15.75" thickBot="1" x14ac:dyDescent="0.3">
      <c r="A93" s="2">
        <v>41538</v>
      </c>
      <c r="B93" s="8">
        <v>7.56</v>
      </c>
      <c r="C93" s="8">
        <v>7.54</v>
      </c>
      <c r="D93" s="8">
        <v>7.53</v>
      </c>
      <c r="E93" s="8">
        <v>7.53</v>
      </c>
      <c r="F93" s="8">
        <v>7.53</v>
      </c>
      <c r="G93" s="8">
        <v>7.53</v>
      </c>
      <c r="H93" s="8">
        <v>7.53</v>
      </c>
      <c r="I93" s="8">
        <v>7.55</v>
      </c>
      <c r="J93" s="8">
        <v>7.63</v>
      </c>
      <c r="K93" s="8">
        <v>7.91</v>
      </c>
      <c r="L93" s="8">
        <v>8.2799999999999994</v>
      </c>
      <c r="M93" s="8">
        <v>9.02</v>
      </c>
    </row>
    <row r="94" spans="1:13" ht="15.75" thickBot="1" x14ac:dyDescent="0.3">
      <c r="A94" s="2">
        <v>41537</v>
      </c>
      <c r="B94" s="8">
        <v>7.6</v>
      </c>
      <c r="C94" s="8">
        <v>7.59</v>
      </c>
      <c r="D94" s="8">
        <v>7.58</v>
      </c>
      <c r="E94" s="8">
        <v>7.58</v>
      </c>
      <c r="F94" s="8">
        <v>7.58</v>
      </c>
      <c r="G94" s="8">
        <v>7.57</v>
      </c>
      <c r="H94" s="8">
        <v>7.55</v>
      </c>
      <c r="I94" s="8">
        <v>7.55</v>
      </c>
      <c r="J94" s="8">
        <v>7.63</v>
      </c>
      <c r="K94" s="8">
        <v>7.91</v>
      </c>
      <c r="L94" s="8">
        <v>8.2899999999999991</v>
      </c>
      <c r="M94" s="8">
        <v>9.0399999999999991</v>
      </c>
    </row>
    <row r="95" spans="1:13" ht="15.75" thickBot="1" x14ac:dyDescent="0.3">
      <c r="A95" s="2">
        <v>41536</v>
      </c>
      <c r="B95" s="8">
        <v>7.65</v>
      </c>
      <c r="C95" s="8">
        <v>7.63</v>
      </c>
      <c r="D95" s="8">
        <v>7.61</v>
      </c>
      <c r="E95" s="8">
        <v>7.6</v>
      </c>
      <c r="F95" s="8">
        <v>7.56</v>
      </c>
      <c r="G95" s="8">
        <v>7.53</v>
      </c>
      <c r="H95" s="8">
        <v>7.5</v>
      </c>
      <c r="I95" s="8">
        <v>7.51</v>
      </c>
      <c r="J95" s="8">
        <v>7.6</v>
      </c>
      <c r="K95" s="8">
        <v>7.9</v>
      </c>
      <c r="L95" s="8">
        <v>8.2799999999999994</v>
      </c>
      <c r="M95" s="8">
        <v>9.02</v>
      </c>
    </row>
    <row r="96" spans="1:13" ht="15.75" thickBot="1" x14ac:dyDescent="0.3">
      <c r="A96" s="2">
        <v>41535</v>
      </c>
      <c r="B96" s="8">
        <v>7.66</v>
      </c>
      <c r="C96" s="8">
        <v>7.64</v>
      </c>
      <c r="D96" s="8">
        <v>7.62</v>
      </c>
      <c r="E96" s="8">
        <v>7.61</v>
      </c>
      <c r="F96" s="8">
        <v>7.59</v>
      </c>
      <c r="G96" s="8">
        <v>7.56</v>
      </c>
      <c r="H96" s="8">
        <v>7.53</v>
      </c>
      <c r="I96" s="8">
        <v>7.54</v>
      </c>
      <c r="J96" s="8">
        <v>7.62</v>
      </c>
      <c r="K96" s="8">
        <v>7.91</v>
      </c>
      <c r="L96" s="8">
        <v>8.2799999999999994</v>
      </c>
      <c r="M96" s="8">
        <v>9.01</v>
      </c>
    </row>
    <row r="97" spans="1:13" ht="15.75" thickBot="1" x14ac:dyDescent="0.3">
      <c r="A97" s="2">
        <v>41534</v>
      </c>
      <c r="B97" s="8">
        <v>7.65</v>
      </c>
      <c r="C97" s="8">
        <v>7.63</v>
      </c>
      <c r="D97" s="8">
        <v>7.62</v>
      </c>
      <c r="E97" s="8">
        <v>7.61</v>
      </c>
      <c r="F97" s="8">
        <v>7.59</v>
      </c>
      <c r="G97" s="8">
        <v>7.57</v>
      </c>
      <c r="H97" s="8">
        <v>7.54</v>
      </c>
      <c r="I97" s="8">
        <v>7.54</v>
      </c>
      <c r="J97" s="8">
        <v>7.63</v>
      </c>
      <c r="K97" s="8">
        <v>7.92</v>
      </c>
      <c r="L97" s="8">
        <v>8.2899999999999991</v>
      </c>
      <c r="M97" s="8">
        <v>9.02</v>
      </c>
    </row>
    <row r="98" spans="1:13" ht="15.75" thickBot="1" x14ac:dyDescent="0.3">
      <c r="A98" s="2">
        <v>41531</v>
      </c>
      <c r="B98" s="8">
        <v>7.62</v>
      </c>
      <c r="C98" s="8">
        <v>7.61</v>
      </c>
      <c r="D98" s="8">
        <v>7.6</v>
      </c>
      <c r="E98" s="8">
        <v>7.6</v>
      </c>
      <c r="F98" s="8">
        <v>7.61</v>
      </c>
      <c r="G98" s="8">
        <v>7.58</v>
      </c>
      <c r="H98" s="8">
        <v>7.52</v>
      </c>
      <c r="I98" s="8">
        <v>7.5</v>
      </c>
      <c r="J98" s="8">
        <v>7.58</v>
      </c>
      <c r="K98" s="8">
        <v>7.87</v>
      </c>
      <c r="L98" s="8">
        <v>8.23</v>
      </c>
      <c r="M98" s="8">
        <v>8.9499999999999993</v>
      </c>
    </row>
    <row r="99" spans="1:13" ht="15.75" thickBot="1" x14ac:dyDescent="0.3">
      <c r="A99" s="2">
        <v>41530</v>
      </c>
      <c r="B99" s="8">
        <v>7.69</v>
      </c>
      <c r="C99" s="8">
        <v>7.67</v>
      </c>
      <c r="D99" s="8">
        <v>7.65</v>
      </c>
      <c r="E99" s="8">
        <v>7.65</v>
      </c>
      <c r="F99" s="8">
        <v>7.62</v>
      </c>
      <c r="G99" s="8">
        <v>7.59</v>
      </c>
      <c r="H99" s="8">
        <v>7.53</v>
      </c>
      <c r="I99" s="8">
        <v>7.52</v>
      </c>
      <c r="J99" s="8">
        <v>7.6</v>
      </c>
      <c r="K99" s="8">
        <v>7.89</v>
      </c>
      <c r="L99" s="8">
        <v>8.24</v>
      </c>
      <c r="M99" s="8">
        <v>8.9700000000000006</v>
      </c>
    </row>
    <row r="100" spans="1:13" ht="15.75" thickBot="1" x14ac:dyDescent="0.3">
      <c r="A100" s="2">
        <v>41529</v>
      </c>
      <c r="B100" s="8">
        <v>7.68</v>
      </c>
      <c r="C100" s="8">
        <v>7.66</v>
      </c>
      <c r="D100" s="8">
        <v>7.66</v>
      </c>
      <c r="E100" s="8">
        <v>7.65</v>
      </c>
      <c r="F100" s="8">
        <v>7.63</v>
      </c>
      <c r="G100" s="8">
        <v>7.59</v>
      </c>
      <c r="H100" s="8">
        <v>7.53</v>
      </c>
      <c r="I100" s="8">
        <v>7.51</v>
      </c>
      <c r="J100" s="8">
        <v>7.59</v>
      </c>
      <c r="K100" s="8">
        <v>7.88</v>
      </c>
      <c r="L100" s="8">
        <v>8.24</v>
      </c>
      <c r="M100" s="8">
        <v>8.9600000000000009</v>
      </c>
    </row>
    <row r="101" spans="1:13" ht="15.75" thickBot="1" x14ac:dyDescent="0.3">
      <c r="A101" s="2">
        <v>41528</v>
      </c>
      <c r="B101" s="8">
        <v>7.72</v>
      </c>
      <c r="C101" s="8">
        <v>7.69</v>
      </c>
      <c r="D101" s="8">
        <v>7.68</v>
      </c>
      <c r="E101" s="8">
        <v>7.66</v>
      </c>
      <c r="F101" s="8">
        <v>7.63</v>
      </c>
      <c r="G101" s="8">
        <v>7.6</v>
      </c>
      <c r="H101" s="8">
        <v>7.54</v>
      </c>
      <c r="I101" s="8">
        <v>7.52</v>
      </c>
      <c r="J101" s="8">
        <v>7.59</v>
      </c>
      <c r="K101" s="8">
        <v>7.88</v>
      </c>
      <c r="L101" s="8">
        <v>8.25</v>
      </c>
      <c r="M101" s="8">
        <v>8.99</v>
      </c>
    </row>
    <row r="102" spans="1:13" ht="15.75" thickBot="1" x14ac:dyDescent="0.3">
      <c r="A102" s="2">
        <v>41527</v>
      </c>
      <c r="B102" s="8">
        <v>7.72</v>
      </c>
      <c r="C102" s="8">
        <v>7.69</v>
      </c>
      <c r="D102" s="8">
        <v>7.68</v>
      </c>
      <c r="E102" s="8">
        <v>7.66</v>
      </c>
      <c r="F102" s="8">
        <v>7.63</v>
      </c>
      <c r="G102" s="8">
        <v>7.59</v>
      </c>
      <c r="H102" s="8">
        <v>7.52</v>
      </c>
      <c r="I102" s="8">
        <v>7.49</v>
      </c>
      <c r="J102" s="8">
        <v>7.56</v>
      </c>
      <c r="K102" s="8">
        <v>7.86</v>
      </c>
      <c r="L102" s="8">
        <v>8.23</v>
      </c>
      <c r="M102" s="8">
        <v>8.98</v>
      </c>
    </row>
    <row r="103" spans="1:13" ht="15.75" thickBot="1" x14ac:dyDescent="0.3">
      <c r="A103" s="2">
        <v>41524</v>
      </c>
      <c r="B103" s="8">
        <v>7.74</v>
      </c>
      <c r="C103" s="8">
        <v>7.71</v>
      </c>
      <c r="D103" s="8">
        <v>7.69</v>
      </c>
      <c r="E103" s="8">
        <v>7.68</v>
      </c>
      <c r="F103" s="8">
        <v>7.64</v>
      </c>
      <c r="G103" s="8">
        <v>7.59</v>
      </c>
      <c r="H103" s="8">
        <v>7.52</v>
      </c>
      <c r="I103" s="8">
        <v>7.5</v>
      </c>
      <c r="J103" s="8">
        <v>7.56</v>
      </c>
      <c r="K103" s="8">
        <v>7.83</v>
      </c>
      <c r="L103" s="8">
        <v>8.19</v>
      </c>
      <c r="M103" s="8">
        <v>8.9499999999999993</v>
      </c>
    </row>
    <row r="104" spans="1:13" ht="15.75" thickBot="1" x14ac:dyDescent="0.3">
      <c r="A104" s="2">
        <v>41523</v>
      </c>
      <c r="B104" s="8">
        <v>7.74</v>
      </c>
      <c r="C104" s="8">
        <v>7.71</v>
      </c>
      <c r="D104" s="8">
        <v>7.69</v>
      </c>
      <c r="E104" s="8">
        <v>7.68</v>
      </c>
      <c r="F104" s="8">
        <v>7.64</v>
      </c>
      <c r="G104" s="8">
        <v>7.6</v>
      </c>
      <c r="H104" s="8">
        <v>7.52</v>
      </c>
      <c r="I104" s="8">
        <v>7.5</v>
      </c>
      <c r="J104" s="8">
        <v>7.57</v>
      </c>
      <c r="K104" s="8">
        <v>7.86</v>
      </c>
      <c r="L104" s="8">
        <v>8.24</v>
      </c>
      <c r="M104" s="8">
        <v>8.98</v>
      </c>
    </row>
    <row r="105" spans="1:13" ht="15.75" thickBot="1" x14ac:dyDescent="0.3">
      <c r="A105" s="2">
        <v>41522</v>
      </c>
      <c r="B105" s="8">
        <v>7.85</v>
      </c>
      <c r="C105" s="8">
        <v>7.79</v>
      </c>
      <c r="D105" s="8">
        <v>7.74</v>
      </c>
      <c r="E105" s="8">
        <v>7.71</v>
      </c>
      <c r="F105" s="8">
        <v>7.64</v>
      </c>
      <c r="G105" s="8">
        <v>7.6</v>
      </c>
      <c r="H105" s="8">
        <v>7.52</v>
      </c>
      <c r="I105" s="8">
        <v>7.5</v>
      </c>
      <c r="J105" s="8">
        <v>7.55</v>
      </c>
      <c r="K105" s="8">
        <v>7.81</v>
      </c>
      <c r="L105" s="8">
        <v>8.17</v>
      </c>
      <c r="M105" s="8">
        <v>8.9</v>
      </c>
    </row>
    <row r="106" spans="1:13" ht="15.75" thickBot="1" x14ac:dyDescent="0.3">
      <c r="A106" s="2">
        <v>41521</v>
      </c>
      <c r="B106" s="8">
        <v>7.89</v>
      </c>
      <c r="C106" s="8">
        <v>7.84</v>
      </c>
      <c r="D106" s="8">
        <v>7.79</v>
      </c>
      <c r="E106" s="8">
        <v>7.76</v>
      </c>
      <c r="F106" s="8">
        <v>7.68</v>
      </c>
      <c r="G106" s="8">
        <v>7.64</v>
      </c>
      <c r="H106" s="8">
        <v>7.58</v>
      </c>
      <c r="I106" s="8">
        <v>7.56</v>
      </c>
      <c r="J106" s="8">
        <v>7.63</v>
      </c>
      <c r="K106" s="8">
        <v>7.89</v>
      </c>
      <c r="L106" s="8">
        <v>8.23</v>
      </c>
      <c r="M106" s="8">
        <v>8.92</v>
      </c>
    </row>
    <row r="107" spans="1:13" ht="15.75" thickBot="1" x14ac:dyDescent="0.3">
      <c r="A107" s="2">
        <v>41520</v>
      </c>
      <c r="B107" s="8">
        <v>7.86</v>
      </c>
      <c r="C107" s="8">
        <v>7.84</v>
      </c>
      <c r="D107" s="8">
        <v>7.82</v>
      </c>
      <c r="E107" s="8">
        <v>7.8</v>
      </c>
      <c r="F107" s="8">
        <v>7.73</v>
      </c>
      <c r="G107" s="8">
        <v>7.69</v>
      </c>
      <c r="H107" s="8">
        <v>7.65</v>
      </c>
      <c r="I107" s="8">
        <v>7.65</v>
      </c>
      <c r="J107" s="8">
        <v>7.71</v>
      </c>
      <c r="K107" s="8">
        <v>7.93</v>
      </c>
      <c r="L107" s="8">
        <v>8.23</v>
      </c>
      <c r="M107" s="8">
        <v>8.8800000000000008</v>
      </c>
    </row>
    <row r="108" spans="1:13" ht="15.75" thickBot="1" x14ac:dyDescent="0.3">
      <c r="A108" s="2">
        <v>41517</v>
      </c>
      <c r="B108" s="8">
        <v>7.85</v>
      </c>
      <c r="C108" s="8">
        <v>7.84</v>
      </c>
      <c r="D108" s="8">
        <v>7.82</v>
      </c>
      <c r="E108" s="8">
        <v>7.8</v>
      </c>
      <c r="F108" s="8">
        <v>7.75</v>
      </c>
      <c r="G108" s="8">
        <v>7.71</v>
      </c>
      <c r="H108" s="8">
        <v>7.68</v>
      </c>
      <c r="I108" s="8">
        <v>7.67</v>
      </c>
      <c r="J108" s="8">
        <v>7.71</v>
      </c>
      <c r="K108" s="8">
        <v>7.95</v>
      </c>
      <c r="L108" s="8">
        <v>8.26</v>
      </c>
      <c r="M108" s="8">
        <v>8.91</v>
      </c>
    </row>
    <row r="109" spans="1:13" ht="15.75" thickBot="1" x14ac:dyDescent="0.3">
      <c r="A109" s="2">
        <v>41516</v>
      </c>
      <c r="B109" s="8">
        <v>7.88</v>
      </c>
      <c r="C109" s="8">
        <v>7.86</v>
      </c>
      <c r="D109" s="8">
        <v>7.84</v>
      </c>
      <c r="E109" s="8">
        <v>7.82</v>
      </c>
      <c r="F109" s="8">
        <v>7.77</v>
      </c>
      <c r="G109" s="8">
        <v>7.73</v>
      </c>
      <c r="H109" s="8">
        <v>7.7</v>
      </c>
      <c r="I109" s="8">
        <v>7.7</v>
      </c>
      <c r="J109" s="8">
        <v>7.76</v>
      </c>
      <c r="K109" s="8">
        <v>8</v>
      </c>
      <c r="L109" s="8">
        <v>8.3000000000000007</v>
      </c>
      <c r="M109" s="8">
        <v>8.93</v>
      </c>
    </row>
    <row r="110" spans="1:13" ht="15.75" thickBot="1" x14ac:dyDescent="0.3">
      <c r="A110" s="2">
        <v>41515</v>
      </c>
      <c r="B110" s="8">
        <v>7.88</v>
      </c>
      <c r="C110" s="8">
        <v>7.86</v>
      </c>
      <c r="D110" s="8">
        <v>7.85</v>
      </c>
      <c r="E110" s="8">
        <v>7.83</v>
      </c>
      <c r="F110" s="8">
        <v>7.79</v>
      </c>
      <c r="G110" s="8">
        <v>7.76</v>
      </c>
      <c r="H110" s="8">
        <v>7.75</v>
      </c>
      <c r="I110" s="8">
        <v>7.76</v>
      </c>
      <c r="J110" s="8">
        <v>7.82</v>
      </c>
      <c r="K110" s="8">
        <v>8.0299999999999994</v>
      </c>
      <c r="L110" s="8">
        <v>8.31</v>
      </c>
      <c r="M110" s="8">
        <v>8.92</v>
      </c>
    </row>
    <row r="111" spans="1:13" ht="15.75" thickBot="1" x14ac:dyDescent="0.3">
      <c r="A111" s="2">
        <v>41514</v>
      </c>
      <c r="B111" s="8">
        <v>7.9</v>
      </c>
      <c r="C111" s="8">
        <v>7.88</v>
      </c>
      <c r="D111" s="8">
        <v>7.86</v>
      </c>
      <c r="E111" s="8">
        <v>7.84</v>
      </c>
      <c r="F111" s="8">
        <v>7.81</v>
      </c>
      <c r="G111" s="8">
        <v>7.8</v>
      </c>
      <c r="H111" s="8">
        <v>7.8</v>
      </c>
      <c r="I111" s="8">
        <v>7.81</v>
      </c>
      <c r="J111" s="8">
        <v>7.85</v>
      </c>
      <c r="K111" s="8">
        <v>8.0500000000000007</v>
      </c>
      <c r="L111" s="8">
        <v>8.34</v>
      </c>
      <c r="M111" s="8">
        <v>8.9700000000000006</v>
      </c>
    </row>
    <row r="112" spans="1:13" ht="15.75" thickBot="1" x14ac:dyDescent="0.3">
      <c r="A112" s="2">
        <v>41513</v>
      </c>
      <c r="B112" s="8">
        <v>7.87</v>
      </c>
      <c r="C112" s="8">
        <v>7.85</v>
      </c>
      <c r="D112" s="8">
        <v>7.83</v>
      </c>
      <c r="E112" s="8">
        <v>7.81</v>
      </c>
      <c r="F112" s="8">
        <v>7.78</v>
      </c>
      <c r="G112" s="8">
        <v>7.77</v>
      </c>
      <c r="H112" s="8">
        <v>7.76</v>
      </c>
      <c r="I112" s="8">
        <v>7.76</v>
      </c>
      <c r="J112" s="8">
        <v>7.81</v>
      </c>
      <c r="K112" s="8">
        <v>8.0500000000000007</v>
      </c>
      <c r="L112" s="8">
        <v>8.3699999999999992</v>
      </c>
      <c r="M112" s="8">
        <v>9.0299999999999994</v>
      </c>
    </row>
    <row r="113" spans="1:13" ht="15.75" thickBot="1" x14ac:dyDescent="0.3">
      <c r="A113" s="2">
        <v>41510</v>
      </c>
      <c r="B113" s="8">
        <v>7.86</v>
      </c>
      <c r="C113" s="8">
        <v>7.84</v>
      </c>
      <c r="D113" s="8">
        <v>7.82</v>
      </c>
      <c r="E113" s="8">
        <v>7.81</v>
      </c>
      <c r="F113" s="8">
        <v>7.78</v>
      </c>
      <c r="G113" s="8">
        <v>7.77</v>
      </c>
      <c r="H113" s="8">
        <v>7.76</v>
      </c>
      <c r="I113" s="8">
        <v>7.77</v>
      </c>
      <c r="J113" s="8">
        <v>7.83</v>
      </c>
      <c r="K113" s="8">
        <v>8.07</v>
      </c>
      <c r="L113" s="8">
        <v>8.3800000000000008</v>
      </c>
      <c r="M113" s="8">
        <v>9.0399999999999991</v>
      </c>
    </row>
    <row r="114" spans="1:13" ht="15.75" thickBot="1" x14ac:dyDescent="0.3">
      <c r="A114" s="2">
        <v>41509</v>
      </c>
      <c r="B114" s="8">
        <v>7.92</v>
      </c>
      <c r="C114" s="8">
        <v>7.9</v>
      </c>
      <c r="D114" s="8">
        <v>7.87</v>
      </c>
      <c r="E114" s="8">
        <v>7.85</v>
      </c>
      <c r="F114" s="8">
        <v>7.79</v>
      </c>
      <c r="G114" s="8">
        <v>7.78</v>
      </c>
      <c r="H114" s="8">
        <v>7.76</v>
      </c>
      <c r="I114" s="8">
        <v>7.77</v>
      </c>
      <c r="J114" s="8">
        <v>7.83</v>
      </c>
      <c r="K114" s="8">
        <v>8.06</v>
      </c>
      <c r="L114" s="8">
        <v>8.35</v>
      </c>
      <c r="M114" s="8">
        <v>8.98</v>
      </c>
    </row>
    <row r="115" spans="1:13" ht="15.75" thickBot="1" x14ac:dyDescent="0.3">
      <c r="A115" s="2">
        <v>41508</v>
      </c>
      <c r="B115" s="8">
        <v>7.87</v>
      </c>
      <c r="C115" s="8">
        <v>7.86</v>
      </c>
      <c r="D115" s="8">
        <v>7.84</v>
      </c>
      <c r="E115" s="8">
        <v>7.83</v>
      </c>
      <c r="F115" s="8">
        <v>7.79</v>
      </c>
      <c r="G115" s="8">
        <v>7.77</v>
      </c>
      <c r="H115" s="8">
        <v>7.75</v>
      </c>
      <c r="I115" s="8">
        <v>7.76</v>
      </c>
      <c r="J115" s="8">
        <v>7.82</v>
      </c>
      <c r="K115" s="8">
        <v>8.0299999999999994</v>
      </c>
      <c r="L115" s="8">
        <v>8.32</v>
      </c>
      <c r="M115" s="8">
        <v>8.93</v>
      </c>
    </row>
    <row r="116" spans="1:13" ht="15.75" thickBot="1" x14ac:dyDescent="0.3">
      <c r="A116" s="2">
        <v>41507</v>
      </c>
      <c r="B116" s="8">
        <v>7.87</v>
      </c>
      <c r="C116" s="8">
        <v>7.85</v>
      </c>
      <c r="D116" s="8">
        <v>7.83</v>
      </c>
      <c r="E116" s="8">
        <v>7.82</v>
      </c>
      <c r="F116" s="8">
        <v>7.79</v>
      </c>
      <c r="G116" s="8">
        <v>7.78</v>
      </c>
      <c r="H116" s="8">
        <v>7.77</v>
      </c>
      <c r="I116" s="8">
        <v>7.77</v>
      </c>
      <c r="J116" s="8">
        <v>7.82</v>
      </c>
      <c r="K116" s="8">
        <v>8.0399999999999991</v>
      </c>
      <c r="L116" s="8">
        <v>8.32</v>
      </c>
      <c r="M116" s="8">
        <v>8.9</v>
      </c>
    </row>
    <row r="117" spans="1:13" ht="15.75" thickBot="1" x14ac:dyDescent="0.3">
      <c r="A117" s="2">
        <v>41506</v>
      </c>
      <c r="B117" s="8">
        <v>7.87</v>
      </c>
      <c r="C117" s="8">
        <v>7.85</v>
      </c>
      <c r="D117" s="8">
        <v>7.84</v>
      </c>
      <c r="E117" s="8">
        <v>7.83</v>
      </c>
      <c r="F117" s="8">
        <v>7.79</v>
      </c>
      <c r="G117" s="8">
        <v>7.78</v>
      </c>
      <c r="H117" s="8">
        <v>7.77</v>
      </c>
      <c r="I117" s="8">
        <v>7.77</v>
      </c>
      <c r="J117" s="8">
        <v>7.82</v>
      </c>
      <c r="K117" s="8">
        <v>8.02</v>
      </c>
      <c r="L117" s="8">
        <v>8.2799999999999994</v>
      </c>
      <c r="M117" s="8">
        <v>8.8699999999999992</v>
      </c>
    </row>
    <row r="118" spans="1:13" ht="15.75" thickBot="1" x14ac:dyDescent="0.3">
      <c r="A118" s="2">
        <v>41503</v>
      </c>
      <c r="B118" s="8">
        <v>7.84</v>
      </c>
      <c r="C118" s="8">
        <v>7.82</v>
      </c>
      <c r="D118" s="8">
        <v>7.81</v>
      </c>
      <c r="E118" s="8">
        <v>7.81</v>
      </c>
      <c r="F118" s="8">
        <v>7.8</v>
      </c>
      <c r="G118" s="8">
        <v>7.79</v>
      </c>
      <c r="H118" s="8">
        <v>7.79</v>
      </c>
      <c r="I118" s="8">
        <v>7.79</v>
      </c>
      <c r="J118" s="8">
        <v>7.81</v>
      </c>
      <c r="K118" s="8">
        <v>7.98</v>
      </c>
      <c r="L118" s="8">
        <v>8.24</v>
      </c>
      <c r="M118" s="8">
        <v>8.81</v>
      </c>
    </row>
    <row r="119" spans="1:13" ht="15.75" thickBot="1" x14ac:dyDescent="0.3">
      <c r="A119" s="2">
        <v>41502</v>
      </c>
      <c r="B119" s="8">
        <v>7.89</v>
      </c>
      <c r="C119" s="8">
        <v>7.87</v>
      </c>
      <c r="D119" s="8">
        <v>7.85</v>
      </c>
      <c r="E119" s="8">
        <v>7.84</v>
      </c>
      <c r="F119" s="8">
        <v>7.81</v>
      </c>
      <c r="G119" s="8">
        <v>7.8</v>
      </c>
      <c r="H119" s="8">
        <v>7.78</v>
      </c>
      <c r="I119" s="8">
        <v>7.77</v>
      </c>
      <c r="J119" s="8">
        <v>7.8</v>
      </c>
      <c r="K119" s="8">
        <v>7.98</v>
      </c>
      <c r="L119" s="8">
        <v>8.23</v>
      </c>
      <c r="M119" s="8">
        <v>8.7799999999999994</v>
      </c>
    </row>
    <row r="120" spans="1:13" ht="15.75" thickBot="1" x14ac:dyDescent="0.3">
      <c r="A120" s="2">
        <v>41501</v>
      </c>
      <c r="B120" s="8">
        <v>7.89</v>
      </c>
      <c r="C120" s="8">
        <v>7.87</v>
      </c>
      <c r="D120" s="8">
        <v>7.86</v>
      </c>
      <c r="E120" s="8">
        <v>7.85</v>
      </c>
      <c r="F120" s="8">
        <v>7.84</v>
      </c>
      <c r="G120" s="8">
        <v>7.83</v>
      </c>
      <c r="H120" s="8">
        <v>7.81</v>
      </c>
      <c r="I120" s="8">
        <v>7.79</v>
      </c>
      <c r="J120" s="8">
        <v>7.8</v>
      </c>
      <c r="K120" s="8">
        <v>7.96</v>
      </c>
      <c r="L120" s="8">
        <v>8.2100000000000009</v>
      </c>
      <c r="M120" s="8">
        <v>8.77</v>
      </c>
    </row>
    <row r="121" spans="1:13" ht="15.75" thickBot="1" x14ac:dyDescent="0.3">
      <c r="A121" s="2">
        <v>41500</v>
      </c>
      <c r="B121" s="8">
        <v>7.84</v>
      </c>
      <c r="C121" s="8">
        <v>7.83</v>
      </c>
      <c r="D121" s="8">
        <v>7.83</v>
      </c>
      <c r="E121" s="8">
        <v>7.83</v>
      </c>
      <c r="F121" s="8">
        <v>7.86</v>
      </c>
      <c r="G121" s="8">
        <v>7.88</v>
      </c>
      <c r="H121" s="8">
        <v>7.85</v>
      </c>
      <c r="I121" s="8">
        <v>7.81</v>
      </c>
      <c r="J121" s="8">
        <v>7.79</v>
      </c>
      <c r="K121" s="8">
        <v>7.95</v>
      </c>
      <c r="L121" s="8">
        <v>8.2200000000000006</v>
      </c>
      <c r="M121" s="8">
        <v>8.7899999999999991</v>
      </c>
    </row>
    <row r="122" spans="1:13" ht="15.75" thickBot="1" x14ac:dyDescent="0.3">
      <c r="A122" s="2">
        <v>41499</v>
      </c>
      <c r="B122" s="8">
        <v>7.87</v>
      </c>
      <c r="C122" s="8">
        <v>7.85</v>
      </c>
      <c r="D122" s="8">
        <v>7.85</v>
      </c>
      <c r="E122" s="8">
        <v>7.85</v>
      </c>
      <c r="F122" s="8">
        <v>7.86</v>
      </c>
      <c r="G122" s="8">
        <v>7.87</v>
      </c>
      <c r="H122" s="8">
        <v>7.82</v>
      </c>
      <c r="I122" s="8">
        <v>7.78</v>
      </c>
      <c r="J122" s="8">
        <v>7.78</v>
      </c>
      <c r="K122" s="8">
        <v>7.95</v>
      </c>
      <c r="L122" s="8">
        <v>8.2100000000000009</v>
      </c>
      <c r="M122" s="8">
        <v>8.8000000000000007</v>
      </c>
    </row>
    <row r="123" spans="1:13" ht="15.75" thickBot="1" x14ac:dyDescent="0.3">
      <c r="A123" s="2">
        <v>41496</v>
      </c>
      <c r="B123" s="8">
        <v>7.9</v>
      </c>
      <c r="C123" s="8">
        <v>7.88</v>
      </c>
      <c r="D123" s="8">
        <v>7.88</v>
      </c>
      <c r="E123" s="8">
        <v>7.88</v>
      </c>
      <c r="F123" s="8">
        <v>7.91</v>
      </c>
      <c r="G123" s="8">
        <v>7.92</v>
      </c>
      <c r="H123" s="8">
        <v>7.86</v>
      </c>
      <c r="I123" s="8">
        <v>7.8</v>
      </c>
      <c r="J123" s="8">
        <v>7.8</v>
      </c>
      <c r="K123" s="8">
        <v>7.97</v>
      </c>
      <c r="L123" s="8">
        <v>8.2200000000000006</v>
      </c>
      <c r="M123" s="8">
        <v>8.7799999999999994</v>
      </c>
    </row>
    <row r="124" spans="1:13" ht="15.75" thickBot="1" x14ac:dyDescent="0.3">
      <c r="A124" s="2">
        <v>41495</v>
      </c>
      <c r="B124" s="8">
        <v>7.94</v>
      </c>
      <c r="C124" s="8">
        <v>7.93</v>
      </c>
      <c r="D124" s="8">
        <v>7.92</v>
      </c>
      <c r="E124" s="8">
        <v>7.92</v>
      </c>
      <c r="F124" s="8">
        <v>7.94</v>
      </c>
      <c r="G124" s="8">
        <v>7.94</v>
      </c>
      <c r="H124" s="8">
        <v>7.87</v>
      </c>
      <c r="I124" s="8">
        <v>7.81</v>
      </c>
      <c r="J124" s="8">
        <v>7.8</v>
      </c>
      <c r="K124" s="8">
        <v>7.96</v>
      </c>
      <c r="L124" s="8">
        <v>8.2200000000000006</v>
      </c>
      <c r="M124" s="8">
        <v>8.7899999999999991</v>
      </c>
    </row>
    <row r="125" spans="1:13" ht="15.75" thickBot="1" x14ac:dyDescent="0.3">
      <c r="A125" s="2">
        <v>41494</v>
      </c>
      <c r="B125" s="8">
        <v>7.98</v>
      </c>
      <c r="C125" s="8">
        <v>7.96</v>
      </c>
      <c r="D125" s="8">
        <v>7.95</v>
      </c>
      <c r="E125" s="8">
        <v>7.95</v>
      </c>
      <c r="F125" s="8">
        <v>7.96</v>
      </c>
      <c r="G125" s="8">
        <v>7.96</v>
      </c>
      <c r="H125" s="8">
        <v>7.89</v>
      </c>
      <c r="I125" s="8">
        <v>7.82</v>
      </c>
      <c r="J125" s="8">
        <v>7.82</v>
      </c>
      <c r="K125" s="8">
        <v>8</v>
      </c>
      <c r="L125" s="8">
        <v>8.27</v>
      </c>
      <c r="M125" s="8">
        <v>8.84</v>
      </c>
    </row>
    <row r="126" spans="1:13" ht="15.75" thickBot="1" x14ac:dyDescent="0.3">
      <c r="A126" s="2">
        <v>41493</v>
      </c>
      <c r="B126" s="8">
        <v>7.99</v>
      </c>
      <c r="C126" s="8">
        <v>7.98</v>
      </c>
      <c r="D126" s="8">
        <v>7.97</v>
      </c>
      <c r="E126" s="8">
        <v>7.97</v>
      </c>
      <c r="F126" s="8">
        <v>7.98</v>
      </c>
      <c r="G126" s="8">
        <v>7.96</v>
      </c>
      <c r="H126" s="8">
        <v>7.87</v>
      </c>
      <c r="I126" s="8">
        <v>7.79</v>
      </c>
      <c r="J126" s="8">
        <v>7.78</v>
      </c>
      <c r="K126" s="8">
        <v>7.96</v>
      </c>
      <c r="L126" s="8">
        <v>8.23</v>
      </c>
      <c r="M126" s="8">
        <v>8.8000000000000007</v>
      </c>
    </row>
    <row r="127" spans="1:13" ht="15.75" thickBot="1" x14ac:dyDescent="0.3">
      <c r="A127" s="2">
        <v>41492</v>
      </c>
      <c r="B127" s="8">
        <v>7.97</v>
      </c>
      <c r="C127" s="8">
        <v>7.95</v>
      </c>
      <c r="D127" s="8">
        <v>7.94</v>
      </c>
      <c r="E127" s="8">
        <v>7.94</v>
      </c>
      <c r="F127" s="8">
        <v>7.95</v>
      </c>
      <c r="G127" s="8">
        <v>7.94</v>
      </c>
      <c r="H127" s="8">
        <v>7.86</v>
      </c>
      <c r="I127" s="8">
        <v>7.78</v>
      </c>
      <c r="J127" s="8">
        <v>7.78</v>
      </c>
      <c r="K127" s="8">
        <v>7.95</v>
      </c>
      <c r="L127" s="8">
        <v>8.1999999999999993</v>
      </c>
      <c r="M127" s="8">
        <v>8.75</v>
      </c>
    </row>
    <row r="128" spans="1:13" ht="15.75" thickBot="1" x14ac:dyDescent="0.3">
      <c r="A128" s="2">
        <v>41489</v>
      </c>
      <c r="B128" s="8">
        <v>7.98</v>
      </c>
      <c r="C128" s="8">
        <v>7.97</v>
      </c>
      <c r="D128" s="8">
        <v>7.97</v>
      </c>
      <c r="E128" s="8">
        <v>7.97</v>
      </c>
      <c r="F128" s="8">
        <v>7.98</v>
      </c>
      <c r="G128" s="8">
        <v>7.96</v>
      </c>
      <c r="H128" s="8">
        <v>7.86</v>
      </c>
      <c r="I128" s="8">
        <v>7.77</v>
      </c>
      <c r="J128" s="8">
        <v>7.75</v>
      </c>
      <c r="K128" s="8">
        <v>7.9</v>
      </c>
      <c r="L128" s="8">
        <v>8.14</v>
      </c>
      <c r="M128" s="8">
        <v>8.66</v>
      </c>
    </row>
    <row r="129" spans="1:13" ht="15.75" thickBot="1" x14ac:dyDescent="0.3">
      <c r="A129" s="2">
        <v>41488</v>
      </c>
      <c r="B129" s="8">
        <v>8.0399999999999991</v>
      </c>
      <c r="C129" s="8">
        <v>8.0299999999999994</v>
      </c>
      <c r="D129" s="8">
        <v>8.02</v>
      </c>
      <c r="E129" s="8">
        <v>8.02</v>
      </c>
      <c r="F129" s="8">
        <v>8.02</v>
      </c>
      <c r="G129" s="8">
        <v>8.01</v>
      </c>
      <c r="H129" s="8">
        <v>7.93</v>
      </c>
      <c r="I129" s="8">
        <v>7.84</v>
      </c>
      <c r="J129" s="8">
        <v>7.82</v>
      </c>
      <c r="K129" s="8">
        <v>7.96</v>
      </c>
      <c r="L129" s="8">
        <v>8.18</v>
      </c>
      <c r="M129" s="8">
        <v>8.69</v>
      </c>
    </row>
    <row r="130" spans="1:13" ht="15.75" thickBot="1" x14ac:dyDescent="0.3">
      <c r="A130" s="2">
        <v>41487</v>
      </c>
      <c r="B130" s="8">
        <v>8.02</v>
      </c>
      <c r="C130" s="8">
        <v>8.01</v>
      </c>
      <c r="D130" s="8">
        <v>8</v>
      </c>
      <c r="E130" s="8">
        <v>8</v>
      </c>
      <c r="F130" s="8">
        <v>8.02</v>
      </c>
      <c r="G130" s="8">
        <v>8.0299999999999994</v>
      </c>
      <c r="H130" s="8">
        <v>7.97</v>
      </c>
      <c r="I130" s="8">
        <v>7.91</v>
      </c>
      <c r="J130" s="8">
        <v>7.89</v>
      </c>
      <c r="K130" s="8">
        <v>8.0399999999999991</v>
      </c>
      <c r="L130" s="8">
        <v>8.27</v>
      </c>
      <c r="M130" s="8">
        <v>8.7899999999999991</v>
      </c>
    </row>
    <row r="131" spans="1:13" ht="15.75" thickBot="1" x14ac:dyDescent="0.3">
      <c r="A131" s="2">
        <v>41486</v>
      </c>
      <c r="B131" s="8">
        <v>8.0500000000000007</v>
      </c>
      <c r="C131" s="8">
        <v>8.0399999999999991</v>
      </c>
      <c r="D131" s="8">
        <v>8.02</v>
      </c>
      <c r="E131" s="8">
        <v>8.02</v>
      </c>
      <c r="F131" s="8">
        <v>8.0299999999999994</v>
      </c>
      <c r="G131" s="8">
        <v>8.0299999999999994</v>
      </c>
      <c r="H131" s="8">
        <v>7.97</v>
      </c>
      <c r="I131" s="8">
        <v>7.9</v>
      </c>
      <c r="J131" s="8">
        <v>7.88</v>
      </c>
      <c r="K131" s="8">
        <v>8.01</v>
      </c>
      <c r="L131" s="8">
        <v>8.24</v>
      </c>
      <c r="M131" s="8">
        <v>8.7799999999999994</v>
      </c>
    </row>
    <row r="132" spans="1:13" ht="15.75" thickBot="1" x14ac:dyDescent="0.3">
      <c r="A132" s="2">
        <v>41485</v>
      </c>
      <c r="B132" s="8">
        <v>8.07</v>
      </c>
      <c r="C132" s="8">
        <v>8.0500000000000007</v>
      </c>
      <c r="D132" s="8">
        <v>8.0399999999999991</v>
      </c>
      <c r="E132" s="8">
        <v>8.0399999999999991</v>
      </c>
      <c r="F132" s="8">
        <v>8.0399999999999991</v>
      </c>
      <c r="G132" s="8">
        <v>8.0299999999999994</v>
      </c>
      <c r="H132" s="8">
        <v>7.95</v>
      </c>
      <c r="I132" s="8">
        <v>7.88</v>
      </c>
      <c r="J132" s="8">
        <v>7.85</v>
      </c>
      <c r="K132" s="8">
        <v>7.99</v>
      </c>
      <c r="L132" s="8">
        <v>8.2200000000000006</v>
      </c>
      <c r="M132" s="8">
        <v>8.77</v>
      </c>
    </row>
    <row r="133" spans="1:13" ht="15.75" thickBot="1" x14ac:dyDescent="0.3">
      <c r="A133" s="2">
        <v>41482</v>
      </c>
      <c r="B133" s="8">
        <v>8.07</v>
      </c>
      <c r="C133" s="8">
        <v>8.0500000000000007</v>
      </c>
      <c r="D133" s="8">
        <v>8.0399999999999991</v>
      </c>
      <c r="E133" s="8">
        <v>8.0399999999999991</v>
      </c>
      <c r="F133" s="8">
        <v>8.0399999999999991</v>
      </c>
      <c r="G133" s="8">
        <v>8.02</v>
      </c>
      <c r="H133" s="8">
        <v>7.93</v>
      </c>
      <c r="I133" s="8">
        <v>7.85</v>
      </c>
      <c r="J133" s="8">
        <v>7.83</v>
      </c>
      <c r="K133" s="8">
        <v>7.99</v>
      </c>
      <c r="L133" s="8">
        <v>8.25</v>
      </c>
      <c r="M133" s="8">
        <v>8.82</v>
      </c>
    </row>
    <row r="134" spans="1:13" ht="15.75" thickBot="1" x14ac:dyDescent="0.3">
      <c r="A134" s="2">
        <v>41481</v>
      </c>
      <c r="B134" s="8">
        <v>8.08</v>
      </c>
      <c r="C134" s="8">
        <v>8.06</v>
      </c>
      <c r="D134" s="8">
        <v>8.0500000000000007</v>
      </c>
      <c r="E134" s="8">
        <v>8.0399999999999991</v>
      </c>
      <c r="F134" s="8">
        <v>8.02</v>
      </c>
      <c r="G134" s="8">
        <v>8</v>
      </c>
      <c r="H134" s="8">
        <v>7.9</v>
      </c>
      <c r="I134" s="8">
        <v>7.82</v>
      </c>
      <c r="J134" s="8">
        <v>7.82</v>
      </c>
      <c r="K134" s="8">
        <v>8</v>
      </c>
      <c r="L134" s="8">
        <v>8.27</v>
      </c>
      <c r="M134" s="8">
        <v>8.84</v>
      </c>
    </row>
    <row r="135" spans="1:13" ht="15.75" thickBot="1" x14ac:dyDescent="0.3">
      <c r="A135" s="2">
        <v>41480</v>
      </c>
      <c r="B135" s="8">
        <v>8.02</v>
      </c>
      <c r="C135" s="8">
        <v>8.01</v>
      </c>
      <c r="D135" s="8">
        <v>8.01</v>
      </c>
      <c r="E135" s="8">
        <v>8.02</v>
      </c>
      <c r="F135" s="8">
        <v>8.07</v>
      </c>
      <c r="G135" s="8">
        <v>8.06</v>
      </c>
      <c r="H135" s="8">
        <v>7.97</v>
      </c>
      <c r="I135" s="8">
        <v>7.89</v>
      </c>
      <c r="J135" s="8">
        <v>7.9</v>
      </c>
      <c r="K135" s="8">
        <v>8.08</v>
      </c>
      <c r="L135" s="8">
        <v>8.35</v>
      </c>
      <c r="M135" s="8">
        <v>8.92</v>
      </c>
    </row>
    <row r="136" spans="1:13" ht="15.75" thickBot="1" x14ac:dyDescent="0.3">
      <c r="A136" s="2">
        <v>41479</v>
      </c>
      <c r="B136" s="8">
        <v>8.06</v>
      </c>
      <c r="C136" s="8">
        <v>8.0500000000000007</v>
      </c>
      <c r="D136" s="8">
        <v>8.0500000000000007</v>
      </c>
      <c r="E136" s="8">
        <v>8.0500000000000007</v>
      </c>
      <c r="F136" s="8">
        <v>8.08</v>
      </c>
      <c r="G136" s="8">
        <v>8.09</v>
      </c>
      <c r="H136" s="8">
        <v>8.01</v>
      </c>
      <c r="I136" s="8">
        <v>7.94</v>
      </c>
      <c r="J136" s="8">
        <v>7.92</v>
      </c>
      <c r="K136" s="8">
        <v>8.08</v>
      </c>
      <c r="L136" s="8">
        <v>8.34</v>
      </c>
      <c r="M136" s="8">
        <v>8.9</v>
      </c>
    </row>
    <row r="137" spans="1:13" ht="15.75" thickBot="1" x14ac:dyDescent="0.3">
      <c r="A137" s="2">
        <v>41478</v>
      </c>
      <c r="B137" s="8">
        <v>8.07</v>
      </c>
      <c r="C137" s="8">
        <v>8.0500000000000007</v>
      </c>
      <c r="D137" s="8">
        <v>8.0500000000000007</v>
      </c>
      <c r="E137" s="8">
        <v>8.0500000000000007</v>
      </c>
      <c r="F137" s="8">
        <v>8.09</v>
      </c>
      <c r="G137" s="8">
        <v>8.09</v>
      </c>
      <c r="H137" s="8">
        <v>8.02</v>
      </c>
      <c r="I137" s="8">
        <v>7.94</v>
      </c>
      <c r="J137" s="8">
        <v>7.92</v>
      </c>
      <c r="K137" s="8">
        <v>8.11</v>
      </c>
      <c r="L137" s="8">
        <v>8.39</v>
      </c>
      <c r="M137" s="8">
        <v>9</v>
      </c>
    </row>
    <row r="138" spans="1:13" ht="15.75" thickBot="1" x14ac:dyDescent="0.3">
      <c r="A138" s="2">
        <v>41475</v>
      </c>
      <c r="B138" s="8">
        <v>8.07</v>
      </c>
      <c r="C138" s="8">
        <v>8.0500000000000007</v>
      </c>
      <c r="D138" s="8">
        <v>8.0299999999999994</v>
      </c>
      <c r="E138" s="8">
        <v>8.0299999999999994</v>
      </c>
      <c r="F138" s="8">
        <v>8.02</v>
      </c>
      <c r="G138" s="8">
        <v>8.01</v>
      </c>
      <c r="H138" s="8">
        <v>7.91</v>
      </c>
      <c r="I138" s="8">
        <v>7.83</v>
      </c>
      <c r="J138" s="8">
        <v>7.84</v>
      </c>
      <c r="K138" s="8">
        <v>8.06</v>
      </c>
      <c r="L138" s="8">
        <v>8.3699999999999992</v>
      </c>
      <c r="M138" s="8">
        <v>8.99</v>
      </c>
    </row>
    <row r="139" spans="1:13" ht="15.75" thickBot="1" x14ac:dyDescent="0.3">
      <c r="A139" s="2">
        <v>41474</v>
      </c>
      <c r="B139" s="8">
        <v>8.11</v>
      </c>
      <c r="C139" s="8">
        <v>8.1</v>
      </c>
      <c r="D139" s="8">
        <v>8.08</v>
      </c>
      <c r="E139" s="8">
        <v>8.07</v>
      </c>
      <c r="F139" s="8">
        <v>8.0399999999999991</v>
      </c>
      <c r="G139" s="8">
        <v>8</v>
      </c>
      <c r="H139" s="8">
        <v>7.89</v>
      </c>
      <c r="I139" s="8">
        <v>7.81</v>
      </c>
      <c r="J139" s="8">
        <v>7.83</v>
      </c>
      <c r="K139" s="8">
        <v>8.0500000000000007</v>
      </c>
      <c r="L139" s="8">
        <v>8.34</v>
      </c>
      <c r="M139" s="8">
        <v>8.9499999999999993</v>
      </c>
    </row>
    <row r="140" spans="1:13" ht="15.75" thickBot="1" x14ac:dyDescent="0.3">
      <c r="A140" s="2">
        <v>41473</v>
      </c>
      <c r="B140" s="8">
        <v>8.08</v>
      </c>
      <c r="C140" s="8">
        <v>8.06</v>
      </c>
      <c r="D140" s="8">
        <v>8.0500000000000007</v>
      </c>
      <c r="E140" s="8">
        <v>8.0399999999999991</v>
      </c>
      <c r="F140" s="8">
        <v>8.0299999999999994</v>
      </c>
      <c r="G140" s="8">
        <v>8</v>
      </c>
      <c r="H140" s="8">
        <v>7.9</v>
      </c>
      <c r="I140" s="8">
        <v>7.84</v>
      </c>
      <c r="J140" s="8">
        <v>7.84</v>
      </c>
      <c r="K140" s="8">
        <v>8.0500000000000007</v>
      </c>
      <c r="L140" s="8">
        <v>8.35</v>
      </c>
      <c r="M140" s="8">
        <v>8.9499999999999993</v>
      </c>
    </row>
    <row r="141" spans="1:13" ht="15.75" thickBot="1" x14ac:dyDescent="0.3">
      <c r="A141" s="2">
        <v>41472</v>
      </c>
      <c r="B141" s="8">
        <v>8.1</v>
      </c>
      <c r="C141" s="8">
        <v>8.08</v>
      </c>
      <c r="D141" s="8">
        <v>8.06</v>
      </c>
      <c r="E141" s="8">
        <v>8.0500000000000007</v>
      </c>
      <c r="F141" s="8">
        <v>8.02</v>
      </c>
      <c r="G141" s="8">
        <v>7.99</v>
      </c>
      <c r="H141" s="8">
        <v>7.89</v>
      </c>
      <c r="I141" s="8">
        <v>7.82</v>
      </c>
      <c r="J141" s="8">
        <v>7.84</v>
      </c>
      <c r="K141" s="8">
        <v>8.0500000000000007</v>
      </c>
      <c r="L141" s="8">
        <v>8.34</v>
      </c>
      <c r="M141" s="8">
        <v>8.92</v>
      </c>
    </row>
    <row r="142" spans="1:13" ht="15.75" thickBot="1" x14ac:dyDescent="0.3">
      <c r="A142" s="2">
        <v>41471</v>
      </c>
      <c r="B142" s="8">
        <v>8.1</v>
      </c>
      <c r="C142" s="8">
        <v>8.08</v>
      </c>
      <c r="D142" s="8">
        <v>8.07</v>
      </c>
      <c r="E142" s="8">
        <v>8.06</v>
      </c>
      <c r="F142" s="8">
        <v>8.0299999999999994</v>
      </c>
      <c r="G142" s="8">
        <v>7.99</v>
      </c>
      <c r="H142" s="8">
        <v>7.89</v>
      </c>
      <c r="I142" s="8">
        <v>7.83</v>
      </c>
      <c r="J142" s="8">
        <v>7.83</v>
      </c>
      <c r="K142" s="8">
        <v>8.01</v>
      </c>
      <c r="L142" s="8">
        <v>8.2799999999999994</v>
      </c>
      <c r="M142" s="8">
        <v>8.85</v>
      </c>
    </row>
    <row r="143" spans="1:13" ht="15.75" thickBot="1" x14ac:dyDescent="0.3">
      <c r="A143" s="2">
        <v>41468</v>
      </c>
      <c r="B143" s="8">
        <v>8.1300000000000008</v>
      </c>
      <c r="C143" s="8">
        <v>8.11</v>
      </c>
      <c r="D143" s="8">
        <v>8.1</v>
      </c>
      <c r="E143" s="8">
        <v>8.08</v>
      </c>
      <c r="F143" s="8">
        <v>8.0500000000000007</v>
      </c>
      <c r="G143" s="8">
        <v>8</v>
      </c>
      <c r="H143" s="8">
        <v>7.89</v>
      </c>
      <c r="I143" s="8">
        <v>7.81</v>
      </c>
      <c r="J143" s="8">
        <v>7.81</v>
      </c>
      <c r="K143" s="8">
        <v>7.99</v>
      </c>
      <c r="L143" s="8">
        <v>8.26</v>
      </c>
      <c r="M143" s="8">
        <v>8.81</v>
      </c>
    </row>
    <row r="144" spans="1:13" ht="15.75" thickBot="1" x14ac:dyDescent="0.3">
      <c r="A144" s="2">
        <v>41467</v>
      </c>
      <c r="B144" s="8">
        <v>8.1300000000000008</v>
      </c>
      <c r="C144" s="8">
        <v>8.1199999999999992</v>
      </c>
      <c r="D144" s="8">
        <v>8.1</v>
      </c>
      <c r="E144" s="8">
        <v>8.1</v>
      </c>
      <c r="F144" s="8">
        <v>8.09</v>
      </c>
      <c r="G144" s="8">
        <v>8.06</v>
      </c>
      <c r="H144" s="8">
        <v>7.96</v>
      </c>
      <c r="I144" s="8">
        <v>7.88</v>
      </c>
      <c r="J144" s="8">
        <v>7.85</v>
      </c>
      <c r="K144" s="8">
        <v>8</v>
      </c>
      <c r="L144" s="8">
        <v>8.24</v>
      </c>
      <c r="M144" s="8">
        <v>8.7899999999999991</v>
      </c>
    </row>
    <row r="145" spans="1:13" ht="15.75" thickBot="1" x14ac:dyDescent="0.3">
      <c r="A145" s="2">
        <v>41466</v>
      </c>
      <c r="B145" s="8">
        <v>8.14</v>
      </c>
      <c r="C145" s="8">
        <v>8.1199999999999992</v>
      </c>
      <c r="D145" s="8">
        <v>8.11</v>
      </c>
      <c r="E145" s="8">
        <v>8.1</v>
      </c>
      <c r="F145" s="8">
        <v>8.11</v>
      </c>
      <c r="G145" s="8">
        <v>8.09</v>
      </c>
      <c r="H145" s="8">
        <v>7.99</v>
      </c>
      <c r="I145" s="8">
        <v>7.91</v>
      </c>
      <c r="J145" s="8">
        <v>7.9</v>
      </c>
      <c r="K145" s="8">
        <v>8.06</v>
      </c>
      <c r="L145" s="8">
        <v>8.31</v>
      </c>
      <c r="M145" s="8">
        <v>8.84</v>
      </c>
    </row>
    <row r="146" spans="1:13" ht="15.75" thickBot="1" x14ac:dyDescent="0.3">
      <c r="A146" s="2">
        <v>41465</v>
      </c>
      <c r="B146" s="8">
        <v>8.16</v>
      </c>
      <c r="C146" s="8">
        <v>8.14</v>
      </c>
      <c r="D146" s="8">
        <v>8.1300000000000008</v>
      </c>
      <c r="E146" s="8">
        <v>8.1199999999999992</v>
      </c>
      <c r="F146" s="8">
        <v>8.1199999999999992</v>
      </c>
      <c r="G146" s="8">
        <v>8.1199999999999992</v>
      </c>
      <c r="H146" s="8">
        <v>8.0500000000000007</v>
      </c>
      <c r="I146" s="8">
        <v>7.98</v>
      </c>
      <c r="J146" s="8">
        <v>7.96</v>
      </c>
      <c r="K146" s="8">
        <v>8.1</v>
      </c>
      <c r="L146" s="8">
        <v>8.34</v>
      </c>
      <c r="M146" s="8">
        <v>8.9</v>
      </c>
    </row>
    <row r="147" spans="1:13" ht="15.75" thickBot="1" x14ac:dyDescent="0.3">
      <c r="A147" s="2">
        <v>41464</v>
      </c>
      <c r="B147" s="8">
        <v>8.14</v>
      </c>
      <c r="C147" s="8">
        <v>8.1199999999999992</v>
      </c>
      <c r="D147" s="8">
        <v>8.11</v>
      </c>
      <c r="E147" s="8">
        <v>8.1</v>
      </c>
      <c r="F147" s="8">
        <v>8.08</v>
      </c>
      <c r="G147" s="8">
        <v>8.07</v>
      </c>
      <c r="H147" s="8">
        <v>7.99</v>
      </c>
      <c r="I147" s="8">
        <v>7.93</v>
      </c>
      <c r="J147" s="8">
        <v>7.92</v>
      </c>
      <c r="K147" s="8">
        <v>8.06</v>
      </c>
      <c r="L147" s="8">
        <v>8.31</v>
      </c>
      <c r="M147" s="8">
        <v>8.8800000000000008</v>
      </c>
    </row>
    <row r="148" spans="1:13" ht="15.75" thickBot="1" x14ac:dyDescent="0.3">
      <c r="A148" s="2">
        <v>41461</v>
      </c>
      <c r="B148" s="8">
        <v>8.2200000000000006</v>
      </c>
      <c r="C148" s="8">
        <v>8.1999999999999993</v>
      </c>
      <c r="D148" s="8">
        <v>8.18</v>
      </c>
      <c r="E148" s="8">
        <v>8.16</v>
      </c>
      <c r="F148" s="8">
        <v>8.1199999999999992</v>
      </c>
      <c r="G148" s="8">
        <v>8.09</v>
      </c>
      <c r="H148" s="8">
        <v>8.0299999999999994</v>
      </c>
      <c r="I148" s="8">
        <v>7.99</v>
      </c>
      <c r="J148" s="8">
        <v>7.99</v>
      </c>
      <c r="K148" s="8">
        <v>8.14</v>
      </c>
      <c r="L148" s="8">
        <v>8.3800000000000008</v>
      </c>
      <c r="M148" s="8">
        <v>8.94</v>
      </c>
    </row>
    <row r="149" spans="1:13" ht="15.75" thickBot="1" x14ac:dyDescent="0.3">
      <c r="A149" s="2">
        <v>41460</v>
      </c>
      <c r="B149" s="8">
        <v>8.2200000000000006</v>
      </c>
      <c r="C149" s="8">
        <v>8.19</v>
      </c>
      <c r="D149" s="8">
        <v>8.17</v>
      </c>
      <c r="E149" s="8">
        <v>8.15</v>
      </c>
      <c r="F149" s="8">
        <v>8.1</v>
      </c>
      <c r="G149" s="8">
        <v>8.06</v>
      </c>
      <c r="H149" s="8">
        <v>7.98</v>
      </c>
      <c r="I149" s="8">
        <v>7.93</v>
      </c>
      <c r="J149" s="8">
        <v>7.93</v>
      </c>
      <c r="K149" s="8">
        <v>8.07</v>
      </c>
      <c r="L149" s="8">
        <v>8.32</v>
      </c>
      <c r="M149" s="8">
        <v>8.89</v>
      </c>
    </row>
    <row r="150" spans="1:13" ht="15.75" thickBot="1" x14ac:dyDescent="0.3">
      <c r="A150" s="2">
        <v>41459</v>
      </c>
      <c r="B150" s="8">
        <v>8.19</v>
      </c>
      <c r="C150" s="8">
        <v>8.17</v>
      </c>
      <c r="D150" s="8">
        <v>8.14</v>
      </c>
      <c r="E150" s="8">
        <v>8.1199999999999992</v>
      </c>
      <c r="F150" s="8">
        <v>8.06</v>
      </c>
      <c r="G150" s="8">
        <v>8.01</v>
      </c>
      <c r="H150" s="8">
        <v>7.92</v>
      </c>
      <c r="I150" s="8">
        <v>7.88</v>
      </c>
      <c r="J150" s="8">
        <v>7.89</v>
      </c>
      <c r="K150" s="8">
        <v>8.06</v>
      </c>
      <c r="L150" s="8">
        <v>8.32</v>
      </c>
      <c r="M150" s="8">
        <v>8.91</v>
      </c>
    </row>
    <row r="151" spans="1:13" ht="15.75" thickBot="1" x14ac:dyDescent="0.3">
      <c r="A151" s="2">
        <v>41458</v>
      </c>
      <c r="B151" s="8">
        <v>8.14</v>
      </c>
      <c r="C151" s="8">
        <v>8.11</v>
      </c>
      <c r="D151" s="8">
        <v>8.09</v>
      </c>
      <c r="E151" s="8">
        <v>8.07</v>
      </c>
      <c r="F151" s="8">
        <v>8.01</v>
      </c>
      <c r="G151" s="8">
        <v>7.96</v>
      </c>
      <c r="H151" s="8">
        <v>7.85</v>
      </c>
      <c r="I151" s="8">
        <v>7.78</v>
      </c>
      <c r="J151" s="8">
        <v>7.79</v>
      </c>
      <c r="K151" s="8">
        <v>7.98</v>
      </c>
      <c r="L151" s="8">
        <v>8.26</v>
      </c>
      <c r="M151" s="8">
        <v>8.85</v>
      </c>
    </row>
    <row r="152" spans="1:13" ht="15.75" thickBot="1" x14ac:dyDescent="0.3">
      <c r="A152" s="2">
        <v>41457</v>
      </c>
      <c r="B152" s="8">
        <v>8.1300000000000008</v>
      </c>
      <c r="C152" s="8">
        <v>8.11</v>
      </c>
      <c r="D152" s="8">
        <v>8.09</v>
      </c>
      <c r="E152" s="8">
        <v>8.07</v>
      </c>
      <c r="F152" s="8">
        <v>8.01</v>
      </c>
      <c r="G152" s="8">
        <v>7.96</v>
      </c>
      <c r="H152" s="8">
        <v>7.85</v>
      </c>
      <c r="I152" s="8">
        <v>7.78</v>
      </c>
      <c r="J152" s="8">
        <v>7.79</v>
      </c>
      <c r="K152" s="8">
        <v>7.99</v>
      </c>
      <c r="L152" s="8">
        <v>8.26</v>
      </c>
      <c r="M152" s="8">
        <v>8.84</v>
      </c>
    </row>
    <row r="153" spans="1:13" ht="15.75" thickBot="1" x14ac:dyDescent="0.3">
      <c r="A153" s="2">
        <v>41454</v>
      </c>
      <c r="B153" s="8">
        <v>8.11</v>
      </c>
      <c r="C153" s="8">
        <v>8.09</v>
      </c>
      <c r="D153" s="8">
        <v>8.07</v>
      </c>
      <c r="E153" s="8">
        <v>8.06</v>
      </c>
      <c r="F153" s="8">
        <v>8.01</v>
      </c>
      <c r="G153" s="8">
        <v>7.96</v>
      </c>
      <c r="H153" s="8">
        <v>7.85</v>
      </c>
      <c r="I153" s="8">
        <v>7.78</v>
      </c>
      <c r="J153" s="8">
        <v>7.78</v>
      </c>
      <c r="K153" s="8">
        <v>7.98</v>
      </c>
      <c r="L153" s="8">
        <v>8.25</v>
      </c>
      <c r="M153" s="8">
        <v>8.82</v>
      </c>
    </row>
    <row r="154" spans="1:13" ht="15.75" thickBot="1" x14ac:dyDescent="0.3">
      <c r="A154" s="2">
        <v>41453</v>
      </c>
      <c r="B154" s="8">
        <v>7.97</v>
      </c>
      <c r="C154" s="8">
        <v>7.96</v>
      </c>
      <c r="D154" s="8">
        <v>7.95</v>
      </c>
      <c r="E154" s="8">
        <v>7.95</v>
      </c>
      <c r="F154" s="8">
        <v>7.98</v>
      </c>
      <c r="G154" s="8">
        <v>7.98</v>
      </c>
      <c r="H154" s="8">
        <v>7.89</v>
      </c>
      <c r="I154" s="8">
        <v>7.8</v>
      </c>
      <c r="J154" s="8">
        <v>7.79</v>
      </c>
      <c r="K154" s="8">
        <v>8</v>
      </c>
      <c r="L154" s="8">
        <v>8.2899999999999991</v>
      </c>
      <c r="M154" s="8">
        <v>8.89</v>
      </c>
    </row>
    <row r="155" spans="1:13" ht="15.75" thickBot="1" x14ac:dyDescent="0.3">
      <c r="A155" s="2">
        <v>41452</v>
      </c>
      <c r="B155" s="8">
        <v>7.92</v>
      </c>
      <c r="C155" s="8">
        <v>7.9</v>
      </c>
      <c r="D155" s="8">
        <v>7.89</v>
      </c>
      <c r="E155" s="8">
        <v>7.89</v>
      </c>
      <c r="F155" s="8">
        <v>7.93</v>
      </c>
      <c r="G155" s="8">
        <v>7.93</v>
      </c>
      <c r="H155" s="8">
        <v>7.85</v>
      </c>
      <c r="I155" s="8">
        <v>7.78</v>
      </c>
      <c r="J155" s="8">
        <v>7.79</v>
      </c>
      <c r="K155" s="8">
        <v>8.02</v>
      </c>
      <c r="L155" s="8">
        <v>8.32</v>
      </c>
      <c r="M155" s="8">
        <v>8.92</v>
      </c>
    </row>
    <row r="156" spans="1:13" ht="15.75" thickBot="1" x14ac:dyDescent="0.3">
      <c r="A156" s="2">
        <v>41451</v>
      </c>
      <c r="B156" s="8">
        <v>7.94</v>
      </c>
      <c r="C156" s="8">
        <v>7.92</v>
      </c>
      <c r="D156" s="8">
        <v>7.91</v>
      </c>
      <c r="E156" s="8">
        <v>7.91</v>
      </c>
      <c r="F156" s="8">
        <v>7.93</v>
      </c>
      <c r="G156" s="8">
        <v>7.93</v>
      </c>
      <c r="H156" s="8">
        <v>7.84</v>
      </c>
      <c r="I156" s="8">
        <v>7.76</v>
      </c>
      <c r="J156" s="8">
        <v>7.76</v>
      </c>
      <c r="K156" s="8">
        <v>7.96</v>
      </c>
      <c r="L156" s="8">
        <v>8.25</v>
      </c>
      <c r="M156" s="8">
        <v>8.83</v>
      </c>
    </row>
    <row r="157" spans="1:13" ht="15.75" thickBot="1" x14ac:dyDescent="0.3">
      <c r="A157" s="2">
        <v>41450</v>
      </c>
      <c r="B157" s="8">
        <v>7.9</v>
      </c>
      <c r="C157" s="8">
        <v>7.88</v>
      </c>
      <c r="D157" s="8">
        <v>7.87</v>
      </c>
      <c r="E157" s="8">
        <v>7.88</v>
      </c>
      <c r="F157" s="8">
        <v>7.92</v>
      </c>
      <c r="G157" s="8">
        <v>7.93</v>
      </c>
      <c r="H157" s="8">
        <v>7.85</v>
      </c>
      <c r="I157" s="8">
        <v>7.76</v>
      </c>
      <c r="J157" s="8">
        <v>7.75</v>
      </c>
      <c r="K157" s="8">
        <v>7.96</v>
      </c>
      <c r="L157" s="8">
        <v>8.24</v>
      </c>
      <c r="M157" s="8">
        <v>8.81</v>
      </c>
    </row>
    <row r="158" spans="1:13" ht="15.75" thickBot="1" x14ac:dyDescent="0.3">
      <c r="A158" s="2">
        <v>41447</v>
      </c>
      <c r="B158" s="8">
        <v>8</v>
      </c>
      <c r="C158" s="8">
        <v>7.98</v>
      </c>
      <c r="D158" s="8">
        <v>7.97</v>
      </c>
      <c r="E158" s="8">
        <v>7.97</v>
      </c>
      <c r="F158" s="8">
        <v>7.97</v>
      </c>
      <c r="G158" s="8">
        <v>7.96</v>
      </c>
      <c r="H158" s="8">
        <v>7.87</v>
      </c>
      <c r="I158" s="8">
        <v>7.79</v>
      </c>
      <c r="J158" s="8">
        <v>7.77</v>
      </c>
      <c r="K158" s="8">
        <v>7.92</v>
      </c>
      <c r="L158" s="8">
        <v>8.17</v>
      </c>
      <c r="M158" s="8">
        <v>8.7200000000000006</v>
      </c>
    </row>
    <row r="159" spans="1:13" ht="15.75" thickBot="1" x14ac:dyDescent="0.3">
      <c r="A159" s="2">
        <v>41446</v>
      </c>
      <c r="B159" s="8">
        <v>7.99</v>
      </c>
      <c r="C159" s="8">
        <v>7.97</v>
      </c>
      <c r="D159" s="8">
        <v>7.96</v>
      </c>
      <c r="E159" s="8">
        <v>7.96</v>
      </c>
      <c r="F159" s="8">
        <v>7.98</v>
      </c>
      <c r="G159" s="8">
        <v>7.97</v>
      </c>
      <c r="H159" s="8">
        <v>7.92</v>
      </c>
      <c r="I159" s="8">
        <v>7.89</v>
      </c>
      <c r="J159" s="8">
        <v>7.91</v>
      </c>
      <c r="K159" s="8">
        <v>8.08</v>
      </c>
      <c r="L159" s="8">
        <v>8.34</v>
      </c>
      <c r="M159" s="8">
        <v>8.92</v>
      </c>
    </row>
    <row r="160" spans="1:13" ht="15.75" thickBot="1" x14ac:dyDescent="0.3">
      <c r="A160" s="2">
        <v>41445</v>
      </c>
      <c r="B160" s="8">
        <v>8.0500000000000007</v>
      </c>
      <c r="C160" s="8">
        <v>8.0299999999999994</v>
      </c>
      <c r="D160" s="8">
        <v>8.01</v>
      </c>
      <c r="E160" s="8">
        <v>8</v>
      </c>
      <c r="F160" s="8">
        <v>7.99</v>
      </c>
      <c r="G160" s="8">
        <v>7.97</v>
      </c>
      <c r="H160" s="8">
        <v>7.92</v>
      </c>
      <c r="I160" s="8">
        <v>7.89</v>
      </c>
      <c r="J160" s="8">
        <v>7.91</v>
      </c>
      <c r="K160" s="8">
        <v>8.11</v>
      </c>
      <c r="L160" s="8">
        <v>8.39</v>
      </c>
      <c r="M160" s="8">
        <v>9.01</v>
      </c>
    </row>
    <row r="161" spans="1:13" ht="15.75" thickBot="1" x14ac:dyDescent="0.3">
      <c r="A161" s="2">
        <v>41444</v>
      </c>
      <c r="B161" s="8">
        <v>8.07</v>
      </c>
      <c r="C161" s="8">
        <v>8.0500000000000007</v>
      </c>
      <c r="D161" s="8">
        <v>8.0299999999999994</v>
      </c>
      <c r="E161" s="8">
        <v>8.0299999999999994</v>
      </c>
      <c r="F161" s="8">
        <v>8.0299999999999994</v>
      </c>
      <c r="G161" s="8">
        <v>8.01</v>
      </c>
      <c r="H161" s="8">
        <v>7.96</v>
      </c>
      <c r="I161" s="8">
        <v>7.93</v>
      </c>
      <c r="J161" s="8">
        <v>7.96</v>
      </c>
      <c r="K161" s="8">
        <v>8.17</v>
      </c>
      <c r="L161" s="8">
        <v>8.48</v>
      </c>
      <c r="M161" s="8">
        <v>9.1199999999999992</v>
      </c>
    </row>
    <row r="162" spans="1:13" ht="15.75" thickBot="1" x14ac:dyDescent="0.3">
      <c r="A162" s="2">
        <v>41443</v>
      </c>
      <c r="B162" s="8">
        <v>8.1199999999999992</v>
      </c>
      <c r="C162" s="8">
        <v>8.09</v>
      </c>
      <c r="D162" s="8">
        <v>8.07</v>
      </c>
      <c r="E162" s="8">
        <v>8.0500000000000007</v>
      </c>
      <c r="F162" s="8">
        <v>8.0299999999999994</v>
      </c>
      <c r="G162" s="8">
        <v>8</v>
      </c>
      <c r="H162" s="8">
        <v>7.95</v>
      </c>
      <c r="I162" s="8">
        <v>7.93</v>
      </c>
      <c r="J162" s="8">
        <v>7.96</v>
      </c>
      <c r="K162" s="8">
        <v>8.17</v>
      </c>
      <c r="L162" s="8">
        <v>8.48</v>
      </c>
      <c r="M162" s="8">
        <v>9.1300000000000008</v>
      </c>
    </row>
    <row r="163" spans="1:13" ht="15.75" thickBot="1" x14ac:dyDescent="0.3">
      <c r="A163" s="2">
        <v>41440</v>
      </c>
      <c r="B163" s="8">
        <v>8.14</v>
      </c>
      <c r="C163" s="8">
        <v>8.11</v>
      </c>
      <c r="D163" s="8">
        <v>8.08</v>
      </c>
      <c r="E163" s="8">
        <v>8.06</v>
      </c>
      <c r="F163" s="8">
        <v>8.01</v>
      </c>
      <c r="G163" s="8">
        <v>7.97</v>
      </c>
      <c r="H163" s="8">
        <v>7.91</v>
      </c>
      <c r="I163" s="8">
        <v>7.88</v>
      </c>
      <c r="J163" s="8">
        <v>7.91</v>
      </c>
      <c r="K163" s="8">
        <v>8.11</v>
      </c>
      <c r="L163" s="8">
        <v>8.42</v>
      </c>
      <c r="M163" s="8">
        <v>9.07</v>
      </c>
    </row>
    <row r="164" spans="1:13" ht="15.75" thickBot="1" x14ac:dyDescent="0.3">
      <c r="A164" s="2">
        <v>41439</v>
      </c>
      <c r="B164" s="8">
        <v>8.14</v>
      </c>
      <c r="C164" s="8">
        <v>8.1</v>
      </c>
      <c r="D164" s="8">
        <v>8.07</v>
      </c>
      <c r="E164" s="8">
        <v>8.0399999999999991</v>
      </c>
      <c r="F164" s="8">
        <v>7.96</v>
      </c>
      <c r="G164" s="8">
        <v>7.89</v>
      </c>
      <c r="H164" s="8">
        <v>7.81</v>
      </c>
      <c r="I164" s="8">
        <v>7.78</v>
      </c>
      <c r="J164" s="8">
        <v>7.82</v>
      </c>
      <c r="K164" s="8">
        <v>8.0500000000000007</v>
      </c>
      <c r="L164" s="8">
        <v>8.36</v>
      </c>
      <c r="M164" s="8">
        <v>9.02</v>
      </c>
    </row>
    <row r="165" spans="1:13" ht="15.75" thickBot="1" x14ac:dyDescent="0.3">
      <c r="A165" s="2">
        <v>41438</v>
      </c>
      <c r="B165" s="8">
        <v>8.07</v>
      </c>
      <c r="C165" s="8">
        <v>8.0299999999999994</v>
      </c>
      <c r="D165" s="8">
        <v>7.99</v>
      </c>
      <c r="E165" s="8">
        <v>7.96</v>
      </c>
      <c r="F165" s="8">
        <v>7.87</v>
      </c>
      <c r="G165" s="8">
        <v>7.8</v>
      </c>
      <c r="H165" s="8">
        <v>7.7</v>
      </c>
      <c r="I165" s="8">
        <v>7.67</v>
      </c>
      <c r="J165" s="8">
        <v>7.71</v>
      </c>
      <c r="K165" s="8">
        <v>7.93</v>
      </c>
      <c r="L165" s="8">
        <v>8.25</v>
      </c>
      <c r="M165" s="8">
        <v>8.92</v>
      </c>
    </row>
    <row r="166" spans="1:13" ht="15.75" thickBot="1" x14ac:dyDescent="0.3">
      <c r="A166" s="2">
        <v>41437</v>
      </c>
      <c r="B166" s="8">
        <v>8.11</v>
      </c>
      <c r="C166" s="8">
        <v>8.06</v>
      </c>
      <c r="D166" s="8">
        <v>8.0299999999999994</v>
      </c>
      <c r="E166" s="8">
        <v>8</v>
      </c>
      <c r="F166" s="8">
        <v>7.91</v>
      </c>
      <c r="G166" s="8">
        <v>7.82</v>
      </c>
      <c r="H166" s="8">
        <v>7.7</v>
      </c>
      <c r="I166" s="8">
        <v>7.64</v>
      </c>
      <c r="J166" s="8">
        <v>7.66</v>
      </c>
      <c r="K166" s="8">
        <v>7.88</v>
      </c>
      <c r="L166" s="8">
        <v>8.2100000000000009</v>
      </c>
      <c r="M166" s="8">
        <v>8.89</v>
      </c>
    </row>
    <row r="167" spans="1:13" ht="15.75" thickBot="1" x14ac:dyDescent="0.3">
      <c r="A167" s="2">
        <v>41433</v>
      </c>
      <c r="B167" s="8">
        <v>8.14</v>
      </c>
      <c r="C167" s="8">
        <v>8.1</v>
      </c>
      <c r="D167" s="8">
        <v>8.06</v>
      </c>
      <c r="E167" s="8">
        <v>8.0299999999999994</v>
      </c>
      <c r="F167" s="8">
        <v>7.92</v>
      </c>
      <c r="G167" s="8">
        <v>7.83</v>
      </c>
      <c r="H167" s="8">
        <v>7.7</v>
      </c>
      <c r="I167" s="8">
        <v>7.65</v>
      </c>
      <c r="J167" s="8">
        <v>7.67</v>
      </c>
      <c r="K167" s="8">
        <v>7.9</v>
      </c>
      <c r="L167" s="8">
        <v>8.23</v>
      </c>
      <c r="M167" s="8">
        <v>8.9</v>
      </c>
    </row>
    <row r="168" spans="1:13" ht="15.75" thickBot="1" x14ac:dyDescent="0.3">
      <c r="A168" s="2">
        <v>41432</v>
      </c>
      <c r="B168" s="8">
        <v>8.1300000000000008</v>
      </c>
      <c r="C168" s="8">
        <v>8.09</v>
      </c>
      <c r="D168" s="8">
        <v>8.0500000000000007</v>
      </c>
      <c r="E168" s="8">
        <v>8.02</v>
      </c>
      <c r="F168" s="8">
        <v>7.94</v>
      </c>
      <c r="G168" s="8">
        <v>7.86</v>
      </c>
      <c r="H168" s="8">
        <v>7.72</v>
      </c>
      <c r="I168" s="8">
        <v>7.66</v>
      </c>
      <c r="J168" s="8">
        <v>7.68</v>
      </c>
      <c r="K168" s="8">
        <v>7.93</v>
      </c>
      <c r="L168" s="8">
        <v>8.27</v>
      </c>
      <c r="M168" s="8">
        <v>8.9600000000000009</v>
      </c>
    </row>
    <row r="169" spans="1:13" ht="15.75" thickBot="1" x14ac:dyDescent="0.3">
      <c r="A169" s="2">
        <v>41431</v>
      </c>
      <c r="B169" s="8">
        <v>8.1999999999999993</v>
      </c>
      <c r="C169" s="8">
        <v>8.15</v>
      </c>
      <c r="D169" s="8">
        <v>8.11</v>
      </c>
      <c r="E169" s="8">
        <v>8.07</v>
      </c>
      <c r="F169" s="8">
        <v>7.96</v>
      </c>
      <c r="G169" s="8">
        <v>7.86</v>
      </c>
      <c r="H169" s="8">
        <v>7.72</v>
      </c>
      <c r="I169" s="8">
        <v>7.66</v>
      </c>
      <c r="J169" s="8">
        <v>7.69</v>
      </c>
      <c r="K169" s="8">
        <v>7.94</v>
      </c>
      <c r="L169" s="8">
        <v>8.2899999999999991</v>
      </c>
      <c r="M169" s="8">
        <v>8.99</v>
      </c>
    </row>
    <row r="170" spans="1:13" ht="15.75" thickBot="1" x14ac:dyDescent="0.3">
      <c r="A170" s="2">
        <v>41430</v>
      </c>
      <c r="B170" s="8">
        <v>8.31</v>
      </c>
      <c r="C170" s="8">
        <v>8.25</v>
      </c>
      <c r="D170" s="8">
        <v>8.19</v>
      </c>
      <c r="E170" s="8">
        <v>8.15</v>
      </c>
      <c r="F170" s="8">
        <v>8.01</v>
      </c>
      <c r="G170" s="8">
        <v>7.9</v>
      </c>
      <c r="H170" s="8">
        <v>7.74</v>
      </c>
      <c r="I170" s="8">
        <v>7.66</v>
      </c>
      <c r="J170" s="8">
        <v>7.69</v>
      </c>
      <c r="K170" s="8">
        <v>7.94</v>
      </c>
      <c r="L170" s="8">
        <v>8.3000000000000007</v>
      </c>
      <c r="M170" s="8">
        <v>9</v>
      </c>
    </row>
    <row r="171" spans="1:13" ht="15.75" thickBot="1" x14ac:dyDescent="0.3">
      <c r="A171" s="2">
        <v>41429</v>
      </c>
      <c r="B171" s="8">
        <v>8.4600000000000009</v>
      </c>
      <c r="C171" s="8">
        <v>8.3699999999999992</v>
      </c>
      <c r="D171" s="8">
        <v>8.3000000000000007</v>
      </c>
      <c r="E171" s="8">
        <v>8.23</v>
      </c>
      <c r="F171" s="8">
        <v>8.0500000000000007</v>
      </c>
      <c r="G171" s="8">
        <v>7.93</v>
      </c>
      <c r="H171" s="8">
        <v>7.76</v>
      </c>
      <c r="I171" s="8">
        <v>7.68</v>
      </c>
      <c r="J171" s="8">
        <v>7.69</v>
      </c>
      <c r="K171" s="8">
        <v>7.94</v>
      </c>
      <c r="L171" s="8">
        <v>8.2799999999999994</v>
      </c>
      <c r="M171" s="8">
        <v>8.98</v>
      </c>
    </row>
    <row r="172" spans="1:13" ht="15.75" thickBot="1" x14ac:dyDescent="0.3">
      <c r="A172" s="2">
        <v>41426</v>
      </c>
      <c r="B172" s="8">
        <v>8.4499999999999993</v>
      </c>
      <c r="C172" s="8">
        <v>8.3800000000000008</v>
      </c>
      <c r="D172" s="8">
        <v>8.32</v>
      </c>
      <c r="E172" s="8">
        <v>8.27</v>
      </c>
      <c r="F172" s="8">
        <v>8.08</v>
      </c>
      <c r="G172" s="8">
        <v>7.93</v>
      </c>
      <c r="H172" s="8">
        <v>7.73</v>
      </c>
      <c r="I172" s="8">
        <v>7.63</v>
      </c>
      <c r="J172" s="8">
        <v>7.63</v>
      </c>
      <c r="K172" s="8">
        <v>7.85</v>
      </c>
      <c r="L172" s="8">
        <v>8.19</v>
      </c>
      <c r="M172" s="8">
        <v>8.89</v>
      </c>
    </row>
    <row r="173" spans="1:13" ht="15.75" thickBot="1" x14ac:dyDescent="0.3">
      <c r="A173" s="2">
        <v>41425</v>
      </c>
      <c r="B173" s="8">
        <v>8.4700000000000006</v>
      </c>
      <c r="C173" s="8">
        <v>8.4</v>
      </c>
      <c r="D173" s="8">
        <v>8.34</v>
      </c>
      <c r="E173" s="8">
        <v>8.2899999999999991</v>
      </c>
      <c r="F173" s="8">
        <v>8.09</v>
      </c>
      <c r="G173" s="8">
        <v>7.93</v>
      </c>
      <c r="H173" s="8">
        <v>7.71</v>
      </c>
      <c r="I173" s="8">
        <v>7.61</v>
      </c>
      <c r="J173" s="8">
        <v>7.61</v>
      </c>
      <c r="K173" s="8">
        <v>7.84</v>
      </c>
      <c r="L173" s="8">
        <v>8.19</v>
      </c>
      <c r="M173" s="8">
        <v>8.8699999999999992</v>
      </c>
    </row>
    <row r="174" spans="1:13" ht="15.75" thickBot="1" x14ac:dyDescent="0.3">
      <c r="A174" s="2">
        <v>41424</v>
      </c>
      <c r="B174" s="8">
        <v>8.56</v>
      </c>
      <c r="C174" s="8">
        <v>8.48</v>
      </c>
      <c r="D174" s="8">
        <v>8.41</v>
      </c>
      <c r="E174" s="8">
        <v>8.34</v>
      </c>
      <c r="F174" s="8">
        <v>8.16</v>
      </c>
      <c r="G174" s="8">
        <v>8.02</v>
      </c>
      <c r="H174" s="8">
        <v>7.83</v>
      </c>
      <c r="I174" s="8">
        <v>7.72</v>
      </c>
      <c r="J174" s="8">
        <v>7.71</v>
      </c>
      <c r="K174" s="8">
        <v>7.91</v>
      </c>
      <c r="L174" s="8">
        <v>8.2200000000000006</v>
      </c>
      <c r="M174" s="8">
        <v>8.8699999999999992</v>
      </c>
    </row>
    <row r="175" spans="1:13" ht="15.75" thickBot="1" x14ac:dyDescent="0.3">
      <c r="A175" s="2">
        <v>41423</v>
      </c>
      <c r="B175" s="8">
        <v>8.5</v>
      </c>
      <c r="C175" s="8">
        <v>8.43</v>
      </c>
      <c r="D175" s="8">
        <v>8.3800000000000008</v>
      </c>
      <c r="E175" s="8">
        <v>8.34</v>
      </c>
      <c r="F175" s="8">
        <v>8.19</v>
      </c>
      <c r="G175" s="8">
        <v>8.0399999999999991</v>
      </c>
      <c r="H175" s="8">
        <v>7.82</v>
      </c>
      <c r="I175" s="8">
        <v>7.71</v>
      </c>
      <c r="J175" s="8">
        <v>7.69</v>
      </c>
      <c r="K175" s="8">
        <v>7.9</v>
      </c>
      <c r="L175" s="8">
        <v>8.2200000000000006</v>
      </c>
      <c r="M175" s="8">
        <v>8.8699999999999992</v>
      </c>
    </row>
    <row r="176" spans="1:13" ht="15.75" thickBot="1" x14ac:dyDescent="0.3">
      <c r="A176" s="2">
        <v>41422</v>
      </c>
      <c r="B176" s="8">
        <v>8.48</v>
      </c>
      <c r="C176" s="8">
        <v>8.42</v>
      </c>
      <c r="D176" s="8">
        <v>8.36</v>
      </c>
      <c r="E176" s="8">
        <v>8.31</v>
      </c>
      <c r="F176" s="8">
        <v>8.14</v>
      </c>
      <c r="G176" s="8">
        <v>7.99</v>
      </c>
      <c r="H176" s="8">
        <v>7.77</v>
      </c>
      <c r="I176" s="8">
        <v>7.66</v>
      </c>
      <c r="J176" s="8">
        <v>7.65</v>
      </c>
      <c r="K176" s="8">
        <v>7.88</v>
      </c>
      <c r="L176" s="8">
        <v>8.2100000000000009</v>
      </c>
      <c r="M176" s="8">
        <v>8.89</v>
      </c>
    </row>
    <row r="177" spans="1:13" ht="15.75" thickBot="1" x14ac:dyDescent="0.3">
      <c r="A177" s="2">
        <v>41419</v>
      </c>
      <c r="B177" s="8">
        <v>8.5399999999999991</v>
      </c>
      <c r="C177" s="8">
        <v>8.4700000000000006</v>
      </c>
      <c r="D177" s="8">
        <v>8.41</v>
      </c>
      <c r="E177" s="8">
        <v>8.36</v>
      </c>
      <c r="F177" s="8">
        <v>8.18</v>
      </c>
      <c r="G177" s="8">
        <v>8.0399999999999991</v>
      </c>
      <c r="H177" s="8">
        <v>7.81</v>
      </c>
      <c r="I177" s="8">
        <v>7.69</v>
      </c>
      <c r="J177" s="8">
        <v>7.67</v>
      </c>
      <c r="K177" s="8">
        <v>7.89</v>
      </c>
      <c r="L177" s="8">
        <v>8.2100000000000009</v>
      </c>
      <c r="M177" s="8">
        <v>8.8800000000000008</v>
      </c>
    </row>
    <row r="178" spans="1:13" ht="15.75" thickBot="1" x14ac:dyDescent="0.3">
      <c r="A178" s="2">
        <v>41418</v>
      </c>
      <c r="B178" s="8">
        <v>8.51</v>
      </c>
      <c r="C178" s="8">
        <v>8.44</v>
      </c>
      <c r="D178" s="8">
        <v>8.39</v>
      </c>
      <c r="E178" s="8">
        <v>8.34</v>
      </c>
      <c r="F178" s="8">
        <v>8.19</v>
      </c>
      <c r="G178" s="8">
        <v>8.0299999999999994</v>
      </c>
      <c r="H178" s="8">
        <v>7.77</v>
      </c>
      <c r="I178" s="8">
        <v>7.63</v>
      </c>
      <c r="J178" s="8">
        <v>7.6</v>
      </c>
      <c r="K178" s="8">
        <v>7.83</v>
      </c>
      <c r="L178" s="8">
        <v>8.18</v>
      </c>
      <c r="M178" s="8">
        <v>8.8699999999999992</v>
      </c>
    </row>
    <row r="179" spans="1:13" ht="15.75" thickBot="1" x14ac:dyDescent="0.3">
      <c r="A179" s="2">
        <v>41417</v>
      </c>
      <c r="B179" s="8">
        <v>8.51</v>
      </c>
      <c r="C179" s="8">
        <v>8.43</v>
      </c>
      <c r="D179" s="8">
        <v>8.36</v>
      </c>
      <c r="E179" s="8">
        <v>8.31</v>
      </c>
      <c r="F179" s="8">
        <v>8.16</v>
      </c>
      <c r="G179" s="8">
        <v>8</v>
      </c>
      <c r="H179" s="8">
        <v>7.76</v>
      </c>
      <c r="I179" s="8">
        <v>7.63</v>
      </c>
      <c r="J179" s="8">
        <v>7.6</v>
      </c>
      <c r="K179" s="8">
        <v>7.82</v>
      </c>
      <c r="L179" s="8">
        <v>8.15</v>
      </c>
      <c r="M179" s="8">
        <v>8.83</v>
      </c>
    </row>
    <row r="180" spans="1:13" ht="15.75" thickBot="1" x14ac:dyDescent="0.3">
      <c r="A180" s="2">
        <v>41416</v>
      </c>
      <c r="B180" s="8">
        <v>8.52</v>
      </c>
      <c r="C180" s="8">
        <v>8.44</v>
      </c>
      <c r="D180" s="8">
        <v>8.3699999999999992</v>
      </c>
      <c r="E180" s="8">
        <v>8.32</v>
      </c>
      <c r="F180" s="8">
        <v>8.1300000000000008</v>
      </c>
      <c r="G180" s="8">
        <v>7.95</v>
      </c>
      <c r="H180" s="8">
        <v>7.68</v>
      </c>
      <c r="I180" s="8">
        <v>7.54</v>
      </c>
      <c r="J180" s="8">
        <v>7.54</v>
      </c>
      <c r="K180" s="8">
        <v>7.81</v>
      </c>
      <c r="L180" s="8">
        <v>8.19</v>
      </c>
      <c r="M180" s="8">
        <v>8.89</v>
      </c>
    </row>
    <row r="181" spans="1:13" ht="15.75" thickBot="1" x14ac:dyDescent="0.3">
      <c r="A181" s="2">
        <v>41415</v>
      </c>
      <c r="B181" s="8">
        <v>8.4499999999999993</v>
      </c>
      <c r="C181" s="8">
        <v>8.3699999999999992</v>
      </c>
      <c r="D181" s="8">
        <v>8.31</v>
      </c>
      <c r="E181" s="8">
        <v>8.26</v>
      </c>
      <c r="F181" s="8">
        <v>8.1</v>
      </c>
      <c r="G181" s="8">
        <v>7.94</v>
      </c>
      <c r="H181" s="8">
        <v>7.68</v>
      </c>
      <c r="I181" s="8">
        <v>7.56</v>
      </c>
      <c r="J181" s="8">
        <v>7.55</v>
      </c>
      <c r="K181" s="8">
        <v>7.8</v>
      </c>
      <c r="L181" s="8">
        <v>8.16</v>
      </c>
      <c r="M181" s="8">
        <v>8.84</v>
      </c>
    </row>
    <row r="182" spans="1:13" ht="15.75" thickBot="1" x14ac:dyDescent="0.3">
      <c r="A182" s="2">
        <v>41412</v>
      </c>
      <c r="B182" s="8">
        <v>8.49</v>
      </c>
      <c r="C182" s="8">
        <v>8.42</v>
      </c>
      <c r="D182" s="8">
        <v>8.36</v>
      </c>
      <c r="E182" s="8">
        <v>8.31</v>
      </c>
      <c r="F182" s="8">
        <v>8.15</v>
      </c>
      <c r="G182" s="8">
        <v>7.97</v>
      </c>
      <c r="H182" s="8">
        <v>7.69</v>
      </c>
      <c r="I182" s="8">
        <v>7.55</v>
      </c>
      <c r="J182" s="8">
        <v>7.56</v>
      </c>
      <c r="K182" s="8">
        <v>7.83</v>
      </c>
      <c r="L182" s="8">
        <v>8.19</v>
      </c>
      <c r="M182" s="8">
        <v>8.8699999999999992</v>
      </c>
    </row>
    <row r="183" spans="1:13" ht="15.75" thickBot="1" x14ac:dyDescent="0.3">
      <c r="A183" s="2">
        <v>41411</v>
      </c>
      <c r="B183" s="8">
        <v>8.4600000000000009</v>
      </c>
      <c r="C183" s="8">
        <v>8.39</v>
      </c>
      <c r="D183" s="8">
        <v>8.33</v>
      </c>
      <c r="E183" s="8">
        <v>8.2899999999999991</v>
      </c>
      <c r="F183" s="8">
        <v>8.15</v>
      </c>
      <c r="G183" s="8">
        <v>8.01</v>
      </c>
      <c r="H183" s="8">
        <v>7.77</v>
      </c>
      <c r="I183" s="8">
        <v>7.65</v>
      </c>
      <c r="J183" s="8">
        <v>7.65</v>
      </c>
      <c r="K183" s="8">
        <v>7.88</v>
      </c>
      <c r="L183" s="8">
        <v>8.2100000000000009</v>
      </c>
      <c r="M183" s="8">
        <v>8.8699999999999992</v>
      </c>
    </row>
    <row r="184" spans="1:13" ht="15.75" thickBot="1" x14ac:dyDescent="0.3">
      <c r="A184" s="2">
        <v>41410</v>
      </c>
      <c r="B184" s="8">
        <v>8.4600000000000009</v>
      </c>
      <c r="C184" s="8">
        <v>8.39</v>
      </c>
      <c r="D184" s="8">
        <v>8.34</v>
      </c>
      <c r="E184" s="8">
        <v>8.3000000000000007</v>
      </c>
      <c r="F184" s="8">
        <v>8.16</v>
      </c>
      <c r="G184" s="8">
        <v>8</v>
      </c>
      <c r="H184" s="8">
        <v>7.76</v>
      </c>
      <c r="I184" s="8">
        <v>7.65</v>
      </c>
      <c r="J184" s="8">
        <v>7.66</v>
      </c>
      <c r="K184" s="8">
        <v>7.92</v>
      </c>
      <c r="L184" s="8">
        <v>8.2799999999999994</v>
      </c>
      <c r="M184" s="8">
        <v>8.94</v>
      </c>
    </row>
    <row r="185" spans="1:13" ht="15.75" thickBot="1" x14ac:dyDescent="0.3">
      <c r="A185" s="2">
        <v>41409</v>
      </c>
      <c r="B185" s="8">
        <v>8.4499999999999993</v>
      </c>
      <c r="C185" s="8">
        <v>8.3800000000000008</v>
      </c>
      <c r="D185" s="8">
        <v>8.33</v>
      </c>
      <c r="E185" s="8">
        <v>8.2899999999999991</v>
      </c>
      <c r="F185" s="8">
        <v>8.14</v>
      </c>
      <c r="G185" s="8">
        <v>7.97</v>
      </c>
      <c r="H185" s="8">
        <v>7.7</v>
      </c>
      <c r="I185" s="8">
        <v>7.58</v>
      </c>
      <c r="J185" s="8">
        <v>7.6</v>
      </c>
      <c r="K185" s="8">
        <v>7.88</v>
      </c>
      <c r="L185" s="8">
        <v>8.25</v>
      </c>
      <c r="M185" s="8">
        <v>8.93</v>
      </c>
    </row>
    <row r="186" spans="1:13" ht="15.75" thickBot="1" x14ac:dyDescent="0.3">
      <c r="A186" s="2">
        <v>41408</v>
      </c>
      <c r="B186" s="8">
        <v>8.4700000000000006</v>
      </c>
      <c r="C186" s="8">
        <v>8.4</v>
      </c>
      <c r="D186" s="8">
        <v>8.34</v>
      </c>
      <c r="E186" s="8">
        <v>8.2899999999999991</v>
      </c>
      <c r="F186" s="8">
        <v>8.1199999999999992</v>
      </c>
      <c r="G186" s="8">
        <v>7.94</v>
      </c>
      <c r="H186" s="8">
        <v>7.66</v>
      </c>
      <c r="I186" s="8">
        <v>7.53</v>
      </c>
      <c r="J186" s="8">
        <v>7.56</v>
      </c>
      <c r="K186" s="8">
        <v>7.87</v>
      </c>
      <c r="L186" s="8">
        <v>8.26</v>
      </c>
      <c r="M186" s="8">
        <v>8.9499999999999993</v>
      </c>
    </row>
    <row r="187" spans="1:13" ht="15.75" thickBot="1" x14ac:dyDescent="0.3">
      <c r="A187" s="2">
        <v>41405</v>
      </c>
      <c r="B187" s="8">
        <v>8.41</v>
      </c>
      <c r="C187" s="8">
        <v>8.35</v>
      </c>
      <c r="D187" s="8">
        <v>8.2899999999999991</v>
      </c>
      <c r="E187" s="8">
        <v>8.24</v>
      </c>
      <c r="F187" s="8">
        <v>8.08</v>
      </c>
      <c r="G187" s="8">
        <v>7.93</v>
      </c>
      <c r="H187" s="8">
        <v>7.72</v>
      </c>
      <c r="I187" s="8">
        <v>7.62</v>
      </c>
      <c r="J187" s="8">
        <v>7.64</v>
      </c>
      <c r="K187" s="8">
        <v>7.87</v>
      </c>
      <c r="L187" s="8">
        <v>8.2100000000000009</v>
      </c>
      <c r="M187" s="8">
        <v>8.85</v>
      </c>
    </row>
    <row r="188" spans="1:13" ht="15.75" thickBot="1" x14ac:dyDescent="0.3">
      <c r="A188" s="2">
        <v>41404</v>
      </c>
      <c r="B188" s="8">
        <v>8.41</v>
      </c>
      <c r="C188" s="8">
        <v>8.34</v>
      </c>
      <c r="D188" s="8">
        <v>8.2899999999999991</v>
      </c>
      <c r="E188" s="8">
        <v>8.25</v>
      </c>
      <c r="F188" s="8">
        <v>8.14</v>
      </c>
      <c r="G188" s="8">
        <v>7.97</v>
      </c>
      <c r="H188" s="8">
        <v>7.71</v>
      </c>
      <c r="I188" s="8">
        <v>7.59</v>
      </c>
      <c r="J188" s="8">
        <v>7.64</v>
      </c>
      <c r="K188" s="8">
        <v>7.94</v>
      </c>
      <c r="L188" s="8">
        <v>8.31</v>
      </c>
      <c r="M188" s="8">
        <v>8.9700000000000006</v>
      </c>
    </row>
    <row r="189" spans="1:13" ht="15.75" thickBot="1" x14ac:dyDescent="0.3">
      <c r="A189" s="2">
        <v>41403</v>
      </c>
      <c r="B189" s="8">
        <v>8.56</v>
      </c>
      <c r="C189" s="8">
        <v>8.48</v>
      </c>
      <c r="D189" s="8">
        <v>8.42</v>
      </c>
      <c r="E189" s="8">
        <v>8.3699999999999992</v>
      </c>
      <c r="F189" s="8">
        <v>8.18</v>
      </c>
      <c r="G189" s="8">
        <v>7.98</v>
      </c>
      <c r="H189" s="8">
        <v>7.71</v>
      </c>
      <c r="I189" s="8">
        <v>7.59</v>
      </c>
      <c r="J189" s="8">
        <v>7.64</v>
      </c>
      <c r="K189" s="8">
        <v>7.94</v>
      </c>
      <c r="L189" s="8">
        <v>8.31</v>
      </c>
      <c r="M189" s="8">
        <v>8.9600000000000009</v>
      </c>
    </row>
    <row r="190" spans="1:13" ht="15.75" thickBot="1" x14ac:dyDescent="0.3">
      <c r="A190" s="2">
        <v>41398</v>
      </c>
      <c r="B190" s="8">
        <v>8.67</v>
      </c>
      <c r="C190" s="8">
        <v>8.6</v>
      </c>
      <c r="D190" s="8">
        <v>8.5299999999999994</v>
      </c>
      <c r="E190" s="8">
        <v>8.4700000000000006</v>
      </c>
      <c r="F190" s="8">
        <v>8.26</v>
      </c>
      <c r="G190" s="8">
        <v>8.09</v>
      </c>
      <c r="H190" s="8">
        <v>7.85</v>
      </c>
      <c r="I190" s="8">
        <v>7.73</v>
      </c>
      <c r="J190" s="8">
        <v>7.74</v>
      </c>
      <c r="K190" s="8">
        <v>8.02</v>
      </c>
      <c r="L190" s="8">
        <v>8.3699999999999992</v>
      </c>
      <c r="M190" s="8">
        <v>8.9700000000000006</v>
      </c>
    </row>
    <row r="191" spans="1:13" ht="15.75" thickBot="1" x14ac:dyDescent="0.3">
      <c r="A191" s="2">
        <v>41397</v>
      </c>
      <c r="B191" s="8">
        <v>8.5500000000000007</v>
      </c>
      <c r="C191" s="8">
        <v>8.48</v>
      </c>
      <c r="D191" s="8">
        <v>8.41</v>
      </c>
      <c r="E191" s="8">
        <v>8.35</v>
      </c>
      <c r="F191" s="8">
        <v>8.18</v>
      </c>
      <c r="G191" s="8">
        <v>8.02</v>
      </c>
      <c r="H191" s="8">
        <v>7.79</v>
      </c>
      <c r="I191" s="8">
        <v>7.68</v>
      </c>
      <c r="J191" s="8">
        <v>7.71</v>
      </c>
      <c r="K191" s="8">
        <v>8.02</v>
      </c>
      <c r="L191" s="8">
        <v>8.3800000000000008</v>
      </c>
      <c r="M191" s="8">
        <v>8.9600000000000009</v>
      </c>
    </row>
    <row r="192" spans="1:13" ht="15.75" thickBot="1" x14ac:dyDescent="0.3">
      <c r="A192" s="2">
        <v>41396</v>
      </c>
      <c r="B192" s="8">
        <v>8.5399999999999991</v>
      </c>
      <c r="C192" s="8">
        <v>8.4600000000000009</v>
      </c>
      <c r="D192" s="8">
        <v>8.3800000000000008</v>
      </c>
      <c r="E192" s="8">
        <v>8.32</v>
      </c>
      <c r="F192" s="8">
        <v>8.09</v>
      </c>
      <c r="G192" s="8">
        <v>7.93</v>
      </c>
      <c r="H192" s="8">
        <v>7.7</v>
      </c>
      <c r="I192" s="8">
        <v>7.61</v>
      </c>
      <c r="J192" s="8">
        <v>7.64</v>
      </c>
      <c r="K192" s="8">
        <v>7.93</v>
      </c>
      <c r="L192" s="8">
        <v>8.27</v>
      </c>
      <c r="M192" s="8">
        <v>8.82</v>
      </c>
    </row>
    <row r="193" spans="1:13" ht="15.75" thickBot="1" x14ac:dyDescent="0.3">
      <c r="A193" s="2">
        <v>41395</v>
      </c>
      <c r="B193" s="8">
        <v>8.58</v>
      </c>
      <c r="C193" s="8">
        <v>8.49</v>
      </c>
      <c r="D193" s="8">
        <v>8.41</v>
      </c>
      <c r="E193" s="8">
        <v>8.33</v>
      </c>
      <c r="F193" s="8">
        <v>8.08</v>
      </c>
      <c r="G193" s="8">
        <v>7.89</v>
      </c>
      <c r="H193" s="8">
        <v>7.66</v>
      </c>
      <c r="I193" s="8">
        <v>7.57</v>
      </c>
      <c r="J193" s="8">
        <v>7.62</v>
      </c>
      <c r="K193" s="8">
        <v>7.92</v>
      </c>
      <c r="L193" s="8">
        <v>8.25</v>
      </c>
      <c r="M193" s="8">
        <v>8.77</v>
      </c>
    </row>
    <row r="194" spans="1:13" ht="15.75" thickBot="1" x14ac:dyDescent="0.3">
      <c r="A194" s="2">
        <v>41391</v>
      </c>
      <c r="B194" s="8">
        <v>8.5</v>
      </c>
      <c r="C194" s="8">
        <v>8.42</v>
      </c>
      <c r="D194" s="8">
        <v>8.36</v>
      </c>
      <c r="E194" s="8">
        <v>8.3000000000000007</v>
      </c>
      <c r="F194" s="8">
        <v>8.09</v>
      </c>
      <c r="G194" s="8">
        <v>7.92</v>
      </c>
      <c r="H194" s="8">
        <v>7.69</v>
      </c>
      <c r="I194" s="8">
        <v>7.61</v>
      </c>
      <c r="J194" s="8">
        <v>7.67</v>
      </c>
      <c r="K194" s="8">
        <v>7.95</v>
      </c>
      <c r="L194" s="8">
        <v>8.26</v>
      </c>
      <c r="M194" s="8">
        <v>8.75</v>
      </c>
    </row>
    <row r="195" spans="1:13" ht="15.75" thickBot="1" x14ac:dyDescent="0.3">
      <c r="A195" s="2">
        <v>41390</v>
      </c>
      <c r="B195" s="8">
        <v>8.41</v>
      </c>
      <c r="C195" s="8">
        <v>8.35</v>
      </c>
      <c r="D195" s="8">
        <v>8.31</v>
      </c>
      <c r="E195" s="8">
        <v>8.2799999999999994</v>
      </c>
      <c r="F195" s="8">
        <v>8.18</v>
      </c>
      <c r="G195" s="8">
        <v>8.0500000000000007</v>
      </c>
      <c r="H195" s="8">
        <v>7.83</v>
      </c>
      <c r="I195" s="8">
        <v>7.73</v>
      </c>
      <c r="J195" s="8">
        <v>7.77</v>
      </c>
      <c r="K195" s="8">
        <v>8.02</v>
      </c>
      <c r="L195" s="8">
        <v>8.3000000000000007</v>
      </c>
      <c r="M195" s="8">
        <v>8.75</v>
      </c>
    </row>
    <row r="196" spans="1:13" ht="15.75" thickBot="1" x14ac:dyDescent="0.3">
      <c r="A196" s="2">
        <v>41389</v>
      </c>
      <c r="B196" s="8">
        <v>8.42</v>
      </c>
      <c r="C196" s="8">
        <v>8.36</v>
      </c>
      <c r="D196" s="8">
        <v>8.31</v>
      </c>
      <c r="E196" s="8">
        <v>8.27</v>
      </c>
      <c r="F196" s="8">
        <v>8.11</v>
      </c>
      <c r="G196" s="8">
        <v>7.98</v>
      </c>
      <c r="H196" s="8">
        <v>7.8</v>
      </c>
      <c r="I196" s="8">
        <v>7.73</v>
      </c>
      <c r="J196" s="8">
        <v>7.79</v>
      </c>
      <c r="K196" s="8">
        <v>8.06</v>
      </c>
      <c r="L196" s="8">
        <v>8.34</v>
      </c>
      <c r="M196" s="8">
        <v>8.76</v>
      </c>
    </row>
    <row r="197" spans="1:13" ht="15.75" thickBot="1" x14ac:dyDescent="0.3">
      <c r="A197" s="2">
        <v>41388</v>
      </c>
      <c r="B197" s="8">
        <v>8.4600000000000009</v>
      </c>
      <c r="C197" s="8">
        <v>8.39</v>
      </c>
      <c r="D197" s="8">
        <v>8.33</v>
      </c>
      <c r="E197" s="8">
        <v>8.2799999999999994</v>
      </c>
      <c r="F197" s="8">
        <v>8.11</v>
      </c>
      <c r="G197" s="8">
        <v>7.96</v>
      </c>
      <c r="H197" s="8">
        <v>7.77</v>
      </c>
      <c r="I197" s="8">
        <v>7.71</v>
      </c>
      <c r="J197" s="8">
        <v>7.79</v>
      </c>
      <c r="K197" s="8">
        <v>8.07</v>
      </c>
      <c r="L197" s="8">
        <v>8.34</v>
      </c>
      <c r="M197" s="8">
        <v>8.73</v>
      </c>
    </row>
    <row r="198" spans="1:13" ht="15.75" thickBot="1" x14ac:dyDescent="0.3">
      <c r="A198" s="2">
        <v>41387</v>
      </c>
      <c r="B198" s="8">
        <v>8.36</v>
      </c>
      <c r="C198" s="8">
        <v>8.2899999999999991</v>
      </c>
      <c r="D198" s="8">
        <v>8.23</v>
      </c>
      <c r="E198" s="8">
        <v>8.18</v>
      </c>
      <c r="F198" s="8">
        <v>8.0299999999999994</v>
      </c>
      <c r="G198" s="8">
        <v>7.93</v>
      </c>
      <c r="H198" s="8">
        <v>7.78</v>
      </c>
      <c r="I198" s="8">
        <v>7.71</v>
      </c>
      <c r="J198" s="8">
        <v>7.77</v>
      </c>
      <c r="K198" s="8">
        <v>8</v>
      </c>
      <c r="L198" s="8">
        <v>8.24</v>
      </c>
      <c r="M198" s="8">
        <v>8.59</v>
      </c>
    </row>
    <row r="199" spans="1:13" ht="15.75" thickBot="1" x14ac:dyDescent="0.3">
      <c r="A199" s="2">
        <v>41383</v>
      </c>
      <c r="B199" s="8">
        <v>8.75</v>
      </c>
      <c r="C199" s="8">
        <v>8.65</v>
      </c>
      <c r="D199" s="8">
        <v>8.56</v>
      </c>
      <c r="E199" s="8">
        <v>8.48</v>
      </c>
      <c r="F199" s="8">
        <v>8.2200000000000006</v>
      </c>
      <c r="G199" s="8">
        <v>8.0500000000000007</v>
      </c>
      <c r="H199" s="8">
        <v>7.88</v>
      </c>
      <c r="I199" s="8">
        <v>7.84</v>
      </c>
      <c r="J199" s="8">
        <v>7.88</v>
      </c>
      <c r="K199" s="8">
        <v>8.02</v>
      </c>
      <c r="L199" s="8">
        <v>8.14</v>
      </c>
      <c r="M199" s="8">
        <v>8.2899999999999991</v>
      </c>
    </row>
    <row r="200" spans="1:13" ht="15.75" thickBot="1" x14ac:dyDescent="0.3">
      <c r="A200" s="2">
        <v>41382</v>
      </c>
      <c r="B200" s="8">
        <v>8.91</v>
      </c>
      <c r="C200" s="8">
        <v>8.81</v>
      </c>
      <c r="D200" s="8">
        <v>8.7200000000000006</v>
      </c>
      <c r="E200" s="8">
        <v>8.64</v>
      </c>
      <c r="F200" s="8">
        <v>8.3800000000000008</v>
      </c>
      <c r="G200" s="8">
        <v>8.18</v>
      </c>
      <c r="H200" s="8">
        <v>7.99</v>
      </c>
      <c r="I200" s="8">
        <v>7.94</v>
      </c>
      <c r="J200" s="8">
        <v>7.98</v>
      </c>
      <c r="K200" s="8">
        <v>8.11</v>
      </c>
      <c r="L200" s="8">
        <v>8.2200000000000006</v>
      </c>
      <c r="M200" s="8">
        <v>8.35</v>
      </c>
    </row>
    <row r="201" spans="1:13" ht="15.75" thickBot="1" x14ac:dyDescent="0.3">
      <c r="A201" s="2">
        <v>41381</v>
      </c>
      <c r="B201" s="8">
        <v>9</v>
      </c>
      <c r="C201" s="8">
        <v>8.9</v>
      </c>
      <c r="D201" s="8">
        <v>8.8000000000000007</v>
      </c>
      <c r="E201" s="8">
        <v>8.7200000000000006</v>
      </c>
      <c r="F201" s="8">
        <v>8.44</v>
      </c>
      <c r="G201" s="8">
        <v>8.24</v>
      </c>
      <c r="H201" s="8">
        <v>8.0399999999999991</v>
      </c>
      <c r="I201" s="8">
        <v>7.98</v>
      </c>
      <c r="J201" s="8">
        <v>8</v>
      </c>
      <c r="K201" s="8">
        <v>8.09</v>
      </c>
      <c r="L201" s="8">
        <v>8.18</v>
      </c>
      <c r="M201" s="8">
        <v>8.3000000000000007</v>
      </c>
    </row>
    <row r="202" spans="1:13" ht="15.75" thickBot="1" x14ac:dyDescent="0.3">
      <c r="A202" s="2">
        <v>41380</v>
      </c>
      <c r="B202" s="8">
        <v>9.02</v>
      </c>
      <c r="C202" s="8">
        <v>8.9</v>
      </c>
      <c r="D202" s="8">
        <v>8.8000000000000007</v>
      </c>
      <c r="E202" s="8">
        <v>8.7100000000000009</v>
      </c>
      <c r="F202" s="8">
        <v>8.42</v>
      </c>
      <c r="G202" s="8">
        <v>8.2200000000000006</v>
      </c>
      <c r="H202" s="8">
        <v>8.02</v>
      </c>
      <c r="I202" s="8">
        <v>7.96</v>
      </c>
      <c r="J202" s="8">
        <v>7.98</v>
      </c>
      <c r="K202" s="8">
        <v>8.09</v>
      </c>
      <c r="L202" s="8">
        <v>8.19</v>
      </c>
      <c r="M202" s="8">
        <v>8.3000000000000007</v>
      </c>
    </row>
    <row r="203" spans="1:13" ht="15.75" thickBot="1" x14ac:dyDescent="0.3">
      <c r="A203" s="2">
        <v>41377</v>
      </c>
      <c r="B203" s="8">
        <v>9.1199999999999992</v>
      </c>
      <c r="C203" s="8">
        <v>9</v>
      </c>
      <c r="D203" s="8">
        <v>8.89</v>
      </c>
      <c r="E203" s="8">
        <v>8.7799999999999994</v>
      </c>
      <c r="F203" s="8">
        <v>8.4600000000000009</v>
      </c>
      <c r="G203" s="8">
        <v>8.25</v>
      </c>
      <c r="H203" s="8">
        <v>8.0299999999999994</v>
      </c>
      <c r="I203" s="8">
        <v>7.96</v>
      </c>
      <c r="J203" s="8">
        <v>7.99</v>
      </c>
      <c r="K203" s="8">
        <v>8.11</v>
      </c>
      <c r="L203" s="8">
        <v>8.1999999999999993</v>
      </c>
      <c r="M203" s="8">
        <v>8.32</v>
      </c>
    </row>
    <row r="204" spans="1:13" ht="15.75" thickBot="1" x14ac:dyDescent="0.3">
      <c r="A204" s="2">
        <v>41376</v>
      </c>
      <c r="B204" s="8">
        <v>9.1300000000000008</v>
      </c>
      <c r="C204" s="8">
        <v>9.01</v>
      </c>
      <c r="D204" s="8">
        <v>8.89</v>
      </c>
      <c r="E204" s="8">
        <v>8.7899999999999991</v>
      </c>
      <c r="F204" s="8">
        <v>8.4700000000000006</v>
      </c>
      <c r="G204" s="8">
        <v>8.26</v>
      </c>
      <c r="H204" s="8">
        <v>8.0399999999999991</v>
      </c>
      <c r="I204" s="8">
        <v>7.98</v>
      </c>
      <c r="J204" s="8">
        <v>8</v>
      </c>
      <c r="K204" s="8">
        <v>8.11</v>
      </c>
      <c r="L204" s="8">
        <v>8.2100000000000009</v>
      </c>
      <c r="M204" s="8">
        <v>8.32</v>
      </c>
    </row>
    <row r="205" spans="1:13" ht="15.75" thickBot="1" x14ac:dyDescent="0.3">
      <c r="A205" s="2">
        <v>41375</v>
      </c>
      <c r="B205" s="8">
        <v>9.23</v>
      </c>
      <c r="C205" s="8">
        <v>9.09</v>
      </c>
      <c r="D205" s="8">
        <v>8.9600000000000009</v>
      </c>
      <c r="E205" s="8">
        <v>8.85</v>
      </c>
      <c r="F205" s="8">
        <v>8.51</v>
      </c>
      <c r="G205" s="8">
        <v>8.3000000000000007</v>
      </c>
      <c r="H205" s="8">
        <v>8.1</v>
      </c>
      <c r="I205" s="8">
        <v>8.0399999999999991</v>
      </c>
      <c r="J205" s="8">
        <v>8.08</v>
      </c>
      <c r="K205" s="8">
        <v>8.19</v>
      </c>
      <c r="L205" s="8">
        <v>8.2799999999999994</v>
      </c>
      <c r="M205" s="8">
        <v>8.3800000000000008</v>
      </c>
    </row>
    <row r="206" spans="1:13" ht="15.75" thickBot="1" x14ac:dyDescent="0.3">
      <c r="A206" s="2">
        <v>41374</v>
      </c>
      <c r="B206" s="8">
        <v>9.2799999999999994</v>
      </c>
      <c r="C206" s="8">
        <v>9.1199999999999992</v>
      </c>
      <c r="D206" s="8">
        <v>8.98</v>
      </c>
      <c r="E206" s="8">
        <v>8.86</v>
      </c>
      <c r="F206" s="8">
        <v>8.48</v>
      </c>
      <c r="G206" s="8">
        <v>8.25</v>
      </c>
      <c r="H206" s="8">
        <v>8.0500000000000007</v>
      </c>
      <c r="I206" s="8">
        <v>8.01</v>
      </c>
      <c r="J206" s="8">
        <v>8.07</v>
      </c>
      <c r="K206" s="8">
        <v>8.1999999999999993</v>
      </c>
      <c r="L206" s="8">
        <v>8.3000000000000007</v>
      </c>
      <c r="M206" s="8">
        <v>8.41</v>
      </c>
    </row>
    <row r="207" spans="1:13" ht="15.75" thickBot="1" x14ac:dyDescent="0.3">
      <c r="A207" s="2">
        <v>41373</v>
      </c>
      <c r="B207" s="8">
        <v>9.42</v>
      </c>
      <c r="C207" s="8">
        <v>9.25</v>
      </c>
      <c r="D207" s="8">
        <v>9.09</v>
      </c>
      <c r="E207" s="8">
        <v>8.94</v>
      </c>
      <c r="F207" s="8">
        <v>8.49</v>
      </c>
      <c r="G207" s="8">
        <v>8.23</v>
      </c>
      <c r="H207" s="8">
        <v>8</v>
      </c>
      <c r="I207" s="8">
        <v>7.96</v>
      </c>
      <c r="J207" s="8">
        <v>8.02</v>
      </c>
      <c r="K207" s="8">
        <v>8.17</v>
      </c>
      <c r="L207" s="8">
        <v>8.27</v>
      </c>
      <c r="M207" s="8">
        <v>8.3800000000000008</v>
      </c>
    </row>
    <row r="208" spans="1:13" ht="15.75" thickBot="1" x14ac:dyDescent="0.3">
      <c r="A208" s="2">
        <v>41370</v>
      </c>
      <c r="B208" s="8">
        <v>9.3699999999999992</v>
      </c>
      <c r="C208" s="8">
        <v>9.18</v>
      </c>
      <c r="D208" s="8">
        <v>9.02</v>
      </c>
      <c r="E208" s="8">
        <v>8.86</v>
      </c>
      <c r="F208" s="8">
        <v>8.42</v>
      </c>
      <c r="G208" s="8">
        <v>8.17</v>
      </c>
      <c r="H208" s="8">
        <v>7.95</v>
      </c>
      <c r="I208" s="8">
        <v>7.91</v>
      </c>
      <c r="J208" s="8">
        <v>7.98</v>
      </c>
      <c r="K208" s="8">
        <v>8.1300000000000008</v>
      </c>
      <c r="L208" s="8">
        <v>8.23</v>
      </c>
      <c r="M208" s="8">
        <v>8.34</v>
      </c>
    </row>
    <row r="209" spans="1:13" ht="15.75" thickBot="1" x14ac:dyDescent="0.3">
      <c r="A209" s="2">
        <v>41369</v>
      </c>
      <c r="B209" s="8">
        <v>9.4600000000000009</v>
      </c>
      <c r="C209" s="8">
        <v>9.24</v>
      </c>
      <c r="D209" s="8">
        <v>9.0399999999999991</v>
      </c>
      <c r="E209" s="8">
        <v>8.8699999999999992</v>
      </c>
      <c r="F209" s="8">
        <v>8.36</v>
      </c>
      <c r="G209" s="8">
        <v>8.09</v>
      </c>
      <c r="H209" s="8">
        <v>7.86</v>
      </c>
      <c r="I209" s="8">
        <v>7.84</v>
      </c>
      <c r="J209" s="8">
        <v>7.92</v>
      </c>
      <c r="K209" s="8">
        <v>8.06</v>
      </c>
      <c r="L209" s="8">
        <v>8.16</v>
      </c>
      <c r="M209" s="8">
        <v>8.26</v>
      </c>
    </row>
    <row r="210" spans="1:13" ht="15.75" thickBot="1" x14ac:dyDescent="0.3">
      <c r="A210" s="2">
        <v>41368</v>
      </c>
      <c r="B210" s="8">
        <v>9.49</v>
      </c>
      <c r="C210" s="8">
        <v>9.26</v>
      </c>
      <c r="D210" s="8">
        <v>9.06</v>
      </c>
      <c r="E210" s="8">
        <v>8.8800000000000008</v>
      </c>
      <c r="F210" s="8">
        <v>8.3800000000000008</v>
      </c>
      <c r="G210" s="8">
        <v>8.09</v>
      </c>
      <c r="H210" s="8">
        <v>7.88</v>
      </c>
      <c r="I210" s="8">
        <v>7.88</v>
      </c>
      <c r="J210" s="8">
        <v>7.97</v>
      </c>
      <c r="K210" s="8">
        <v>8.1199999999999992</v>
      </c>
      <c r="L210" s="8">
        <v>8.2200000000000006</v>
      </c>
      <c r="M210" s="8">
        <v>8.33</v>
      </c>
    </row>
    <row r="211" spans="1:13" ht="15.75" thickBot="1" x14ac:dyDescent="0.3">
      <c r="A211" s="2">
        <v>41367</v>
      </c>
      <c r="B211" s="8">
        <v>9.4600000000000009</v>
      </c>
      <c r="C211" s="8">
        <v>9.25</v>
      </c>
      <c r="D211" s="8">
        <v>9.06</v>
      </c>
      <c r="E211" s="8">
        <v>8.9</v>
      </c>
      <c r="F211" s="8">
        <v>8.42</v>
      </c>
      <c r="G211" s="8">
        <v>8.17</v>
      </c>
      <c r="H211" s="8">
        <v>7.95</v>
      </c>
      <c r="I211" s="8">
        <v>7.92</v>
      </c>
      <c r="J211" s="8">
        <v>7.98</v>
      </c>
      <c r="K211" s="8">
        <v>8.1199999999999992</v>
      </c>
      <c r="L211" s="8">
        <v>8.2200000000000006</v>
      </c>
      <c r="M211" s="8">
        <v>8.32</v>
      </c>
    </row>
    <row r="212" spans="1:13" ht="15.75" thickBot="1" x14ac:dyDescent="0.3">
      <c r="A212" s="2">
        <v>41366</v>
      </c>
      <c r="B212" s="8">
        <v>9.43</v>
      </c>
      <c r="C212" s="8">
        <v>9.2200000000000006</v>
      </c>
      <c r="D212" s="8">
        <v>9.0299999999999994</v>
      </c>
      <c r="E212" s="8">
        <v>8.86</v>
      </c>
      <c r="F212" s="8">
        <v>8.39</v>
      </c>
      <c r="G212" s="8">
        <v>8.1300000000000008</v>
      </c>
      <c r="H212" s="8">
        <v>7.94</v>
      </c>
      <c r="I212" s="8">
        <v>7.93</v>
      </c>
      <c r="J212" s="8">
        <v>8.01</v>
      </c>
      <c r="K212" s="8">
        <v>8.17</v>
      </c>
      <c r="L212" s="8">
        <v>8.27</v>
      </c>
      <c r="M212" s="8">
        <v>8.3800000000000008</v>
      </c>
    </row>
    <row r="213" spans="1:13" ht="15.75" thickBot="1" x14ac:dyDescent="0.3">
      <c r="A213" s="2">
        <v>41363</v>
      </c>
      <c r="B213" s="8">
        <v>9.5299999999999994</v>
      </c>
      <c r="C213" s="8">
        <v>9.3000000000000007</v>
      </c>
      <c r="D213" s="8">
        <v>9.1</v>
      </c>
      <c r="E213" s="8">
        <v>8.92</v>
      </c>
      <c r="F213" s="8">
        <v>8.4</v>
      </c>
      <c r="G213" s="8">
        <v>8.15</v>
      </c>
      <c r="H213" s="8">
        <v>7.94</v>
      </c>
      <c r="I213" s="8">
        <v>7.91</v>
      </c>
      <c r="J213" s="8">
        <v>7.98</v>
      </c>
      <c r="K213" s="8">
        <v>8.1199999999999992</v>
      </c>
      <c r="L213" s="8">
        <v>8.2200000000000006</v>
      </c>
      <c r="M213" s="8">
        <v>8.32</v>
      </c>
    </row>
    <row r="214" spans="1:13" ht="15.75" thickBot="1" x14ac:dyDescent="0.3">
      <c r="A214" s="2">
        <v>41362</v>
      </c>
      <c r="B214" s="8">
        <v>9.44</v>
      </c>
      <c r="C214" s="8">
        <v>9.26</v>
      </c>
      <c r="D214" s="8">
        <v>9.09</v>
      </c>
      <c r="E214" s="8">
        <v>8.92</v>
      </c>
      <c r="F214" s="8">
        <v>8.3699999999999992</v>
      </c>
      <c r="G214" s="8">
        <v>8.09</v>
      </c>
      <c r="H214" s="8">
        <v>7.88</v>
      </c>
      <c r="I214" s="8">
        <v>7.87</v>
      </c>
      <c r="J214" s="8">
        <v>7.94</v>
      </c>
      <c r="K214" s="8">
        <v>8.08</v>
      </c>
      <c r="L214" s="8">
        <v>8.17</v>
      </c>
      <c r="M214" s="8">
        <v>8.26</v>
      </c>
    </row>
    <row r="215" spans="1:13" ht="15.75" thickBot="1" x14ac:dyDescent="0.3">
      <c r="A215" s="2">
        <v>41361</v>
      </c>
      <c r="B215" s="8">
        <v>9.56</v>
      </c>
      <c r="C215" s="8">
        <v>9.36</v>
      </c>
      <c r="D215" s="8">
        <v>9.17</v>
      </c>
      <c r="E215" s="8">
        <v>8.99</v>
      </c>
      <c r="F215" s="8">
        <v>8.41</v>
      </c>
      <c r="G215" s="8">
        <v>8.1199999999999992</v>
      </c>
      <c r="H215" s="8">
        <v>7.94</v>
      </c>
      <c r="I215" s="8">
        <v>7.94</v>
      </c>
      <c r="J215" s="8">
        <v>8.01</v>
      </c>
      <c r="K215" s="8">
        <v>8.11</v>
      </c>
      <c r="L215" s="8">
        <v>8.17</v>
      </c>
      <c r="M215" s="8">
        <v>8.23</v>
      </c>
    </row>
    <row r="216" spans="1:13" ht="15.75" thickBot="1" x14ac:dyDescent="0.3">
      <c r="A216" s="2">
        <v>41360</v>
      </c>
      <c r="B216" s="8">
        <v>9.68</v>
      </c>
      <c r="C216" s="8">
        <v>9.42</v>
      </c>
      <c r="D216" s="8">
        <v>9.19</v>
      </c>
      <c r="E216" s="8">
        <v>8.9700000000000006</v>
      </c>
      <c r="F216" s="8">
        <v>8.3800000000000008</v>
      </c>
      <c r="G216" s="8">
        <v>8.1199999999999992</v>
      </c>
      <c r="H216" s="8">
        <v>7.96</v>
      </c>
      <c r="I216" s="8">
        <v>7.96</v>
      </c>
      <c r="J216" s="8">
        <v>8.02</v>
      </c>
      <c r="K216" s="8">
        <v>8.11</v>
      </c>
      <c r="L216" s="8">
        <v>8.16</v>
      </c>
      <c r="M216" s="8">
        <v>8.2100000000000009</v>
      </c>
    </row>
    <row r="217" spans="1:13" ht="15.75" thickBot="1" x14ac:dyDescent="0.3">
      <c r="A217" s="2">
        <v>41359</v>
      </c>
      <c r="B217" s="8">
        <v>9.6999999999999993</v>
      </c>
      <c r="C217" s="8">
        <v>9.41</v>
      </c>
      <c r="D217" s="8">
        <v>9.16</v>
      </c>
      <c r="E217" s="8">
        <v>8.94</v>
      </c>
      <c r="F217" s="8">
        <v>8.35</v>
      </c>
      <c r="G217" s="8">
        <v>8.11</v>
      </c>
      <c r="H217" s="8">
        <v>7.97</v>
      </c>
      <c r="I217" s="8">
        <v>7.97</v>
      </c>
      <c r="J217" s="8">
        <v>8.01</v>
      </c>
      <c r="K217" s="8">
        <v>8.07</v>
      </c>
      <c r="L217" s="8">
        <v>8.11</v>
      </c>
      <c r="M217" s="8">
        <v>8.14</v>
      </c>
    </row>
    <row r="218" spans="1:13" ht="15.75" thickBot="1" x14ac:dyDescent="0.3">
      <c r="A218" s="2">
        <v>41356</v>
      </c>
      <c r="B218" s="8">
        <v>9.64</v>
      </c>
      <c r="C218" s="8">
        <v>9.36</v>
      </c>
      <c r="D218" s="8">
        <v>9.1199999999999992</v>
      </c>
      <c r="E218" s="8">
        <v>8.92</v>
      </c>
      <c r="F218" s="8">
        <v>8.4</v>
      </c>
      <c r="G218" s="8">
        <v>8.16</v>
      </c>
      <c r="H218" s="8">
        <v>8</v>
      </c>
      <c r="I218" s="8">
        <v>8</v>
      </c>
      <c r="J218" s="8">
        <v>8.0500000000000007</v>
      </c>
      <c r="K218" s="8">
        <v>8.1300000000000008</v>
      </c>
      <c r="L218" s="8">
        <v>8.16</v>
      </c>
      <c r="M218" s="8">
        <v>8.1999999999999993</v>
      </c>
    </row>
    <row r="219" spans="1:13" ht="15.75" thickBot="1" x14ac:dyDescent="0.3">
      <c r="A219" s="2">
        <v>41355</v>
      </c>
      <c r="B219" s="8">
        <v>9.69</v>
      </c>
      <c r="C219" s="8">
        <v>9.43</v>
      </c>
      <c r="D219" s="8">
        <v>9.1999999999999993</v>
      </c>
      <c r="E219" s="8">
        <v>9</v>
      </c>
      <c r="F219" s="8">
        <v>8.43</v>
      </c>
      <c r="G219" s="8">
        <v>8.17</v>
      </c>
      <c r="H219" s="8">
        <v>8</v>
      </c>
      <c r="I219" s="8">
        <v>8.01</v>
      </c>
      <c r="J219" s="8">
        <v>8.08</v>
      </c>
      <c r="K219" s="8">
        <v>8.17</v>
      </c>
      <c r="L219" s="8">
        <v>8.2200000000000006</v>
      </c>
      <c r="M219" s="8">
        <v>8.2799999999999994</v>
      </c>
    </row>
    <row r="220" spans="1:13" ht="15.75" thickBot="1" x14ac:dyDescent="0.3">
      <c r="A220" s="2">
        <v>41354</v>
      </c>
      <c r="B220" s="8">
        <v>9.73</v>
      </c>
      <c r="C220" s="8">
        <v>9.44</v>
      </c>
      <c r="D220" s="8">
        <v>9.1999999999999993</v>
      </c>
      <c r="E220" s="8">
        <v>8.99</v>
      </c>
      <c r="F220" s="8">
        <v>8.44</v>
      </c>
      <c r="G220" s="8">
        <v>8.18</v>
      </c>
      <c r="H220" s="8">
        <v>8.02</v>
      </c>
      <c r="I220" s="8">
        <v>8.0299999999999994</v>
      </c>
      <c r="J220" s="8">
        <v>8.09</v>
      </c>
      <c r="K220" s="8">
        <v>8.16</v>
      </c>
      <c r="L220" s="8">
        <v>8.1999999999999993</v>
      </c>
      <c r="M220" s="8">
        <v>8.24</v>
      </c>
    </row>
    <row r="221" spans="1:13" ht="15.75" thickBot="1" x14ac:dyDescent="0.3">
      <c r="A221" s="2">
        <v>41353</v>
      </c>
      <c r="B221" s="8">
        <v>9.6199999999999992</v>
      </c>
      <c r="C221" s="8">
        <v>9.3800000000000008</v>
      </c>
      <c r="D221" s="8">
        <v>9.17</v>
      </c>
      <c r="E221" s="8">
        <v>8.98</v>
      </c>
      <c r="F221" s="8">
        <v>8.4600000000000009</v>
      </c>
      <c r="G221" s="8">
        <v>8.18</v>
      </c>
      <c r="H221" s="8">
        <v>7.97</v>
      </c>
      <c r="I221" s="8">
        <v>7.96</v>
      </c>
      <c r="J221" s="8">
        <v>8.02</v>
      </c>
      <c r="K221" s="8">
        <v>8.1199999999999992</v>
      </c>
      <c r="L221" s="8">
        <v>8.19</v>
      </c>
      <c r="M221" s="8">
        <v>8.25</v>
      </c>
    </row>
    <row r="222" spans="1:13" ht="15.75" thickBot="1" x14ac:dyDescent="0.3">
      <c r="A222" s="2">
        <v>41352</v>
      </c>
      <c r="B222" s="8">
        <v>9.67</v>
      </c>
      <c r="C222" s="8">
        <v>9.4</v>
      </c>
      <c r="D222" s="8">
        <v>9.16</v>
      </c>
      <c r="E222" s="8">
        <v>8.9600000000000009</v>
      </c>
      <c r="F222" s="8">
        <v>8.4</v>
      </c>
      <c r="G222" s="8">
        <v>8.1300000000000008</v>
      </c>
      <c r="H222" s="8">
        <v>7.94</v>
      </c>
      <c r="I222" s="8">
        <v>7.94</v>
      </c>
      <c r="J222" s="8">
        <v>8.01</v>
      </c>
      <c r="K222" s="8">
        <v>8.1199999999999992</v>
      </c>
      <c r="L222" s="8">
        <v>8.19</v>
      </c>
      <c r="M222" s="8">
        <v>8.25</v>
      </c>
    </row>
    <row r="223" spans="1:13" ht="15.75" thickBot="1" x14ac:dyDescent="0.3">
      <c r="A223" s="2">
        <v>41349</v>
      </c>
      <c r="B223" s="8">
        <v>9.65</v>
      </c>
      <c r="C223" s="8">
        <v>9.39</v>
      </c>
      <c r="D223" s="8">
        <v>9.17</v>
      </c>
      <c r="E223" s="8">
        <v>8.98</v>
      </c>
      <c r="F223" s="8">
        <v>8.44</v>
      </c>
      <c r="G223" s="8">
        <v>8.15</v>
      </c>
      <c r="H223" s="8">
        <v>7.95</v>
      </c>
      <c r="I223" s="8">
        <v>7.94</v>
      </c>
      <c r="J223" s="8">
        <v>8.02</v>
      </c>
      <c r="K223" s="8">
        <v>8.16</v>
      </c>
      <c r="L223" s="8">
        <v>8.24</v>
      </c>
      <c r="M223" s="8">
        <v>8.33</v>
      </c>
    </row>
    <row r="224" spans="1:13" ht="15.75" thickBot="1" x14ac:dyDescent="0.3">
      <c r="A224" s="2">
        <v>41348</v>
      </c>
      <c r="B224" s="8">
        <v>9.64</v>
      </c>
      <c r="C224" s="8">
        <v>9.3800000000000008</v>
      </c>
      <c r="D224" s="8">
        <v>9.16</v>
      </c>
      <c r="E224" s="8">
        <v>8.9700000000000006</v>
      </c>
      <c r="F224" s="8">
        <v>8.44</v>
      </c>
      <c r="G224" s="8">
        <v>8.17</v>
      </c>
      <c r="H224" s="8">
        <v>7.98</v>
      </c>
      <c r="I224" s="8">
        <v>7.97</v>
      </c>
      <c r="J224" s="8">
        <v>8.0500000000000007</v>
      </c>
      <c r="K224" s="8">
        <v>8.17</v>
      </c>
      <c r="L224" s="8">
        <v>8.24</v>
      </c>
      <c r="M224" s="8">
        <v>8.32</v>
      </c>
    </row>
    <row r="225" spans="1:13" ht="15.75" thickBot="1" x14ac:dyDescent="0.3">
      <c r="A225" s="2">
        <v>41347</v>
      </c>
      <c r="B225" s="8">
        <v>9.69</v>
      </c>
      <c r="C225" s="8">
        <v>9.44</v>
      </c>
      <c r="D225" s="8">
        <v>9.2200000000000006</v>
      </c>
      <c r="E225" s="8">
        <v>9.0299999999999994</v>
      </c>
      <c r="F225" s="8">
        <v>8.5</v>
      </c>
      <c r="G225" s="8">
        <v>8.24</v>
      </c>
      <c r="H225" s="8">
        <v>8.07</v>
      </c>
      <c r="I225" s="8">
        <v>8.06</v>
      </c>
      <c r="J225" s="8">
        <v>8.1300000000000008</v>
      </c>
      <c r="K225" s="8">
        <v>8.25</v>
      </c>
      <c r="L225" s="8">
        <v>8.31</v>
      </c>
      <c r="M225" s="8">
        <v>8.3699999999999992</v>
      </c>
    </row>
    <row r="226" spans="1:13" ht="15.75" thickBot="1" x14ac:dyDescent="0.3">
      <c r="A226" s="2">
        <v>41346</v>
      </c>
      <c r="B226" s="8">
        <v>9.7100000000000009</v>
      </c>
      <c r="C226" s="8">
        <v>9.42</v>
      </c>
      <c r="D226" s="8">
        <v>9.18</v>
      </c>
      <c r="E226" s="8">
        <v>8.98</v>
      </c>
      <c r="F226" s="8">
        <v>8.48</v>
      </c>
      <c r="G226" s="8">
        <v>8.2899999999999991</v>
      </c>
      <c r="H226" s="8">
        <v>8.16</v>
      </c>
      <c r="I226" s="8">
        <v>8.15</v>
      </c>
      <c r="J226" s="8">
        <v>8.18</v>
      </c>
      <c r="K226" s="8">
        <v>8.25</v>
      </c>
      <c r="L226" s="8">
        <v>8.2799999999999994</v>
      </c>
      <c r="M226" s="8">
        <v>8.3000000000000007</v>
      </c>
    </row>
    <row r="227" spans="1:13" ht="15.75" thickBot="1" x14ac:dyDescent="0.3">
      <c r="A227" s="2">
        <v>41345</v>
      </c>
      <c r="B227" s="8">
        <v>9.64</v>
      </c>
      <c r="C227" s="8">
        <v>9.3800000000000008</v>
      </c>
      <c r="D227" s="8">
        <v>9.16</v>
      </c>
      <c r="E227" s="8">
        <v>8.9700000000000006</v>
      </c>
      <c r="F227" s="8">
        <v>8.48</v>
      </c>
      <c r="G227" s="8">
        <v>8.2799999999999994</v>
      </c>
      <c r="H227" s="8">
        <v>8.1300000000000008</v>
      </c>
      <c r="I227" s="8">
        <v>8.11</v>
      </c>
      <c r="J227" s="8">
        <v>8.16</v>
      </c>
      <c r="K227" s="8">
        <v>8.25</v>
      </c>
      <c r="L227" s="8">
        <v>8.3000000000000007</v>
      </c>
      <c r="M227" s="8">
        <v>8.35</v>
      </c>
    </row>
    <row r="228" spans="1:13" ht="15.75" thickBot="1" x14ac:dyDescent="0.3">
      <c r="A228" s="2">
        <v>41342</v>
      </c>
      <c r="B228" s="8">
        <v>9.67</v>
      </c>
      <c r="C228" s="8">
        <v>9.42</v>
      </c>
      <c r="D228" s="8">
        <v>9.2100000000000009</v>
      </c>
      <c r="E228" s="8">
        <v>9.0299999999999994</v>
      </c>
      <c r="F228" s="8">
        <v>8.5500000000000007</v>
      </c>
      <c r="G228" s="8">
        <v>8.31</v>
      </c>
      <c r="H228" s="8">
        <v>8.1300000000000008</v>
      </c>
      <c r="I228" s="8">
        <v>8.1199999999999992</v>
      </c>
      <c r="J228" s="8">
        <v>8.18</v>
      </c>
      <c r="K228" s="8">
        <v>8.3000000000000007</v>
      </c>
      <c r="L228" s="8">
        <v>8.36</v>
      </c>
      <c r="M228" s="8">
        <v>8.4</v>
      </c>
    </row>
    <row r="229" spans="1:13" ht="15.75" thickBot="1" x14ac:dyDescent="0.3">
      <c r="A229" s="2">
        <v>41341</v>
      </c>
      <c r="B229" s="8">
        <v>9.68</v>
      </c>
      <c r="C229" s="8">
        <v>9.44</v>
      </c>
      <c r="D229" s="8">
        <v>9.24</v>
      </c>
      <c r="E229" s="8">
        <v>9.06</v>
      </c>
      <c r="F229" s="8">
        <v>8.58</v>
      </c>
      <c r="G229" s="8">
        <v>8.35</v>
      </c>
      <c r="H229" s="8">
        <v>8.1999999999999993</v>
      </c>
      <c r="I229" s="8">
        <v>8.19</v>
      </c>
      <c r="J229" s="8">
        <v>8.24</v>
      </c>
      <c r="K229" s="8">
        <v>8.33</v>
      </c>
      <c r="L229" s="8">
        <v>8.3800000000000008</v>
      </c>
      <c r="M229" s="8">
        <v>8.4</v>
      </c>
    </row>
    <row r="230" spans="1:13" ht="15.75" thickBot="1" x14ac:dyDescent="0.3">
      <c r="A230" s="2">
        <v>41339</v>
      </c>
      <c r="B230" s="8">
        <v>9.66</v>
      </c>
      <c r="C230" s="8">
        <v>9.34</v>
      </c>
      <c r="D230" s="8">
        <v>9.1</v>
      </c>
      <c r="E230" s="8">
        <v>8.93</v>
      </c>
      <c r="F230" s="8">
        <v>8.5500000000000007</v>
      </c>
      <c r="G230" s="8">
        <v>8.39</v>
      </c>
      <c r="H230" s="8">
        <v>8.26</v>
      </c>
      <c r="I230" s="8">
        <v>8.2200000000000006</v>
      </c>
      <c r="J230" s="8">
        <v>8.23</v>
      </c>
      <c r="K230" s="8">
        <v>8.26</v>
      </c>
      <c r="L230" s="8">
        <v>8.26</v>
      </c>
      <c r="M230" s="8">
        <v>8.23</v>
      </c>
    </row>
    <row r="231" spans="1:13" ht="15.75" thickBot="1" x14ac:dyDescent="0.3">
      <c r="A231" s="2">
        <v>41338</v>
      </c>
      <c r="B231" s="8">
        <v>9.6999999999999993</v>
      </c>
      <c r="C231" s="8">
        <v>9.36</v>
      </c>
      <c r="D231" s="8">
        <v>9.1300000000000008</v>
      </c>
      <c r="E231" s="8">
        <v>8.9600000000000009</v>
      </c>
      <c r="F231" s="8">
        <v>8.6</v>
      </c>
      <c r="G231" s="8">
        <v>8.44</v>
      </c>
      <c r="H231" s="8">
        <v>8.31</v>
      </c>
      <c r="I231" s="8">
        <v>8.2799999999999994</v>
      </c>
      <c r="J231" s="8">
        <v>8.27</v>
      </c>
      <c r="K231" s="8">
        <v>8.2899999999999991</v>
      </c>
      <c r="L231" s="8">
        <v>8.3000000000000007</v>
      </c>
      <c r="M231" s="8">
        <v>8.2799999999999994</v>
      </c>
    </row>
    <row r="232" spans="1:13" ht="15.75" thickBot="1" x14ac:dyDescent="0.3">
      <c r="A232" s="2">
        <v>41335</v>
      </c>
      <c r="B232" s="8">
        <v>9.64</v>
      </c>
      <c r="C232" s="8">
        <v>9.43</v>
      </c>
      <c r="D232" s="8">
        <v>9.24</v>
      </c>
      <c r="E232" s="8">
        <v>9.08</v>
      </c>
      <c r="F232" s="8">
        <v>8.65</v>
      </c>
      <c r="G232" s="8">
        <v>8.43</v>
      </c>
      <c r="H232" s="8">
        <v>8.26</v>
      </c>
      <c r="I232" s="8">
        <v>8.23</v>
      </c>
      <c r="J232" s="8">
        <v>8.2799999999999994</v>
      </c>
      <c r="K232" s="8">
        <v>8.39</v>
      </c>
      <c r="L232" s="8">
        <v>8.4600000000000009</v>
      </c>
      <c r="M232" s="8">
        <v>8.49</v>
      </c>
    </row>
    <row r="233" spans="1:13" ht="15.75" thickBot="1" x14ac:dyDescent="0.3">
      <c r="A233" s="2">
        <v>41334</v>
      </c>
      <c r="B233" s="8">
        <v>9.67</v>
      </c>
      <c r="C233" s="8">
        <v>9.4499999999999993</v>
      </c>
      <c r="D233" s="8">
        <v>9.26</v>
      </c>
      <c r="E233" s="8">
        <v>9.1</v>
      </c>
      <c r="F233" s="8">
        <v>8.68</v>
      </c>
      <c r="G233" s="8">
        <v>8.48</v>
      </c>
      <c r="H233" s="8">
        <v>8.33</v>
      </c>
      <c r="I233" s="8">
        <v>8.2899999999999991</v>
      </c>
      <c r="J233" s="8">
        <v>8.31</v>
      </c>
      <c r="K233" s="8">
        <v>8.3699999999999992</v>
      </c>
      <c r="L233" s="8">
        <v>8.4</v>
      </c>
      <c r="M233" s="8">
        <v>8.41</v>
      </c>
    </row>
    <row r="234" spans="1:13" ht="15.75" thickBot="1" x14ac:dyDescent="0.3">
      <c r="A234" s="2">
        <v>41333</v>
      </c>
      <c r="B234" s="8">
        <v>9.82</v>
      </c>
      <c r="C234" s="8">
        <v>9.51</v>
      </c>
      <c r="D234" s="8">
        <v>9.26</v>
      </c>
      <c r="E234" s="8">
        <v>9.0500000000000007</v>
      </c>
      <c r="F234" s="8">
        <v>8.59</v>
      </c>
      <c r="G234" s="8">
        <v>8.42</v>
      </c>
      <c r="H234" s="8">
        <v>8.32</v>
      </c>
      <c r="I234" s="8">
        <v>8.3000000000000007</v>
      </c>
      <c r="J234" s="8">
        <v>8.31</v>
      </c>
      <c r="K234" s="8">
        <v>8.36</v>
      </c>
      <c r="L234" s="8">
        <v>8.4</v>
      </c>
      <c r="M234" s="8">
        <v>8.41</v>
      </c>
    </row>
    <row r="235" spans="1:13" ht="15.75" thickBot="1" x14ac:dyDescent="0.3">
      <c r="A235" s="2">
        <v>41332</v>
      </c>
      <c r="B235" s="8">
        <v>9.8000000000000007</v>
      </c>
      <c r="C235" s="8">
        <v>9.51</v>
      </c>
      <c r="D235" s="8">
        <v>9.27</v>
      </c>
      <c r="E235" s="8">
        <v>9.08</v>
      </c>
      <c r="F235" s="8">
        <v>8.6199999999999992</v>
      </c>
      <c r="G235" s="8">
        <v>8.43</v>
      </c>
      <c r="H235" s="8">
        <v>8.32</v>
      </c>
      <c r="I235" s="8">
        <v>8.31</v>
      </c>
      <c r="J235" s="8">
        <v>8.34</v>
      </c>
      <c r="K235" s="8">
        <v>8.41</v>
      </c>
      <c r="L235" s="8">
        <v>8.4499999999999993</v>
      </c>
      <c r="M235" s="8">
        <v>8.4700000000000006</v>
      </c>
    </row>
    <row r="236" spans="1:13" ht="15.75" thickBot="1" x14ac:dyDescent="0.3">
      <c r="A236" s="2">
        <v>41331</v>
      </c>
      <c r="B236" s="8">
        <v>9.7200000000000006</v>
      </c>
      <c r="C236" s="8">
        <v>9.42</v>
      </c>
      <c r="D236" s="8">
        <v>9.18</v>
      </c>
      <c r="E236" s="8">
        <v>8.98</v>
      </c>
      <c r="F236" s="8">
        <v>8.51</v>
      </c>
      <c r="G236" s="8">
        <v>8.32</v>
      </c>
      <c r="H236" s="8">
        <v>8.2200000000000006</v>
      </c>
      <c r="I236" s="8">
        <v>8.23</v>
      </c>
      <c r="J236" s="8">
        <v>8.2899999999999991</v>
      </c>
      <c r="K236" s="8">
        <v>8.3800000000000008</v>
      </c>
      <c r="L236" s="8">
        <v>8.42</v>
      </c>
      <c r="M236" s="8">
        <v>8.44</v>
      </c>
    </row>
    <row r="237" spans="1:13" ht="15.75" thickBot="1" x14ac:dyDescent="0.3">
      <c r="A237" s="2">
        <v>41328</v>
      </c>
      <c r="B237" s="8">
        <v>9.5299999999999994</v>
      </c>
      <c r="C237" s="8">
        <v>9.26</v>
      </c>
      <c r="D237" s="8">
        <v>9.0500000000000007</v>
      </c>
      <c r="E237" s="8">
        <v>8.8800000000000008</v>
      </c>
      <c r="F237" s="8">
        <v>8.5299999999999994</v>
      </c>
      <c r="G237" s="8">
        <v>8.41</v>
      </c>
      <c r="H237" s="8">
        <v>8.31</v>
      </c>
      <c r="I237" s="8">
        <v>8.27</v>
      </c>
      <c r="J237" s="8">
        <v>8.31</v>
      </c>
      <c r="K237" s="8">
        <v>8.42</v>
      </c>
      <c r="L237" s="8">
        <v>8.4700000000000006</v>
      </c>
      <c r="M237" s="8">
        <v>8.48</v>
      </c>
    </row>
    <row r="238" spans="1:13" ht="15.75" thickBot="1" x14ac:dyDescent="0.3">
      <c r="A238" s="2">
        <v>41326</v>
      </c>
      <c r="B238" s="8">
        <v>9.68</v>
      </c>
      <c r="C238" s="8">
        <v>9.4</v>
      </c>
      <c r="D238" s="8">
        <v>9.17</v>
      </c>
      <c r="E238" s="8">
        <v>8.98</v>
      </c>
      <c r="F238" s="8">
        <v>8.5500000000000007</v>
      </c>
      <c r="G238" s="8">
        <v>8.3800000000000008</v>
      </c>
      <c r="H238" s="8">
        <v>8.27</v>
      </c>
      <c r="I238" s="8">
        <v>8.26</v>
      </c>
      <c r="J238" s="8">
        <v>8.2899999999999991</v>
      </c>
      <c r="K238" s="8">
        <v>8.3800000000000008</v>
      </c>
      <c r="L238" s="8">
        <v>8.43</v>
      </c>
      <c r="M238" s="8">
        <v>8.44</v>
      </c>
    </row>
    <row r="239" spans="1:13" ht="15.75" thickBot="1" x14ac:dyDescent="0.3">
      <c r="A239" s="2">
        <v>41325</v>
      </c>
      <c r="B239" s="8">
        <v>9.6</v>
      </c>
      <c r="C239" s="8">
        <v>9.2899999999999991</v>
      </c>
      <c r="D239" s="8">
        <v>9.06</v>
      </c>
      <c r="E239" s="8">
        <v>8.8800000000000008</v>
      </c>
      <c r="F239" s="8">
        <v>8.49</v>
      </c>
      <c r="G239" s="8">
        <v>8.34</v>
      </c>
      <c r="H239" s="8">
        <v>8.27</v>
      </c>
      <c r="I239" s="8">
        <v>8.27</v>
      </c>
      <c r="J239" s="8">
        <v>8.3000000000000007</v>
      </c>
      <c r="K239" s="8">
        <v>8.36</v>
      </c>
      <c r="L239" s="8">
        <v>8.39</v>
      </c>
      <c r="M239" s="8">
        <v>8.4</v>
      </c>
    </row>
    <row r="240" spans="1:13" ht="15.75" thickBot="1" x14ac:dyDescent="0.3">
      <c r="A240" s="2">
        <v>41324</v>
      </c>
      <c r="B240" s="8">
        <v>9.5500000000000007</v>
      </c>
      <c r="C240" s="8">
        <v>9.26</v>
      </c>
      <c r="D240" s="8">
        <v>9.0299999999999994</v>
      </c>
      <c r="E240" s="8">
        <v>8.85</v>
      </c>
      <c r="F240" s="8">
        <v>8.4499999999999993</v>
      </c>
      <c r="G240" s="8">
        <v>8.3000000000000007</v>
      </c>
      <c r="H240" s="8">
        <v>8.23</v>
      </c>
      <c r="I240" s="8">
        <v>8.24</v>
      </c>
      <c r="J240" s="8">
        <v>8.2899999999999991</v>
      </c>
      <c r="K240" s="8">
        <v>8.3699999999999992</v>
      </c>
      <c r="L240" s="8">
        <v>8.41</v>
      </c>
      <c r="M240" s="8">
        <v>8.43</v>
      </c>
    </row>
    <row r="241" spans="1:13" ht="15.75" thickBot="1" x14ac:dyDescent="0.3">
      <c r="A241" s="2">
        <v>41321</v>
      </c>
      <c r="B241" s="8">
        <v>9.6199999999999992</v>
      </c>
      <c r="C241" s="8">
        <v>9.3800000000000008</v>
      </c>
      <c r="D241" s="8">
        <v>9.17</v>
      </c>
      <c r="E241" s="8">
        <v>9</v>
      </c>
      <c r="F241" s="8">
        <v>8.56</v>
      </c>
      <c r="G241" s="8">
        <v>8.3699999999999992</v>
      </c>
      <c r="H241" s="8">
        <v>8.24</v>
      </c>
      <c r="I241" s="8">
        <v>8.2200000000000006</v>
      </c>
      <c r="J241" s="8">
        <v>8.2799999999999994</v>
      </c>
      <c r="K241" s="8">
        <v>8.39</v>
      </c>
      <c r="L241" s="8">
        <v>8.4700000000000006</v>
      </c>
      <c r="M241" s="8">
        <v>8.5299999999999994</v>
      </c>
    </row>
    <row r="242" spans="1:13" ht="15.75" thickBot="1" x14ac:dyDescent="0.3">
      <c r="A242" s="2">
        <v>41320</v>
      </c>
      <c r="B242" s="8">
        <v>9.49</v>
      </c>
      <c r="C242" s="8">
        <v>9.2799999999999994</v>
      </c>
      <c r="D242" s="8">
        <v>9.11</v>
      </c>
      <c r="E242" s="8">
        <v>8.9600000000000009</v>
      </c>
      <c r="F242" s="8">
        <v>8.5500000000000007</v>
      </c>
      <c r="G242" s="8">
        <v>8.36</v>
      </c>
      <c r="H242" s="8">
        <v>8.2100000000000009</v>
      </c>
      <c r="I242" s="8">
        <v>8.18</v>
      </c>
      <c r="J242" s="8">
        <v>8.23</v>
      </c>
      <c r="K242" s="8">
        <v>8.3800000000000008</v>
      </c>
      <c r="L242" s="8">
        <v>8.49</v>
      </c>
      <c r="M242" s="8">
        <v>8.58</v>
      </c>
    </row>
    <row r="243" spans="1:13" ht="15.75" thickBot="1" x14ac:dyDescent="0.3">
      <c r="A243" s="2">
        <v>41319</v>
      </c>
      <c r="B243" s="8">
        <v>9.57</v>
      </c>
      <c r="C243" s="8">
        <v>9.3000000000000007</v>
      </c>
      <c r="D243" s="8">
        <v>9.06</v>
      </c>
      <c r="E243" s="8">
        <v>8.8699999999999992</v>
      </c>
      <c r="F243" s="8">
        <v>8.4</v>
      </c>
      <c r="G243" s="8">
        <v>8.23</v>
      </c>
      <c r="H243" s="8">
        <v>8.1199999999999992</v>
      </c>
      <c r="I243" s="8">
        <v>8.1199999999999992</v>
      </c>
      <c r="J243" s="8">
        <v>8.19</v>
      </c>
      <c r="K243" s="8">
        <v>8.34</v>
      </c>
      <c r="L243" s="8">
        <v>8.4499999999999993</v>
      </c>
      <c r="M243" s="8">
        <v>8.5500000000000007</v>
      </c>
    </row>
    <row r="244" spans="1:13" ht="15.75" thickBot="1" x14ac:dyDescent="0.3">
      <c r="A244" s="2">
        <v>41318</v>
      </c>
      <c r="B244" s="8">
        <v>9.42</v>
      </c>
      <c r="C244" s="8">
        <v>9.18</v>
      </c>
      <c r="D244" s="8">
        <v>8.98</v>
      </c>
      <c r="E244" s="8">
        <v>8.8000000000000007</v>
      </c>
      <c r="F244" s="8">
        <v>8.34</v>
      </c>
      <c r="G244" s="8">
        <v>8.1300000000000008</v>
      </c>
      <c r="H244" s="8">
        <v>8.01</v>
      </c>
      <c r="I244" s="8">
        <v>8.0299999999999994</v>
      </c>
      <c r="J244" s="8">
        <v>8.15</v>
      </c>
      <c r="K244" s="8">
        <v>8.36</v>
      </c>
      <c r="L244" s="8">
        <v>8.49</v>
      </c>
      <c r="M244" s="8">
        <v>8.6</v>
      </c>
    </row>
    <row r="245" spans="1:13" ht="15.75" thickBot="1" x14ac:dyDescent="0.3">
      <c r="A245" s="2">
        <v>41317</v>
      </c>
      <c r="B245" s="8">
        <v>9.43</v>
      </c>
      <c r="C245" s="8">
        <v>9.19</v>
      </c>
      <c r="D245" s="8">
        <v>8.98</v>
      </c>
      <c r="E245" s="8">
        <v>8.8000000000000007</v>
      </c>
      <c r="F245" s="8">
        <v>8.33</v>
      </c>
      <c r="G245" s="8">
        <v>8.11</v>
      </c>
      <c r="H245" s="8">
        <v>7.98</v>
      </c>
      <c r="I245" s="8">
        <v>8</v>
      </c>
      <c r="J245" s="8">
        <v>8.1199999999999992</v>
      </c>
      <c r="K245" s="8">
        <v>8.32</v>
      </c>
      <c r="L245" s="8">
        <v>8.44</v>
      </c>
      <c r="M245" s="8">
        <v>8.56</v>
      </c>
    </row>
    <row r="246" spans="1:13" ht="15.75" thickBot="1" x14ac:dyDescent="0.3">
      <c r="A246" s="2">
        <v>41314</v>
      </c>
      <c r="B246" s="8">
        <v>9.3800000000000008</v>
      </c>
      <c r="C246" s="8">
        <v>9.15</v>
      </c>
      <c r="D246" s="8">
        <v>8.9499999999999993</v>
      </c>
      <c r="E246" s="8">
        <v>8.77</v>
      </c>
      <c r="F246" s="8">
        <v>8.33</v>
      </c>
      <c r="G246" s="8">
        <v>8.14</v>
      </c>
      <c r="H246" s="8">
        <v>8.02</v>
      </c>
      <c r="I246" s="8">
        <v>8.0399999999999991</v>
      </c>
      <c r="J246" s="8">
        <v>8.16</v>
      </c>
      <c r="K246" s="8">
        <v>8.36</v>
      </c>
      <c r="L246" s="8">
        <v>8.49</v>
      </c>
      <c r="M246" s="8">
        <v>8.61</v>
      </c>
    </row>
    <row r="247" spans="1:13" ht="15.75" thickBot="1" x14ac:dyDescent="0.3">
      <c r="A247" s="2">
        <v>41313</v>
      </c>
      <c r="B247" s="8">
        <v>9.4</v>
      </c>
      <c r="C247" s="8">
        <v>9.14</v>
      </c>
      <c r="D247" s="8">
        <v>8.92</v>
      </c>
      <c r="E247" s="8">
        <v>8.74</v>
      </c>
      <c r="F247" s="8">
        <v>8.2899999999999991</v>
      </c>
      <c r="G247" s="8">
        <v>8.1</v>
      </c>
      <c r="H247" s="8">
        <v>8.01</v>
      </c>
      <c r="I247" s="8">
        <v>8.06</v>
      </c>
      <c r="J247" s="8">
        <v>8.1999999999999993</v>
      </c>
      <c r="K247" s="8">
        <v>8.4</v>
      </c>
      <c r="L247" s="8">
        <v>8.52</v>
      </c>
      <c r="M247" s="8">
        <v>8.6300000000000008</v>
      </c>
    </row>
    <row r="248" spans="1:13" ht="15.75" thickBot="1" x14ac:dyDescent="0.3">
      <c r="A248" s="2">
        <v>41312</v>
      </c>
      <c r="B248" s="8">
        <v>9.36</v>
      </c>
      <c r="C248" s="8">
        <v>9.1199999999999992</v>
      </c>
      <c r="D248" s="8">
        <v>8.92</v>
      </c>
      <c r="E248" s="8">
        <v>8.75</v>
      </c>
      <c r="F248" s="8">
        <v>8.32</v>
      </c>
      <c r="G248" s="8">
        <v>8.14</v>
      </c>
      <c r="H248" s="8">
        <v>8.07</v>
      </c>
      <c r="I248" s="8">
        <v>8.1300000000000008</v>
      </c>
      <c r="J248" s="8">
        <v>8.26</v>
      </c>
      <c r="K248" s="8">
        <v>8.41</v>
      </c>
      <c r="L248" s="8">
        <v>8.5</v>
      </c>
      <c r="M248" s="8">
        <v>8.58</v>
      </c>
    </row>
    <row r="249" spans="1:13" ht="15.75" thickBot="1" x14ac:dyDescent="0.3">
      <c r="A249" s="2">
        <v>41311</v>
      </c>
      <c r="B249" s="8">
        <v>9.34</v>
      </c>
      <c r="C249" s="8">
        <v>9.1</v>
      </c>
      <c r="D249" s="8">
        <v>8.9</v>
      </c>
      <c r="E249" s="8">
        <v>8.73</v>
      </c>
      <c r="F249" s="8">
        <v>8.3000000000000007</v>
      </c>
      <c r="G249" s="8">
        <v>8.14</v>
      </c>
      <c r="H249" s="8">
        <v>8.07</v>
      </c>
      <c r="I249" s="8">
        <v>8.1300000000000008</v>
      </c>
      <c r="J249" s="8">
        <v>8.2799999999999994</v>
      </c>
      <c r="K249" s="8">
        <v>8.4600000000000009</v>
      </c>
      <c r="L249" s="8">
        <v>8.56</v>
      </c>
      <c r="M249" s="8">
        <v>8.67</v>
      </c>
    </row>
    <row r="250" spans="1:13" ht="15.75" thickBot="1" x14ac:dyDescent="0.3">
      <c r="A250" s="2">
        <v>41310</v>
      </c>
      <c r="B250" s="8">
        <v>9.32</v>
      </c>
      <c r="C250" s="8">
        <v>9.09</v>
      </c>
      <c r="D250" s="8">
        <v>8.89</v>
      </c>
      <c r="E250" s="8">
        <v>8.7200000000000006</v>
      </c>
      <c r="F250" s="8">
        <v>8.27</v>
      </c>
      <c r="G250" s="8">
        <v>8.06</v>
      </c>
      <c r="H250" s="8">
        <v>7.96</v>
      </c>
      <c r="I250" s="8">
        <v>8.01</v>
      </c>
      <c r="J250" s="8">
        <v>8.18</v>
      </c>
      <c r="K250" s="8">
        <v>8.42</v>
      </c>
      <c r="L250" s="8">
        <v>8.57</v>
      </c>
      <c r="M250" s="8">
        <v>8.7200000000000006</v>
      </c>
    </row>
    <row r="251" spans="1:13" ht="15.75" thickBot="1" x14ac:dyDescent="0.3">
      <c r="A251" s="2">
        <v>41307</v>
      </c>
      <c r="B251" s="8">
        <v>9.27</v>
      </c>
      <c r="C251" s="8">
        <v>9.0500000000000007</v>
      </c>
      <c r="D251" s="8">
        <v>8.86</v>
      </c>
      <c r="E251" s="8">
        <v>8.68</v>
      </c>
      <c r="F251" s="8">
        <v>8.23</v>
      </c>
      <c r="G251" s="8">
        <v>8.09</v>
      </c>
      <c r="H251" s="8">
        <v>8.01</v>
      </c>
      <c r="I251" s="8">
        <v>8.0399999999999991</v>
      </c>
      <c r="J251" s="8">
        <v>8.19</v>
      </c>
      <c r="K251" s="8">
        <v>8.4499999999999993</v>
      </c>
      <c r="L251" s="8">
        <v>8.6300000000000008</v>
      </c>
      <c r="M251" s="8">
        <v>8.81</v>
      </c>
    </row>
    <row r="252" spans="1:13" ht="15.75" thickBot="1" x14ac:dyDescent="0.3">
      <c r="A252" s="2">
        <v>41306</v>
      </c>
      <c r="B252" s="8">
        <v>9.23</v>
      </c>
      <c r="C252" s="8">
        <v>8.99</v>
      </c>
      <c r="D252" s="8">
        <v>8.7799999999999994</v>
      </c>
      <c r="E252" s="8">
        <v>8.6</v>
      </c>
      <c r="F252" s="8">
        <v>8.16</v>
      </c>
      <c r="G252" s="8">
        <v>8.0299999999999994</v>
      </c>
      <c r="H252" s="8">
        <v>7.98</v>
      </c>
      <c r="I252" s="8">
        <v>8.02</v>
      </c>
      <c r="J252" s="8">
        <v>8.17</v>
      </c>
      <c r="K252" s="8">
        <v>8.42</v>
      </c>
      <c r="L252" s="8">
        <v>8.59</v>
      </c>
      <c r="M252" s="8">
        <v>8.77</v>
      </c>
    </row>
    <row r="253" spans="1:13" ht="15.75" thickBot="1" x14ac:dyDescent="0.3">
      <c r="A253" s="2">
        <v>41305</v>
      </c>
      <c r="B253" s="8">
        <v>9.31</v>
      </c>
      <c r="C253" s="8">
        <v>9.09</v>
      </c>
      <c r="D253" s="8">
        <v>8.89</v>
      </c>
      <c r="E253" s="8">
        <v>8.7100000000000009</v>
      </c>
      <c r="F253" s="8">
        <v>8.2100000000000009</v>
      </c>
      <c r="G253" s="8">
        <v>8.0299999999999994</v>
      </c>
      <c r="H253" s="8">
        <v>7.98</v>
      </c>
      <c r="I253" s="8">
        <v>8.07</v>
      </c>
      <c r="J253" s="8">
        <v>8.27</v>
      </c>
      <c r="K253" s="8">
        <v>8.57</v>
      </c>
      <c r="L253" s="8">
        <v>8.77</v>
      </c>
      <c r="M253" s="8">
        <v>8.98</v>
      </c>
    </row>
    <row r="254" spans="1:13" ht="15.75" thickBot="1" x14ac:dyDescent="0.3">
      <c r="A254" s="2">
        <v>41304</v>
      </c>
      <c r="B254" s="8">
        <v>9.19</v>
      </c>
      <c r="C254" s="8">
        <v>9.02</v>
      </c>
      <c r="D254" s="8">
        <v>8.86</v>
      </c>
      <c r="E254" s="8">
        <v>8.7100000000000009</v>
      </c>
      <c r="F254" s="8">
        <v>8.2799999999999994</v>
      </c>
      <c r="G254" s="8">
        <v>8.1</v>
      </c>
      <c r="H254" s="8">
        <v>8.01</v>
      </c>
      <c r="I254" s="8">
        <v>8.07</v>
      </c>
      <c r="J254" s="8">
        <v>8.26</v>
      </c>
      <c r="K254" s="8">
        <v>8.5399999999999991</v>
      </c>
      <c r="L254" s="8">
        <v>8.74</v>
      </c>
      <c r="M254" s="8">
        <v>8.9700000000000006</v>
      </c>
    </row>
    <row r="255" spans="1:13" ht="15.75" thickBot="1" x14ac:dyDescent="0.3">
      <c r="A255" s="2">
        <v>41303</v>
      </c>
      <c r="B255" s="8">
        <v>9.14</v>
      </c>
      <c r="C255" s="8">
        <v>8.94</v>
      </c>
      <c r="D255" s="8">
        <v>8.75</v>
      </c>
      <c r="E255" s="8">
        <v>8.6</v>
      </c>
      <c r="F255" s="8">
        <v>8.1999999999999993</v>
      </c>
      <c r="G255" s="8">
        <v>8.0500000000000007</v>
      </c>
      <c r="H255" s="8">
        <v>8.01</v>
      </c>
      <c r="I255" s="8">
        <v>8.1199999999999992</v>
      </c>
      <c r="J255" s="8">
        <v>8.34</v>
      </c>
      <c r="K255" s="8">
        <v>8.65</v>
      </c>
      <c r="L255" s="8">
        <v>8.84</v>
      </c>
      <c r="M255" s="8">
        <v>9.0500000000000007</v>
      </c>
    </row>
    <row r="256" spans="1:13" ht="15.75" thickBot="1" x14ac:dyDescent="0.3">
      <c r="A256" s="2">
        <v>41300</v>
      </c>
      <c r="B256" s="8">
        <v>9.07</v>
      </c>
      <c r="C256" s="8">
        <v>8.89</v>
      </c>
      <c r="D256" s="8">
        <v>8.73</v>
      </c>
      <c r="E256" s="8">
        <v>8.58</v>
      </c>
      <c r="F256" s="8">
        <v>8.16</v>
      </c>
      <c r="G256" s="8">
        <v>8.02</v>
      </c>
      <c r="H256" s="8">
        <v>7.96</v>
      </c>
      <c r="I256" s="8">
        <v>8.0399999999999991</v>
      </c>
      <c r="J256" s="8">
        <v>8.25</v>
      </c>
      <c r="K256" s="8">
        <v>8.56</v>
      </c>
      <c r="L256" s="8">
        <v>8.76</v>
      </c>
      <c r="M256" s="8">
        <v>8.9700000000000006</v>
      </c>
    </row>
    <row r="257" spans="1:13" ht="15.75" thickBot="1" x14ac:dyDescent="0.3">
      <c r="A257" s="2">
        <v>41299</v>
      </c>
      <c r="B257" s="8">
        <v>9.07</v>
      </c>
      <c r="C257" s="8">
        <v>8.93</v>
      </c>
      <c r="D257" s="8">
        <v>8.8000000000000007</v>
      </c>
      <c r="E257" s="8">
        <v>8.66</v>
      </c>
      <c r="F257" s="8">
        <v>8.26</v>
      </c>
      <c r="G257" s="8">
        <v>8.1300000000000008</v>
      </c>
      <c r="H257" s="8">
        <v>8.1</v>
      </c>
      <c r="I257" s="8">
        <v>8.18</v>
      </c>
      <c r="J257" s="8">
        <v>8.3699999999999992</v>
      </c>
      <c r="K257" s="8">
        <v>8.68</v>
      </c>
      <c r="L257" s="8">
        <v>8.8800000000000008</v>
      </c>
      <c r="M257" s="8">
        <v>9.11</v>
      </c>
    </row>
    <row r="258" spans="1:13" ht="15.75" thickBot="1" x14ac:dyDescent="0.3">
      <c r="A258" s="2">
        <v>41298</v>
      </c>
      <c r="B258" s="8">
        <v>8.8800000000000008</v>
      </c>
      <c r="C258" s="8">
        <v>8.69</v>
      </c>
      <c r="D258" s="8">
        <v>8.52</v>
      </c>
      <c r="E258" s="8">
        <v>8.39</v>
      </c>
      <c r="F258" s="8">
        <v>8.1</v>
      </c>
      <c r="G258" s="8">
        <v>8.02</v>
      </c>
      <c r="H258" s="8">
        <v>8.0500000000000007</v>
      </c>
      <c r="I258" s="8">
        <v>8.16</v>
      </c>
      <c r="J258" s="8">
        <v>8.3800000000000008</v>
      </c>
      <c r="K258" s="8">
        <v>8.73</v>
      </c>
      <c r="L258" s="8">
        <v>8.9700000000000006</v>
      </c>
      <c r="M258" s="8">
        <v>9.23</v>
      </c>
    </row>
    <row r="259" spans="1:13" ht="15.75" thickBot="1" x14ac:dyDescent="0.3">
      <c r="A259" s="2">
        <v>41297</v>
      </c>
      <c r="B259" s="8">
        <v>8.84</v>
      </c>
      <c r="C259" s="8">
        <v>8.64</v>
      </c>
      <c r="D259" s="8">
        <v>8.4700000000000006</v>
      </c>
      <c r="E259" s="8">
        <v>8.33</v>
      </c>
      <c r="F259" s="8">
        <v>8.07</v>
      </c>
      <c r="G259" s="8">
        <v>7.99</v>
      </c>
      <c r="H259" s="8">
        <v>7.96</v>
      </c>
      <c r="I259" s="8">
        <v>8.0299999999999994</v>
      </c>
      <c r="J259" s="8">
        <v>8.25</v>
      </c>
      <c r="K259" s="8">
        <v>8.6199999999999992</v>
      </c>
      <c r="L259" s="8">
        <v>8.8800000000000008</v>
      </c>
      <c r="M259" s="8">
        <v>9.14</v>
      </c>
    </row>
    <row r="260" spans="1:13" ht="15.75" thickBot="1" x14ac:dyDescent="0.3">
      <c r="A260" s="2">
        <v>41296</v>
      </c>
      <c r="B260" s="8">
        <v>8.76</v>
      </c>
      <c r="C260" s="8">
        <v>8.59</v>
      </c>
      <c r="D260" s="8">
        <v>8.44</v>
      </c>
      <c r="E260" s="8">
        <v>8.32</v>
      </c>
      <c r="F260" s="8">
        <v>8.0500000000000007</v>
      </c>
      <c r="G260" s="8">
        <v>7.95</v>
      </c>
      <c r="H260" s="8">
        <v>7.91</v>
      </c>
      <c r="I260" s="8">
        <v>7.98</v>
      </c>
      <c r="J260" s="8">
        <v>8.1999999999999993</v>
      </c>
      <c r="K260" s="8">
        <v>8.58</v>
      </c>
      <c r="L260" s="8">
        <v>8.84</v>
      </c>
      <c r="M260" s="8">
        <v>9.1199999999999992</v>
      </c>
    </row>
    <row r="261" spans="1:13" ht="15.75" thickBot="1" x14ac:dyDescent="0.3">
      <c r="A261" s="2">
        <v>41293</v>
      </c>
      <c r="B261" s="8">
        <v>8.7799999999999994</v>
      </c>
      <c r="C261" s="8">
        <v>8.6199999999999992</v>
      </c>
      <c r="D261" s="8">
        <v>8.48</v>
      </c>
      <c r="E261" s="8">
        <v>8.36</v>
      </c>
      <c r="F261" s="8">
        <v>8.0399999999999991</v>
      </c>
      <c r="G261" s="8">
        <v>7.93</v>
      </c>
      <c r="H261" s="8">
        <v>7.9</v>
      </c>
      <c r="I261" s="8">
        <v>7.98</v>
      </c>
      <c r="J261" s="8">
        <v>8.19</v>
      </c>
      <c r="K261" s="8">
        <v>8.52</v>
      </c>
      <c r="L261" s="8">
        <v>8.75</v>
      </c>
      <c r="M261" s="8">
        <v>8.99</v>
      </c>
    </row>
    <row r="262" spans="1:13" ht="15.75" thickBot="1" x14ac:dyDescent="0.3">
      <c r="A262" s="2">
        <v>41292</v>
      </c>
      <c r="B262" s="8">
        <v>8.58</v>
      </c>
      <c r="C262" s="8">
        <v>8.48</v>
      </c>
      <c r="D262" s="8">
        <v>8.4</v>
      </c>
      <c r="E262" s="8">
        <v>8.31</v>
      </c>
      <c r="F262" s="8">
        <v>8.0500000000000007</v>
      </c>
      <c r="G262" s="8">
        <v>7.97</v>
      </c>
      <c r="H262" s="8">
        <v>7.94</v>
      </c>
      <c r="I262" s="8">
        <v>7.99</v>
      </c>
      <c r="J262" s="8">
        <v>8.14</v>
      </c>
      <c r="K262" s="8">
        <v>8.3699999999999992</v>
      </c>
      <c r="L262" s="8">
        <v>8.51</v>
      </c>
      <c r="M262" s="8">
        <v>8.67</v>
      </c>
    </row>
    <row r="263" spans="1:13" ht="15.75" thickBot="1" x14ac:dyDescent="0.3">
      <c r="A263" s="2">
        <v>41291</v>
      </c>
      <c r="B263" s="8">
        <v>8.6</v>
      </c>
      <c r="C263" s="8">
        <v>8.5</v>
      </c>
      <c r="D263" s="8">
        <v>8.41</v>
      </c>
      <c r="E263" s="8">
        <v>8.33</v>
      </c>
      <c r="F263" s="8">
        <v>8.09</v>
      </c>
      <c r="G263" s="8">
        <v>7.97</v>
      </c>
      <c r="H263" s="8">
        <v>7.92</v>
      </c>
      <c r="I263" s="8">
        <v>7.98</v>
      </c>
      <c r="J263" s="8">
        <v>8.1300000000000008</v>
      </c>
      <c r="K263" s="8">
        <v>8.4</v>
      </c>
      <c r="L263" s="8">
        <v>8.58</v>
      </c>
      <c r="M263" s="8">
        <v>8.7899999999999991</v>
      </c>
    </row>
    <row r="264" spans="1:13" ht="15.75" thickBot="1" x14ac:dyDescent="0.3">
      <c r="A264" s="2">
        <v>41290</v>
      </c>
      <c r="B264" s="8">
        <v>8.6</v>
      </c>
      <c r="C264" s="8">
        <v>8.5</v>
      </c>
      <c r="D264" s="8">
        <v>8.4</v>
      </c>
      <c r="E264" s="8">
        <v>8.32</v>
      </c>
      <c r="F264" s="8">
        <v>8.09</v>
      </c>
      <c r="G264" s="8">
        <v>7.98</v>
      </c>
      <c r="H264" s="8">
        <v>7.91</v>
      </c>
      <c r="I264" s="8">
        <v>7.95</v>
      </c>
      <c r="J264" s="8">
        <v>8.1</v>
      </c>
      <c r="K264" s="8">
        <v>8.3699999999999992</v>
      </c>
      <c r="L264" s="8">
        <v>8.57</v>
      </c>
      <c r="M264" s="8">
        <v>8.8000000000000007</v>
      </c>
    </row>
    <row r="265" spans="1:13" ht="15.75" thickBot="1" x14ac:dyDescent="0.3">
      <c r="A265" s="2">
        <v>41289</v>
      </c>
      <c r="B265" s="8">
        <v>8.57</v>
      </c>
      <c r="C265" s="8">
        <v>8.48</v>
      </c>
      <c r="D265" s="8">
        <v>8.4</v>
      </c>
      <c r="E265" s="8">
        <v>8.33</v>
      </c>
      <c r="F265" s="8">
        <v>8.1300000000000008</v>
      </c>
      <c r="G265" s="8">
        <v>8.0299999999999994</v>
      </c>
      <c r="H265" s="8">
        <v>7.96</v>
      </c>
      <c r="I265" s="8">
        <v>7.99</v>
      </c>
      <c r="J265" s="8">
        <v>8.1300000000000008</v>
      </c>
      <c r="K265" s="8">
        <v>8.4</v>
      </c>
      <c r="L265" s="8">
        <v>8.61</v>
      </c>
      <c r="M265" s="8">
        <v>8.8699999999999992</v>
      </c>
    </row>
    <row r="266" spans="1:13" ht="15.75" thickBot="1" x14ac:dyDescent="0.3">
      <c r="A266" s="2">
        <v>41286</v>
      </c>
      <c r="B266" s="8">
        <v>8.6199999999999992</v>
      </c>
      <c r="C266" s="8">
        <v>8.5299999999999994</v>
      </c>
      <c r="D266" s="8">
        <v>8.44</v>
      </c>
      <c r="E266" s="8">
        <v>8.36</v>
      </c>
      <c r="F266" s="8">
        <v>8.1199999999999992</v>
      </c>
      <c r="G266" s="8">
        <v>7.98</v>
      </c>
      <c r="H266" s="8">
        <v>7.89</v>
      </c>
      <c r="I266" s="8">
        <v>7.93</v>
      </c>
      <c r="J266" s="8">
        <v>8.09</v>
      </c>
      <c r="K266" s="8">
        <v>8.3699999999999992</v>
      </c>
      <c r="L266" s="8">
        <v>8.58</v>
      </c>
      <c r="M266" s="8">
        <v>8.82</v>
      </c>
    </row>
    <row r="267" spans="1:13" ht="15.75" thickBot="1" x14ac:dyDescent="0.3">
      <c r="A267" s="2">
        <v>41285</v>
      </c>
      <c r="B267" s="8">
        <v>8.64</v>
      </c>
      <c r="C267" s="8">
        <v>8.5500000000000007</v>
      </c>
      <c r="D267" s="8">
        <v>8.4600000000000009</v>
      </c>
      <c r="E267" s="8">
        <v>8.3800000000000008</v>
      </c>
      <c r="F267" s="8">
        <v>8.1300000000000008</v>
      </c>
      <c r="G267" s="8">
        <v>8</v>
      </c>
      <c r="H267" s="8">
        <v>7.9</v>
      </c>
      <c r="I267" s="8">
        <v>7.94</v>
      </c>
      <c r="J267" s="8">
        <v>8.08</v>
      </c>
      <c r="K267" s="8">
        <v>8.34</v>
      </c>
      <c r="L267" s="8">
        <v>8.5399999999999991</v>
      </c>
      <c r="M267" s="8">
        <v>8.77</v>
      </c>
    </row>
    <row r="268" spans="1:13" ht="15.75" thickBot="1" x14ac:dyDescent="0.3">
      <c r="A268" s="2">
        <v>41284</v>
      </c>
      <c r="B268" s="8">
        <v>8.61</v>
      </c>
      <c r="C268" s="8">
        <v>8.5399999999999991</v>
      </c>
      <c r="D268" s="8">
        <v>8.4700000000000006</v>
      </c>
      <c r="E268" s="8">
        <v>8.4</v>
      </c>
      <c r="F268" s="8">
        <v>8.1999999999999993</v>
      </c>
      <c r="G268" s="8">
        <v>8.1</v>
      </c>
      <c r="H268" s="8">
        <v>8.0500000000000007</v>
      </c>
      <c r="I268" s="8">
        <v>8.08</v>
      </c>
      <c r="J268" s="8">
        <v>8.1999999999999993</v>
      </c>
      <c r="K268" s="8">
        <v>8.43</v>
      </c>
      <c r="L268" s="8">
        <v>8.6199999999999992</v>
      </c>
      <c r="M268" s="8">
        <v>8.8699999999999992</v>
      </c>
    </row>
    <row r="269" spans="1:13" ht="15.75" thickBot="1" x14ac:dyDescent="0.3">
      <c r="A269" s="2">
        <v>41283</v>
      </c>
      <c r="B269" s="8">
        <v>8.4600000000000009</v>
      </c>
      <c r="C269" s="8">
        <v>8.42</v>
      </c>
      <c r="D269" s="8">
        <v>8.39</v>
      </c>
      <c r="E269" s="8">
        <v>8.36</v>
      </c>
      <c r="F269" s="8">
        <v>8.2100000000000009</v>
      </c>
      <c r="G269" s="8">
        <v>8.09</v>
      </c>
      <c r="H269" s="8">
        <v>8</v>
      </c>
      <c r="I269" s="8">
        <v>8.0299999999999994</v>
      </c>
      <c r="J269" s="8">
        <v>8.1300000000000008</v>
      </c>
      <c r="K269" s="8">
        <v>8.3699999999999992</v>
      </c>
      <c r="L269" s="8">
        <v>8.57</v>
      </c>
      <c r="M269" s="8">
        <v>8.83</v>
      </c>
    </row>
    <row r="270" spans="1:13" ht="15.75" thickBot="1" x14ac:dyDescent="0.3">
      <c r="A270" s="2">
        <v>41282</v>
      </c>
      <c r="B270" s="8">
        <v>8.67</v>
      </c>
      <c r="C270" s="8">
        <v>8.6199999999999992</v>
      </c>
      <c r="D270" s="8">
        <v>8.56</v>
      </c>
      <c r="E270" s="8">
        <v>8.49</v>
      </c>
      <c r="F270" s="8">
        <v>8.23</v>
      </c>
      <c r="G270" s="8">
        <v>8.16</v>
      </c>
      <c r="H270" s="8">
        <v>8.11</v>
      </c>
      <c r="I270" s="8">
        <v>8.1199999999999992</v>
      </c>
      <c r="J270" s="8">
        <v>8.2100000000000009</v>
      </c>
      <c r="K270" s="8">
        <v>8.43</v>
      </c>
      <c r="L270" s="8">
        <v>8.6300000000000008</v>
      </c>
      <c r="M270" s="8">
        <v>8.9</v>
      </c>
    </row>
    <row r="271" spans="1:13" ht="15.75" thickBot="1" x14ac:dyDescent="0.3">
      <c r="A271" s="2">
        <v>41279</v>
      </c>
      <c r="B271" s="8">
        <v>8.34</v>
      </c>
      <c r="C271" s="8">
        <v>8.36</v>
      </c>
      <c r="D271" s="8">
        <v>8.36</v>
      </c>
      <c r="E271" s="8">
        <v>8.35</v>
      </c>
      <c r="F271" s="8">
        <v>8.24</v>
      </c>
      <c r="G271" s="8">
        <v>8.17</v>
      </c>
      <c r="H271" s="8">
        <v>8.15</v>
      </c>
      <c r="I271" s="8">
        <v>8.2100000000000009</v>
      </c>
      <c r="J271" s="8">
        <v>8.35</v>
      </c>
      <c r="K271" s="8">
        <v>8.6</v>
      </c>
      <c r="L271" s="8">
        <v>8.8000000000000007</v>
      </c>
      <c r="M271" s="8">
        <v>9.06</v>
      </c>
    </row>
    <row r="272" spans="1:13" ht="15.75" thickBot="1" x14ac:dyDescent="0.3">
      <c r="A272" s="2">
        <v>41278</v>
      </c>
      <c r="B272" s="8">
        <v>8.5</v>
      </c>
      <c r="C272" s="8">
        <v>8.4700000000000006</v>
      </c>
      <c r="D272" s="8">
        <v>8.42</v>
      </c>
      <c r="E272" s="8">
        <v>8.3699999999999992</v>
      </c>
      <c r="F272" s="8">
        <v>8.17</v>
      </c>
      <c r="G272" s="8">
        <v>8.1300000000000008</v>
      </c>
      <c r="H272" s="8">
        <v>8.16</v>
      </c>
      <c r="I272" s="8">
        <v>8.24</v>
      </c>
      <c r="J272" s="8">
        <v>8.3699999999999992</v>
      </c>
      <c r="K272" s="8">
        <v>8.6300000000000008</v>
      </c>
      <c r="L272" s="8">
        <v>8.84</v>
      </c>
      <c r="M272" s="8">
        <v>9.09</v>
      </c>
    </row>
    <row r="273" spans="1:13" ht="15.75" thickBot="1" x14ac:dyDescent="0.3">
      <c r="A273" s="2">
        <v>41277</v>
      </c>
      <c r="B273" s="8">
        <v>8.41</v>
      </c>
      <c r="C273" s="8">
        <v>8.43</v>
      </c>
      <c r="D273" s="8">
        <v>8.43</v>
      </c>
      <c r="E273" s="8">
        <v>8.39</v>
      </c>
      <c r="F273" s="8">
        <v>8.18</v>
      </c>
      <c r="G273" s="8">
        <v>8.14</v>
      </c>
      <c r="H273" s="8">
        <v>8.19</v>
      </c>
      <c r="I273" s="8">
        <v>8.2899999999999991</v>
      </c>
      <c r="J273" s="8">
        <v>8.44</v>
      </c>
      <c r="K273" s="8">
        <v>8.69</v>
      </c>
      <c r="L273" s="8">
        <v>8.8800000000000008</v>
      </c>
      <c r="M273" s="8">
        <v>9.1199999999999992</v>
      </c>
    </row>
    <row r="274" spans="1:13" ht="15.75" thickBot="1" x14ac:dyDescent="0.3">
      <c r="A274" s="2">
        <v>41276</v>
      </c>
      <c r="B274" s="8">
        <v>8.4600000000000009</v>
      </c>
      <c r="C274" s="8">
        <v>8.4499999999999993</v>
      </c>
      <c r="D274" s="8">
        <v>8.43</v>
      </c>
      <c r="E274" s="8">
        <v>8.4</v>
      </c>
      <c r="F274" s="8">
        <v>8.25</v>
      </c>
      <c r="G274" s="8">
        <v>8.2100000000000009</v>
      </c>
      <c r="H274" s="8">
        <v>8.2200000000000006</v>
      </c>
      <c r="I274" s="8">
        <v>8.2799999999999994</v>
      </c>
      <c r="J274" s="8">
        <v>8.42</v>
      </c>
      <c r="K274" s="8">
        <v>8.66</v>
      </c>
      <c r="L274" s="8">
        <v>8.85</v>
      </c>
      <c r="M274" s="8">
        <v>9.09</v>
      </c>
    </row>
    <row r="275" spans="1:13" ht="15.75" thickBot="1" x14ac:dyDescent="0.3">
      <c r="A275" s="2">
        <v>41272</v>
      </c>
      <c r="B275" s="8">
        <v>8.34</v>
      </c>
      <c r="C275" s="8">
        <v>8.4</v>
      </c>
      <c r="D275" s="8">
        <v>8.44</v>
      </c>
      <c r="E275" s="8">
        <v>8.4499999999999993</v>
      </c>
      <c r="F275" s="8">
        <v>8.36</v>
      </c>
      <c r="G275" s="8">
        <v>8.3000000000000007</v>
      </c>
      <c r="H275" s="8">
        <v>8.3000000000000007</v>
      </c>
      <c r="I275" s="8">
        <v>8.35</v>
      </c>
      <c r="J275" s="8">
        <v>8.4499999999999993</v>
      </c>
      <c r="K275" s="8">
        <v>8.61</v>
      </c>
      <c r="L275" s="8">
        <v>8.75</v>
      </c>
      <c r="M275" s="8">
        <v>8.9499999999999993</v>
      </c>
    </row>
    <row r="276" spans="1:13" ht="15.75" thickBot="1" x14ac:dyDescent="0.3">
      <c r="A276" s="2">
        <v>41271</v>
      </c>
      <c r="B276" s="8">
        <v>8.5</v>
      </c>
      <c r="C276" s="8">
        <v>8.5299999999999994</v>
      </c>
      <c r="D276" s="8">
        <v>8.5399999999999991</v>
      </c>
      <c r="E276" s="8">
        <v>8.5299999999999994</v>
      </c>
      <c r="F276" s="8">
        <v>8.3800000000000008</v>
      </c>
      <c r="G276" s="8">
        <v>8.2799999999999994</v>
      </c>
      <c r="H276" s="8">
        <v>8.23</v>
      </c>
      <c r="I276" s="8">
        <v>8.27</v>
      </c>
      <c r="J276" s="8">
        <v>8.3699999999999992</v>
      </c>
      <c r="K276" s="8">
        <v>8.5399999999999991</v>
      </c>
      <c r="L276" s="8">
        <v>8.67</v>
      </c>
      <c r="M276" s="8">
        <v>8.82</v>
      </c>
    </row>
    <row r="277" spans="1:13" ht="15.75" thickBot="1" x14ac:dyDescent="0.3">
      <c r="A277" s="2">
        <v>41270</v>
      </c>
      <c r="B277" s="8">
        <v>8.6300000000000008</v>
      </c>
      <c r="C277" s="8">
        <v>8.6</v>
      </c>
      <c r="D277" s="8">
        <v>8.57</v>
      </c>
      <c r="E277" s="8">
        <v>8.5399999999999991</v>
      </c>
      <c r="F277" s="8">
        <v>8.42</v>
      </c>
      <c r="G277" s="8">
        <v>8.35</v>
      </c>
      <c r="H277" s="8">
        <v>8.31</v>
      </c>
      <c r="I277" s="8">
        <v>8.35</v>
      </c>
      <c r="J277" s="8">
        <v>8.4499999999999993</v>
      </c>
      <c r="K277" s="8">
        <v>8.6199999999999992</v>
      </c>
      <c r="L277" s="8">
        <v>8.74</v>
      </c>
      <c r="M277" s="8">
        <v>8.8699999999999992</v>
      </c>
    </row>
    <row r="278" spans="1:13" ht="15.75" thickBot="1" x14ac:dyDescent="0.3">
      <c r="A278" s="2">
        <v>41269</v>
      </c>
      <c r="B278" s="8">
        <v>8.83</v>
      </c>
      <c r="C278" s="8">
        <v>8.74</v>
      </c>
      <c r="D278" s="8">
        <v>8.66</v>
      </c>
      <c r="E278" s="8">
        <v>8.59</v>
      </c>
      <c r="F278" s="8">
        <v>8.4</v>
      </c>
      <c r="G278" s="8">
        <v>8.35</v>
      </c>
      <c r="H278" s="8">
        <v>8.36</v>
      </c>
      <c r="I278" s="8">
        <v>8.43</v>
      </c>
      <c r="J278" s="8">
        <v>8.56</v>
      </c>
      <c r="K278" s="8">
        <v>8.7200000000000006</v>
      </c>
      <c r="L278" s="8">
        <v>8.82</v>
      </c>
      <c r="M278" s="8">
        <v>8.93</v>
      </c>
    </row>
    <row r="279" spans="1:13" ht="15.75" thickBot="1" x14ac:dyDescent="0.3">
      <c r="A279" s="2">
        <v>41268</v>
      </c>
      <c r="B279" s="8">
        <v>8.9</v>
      </c>
      <c r="C279" s="8">
        <v>8.76</v>
      </c>
      <c r="D279" s="8">
        <v>8.64</v>
      </c>
      <c r="E279" s="8">
        <v>8.5500000000000007</v>
      </c>
      <c r="F279" s="8">
        <v>8.35</v>
      </c>
      <c r="G279" s="8">
        <v>8.31</v>
      </c>
      <c r="H279" s="8">
        <v>8.3699999999999992</v>
      </c>
      <c r="I279" s="8">
        <v>8.4600000000000009</v>
      </c>
      <c r="J279" s="8">
        <v>8.57</v>
      </c>
      <c r="K279" s="8">
        <v>8.6999999999999993</v>
      </c>
      <c r="L279" s="8">
        <v>8.77</v>
      </c>
      <c r="M279" s="8">
        <v>8.84</v>
      </c>
    </row>
    <row r="280" spans="1:13" ht="15.75" thickBot="1" x14ac:dyDescent="0.3">
      <c r="A280" s="2">
        <v>41265</v>
      </c>
      <c r="B280" s="8">
        <v>8.83</v>
      </c>
      <c r="C280" s="8">
        <v>8.73</v>
      </c>
      <c r="D280" s="8">
        <v>8.65</v>
      </c>
      <c r="E280" s="8">
        <v>8.57</v>
      </c>
      <c r="F280" s="8">
        <v>8.39</v>
      </c>
      <c r="G280" s="8">
        <v>8.35</v>
      </c>
      <c r="H280" s="8">
        <v>8.3800000000000008</v>
      </c>
      <c r="I280" s="8">
        <v>8.4499999999999993</v>
      </c>
      <c r="J280" s="8">
        <v>8.5500000000000007</v>
      </c>
      <c r="K280" s="8">
        <v>8.67</v>
      </c>
      <c r="L280" s="8">
        <v>8.73</v>
      </c>
      <c r="M280" s="8">
        <v>8.8000000000000007</v>
      </c>
    </row>
    <row r="281" spans="1:13" ht="15.75" thickBot="1" x14ac:dyDescent="0.3">
      <c r="A281" s="2">
        <v>41264</v>
      </c>
      <c r="B281" s="8">
        <v>8.8800000000000008</v>
      </c>
      <c r="C281" s="8">
        <v>8.75</v>
      </c>
      <c r="D281" s="8">
        <v>8.64</v>
      </c>
      <c r="E281" s="8">
        <v>8.5500000000000007</v>
      </c>
      <c r="F281" s="8">
        <v>8.3699999999999992</v>
      </c>
      <c r="G281" s="8">
        <v>8.36</v>
      </c>
      <c r="H281" s="8">
        <v>8.41</v>
      </c>
      <c r="I281" s="8">
        <v>8.4700000000000006</v>
      </c>
      <c r="J281" s="8">
        <v>8.5500000000000007</v>
      </c>
      <c r="K281" s="8">
        <v>8.65</v>
      </c>
      <c r="L281" s="8">
        <v>8.7200000000000006</v>
      </c>
      <c r="M281" s="8">
        <v>8.7899999999999991</v>
      </c>
    </row>
    <row r="282" spans="1:13" ht="15.75" thickBot="1" x14ac:dyDescent="0.3">
      <c r="A282" s="2">
        <v>41263</v>
      </c>
      <c r="B282" s="8">
        <v>8.84</v>
      </c>
      <c r="C282" s="8">
        <v>8.74</v>
      </c>
      <c r="D282" s="8">
        <v>8.65</v>
      </c>
      <c r="E282" s="8">
        <v>8.58</v>
      </c>
      <c r="F282" s="8">
        <v>8.41</v>
      </c>
      <c r="G282" s="8">
        <v>8.3699999999999992</v>
      </c>
      <c r="H282" s="8">
        <v>8.42</v>
      </c>
      <c r="I282" s="8">
        <v>8.5</v>
      </c>
      <c r="J282" s="8">
        <v>8.59</v>
      </c>
      <c r="K282" s="8">
        <v>8.69</v>
      </c>
      <c r="L282" s="8">
        <v>8.74</v>
      </c>
      <c r="M282" s="8">
        <v>8.8000000000000007</v>
      </c>
    </row>
    <row r="283" spans="1:13" ht="15.75" thickBot="1" x14ac:dyDescent="0.3">
      <c r="A283" s="2">
        <v>41262</v>
      </c>
      <c r="B283" s="8">
        <v>8.86</v>
      </c>
      <c r="C283" s="8">
        <v>8.74</v>
      </c>
      <c r="D283" s="8">
        <v>8.64</v>
      </c>
      <c r="E283" s="8">
        <v>8.56</v>
      </c>
      <c r="F283" s="8">
        <v>8.39</v>
      </c>
      <c r="G283" s="8">
        <v>8.3699999999999992</v>
      </c>
      <c r="H283" s="8">
        <v>8.43</v>
      </c>
      <c r="I283" s="8">
        <v>8.5</v>
      </c>
      <c r="J283" s="8">
        <v>8.6</v>
      </c>
      <c r="K283" s="8">
        <v>8.7100000000000009</v>
      </c>
      <c r="L283" s="8">
        <v>8.77</v>
      </c>
      <c r="M283" s="8">
        <v>8.83</v>
      </c>
    </row>
    <row r="284" spans="1:13" ht="15.75" thickBot="1" x14ac:dyDescent="0.3">
      <c r="A284" s="2">
        <v>41261</v>
      </c>
      <c r="B284" s="8">
        <v>8.9</v>
      </c>
      <c r="C284" s="8">
        <v>8.75</v>
      </c>
      <c r="D284" s="8">
        <v>8.64</v>
      </c>
      <c r="E284" s="8">
        <v>8.5500000000000007</v>
      </c>
      <c r="F284" s="8">
        <v>8.39</v>
      </c>
      <c r="G284" s="8">
        <v>8.3800000000000008</v>
      </c>
      <c r="H284" s="8">
        <v>8.42</v>
      </c>
      <c r="I284" s="8">
        <v>8.48</v>
      </c>
      <c r="J284" s="8">
        <v>8.57</v>
      </c>
      <c r="K284" s="8">
        <v>8.67</v>
      </c>
      <c r="L284" s="8">
        <v>8.7200000000000006</v>
      </c>
      <c r="M284" s="8">
        <v>8.76</v>
      </c>
    </row>
    <row r="285" spans="1:13" ht="15.75" thickBot="1" x14ac:dyDescent="0.3">
      <c r="A285" s="2">
        <v>41258</v>
      </c>
      <c r="B285" s="8">
        <v>8.7200000000000006</v>
      </c>
      <c r="C285" s="8">
        <v>8.64</v>
      </c>
      <c r="D285" s="8">
        <v>8.58</v>
      </c>
      <c r="E285" s="8">
        <v>8.5299999999999994</v>
      </c>
      <c r="F285" s="8">
        <v>8.4</v>
      </c>
      <c r="G285" s="8">
        <v>8.3699999999999992</v>
      </c>
      <c r="H285" s="8">
        <v>8.41</v>
      </c>
      <c r="I285" s="8">
        <v>8.48</v>
      </c>
      <c r="J285" s="8">
        <v>8.58</v>
      </c>
      <c r="K285" s="8">
        <v>8.6999999999999993</v>
      </c>
      <c r="L285" s="8">
        <v>8.76</v>
      </c>
      <c r="M285" s="8">
        <v>8.82</v>
      </c>
    </row>
    <row r="286" spans="1:13" ht="15.75" thickBot="1" x14ac:dyDescent="0.3">
      <c r="A286" s="2">
        <v>41257</v>
      </c>
      <c r="B286" s="8">
        <v>8.94</v>
      </c>
      <c r="C286" s="8">
        <v>8.8000000000000007</v>
      </c>
      <c r="D286" s="8">
        <v>8.69</v>
      </c>
      <c r="E286" s="8">
        <v>8.6</v>
      </c>
      <c r="F286" s="8">
        <v>8.42</v>
      </c>
      <c r="G286" s="8">
        <v>8.3800000000000008</v>
      </c>
      <c r="H286" s="8">
        <v>8.42</v>
      </c>
      <c r="I286" s="8">
        <v>8.5</v>
      </c>
      <c r="J286" s="8">
        <v>8.6199999999999992</v>
      </c>
      <c r="K286" s="8">
        <v>8.74</v>
      </c>
      <c r="L286" s="8">
        <v>8.81</v>
      </c>
      <c r="M286" s="8">
        <v>8.8699999999999992</v>
      </c>
    </row>
    <row r="287" spans="1:13" ht="15.75" thickBot="1" x14ac:dyDescent="0.3">
      <c r="A287" s="2">
        <v>41256</v>
      </c>
      <c r="B287" s="8">
        <v>8.98</v>
      </c>
      <c r="C287" s="8">
        <v>8.82</v>
      </c>
      <c r="D287" s="8">
        <v>8.6999999999999993</v>
      </c>
      <c r="E287" s="8">
        <v>8.6</v>
      </c>
      <c r="F287" s="8">
        <v>8.3800000000000008</v>
      </c>
      <c r="G287" s="8">
        <v>8.33</v>
      </c>
      <c r="H287" s="8">
        <v>8.35</v>
      </c>
      <c r="I287" s="8">
        <v>8.41</v>
      </c>
      <c r="J287" s="8">
        <v>8.49</v>
      </c>
      <c r="K287" s="8">
        <v>8.58</v>
      </c>
      <c r="L287" s="8">
        <v>8.6300000000000008</v>
      </c>
      <c r="M287" s="8">
        <v>8.68</v>
      </c>
    </row>
    <row r="288" spans="1:13" ht="15.75" thickBot="1" x14ac:dyDescent="0.3">
      <c r="A288" s="2">
        <v>41255</v>
      </c>
      <c r="B288" s="8">
        <v>9.0500000000000007</v>
      </c>
      <c r="C288" s="8">
        <v>8.9</v>
      </c>
      <c r="D288" s="8">
        <v>8.7799999999999994</v>
      </c>
      <c r="E288" s="8">
        <v>8.69</v>
      </c>
      <c r="F288" s="8">
        <v>8.48</v>
      </c>
      <c r="G288" s="8">
        <v>8.4</v>
      </c>
      <c r="H288" s="8">
        <v>8.3800000000000008</v>
      </c>
      <c r="I288" s="8">
        <v>8.42</v>
      </c>
      <c r="J288" s="8">
        <v>8.51</v>
      </c>
      <c r="K288" s="8">
        <v>8.6</v>
      </c>
      <c r="L288" s="8">
        <v>8.64</v>
      </c>
      <c r="M288" s="8">
        <v>8.67</v>
      </c>
    </row>
    <row r="289" spans="1:13" ht="15.75" thickBot="1" x14ac:dyDescent="0.3">
      <c r="A289" s="2">
        <v>41254</v>
      </c>
      <c r="B289" s="8">
        <v>9.07</v>
      </c>
      <c r="C289" s="8">
        <v>8.91</v>
      </c>
      <c r="D289" s="8">
        <v>8.7799999999999994</v>
      </c>
      <c r="E289" s="8">
        <v>8.68</v>
      </c>
      <c r="F289" s="8">
        <v>8.4600000000000009</v>
      </c>
      <c r="G289" s="8">
        <v>8.41</v>
      </c>
      <c r="H289" s="8">
        <v>8.42</v>
      </c>
      <c r="I289" s="8">
        <v>8.4499999999999993</v>
      </c>
      <c r="J289" s="8">
        <v>8.49</v>
      </c>
      <c r="K289" s="8">
        <v>8.5299999999999994</v>
      </c>
      <c r="L289" s="8">
        <v>8.5399999999999991</v>
      </c>
      <c r="M289" s="8">
        <v>8.56</v>
      </c>
    </row>
    <row r="290" spans="1:13" ht="15.75" thickBot="1" x14ac:dyDescent="0.3">
      <c r="A290" s="2">
        <v>41251</v>
      </c>
      <c r="B290" s="8">
        <v>9.1</v>
      </c>
      <c r="C290" s="8">
        <v>8.9499999999999993</v>
      </c>
      <c r="D290" s="8">
        <v>8.83</v>
      </c>
      <c r="E290" s="8">
        <v>8.75</v>
      </c>
      <c r="F290" s="8">
        <v>8.59</v>
      </c>
      <c r="G290" s="8">
        <v>8.5500000000000007</v>
      </c>
      <c r="H290" s="8">
        <v>8.52</v>
      </c>
      <c r="I290" s="8">
        <v>8.51</v>
      </c>
      <c r="J290" s="8">
        <v>8.5299999999999994</v>
      </c>
      <c r="K290" s="8">
        <v>8.57</v>
      </c>
      <c r="L290" s="8">
        <v>8.59</v>
      </c>
      <c r="M290" s="8">
        <v>8.6</v>
      </c>
    </row>
    <row r="291" spans="1:13" ht="15.75" thickBot="1" x14ac:dyDescent="0.3">
      <c r="A291" s="2">
        <v>41250</v>
      </c>
      <c r="B291" s="8">
        <v>9.11</v>
      </c>
      <c r="C291" s="8">
        <v>8.9700000000000006</v>
      </c>
      <c r="D291" s="8">
        <v>8.8699999999999992</v>
      </c>
      <c r="E291" s="8">
        <v>8.8000000000000007</v>
      </c>
      <c r="F291" s="8">
        <v>8.66</v>
      </c>
      <c r="G291" s="8">
        <v>8.61</v>
      </c>
      <c r="H291" s="8">
        <v>8.5500000000000007</v>
      </c>
      <c r="I291" s="8">
        <v>8.5399999999999991</v>
      </c>
      <c r="J291" s="8">
        <v>8.6</v>
      </c>
      <c r="K291" s="8">
        <v>8.66</v>
      </c>
      <c r="L291" s="8">
        <v>8.68</v>
      </c>
      <c r="M291" s="8">
        <v>8.67</v>
      </c>
    </row>
    <row r="292" spans="1:13" ht="15.75" thickBot="1" x14ac:dyDescent="0.3">
      <c r="A292" s="2">
        <v>41249</v>
      </c>
      <c r="B292" s="8">
        <v>9.1199999999999992</v>
      </c>
      <c r="C292" s="8">
        <v>8.98</v>
      </c>
      <c r="D292" s="8">
        <v>8.8800000000000008</v>
      </c>
      <c r="E292" s="8">
        <v>8.81</v>
      </c>
      <c r="F292" s="8">
        <v>8.6999999999999993</v>
      </c>
      <c r="G292" s="8">
        <v>8.68</v>
      </c>
      <c r="H292" s="8">
        <v>8.64</v>
      </c>
      <c r="I292" s="8">
        <v>8.6300000000000008</v>
      </c>
      <c r="J292" s="8">
        <v>8.66</v>
      </c>
      <c r="K292" s="8">
        <v>8.7100000000000009</v>
      </c>
      <c r="L292" s="8">
        <v>8.73</v>
      </c>
      <c r="M292" s="8">
        <v>8.74</v>
      </c>
    </row>
    <row r="293" spans="1:13" ht="15.75" thickBot="1" x14ac:dyDescent="0.3">
      <c r="A293" s="2">
        <v>41248</v>
      </c>
      <c r="B293" s="8">
        <v>9.1300000000000008</v>
      </c>
      <c r="C293" s="8">
        <v>9.01</v>
      </c>
      <c r="D293" s="8">
        <v>8.92</v>
      </c>
      <c r="E293" s="8">
        <v>8.86</v>
      </c>
      <c r="F293" s="8">
        <v>8.73</v>
      </c>
      <c r="G293" s="8">
        <v>8.6999999999999993</v>
      </c>
      <c r="H293" s="8">
        <v>8.7100000000000009</v>
      </c>
      <c r="I293" s="8">
        <v>8.7200000000000006</v>
      </c>
      <c r="J293" s="8">
        <v>8.73</v>
      </c>
      <c r="K293" s="8">
        <v>8.76</v>
      </c>
      <c r="L293" s="8">
        <v>8.7799999999999994</v>
      </c>
      <c r="M293" s="8">
        <v>8.7899999999999991</v>
      </c>
    </row>
    <row r="294" spans="1:13" ht="15.75" thickBot="1" x14ac:dyDescent="0.3">
      <c r="A294" s="2">
        <v>41247</v>
      </c>
      <c r="B294" s="8">
        <v>9.1199999999999992</v>
      </c>
      <c r="C294" s="8">
        <v>9.0399999999999991</v>
      </c>
      <c r="D294" s="8">
        <v>8.98</v>
      </c>
      <c r="E294" s="8">
        <v>8.92</v>
      </c>
      <c r="F294" s="8">
        <v>8.8000000000000007</v>
      </c>
      <c r="G294" s="8">
        <v>8.76</v>
      </c>
      <c r="H294" s="8">
        <v>8.75</v>
      </c>
      <c r="I294" s="8">
        <v>8.76</v>
      </c>
      <c r="J294" s="8">
        <v>8.7799999999999994</v>
      </c>
      <c r="K294" s="8">
        <v>8.82</v>
      </c>
      <c r="L294" s="8">
        <v>8.85</v>
      </c>
      <c r="M294" s="8">
        <v>8.8699999999999992</v>
      </c>
    </row>
    <row r="295" spans="1:13" ht="15.75" thickBot="1" x14ac:dyDescent="0.3">
      <c r="A295" s="2">
        <v>41244</v>
      </c>
      <c r="B295" s="8">
        <v>9.1199999999999992</v>
      </c>
      <c r="C295" s="8">
        <v>9.0399999999999991</v>
      </c>
      <c r="D295" s="8">
        <v>8.98</v>
      </c>
      <c r="E295" s="8">
        <v>8.92</v>
      </c>
      <c r="F295" s="8">
        <v>8.81</v>
      </c>
      <c r="G295" s="8">
        <v>8.7899999999999991</v>
      </c>
      <c r="H295" s="8">
        <v>8.8000000000000007</v>
      </c>
      <c r="I295" s="8">
        <v>8.81</v>
      </c>
      <c r="J295" s="8">
        <v>8.82</v>
      </c>
      <c r="K295" s="8">
        <v>8.86</v>
      </c>
      <c r="L295" s="8">
        <v>8.89</v>
      </c>
      <c r="M295" s="8">
        <v>8.9</v>
      </c>
    </row>
    <row r="296" spans="1:13" ht="15.75" thickBot="1" x14ac:dyDescent="0.3">
      <c r="A296" s="2">
        <v>41243</v>
      </c>
      <c r="B296" s="8">
        <v>9.16</v>
      </c>
      <c r="C296" s="8">
        <v>9.0399999999999991</v>
      </c>
      <c r="D296" s="8">
        <v>8.9499999999999993</v>
      </c>
      <c r="E296" s="8">
        <v>8.8800000000000008</v>
      </c>
      <c r="F296" s="8">
        <v>8.77</v>
      </c>
      <c r="G296" s="8">
        <v>8.76</v>
      </c>
      <c r="H296" s="8">
        <v>8.7799999999999994</v>
      </c>
      <c r="I296" s="8">
        <v>8.8000000000000007</v>
      </c>
      <c r="J296" s="8">
        <v>8.82</v>
      </c>
      <c r="K296" s="8">
        <v>8.86</v>
      </c>
      <c r="L296" s="8">
        <v>8.8800000000000008</v>
      </c>
      <c r="M296" s="8">
        <v>8.8800000000000008</v>
      </c>
    </row>
    <row r="297" spans="1:13" ht="15.75" thickBot="1" x14ac:dyDescent="0.3">
      <c r="A297" s="2">
        <v>41242</v>
      </c>
      <c r="B297" s="8">
        <v>9.1</v>
      </c>
      <c r="C297" s="8">
        <v>9.0399999999999991</v>
      </c>
      <c r="D297" s="8">
        <v>8.99</v>
      </c>
      <c r="E297" s="8">
        <v>8.9499999999999993</v>
      </c>
      <c r="F297" s="8">
        <v>8.85</v>
      </c>
      <c r="G297" s="8">
        <v>8.84</v>
      </c>
      <c r="H297" s="8">
        <v>8.85</v>
      </c>
      <c r="I297" s="8">
        <v>8.86</v>
      </c>
      <c r="J297" s="8">
        <v>8.8699999999999992</v>
      </c>
      <c r="K297" s="8">
        <v>8.93</v>
      </c>
      <c r="L297" s="8">
        <v>8.98</v>
      </c>
      <c r="M297" s="8">
        <v>9.02</v>
      </c>
    </row>
    <row r="298" spans="1:13" ht="15.75" thickBot="1" x14ac:dyDescent="0.3">
      <c r="A298" s="2">
        <v>41241</v>
      </c>
      <c r="B298" s="8">
        <v>9.09</v>
      </c>
      <c r="C298" s="8">
        <v>9.0399999999999991</v>
      </c>
      <c r="D298" s="8">
        <v>9</v>
      </c>
      <c r="E298" s="8">
        <v>8.9600000000000009</v>
      </c>
      <c r="F298" s="8">
        <v>8.86</v>
      </c>
      <c r="G298" s="8">
        <v>8.85</v>
      </c>
      <c r="H298" s="8">
        <v>8.8699999999999992</v>
      </c>
      <c r="I298" s="8">
        <v>8.9</v>
      </c>
      <c r="J298" s="8">
        <v>8.9499999999999993</v>
      </c>
      <c r="K298" s="8">
        <v>9</v>
      </c>
      <c r="L298" s="8">
        <v>9.02</v>
      </c>
      <c r="M298" s="8">
        <v>9.0399999999999991</v>
      </c>
    </row>
    <row r="299" spans="1:13" ht="15.75" thickBot="1" x14ac:dyDescent="0.3">
      <c r="A299" s="2">
        <v>41240</v>
      </c>
      <c r="B299" s="8">
        <v>9.14</v>
      </c>
      <c r="C299" s="8">
        <v>9.0500000000000007</v>
      </c>
      <c r="D299" s="8">
        <v>8.99</v>
      </c>
      <c r="E299" s="8">
        <v>8.93</v>
      </c>
      <c r="F299" s="8">
        <v>8.82</v>
      </c>
      <c r="G299" s="8">
        <v>8.8000000000000007</v>
      </c>
      <c r="H299" s="8">
        <v>8.83</v>
      </c>
      <c r="I299" s="8">
        <v>8.85</v>
      </c>
      <c r="J299" s="8">
        <v>8.89</v>
      </c>
      <c r="K299" s="8">
        <v>8.9499999999999993</v>
      </c>
      <c r="L299" s="8">
        <v>8.99</v>
      </c>
      <c r="M299" s="8">
        <v>9.02</v>
      </c>
    </row>
    <row r="300" spans="1:13" ht="15.75" thickBot="1" x14ac:dyDescent="0.3">
      <c r="A300" s="2">
        <v>41237</v>
      </c>
      <c r="B300" s="8">
        <v>9.17</v>
      </c>
      <c r="C300" s="8">
        <v>9.09</v>
      </c>
      <c r="D300" s="8">
        <v>9.02</v>
      </c>
      <c r="E300" s="8">
        <v>8.9600000000000009</v>
      </c>
      <c r="F300" s="8">
        <v>8.82</v>
      </c>
      <c r="G300" s="8">
        <v>8.8000000000000007</v>
      </c>
      <c r="H300" s="8">
        <v>8.84</v>
      </c>
      <c r="I300" s="8">
        <v>8.8800000000000008</v>
      </c>
      <c r="J300" s="8">
        <v>8.92</v>
      </c>
      <c r="K300" s="8">
        <v>8.9700000000000006</v>
      </c>
      <c r="L300" s="8">
        <v>9.01</v>
      </c>
      <c r="M300" s="8">
        <v>9.0399999999999991</v>
      </c>
    </row>
    <row r="301" spans="1:13" ht="15.75" thickBot="1" x14ac:dyDescent="0.3">
      <c r="A301" s="2">
        <v>41236</v>
      </c>
      <c r="B301" s="8">
        <v>9.27</v>
      </c>
      <c r="C301" s="8">
        <v>9.09</v>
      </c>
      <c r="D301" s="8">
        <v>8.9700000000000006</v>
      </c>
      <c r="E301" s="8">
        <v>8.8800000000000008</v>
      </c>
      <c r="F301" s="8">
        <v>8.75</v>
      </c>
      <c r="G301" s="8">
        <v>8.77</v>
      </c>
      <c r="H301" s="8">
        <v>8.82</v>
      </c>
      <c r="I301" s="8">
        <v>8.84</v>
      </c>
      <c r="J301" s="8">
        <v>8.85</v>
      </c>
      <c r="K301" s="8">
        <v>8.8800000000000008</v>
      </c>
      <c r="L301" s="8">
        <v>8.9</v>
      </c>
      <c r="M301" s="8">
        <v>8.91</v>
      </c>
    </row>
    <row r="302" spans="1:13" ht="15.75" thickBot="1" x14ac:dyDescent="0.3">
      <c r="A302" s="2">
        <v>41235</v>
      </c>
      <c r="B302" s="8">
        <v>9.2899999999999991</v>
      </c>
      <c r="C302" s="8">
        <v>9.08</v>
      </c>
      <c r="D302" s="8">
        <v>8.94</v>
      </c>
      <c r="E302" s="8">
        <v>8.86</v>
      </c>
      <c r="F302" s="8">
        <v>8.76</v>
      </c>
      <c r="G302" s="8">
        <v>8.7899999999999991</v>
      </c>
      <c r="H302" s="8">
        <v>8.82</v>
      </c>
      <c r="I302" s="8">
        <v>8.83</v>
      </c>
      <c r="J302" s="8">
        <v>8.84</v>
      </c>
      <c r="K302" s="8">
        <v>8.89</v>
      </c>
      <c r="L302" s="8">
        <v>8.92</v>
      </c>
      <c r="M302" s="8">
        <v>8.92</v>
      </c>
    </row>
    <row r="303" spans="1:13" ht="15.75" thickBot="1" x14ac:dyDescent="0.3">
      <c r="A303" s="2">
        <v>41234</v>
      </c>
      <c r="B303" s="8">
        <v>9.23</v>
      </c>
      <c r="C303" s="8">
        <v>9.08</v>
      </c>
      <c r="D303" s="8">
        <v>8.9600000000000009</v>
      </c>
      <c r="E303" s="8">
        <v>8.8699999999999992</v>
      </c>
      <c r="F303" s="8">
        <v>8.7200000000000006</v>
      </c>
      <c r="G303" s="8">
        <v>8.6999999999999993</v>
      </c>
      <c r="H303" s="8">
        <v>8.7200000000000006</v>
      </c>
      <c r="I303" s="8">
        <v>8.74</v>
      </c>
      <c r="J303" s="8">
        <v>8.76</v>
      </c>
      <c r="K303" s="8">
        <v>8.82</v>
      </c>
      <c r="L303" s="8">
        <v>8.86</v>
      </c>
      <c r="M303" s="8">
        <v>8.8699999999999992</v>
      </c>
    </row>
    <row r="304" spans="1:13" ht="15.75" thickBot="1" x14ac:dyDescent="0.3">
      <c r="A304" s="2">
        <v>41233</v>
      </c>
      <c r="B304" s="8">
        <v>9.3000000000000007</v>
      </c>
      <c r="C304" s="8">
        <v>9.07</v>
      </c>
      <c r="D304" s="8">
        <v>8.92</v>
      </c>
      <c r="E304" s="8">
        <v>8.82</v>
      </c>
      <c r="F304" s="8">
        <v>8.7100000000000009</v>
      </c>
      <c r="G304" s="8">
        <v>8.7200000000000006</v>
      </c>
      <c r="H304" s="8">
        <v>8.74</v>
      </c>
      <c r="I304" s="8">
        <v>8.74</v>
      </c>
      <c r="J304" s="8">
        <v>8.75</v>
      </c>
      <c r="K304" s="8">
        <v>8.7899999999999991</v>
      </c>
      <c r="L304" s="8">
        <v>8.82</v>
      </c>
      <c r="M304" s="8">
        <v>8.81</v>
      </c>
    </row>
    <row r="305" spans="1:13" ht="15.75" thickBot="1" x14ac:dyDescent="0.3">
      <c r="A305" s="2">
        <v>41230</v>
      </c>
      <c r="B305" s="8">
        <v>9.25</v>
      </c>
      <c r="C305" s="8">
        <v>9.06</v>
      </c>
      <c r="D305" s="8">
        <v>8.94</v>
      </c>
      <c r="E305" s="8">
        <v>8.8699999999999992</v>
      </c>
      <c r="F305" s="8">
        <v>8.76</v>
      </c>
      <c r="G305" s="8">
        <v>8.77</v>
      </c>
      <c r="H305" s="8">
        <v>8.7799999999999994</v>
      </c>
      <c r="I305" s="8">
        <v>8.76</v>
      </c>
      <c r="J305" s="8">
        <v>8.77</v>
      </c>
      <c r="K305" s="8">
        <v>8.83</v>
      </c>
      <c r="L305" s="8">
        <v>8.8699999999999992</v>
      </c>
      <c r="M305" s="8">
        <v>8.8800000000000008</v>
      </c>
    </row>
    <row r="306" spans="1:13" ht="15.75" thickBot="1" x14ac:dyDescent="0.3">
      <c r="A306" s="2">
        <v>41229</v>
      </c>
      <c r="B306" s="8">
        <v>9.26</v>
      </c>
      <c r="C306" s="8">
        <v>9.01</v>
      </c>
      <c r="D306" s="8">
        <v>8.8699999999999992</v>
      </c>
      <c r="E306" s="8">
        <v>8.8000000000000007</v>
      </c>
      <c r="F306" s="8">
        <v>8.75</v>
      </c>
      <c r="G306" s="8">
        <v>8.7799999999999994</v>
      </c>
      <c r="H306" s="8">
        <v>8.7899999999999991</v>
      </c>
      <c r="I306" s="8">
        <v>8.7899999999999991</v>
      </c>
      <c r="J306" s="8">
        <v>8.7799999999999994</v>
      </c>
      <c r="K306" s="8">
        <v>8.83</v>
      </c>
      <c r="L306" s="8">
        <v>8.86</v>
      </c>
      <c r="M306" s="8">
        <v>8.8699999999999992</v>
      </c>
    </row>
    <row r="307" spans="1:13" ht="15.75" thickBot="1" x14ac:dyDescent="0.3">
      <c r="A307" s="2">
        <v>41228</v>
      </c>
      <c r="B307" s="8">
        <v>9.39</v>
      </c>
      <c r="C307" s="8">
        <v>9.14</v>
      </c>
      <c r="D307" s="8">
        <v>8.98</v>
      </c>
      <c r="E307" s="8">
        <v>8.89</v>
      </c>
      <c r="F307" s="8">
        <v>8.7899999999999991</v>
      </c>
      <c r="G307" s="8">
        <v>8.83</v>
      </c>
      <c r="H307" s="8">
        <v>8.8699999999999992</v>
      </c>
      <c r="I307" s="8">
        <v>8.86</v>
      </c>
      <c r="J307" s="8">
        <v>8.86</v>
      </c>
      <c r="K307" s="8">
        <v>8.91</v>
      </c>
      <c r="L307" s="8">
        <v>8.94</v>
      </c>
      <c r="M307" s="8">
        <v>8.9499999999999993</v>
      </c>
    </row>
    <row r="308" spans="1:13" ht="15.75" thickBot="1" x14ac:dyDescent="0.3">
      <c r="A308" s="2">
        <v>41227</v>
      </c>
      <c r="B308" s="8">
        <v>9.3800000000000008</v>
      </c>
      <c r="C308" s="8">
        <v>9.1300000000000008</v>
      </c>
      <c r="D308" s="8">
        <v>8.9700000000000006</v>
      </c>
      <c r="E308" s="8">
        <v>8.8699999999999992</v>
      </c>
      <c r="F308" s="8">
        <v>8.77</v>
      </c>
      <c r="G308" s="8">
        <v>8.7899999999999991</v>
      </c>
      <c r="H308" s="8">
        <v>8.82</v>
      </c>
      <c r="I308" s="8">
        <v>8.81</v>
      </c>
      <c r="J308" s="8">
        <v>8.8000000000000007</v>
      </c>
      <c r="K308" s="8">
        <v>8.81</v>
      </c>
      <c r="L308" s="8">
        <v>8.83</v>
      </c>
      <c r="M308" s="8">
        <v>8.84</v>
      </c>
    </row>
    <row r="309" spans="1:13" ht="15.75" thickBot="1" x14ac:dyDescent="0.3">
      <c r="A309" s="2">
        <v>41226</v>
      </c>
      <c r="B309" s="8">
        <v>9.31</v>
      </c>
      <c r="C309" s="8">
        <v>9.17</v>
      </c>
      <c r="D309" s="8">
        <v>9.06</v>
      </c>
      <c r="E309" s="8">
        <v>8.98</v>
      </c>
      <c r="F309" s="8">
        <v>8.82</v>
      </c>
      <c r="G309" s="8">
        <v>8.84</v>
      </c>
      <c r="H309" s="8">
        <v>8.89</v>
      </c>
      <c r="I309" s="8">
        <v>8.92</v>
      </c>
      <c r="J309" s="8">
        <v>8.93</v>
      </c>
      <c r="K309" s="8">
        <v>8.9499999999999993</v>
      </c>
      <c r="L309" s="8">
        <v>8.9700000000000006</v>
      </c>
      <c r="M309" s="8">
        <v>8.98</v>
      </c>
    </row>
    <row r="310" spans="1:13" ht="15.75" thickBot="1" x14ac:dyDescent="0.3">
      <c r="A310" s="2">
        <v>41223</v>
      </c>
      <c r="B310" s="8">
        <v>9.66</v>
      </c>
      <c r="C310" s="8">
        <v>9.36</v>
      </c>
      <c r="D310" s="8">
        <v>9.15</v>
      </c>
      <c r="E310" s="8">
        <v>9.01</v>
      </c>
      <c r="F310" s="8">
        <v>8.82</v>
      </c>
      <c r="G310" s="8">
        <v>8.83</v>
      </c>
      <c r="H310" s="8">
        <v>8.89</v>
      </c>
      <c r="I310" s="8">
        <v>8.93</v>
      </c>
      <c r="J310" s="8">
        <v>8.9600000000000009</v>
      </c>
      <c r="K310" s="8">
        <v>9</v>
      </c>
      <c r="L310" s="8">
        <v>9.0299999999999994</v>
      </c>
      <c r="M310" s="8">
        <v>9.0299999999999994</v>
      </c>
    </row>
    <row r="311" spans="1:13" ht="15.75" thickBot="1" x14ac:dyDescent="0.3">
      <c r="A311" s="2">
        <v>41222</v>
      </c>
      <c r="B311" s="8">
        <v>9.68</v>
      </c>
      <c r="C311" s="8">
        <v>9.34</v>
      </c>
      <c r="D311" s="8">
        <v>9.1199999999999992</v>
      </c>
      <c r="E311" s="8">
        <v>8.9700000000000006</v>
      </c>
      <c r="F311" s="8">
        <v>8.76</v>
      </c>
      <c r="G311" s="8">
        <v>8.74</v>
      </c>
      <c r="H311" s="8">
        <v>8.74</v>
      </c>
      <c r="I311" s="8">
        <v>8.7200000000000006</v>
      </c>
      <c r="J311" s="8">
        <v>8.7200000000000006</v>
      </c>
      <c r="K311" s="8">
        <v>8.74</v>
      </c>
      <c r="L311" s="8">
        <v>8.75</v>
      </c>
      <c r="M311" s="8">
        <v>8.74</v>
      </c>
    </row>
    <row r="312" spans="1:13" ht="15.75" thickBot="1" x14ac:dyDescent="0.3">
      <c r="A312" s="2">
        <v>41221</v>
      </c>
      <c r="B312" s="8">
        <v>9.6199999999999992</v>
      </c>
      <c r="C312" s="8">
        <v>9.36</v>
      </c>
      <c r="D312" s="8">
        <v>9.17</v>
      </c>
      <c r="E312" s="8">
        <v>9.0299999999999994</v>
      </c>
      <c r="F312" s="8">
        <v>8.73</v>
      </c>
      <c r="G312" s="8">
        <v>8.66</v>
      </c>
      <c r="H312" s="8">
        <v>8.61</v>
      </c>
      <c r="I312" s="8">
        <v>8.58</v>
      </c>
      <c r="J312" s="8">
        <v>8.5500000000000007</v>
      </c>
      <c r="K312" s="8">
        <v>8.5500000000000007</v>
      </c>
      <c r="L312" s="8">
        <v>8.56</v>
      </c>
      <c r="M312" s="8">
        <v>8.57</v>
      </c>
    </row>
    <row r="313" spans="1:13" ht="15.75" thickBot="1" x14ac:dyDescent="0.3">
      <c r="A313" s="2">
        <v>41220</v>
      </c>
      <c r="B313" s="8">
        <v>9.91</v>
      </c>
      <c r="C313" s="8">
        <v>9.5299999999999994</v>
      </c>
      <c r="D313" s="8">
        <v>9.26</v>
      </c>
      <c r="E313" s="8">
        <v>9.0500000000000007</v>
      </c>
      <c r="F313" s="8">
        <v>8.67</v>
      </c>
      <c r="G313" s="8">
        <v>8.59</v>
      </c>
      <c r="H313" s="8">
        <v>8.57</v>
      </c>
      <c r="I313" s="8">
        <v>8.5500000000000007</v>
      </c>
      <c r="J313" s="8">
        <v>8.5299999999999994</v>
      </c>
      <c r="K313" s="8">
        <v>8.52</v>
      </c>
      <c r="L313" s="8">
        <v>8.5299999999999994</v>
      </c>
      <c r="M313" s="8">
        <v>8.5399999999999991</v>
      </c>
    </row>
    <row r="314" spans="1:13" ht="15.75" thickBot="1" x14ac:dyDescent="0.3">
      <c r="A314" s="2">
        <v>41219</v>
      </c>
      <c r="B314" s="8">
        <v>9.93</v>
      </c>
      <c r="C314" s="8">
        <v>9.5299999999999994</v>
      </c>
      <c r="D314" s="8">
        <v>9.24</v>
      </c>
      <c r="E314" s="8">
        <v>9.0299999999999994</v>
      </c>
      <c r="F314" s="8">
        <v>8.66</v>
      </c>
      <c r="G314" s="8">
        <v>8.6</v>
      </c>
      <c r="H314" s="8">
        <v>8.58</v>
      </c>
      <c r="I314" s="8">
        <v>8.56</v>
      </c>
      <c r="J314" s="8">
        <v>8.5500000000000007</v>
      </c>
      <c r="K314" s="8">
        <v>8.5500000000000007</v>
      </c>
      <c r="L314" s="8">
        <v>8.56</v>
      </c>
      <c r="M314" s="8">
        <v>8.58</v>
      </c>
    </row>
    <row r="315" spans="1:13" ht="15.75" thickBot="1" x14ac:dyDescent="0.3">
      <c r="A315" s="2">
        <v>41215</v>
      </c>
      <c r="B315" s="8">
        <v>10.029999999999999</v>
      </c>
      <c r="C315" s="8">
        <v>9.5399999999999991</v>
      </c>
      <c r="D315" s="8">
        <v>9.2200000000000006</v>
      </c>
      <c r="E315" s="8">
        <v>9.01</v>
      </c>
      <c r="F315" s="8">
        <v>8.7100000000000009</v>
      </c>
      <c r="G315" s="8">
        <v>8.6999999999999993</v>
      </c>
      <c r="H315" s="8">
        <v>8.7100000000000009</v>
      </c>
      <c r="I315" s="8">
        <v>8.68</v>
      </c>
      <c r="J315" s="8">
        <v>8.66</v>
      </c>
      <c r="K315" s="8">
        <v>8.67</v>
      </c>
      <c r="L315" s="8">
        <v>8.68</v>
      </c>
      <c r="M315" s="8">
        <v>8.7100000000000009</v>
      </c>
    </row>
    <row r="316" spans="1:13" ht="15.75" thickBot="1" x14ac:dyDescent="0.3">
      <c r="A316" s="2">
        <v>41214</v>
      </c>
      <c r="B316" s="8">
        <v>9.93</v>
      </c>
      <c r="C316" s="8">
        <v>9.4499999999999993</v>
      </c>
      <c r="D316" s="8">
        <v>9.15</v>
      </c>
      <c r="E316" s="8">
        <v>8.9499999999999993</v>
      </c>
      <c r="F316" s="8">
        <v>8.69</v>
      </c>
      <c r="G316" s="8">
        <v>8.7200000000000006</v>
      </c>
      <c r="H316" s="8">
        <v>8.76</v>
      </c>
      <c r="I316" s="8">
        <v>8.74</v>
      </c>
      <c r="J316" s="8">
        <v>8.7200000000000006</v>
      </c>
      <c r="K316" s="8">
        <v>8.73</v>
      </c>
      <c r="L316" s="8">
        <v>8.74</v>
      </c>
      <c r="M316" s="8">
        <v>8.76</v>
      </c>
    </row>
    <row r="317" spans="1:13" ht="15.75" thickBot="1" x14ac:dyDescent="0.3">
      <c r="A317" s="2">
        <v>41213</v>
      </c>
      <c r="B317" s="8">
        <v>9.93</v>
      </c>
      <c r="C317" s="8">
        <v>9.48</v>
      </c>
      <c r="D317" s="8">
        <v>9.18</v>
      </c>
      <c r="E317" s="8">
        <v>8.9700000000000006</v>
      </c>
      <c r="F317" s="8">
        <v>8.67</v>
      </c>
      <c r="G317" s="8">
        <v>8.68</v>
      </c>
      <c r="H317" s="8">
        <v>8.6999999999999993</v>
      </c>
      <c r="I317" s="8">
        <v>8.67</v>
      </c>
      <c r="J317" s="8">
        <v>8.65</v>
      </c>
      <c r="K317" s="8">
        <v>8.65</v>
      </c>
      <c r="L317" s="8">
        <v>8.67</v>
      </c>
      <c r="M317" s="8">
        <v>8.69</v>
      </c>
    </row>
    <row r="318" spans="1:13" ht="15.75" thickBot="1" x14ac:dyDescent="0.3">
      <c r="A318" s="2">
        <v>41212</v>
      </c>
      <c r="B318" s="8">
        <v>9.84</v>
      </c>
      <c r="C318" s="8">
        <v>9.4499999999999993</v>
      </c>
      <c r="D318" s="8">
        <v>9.18</v>
      </c>
      <c r="E318" s="8">
        <v>8.99</v>
      </c>
      <c r="F318" s="8">
        <v>8.6999999999999993</v>
      </c>
      <c r="G318" s="8">
        <v>8.7100000000000009</v>
      </c>
      <c r="H318" s="8">
        <v>8.73</v>
      </c>
      <c r="I318" s="8">
        <v>8.7100000000000009</v>
      </c>
      <c r="J318" s="8">
        <v>8.68</v>
      </c>
      <c r="K318" s="8">
        <v>8.67</v>
      </c>
      <c r="L318" s="8">
        <v>8.68</v>
      </c>
      <c r="M318" s="8">
        <v>8.6999999999999993</v>
      </c>
    </row>
    <row r="319" spans="1:13" ht="15.75" thickBot="1" x14ac:dyDescent="0.3">
      <c r="A319" s="2">
        <v>41209</v>
      </c>
      <c r="B319" s="8">
        <v>9.61</v>
      </c>
      <c r="C319" s="8">
        <v>9.27</v>
      </c>
      <c r="D319" s="8">
        <v>9.0500000000000007</v>
      </c>
      <c r="E319" s="8">
        <v>8.91</v>
      </c>
      <c r="F319" s="8">
        <v>8.73</v>
      </c>
      <c r="G319" s="8">
        <v>8.7200000000000006</v>
      </c>
      <c r="H319" s="8">
        <v>8.6999999999999993</v>
      </c>
      <c r="I319" s="8">
        <v>8.65</v>
      </c>
      <c r="J319" s="8">
        <v>8.61</v>
      </c>
      <c r="K319" s="8">
        <v>8.6</v>
      </c>
      <c r="L319" s="8">
        <v>8.6199999999999992</v>
      </c>
      <c r="M319" s="8">
        <v>8.64</v>
      </c>
    </row>
    <row r="320" spans="1:13" ht="15.75" thickBot="1" x14ac:dyDescent="0.3">
      <c r="A320" s="2">
        <v>41208</v>
      </c>
      <c r="B320" s="8">
        <v>9.56</v>
      </c>
      <c r="C320" s="8">
        <v>9.26</v>
      </c>
      <c r="D320" s="8">
        <v>9.0500000000000007</v>
      </c>
      <c r="E320" s="8">
        <v>8.91</v>
      </c>
      <c r="F320" s="8">
        <v>8.68</v>
      </c>
      <c r="G320" s="8">
        <v>8.67</v>
      </c>
      <c r="H320" s="8">
        <v>8.65</v>
      </c>
      <c r="I320" s="8">
        <v>8.6199999999999992</v>
      </c>
      <c r="J320" s="8">
        <v>8.58</v>
      </c>
      <c r="K320" s="8">
        <v>8.57</v>
      </c>
      <c r="L320" s="8">
        <v>8.58</v>
      </c>
      <c r="M320" s="8">
        <v>8.59</v>
      </c>
    </row>
    <row r="321" spans="1:13" ht="15.75" thickBot="1" x14ac:dyDescent="0.3">
      <c r="A321" s="2">
        <v>41207</v>
      </c>
      <c r="B321" s="8">
        <v>9.64</v>
      </c>
      <c r="C321" s="8">
        <v>9.27</v>
      </c>
      <c r="D321" s="8">
        <v>9.0299999999999994</v>
      </c>
      <c r="E321" s="8">
        <v>8.8800000000000008</v>
      </c>
      <c r="F321" s="8">
        <v>8.68</v>
      </c>
      <c r="G321" s="8">
        <v>8.66</v>
      </c>
      <c r="H321" s="8">
        <v>8.61</v>
      </c>
      <c r="I321" s="8">
        <v>8.5500000000000007</v>
      </c>
      <c r="J321" s="8">
        <v>8.5</v>
      </c>
      <c r="K321" s="8">
        <v>8.49</v>
      </c>
      <c r="L321" s="8">
        <v>8.5</v>
      </c>
      <c r="M321" s="8">
        <v>8.51</v>
      </c>
    </row>
    <row r="322" spans="1:13" ht="15.75" thickBot="1" x14ac:dyDescent="0.3">
      <c r="A322" s="2">
        <v>41206</v>
      </c>
      <c r="B322" s="8">
        <v>9.8699999999999992</v>
      </c>
      <c r="C322" s="8">
        <v>9.44</v>
      </c>
      <c r="D322" s="8">
        <v>9.15</v>
      </c>
      <c r="E322" s="8">
        <v>8.9499999999999993</v>
      </c>
      <c r="F322" s="8">
        <v>8.6300000000000008</v>
      </c>
      <c r="G322" s="8">
        <v>8.59</v>
      </c>
      <c r="H322" s="8">
        <v>8.5500000000000007</v>
      </c>
      <c r="I322" s="8">
        <v>8.51</v>
      </c>
      <c r="J322" s="8">
        <v>8.4700000000000006</v>
      </c>
      <c r="K322" s="8">
        <v>8.4499999999999993</v>
      </c>
      <c r="L322" s="8">
        <v>8.4600000000000009</v>
      </c>
      <c r="M322" s="8">
        <v>8.4700000000000006</v>
      </c>
    </row>
    <row r="323" spans="1:13" ht="15.75" thickBot="1" x14ac:dyDescent="0.3">
      <c r="A323" s="2">
        <v>41205</v>
      </c>
      <c r="B323" s="8">
        <v>9.85</v>
      </c>
      <c r="C323" s="8">
        <v>9.44</v>
      </c>
      <c r="D323" s="8">
        <v>9.16</v>
      </c>
      <c r="E323" s="8">
        <v>8.9700000000000006</v>
      </c>
      <c r="F323" s="8">
        <v>8.64</v>
      </c>
      <c r="G323" s="8">
        <v>8.6</v>
      </c>
      <c r="H323" s="8">
        <v>8.5500000000000007</v>
      </c>
      <c r="I323" s="8">
        <v>8.48</v>
      </c>
      <c r="J323" s="8">
        <v>8.42</v>
      </c>
      <c r="K323" s="8">
        <v>8.4</v>
      </c>
      <c r="L323" s="8">
        <v>8.41</v>
      </c>
      <c r="M323" s="8">
        <v>8.42</v>
      </c>
    </row>
    <row r="324" spans="1:13" ht="15.75" thickBot="1" x14ac:dyDescent="0.3">
      <c r="A324" s="2">
        <v>41202</v>
      </c>
      <c r="B324" s="8">
        <v>9.91</v>
      </c>
      <c r="C324" s="8">
        <v>9.5</v>
      </c>
      <c r="D324" s="8">
        <v>9.2200000000000006</v>
      </c>
      <c r="E324" s="8">
        <v>9.0299999999999994</v>
      </c>
      <c r="F324" s="8">
        <v>8.6999999999999993</v>
      </c>
      <c r="G324" s="8">
        <v>8.6199999999999992</v>
      </c>
      <c r="H324" s="8">
        <v>8.5399999999999991</v>
      </c>
      <c r="I324" s="8">
        <v>8.4600000000000009</v>
      </c>
      <c r="J324" s="8">
        <v>8.4</v>
      </c>
      <c r="K324" s="8">
        <v>8.3800000000000008</v>
      </c>
      <c r="L324" s="8">
        <v>8.3800000000000008</v>
      </c>
      <c r="M324" s="8">
        <v>8.39</v>
      </c>
    </row>
    <row r="325" spans="1:13" ht="15.75" thickBot="1" x14ac:dyDescent="0.3">
      <c r="A325" s="2">
        <v>41201</v>
      </c>
      <c r="B325" s="8">
        <v>9.8000000000000007</v>
      </c>
      <c r="C325" s="8">
        <v>9.44</v>
      </c>
      <c r="D325" s="8">
        <v>9.19</v>
      </c>
      <c r="E325" s="8">
        <v>9</v>
      </c>
      <c r="F325" s="8">
        <v>8.68</v>
      </c>
      <c r="G325" s="8">
        <v>8.64</v>
      </c>
      <c r="H325" s="8">
        <v>8.6</v>
      </c>
      <c r="I325" s="8">
        <v>8.5299999999999994</v>
      </c>
      <c r="J325" s="8">
        <v>8.4700000000000006</v>
      </c>
      <c r="K325" s="8">
        <v>8.4499999999999993</v>
      </c>
      <c r="L325" s="8">
        <v>8.4499999999999993</v>
      </c>
      <c r="M325" s="8">
        <v>8.4600000000000009</v>
      </c>
    </row>
    <row r="326" spans="1:13" ht="15.75" thickBot="1" x14ac:dyDescent="0.3">
      <c r="A326" s="2">
        <v>41200</v>
      </c>
      <c r="B326" s="8">
        <v>9.77</v>
      </c>
      <c r="C326" s="8">
        <v>9.43</v>
      </c>
      <c r="D326" s="8">
        <v>9.19</v>
      </c>
      <c r="E326" s="8">
        <v>9.01</v>
      </c>
      <c r="F326" s="8">
        <v>8.69</v>
      </c>
      <c r="G326" s="8">
        <v>8.6300000000000008</v>
      </c>
      <c r="H326" s="8">
        <v>8.58</v>
      </c>
      <c r="I326" s="8">
        <v>8.52</v>
      </c>
      <c r="J326" s="8">
        <v>8.48</v>
      </c>
      <c r="K326" s="8">
        <v>8.4700000000000006</v>
      </c>
      <c r="L326" s="8">
        <v>8.4700000000000006</v>
      </c>
      <c r="M326" s="8">
        <v>8.48</v>
      </c>
    </row>
    <row r="327" spans="1:13" ht="15.75" thickBot="1" x14ac:dyDescent="0.3">
      <c r="A327" s="2">
        <v>41199</v>
      </c>
      <c r="B327" s="8">
        <v>9.8000000000000007</v>
      </c>
      <c r="C327" s="8">
        <v>9.4600000000000009</v>
      </c>
      <c r="D327" s="8">
        <v>9.2200000000000006</v>
      </c>
      <c r="E327" s="8">
        <v>9.06</v>
      </c>
      <c r="F327" s="8">
        <v>8.7899999999999991</v>
      </c>
      <c r="G327" s="8">
        <v>8.75</v>
      </c>
      <c r="H327" s="8">
        <v>8.6999999999999993</v>
      </c>
      <c r="I327" s="8">
        <v>8.64</v>
      </c>
      <c r="J327" s="8">
        <v>8.58</v>
      </c>
      <c r="K327" s="8">
        <v>8.57</v>
      </c>
      <c r="L327" s="8">
        <v>8.58</v>
      </c>
      <c r="M327" s="8">
        <v>8.59</v>
      </c>
    </row>
    <row r="328" spans="1:13" ht="15.75" thickBot="1" x14ac:dyDescent="0.3">
      <c r="A328" s="2">
        <v>41198</v>
      </c>
      <c r="B328" s="8">
        <v>9.9700000000000006</v>
      </c>
      <c r="C328" s="8">
        <v>9.5399999999999991</v>
      </c>
      <c r="D328" s="8">
        <v>9.25</v>
      </c>
      <c r="E328" s="8">
        <v>9.06</v>
      </c>
      <c r="F328" s="8">
        <v>8.76</v>
      </c>
      <c r="G328" s="8">
        <v>8.73</v>
      </c>
      <c r="H328" s="8">
        <v>8.6999999999999993</v>
      </c>
      <c r="I328" s="8">
        <v>8.65</v>
      </c>
      <c r="J328" s="8">
        <v>8.6</v>
      </c>
      <c r="K328" s="8">
        <v>8.58</v>
      </c>
      <c r="L328" s="8">
        <v>8.59</v>
      </c>
      <c r="M328" s="8">
        <v>8.61</v>
      </c>
    </row>
    <row r="329" spans="1:13" ht="15.75" thickBot="1" x14ac:dyDescent="0.3">
      <c r="A329" s="2">
        <v>41195</v>
      </c>
      <c r="B329" s="8">
        <v>9.92</v>
      </c>
      <c r="C329" s="8">
        <v>9.5299999999999994</v>
      </c>
      <c r="D329" s="8">
        <v>9.24</v>
      </c>
      <c r="E329" s="8">
        <v>9.0399999999999991</v>
      </c>
      <c r="F329" s="8">
        <v>8.67</v>
      </c>
      <c r="G329" s="8">
        <v>8.6</v>
      </c>
      <c r="H329" s="8">
        <v>8.5500000000000007</v>
      </c>
      <c r="I329" s="8">
        <v>8.49</v>
      </c>
      <c r="J329" s="8">
        <v>8.4</v>
      </c>
      <c r="K329" s="8">
        <v>8.36</v>
      </c>
      <c r="L329" s="8">
        <v>8.3699999999999992</v>
      </c>
      <c r="M329" s="8">
        <v>8.3800000000000008</v>
      </c>
    </row>
    <row r="330" spans="1:13" ht="15.75" thickBot="1" x14ac:dyDescent="0.3">
      <c r="A330" s="2">
        <v>41194</v>
      </c>
      <c r="B330" s="8">
        <v>9.9</v>
      </c>
      <c r="C330" s="8">
        <v>9.5</v>
      </c>
      <c r="D330" s="8">
        <v>9.23</v>
      </c>
      <c r="E330" s="8">
        <v>9.0399999999999991</v>
      </c>
      <c r="F330" s="8">
        <v>8.7200000000000006</v>
      </c>
      <c r="G330" s="8">
        <v>8.66</v>
      </c>
      <c r="H330" s="8">
        <v>8.6</v>
      </c>
      <c r="I330" s="8">
        <v>8.52</v>
      </c>
      <c r="J330" s="8">
        <v>8.4</v>
      </c>
      <c r="K330" s="8">
        <v>8.35</v>
      </c>
      <c r="L330" s="8">
        <v>8.36</v>
      </c>
      <c r="M330" s="8">
        <v>8.39</v>
      </c>
    </row>
    <row r="331" spans="1:13" ht="15.75" thickBot="1" x14ac:dyDescent="0.3">
      <c r="A331" s="2">
        <v>41193</v>
      </c>
      <c r="B331" s="8">
        <v>9.8000000000000007</v>
      </c>
      <c r="C331" s="8">
        <v>9.4499999999999993</v>
      </c>
      <c r="D331" s="8">
        <v>9.2100000000000009</v>
      </c>
      <c r="E331" s="8">
        <v>9.0500000000000007</v>
      </c>
      <c r="F331" s="8">
        <v>8.73</v>
      </c>
      <c r="G331" s="8">
        <v>8.6300000000000008</v>
      </c>
      <c r="H331" s="8">
        <v>8.5299999999999994</v>
      </c>
      <c r="I331" s="8">
        <v>8.4700000000000006</v>
      </c>
      <c r="J331" s="8">
        <v>8.42</v>
      </c>
      <c r="K331" s="8">
        <v>8.39</v>
      </c>
      <c r="L331" s="8">
        <v>8.39</v>
      </c>
      <c r="M331" s="8">
        <v>8.39</v>
      </c>
    </row>
    <row r="332" spans="1:13" ht="15.75" thickBot="1" x14ac:dyDescent="0.3">
      <c r="A332" s="2">
        <v>41192</v>
      </c>
      <c r="B332" s="8">
        <v>9.81</v>
      </c>
      <c r="C332" s="8">
        <v>9.48</v>
      </c>
      <c r="D332" s="8">
        <v>9.23</v>
      </c>
      <c r="E332" s="8">
        <v>9.0500000000000007</v>
      </c>
      <c r="F332" s="8">
        <v>8.7200000000000006</v>
      </c>
      <c r="G332" s="8">
        <v>8.64</v>
      </c>
      <c r="H332" s="8">
        <v>8.5399999999999991</v>
      </c>
      <c r="I332" s="8">
        <v>8.44</v>
      </c>
      <c r="J332" s="8">
        <v>8.33</v>
      </c>
      <c r="K332" s="8">
        <v>8.2899999999999991</v>
      </c>
      <c r="L332" s="8">
        <v>8.3000000000000007</v>
      </c>
      <c r="M332" s="8">
        <v>8.31</v>
      </c>
    </row>
    <row r="333" spans="1:13" ht="15.75" thickBot="1" x14ac:dyDescent="0.3">
      <c r="A333" s="2">
        <v>41191</v>
      </c>
      <c r="B333" s="8">
        <v>9.74</v>
      </c>
      <c r="C333" s="8">
        <v>9.44</v>
      </c>
      <c r="D333" s="8">
        <v>9.2100000000000009</v>
      </c>
      <c r="E333" s="8">
        <v>9.0399999999999991</v>
      </c>
      <c r="F333" s="8">
        <v>8.66</v>
      </c>
      <c r="G333" s="8">
        <v>8.57</v>
      </c>
      <c r="H333" s="8">
        <v>8.48</v>
      </c>
      <c r="I333" s="8">
        <v>8.39</v>
      </c>
      <c r="J333" s="8">
        <v>8.2899999999999991</v>
      </c>
      <c r="K333" s="8">
        <v>8.26</v>
      </c>
      <c r="L333" s="8">
        <v>8.27</v>
      </c>
      <c r="M333" s="8">
        <v>8.2799999999999994</v>
      </c>
    </row>
    <row r="334" spans="1:13" ht="15.75" thickBot="1" x14ac:dyDescent="0.3">
      <c r="A334" s="2">
        <v>41188</v>
      </c>
      <c r="B334" s="8">
        <v>9.9600000000000009</v>
      </c>
      <c r="C334" s="8">
        <v>9.5500000000000007</v>
      </c>
      <c r="D334" s="8">
        <v>9.25</v>
      </c>
      <c r="E334" s="8">
        <v>9.0399999999999991</v>
      </c>
      <c r="F334" s="8">
        <v>8.6300000000000008</v>
      </c>
      <c r="G334" s="8">
        <v>8.5299999999999994</v>
      </c>
      <c r="H334" s="8">
        <v>8.44</v>
      </c>
      <c r="I334" s="8">
        <v>8.35</v>
      </c>
      <c r="J334" s="8">
        <v>8.25</v>
      </c>
      <c r="K334" s="8">
        <v>8.2100000000000009</v>
      </c>
      <c r="L334" s="8">
        <v>8.2200000000000006</v>
      </c>
      <c r="M334" s="8">
        <v>8.23</v>
      </c>
    </row>
    <row r="335" spans="1:13" ht="15.75" thickBot="1" x14ac:dyDescent="0.3">
      <c r="A335" s="2">
        <v>41187</v>
      </c>
      <c r="B335" s="8">
        <v>9.6999999999999993</v>
      </c>
      <c r="C335" s="8">
        <v>9.4499999999999993</v>
      </c>
      <c r="D335" s="8">
        <v>9.25</v>
      </c>
      <c r="E335" s="8">
        <v>9.08</v>
      </c>
      <c r="F335" s="8">
        <v>8.67</v>
      </c>
      <c r="G335" s="8">
        <v>8.5299999999999994</v>
      </c>
      <c r="H335" s="8">
        <v>8.4</v>
      </c>
      <c r="I335" s="8">
        <v>8.31</v>
      </c>
      <c r="J335" s="8">
        <v>8.23</v>
      </c>
      <c r="K335" s="8">
        <v>8.1999999999999993</v>
      </c>
      <c r="L335" s="8">
        <v>8.1999999999999993</v>
      </c>
      <c r="M335" s="8">
        <v>8.2100000000000009</v>
      </c>
    </row>
    <row r="336" spans="1:13" ht="15.75" thickBot="1" x14ac:dyDescent="0.3">
      <c r="A336" s="2">
        <v>41186</v>
      </c>
      <c r="B336" s="8">
        <v>9.7899999999999991</v>
      </c>
      <c r="C336" s="8">
        <v>9.4499999999999993</v>
      </c>
      <c r="D336" s="8">
        <v>9.1999999999999993</v>
      </c>
      <c r="E336" s="8">
        <v>9.01</v>
      </c>
      <c r="F336" s="8">
        <v>8.6199999999999992</v>
      </c>
      <c r="G336" s="8">
        <v>8.48</v>
      </c>
      <c r="H336" s="8">
        <v>8.35</v>
      </c>
      <c r="I336" s="8">
        <v>8.26</v>
      </c>
      <c r="J336" s="8">
        <v>8.1999999999999993</v>
      </c>
      <c r="K336" s="8">
        <v>8.17</v>
      </c>
      <c r="L336" s="8">
        <v>8.17</v>
      </c>
      <c r="M336" s="8">
        <v>8.17</v>
      </c>
    </row>
    <row r="337" spans="1:13" ht="15.75" thickBot="1" x14ac:dyDescent="0.3">
      <c r="A337" s="2">
        <v>41185</v>
      </c>
      <c r="B337" s="8">
        <v>9.74</v>
      </c>
      <c r="C337" s="8">
        <v>9.43</v>
      </c>
      <c r="D337" s="8">
        <v>9.18</v>
      </c>
      <c r="E337" s="8">
        <v>8.98</v>
      </c>
      <c r="F337" s="8">
        <v>8.5299999999999994</v>
      </c>
      <c r="G337" s="8">
        <v>8.3800000000000008</v>
      </c>
      <c r="H337" s="8">
        <v>8.26</v>
      </c>
      <c r="I337" s="8">
        <v>8.19</v>
      </c>
      <c r="J337" s="8">
        <v>8.1300000000000008</v>
      </c>
      <c r="K337" s="8">
        <v>8.11</v>
      </c>
      <c r="L337" s="8">
        <v>8.11</v>
      </c>
      <c r="M337" s="8">
        <v>8.11</v>
      </c>
    </row>
    <row r="338" spans="1:13" ht="15.75" thickBot="1" x14ac:dyDescent="0.3">
      <c r="A338" s="2">
        <v>41184</v>
      </c>
      <c r="B338" s="8">
        <v>9.76</v>
      </c>
      <c r="C338" s="8">
        <v>9.42</v>
      </c>
      <c r="D338" s="8">
        <v>9.16</v>
      </c>
      <c r="E338" s="8">
        <v>8.9499999999999993</v>
      </c>
      <c r="F338" s="8">
        <v>8.51</v>
      </c>
      <c r="G338" s="8">
        <v>8.36</v>
      </c>
      <c r="H338" s="8">
        <v>8.24</v>
      </c>
      <c r="I338" s="8">
        <v>8.17</v>
      </c>
      <c r="J338" s="8">
        <v>8.11</v>
      </c>
      <c r="K338" s="8">
        <v>8.09</v>
      </c>
      <c r="L338" s="8">
        <v>8.1</v>
      </c>
      <c r="M338" s="8">
        <v>8.1</v>
      </c>
    </row>
    <row r="339" spans="1:13" ht="15.75" thickBot="1" x14ac:dyDescent="0.3">
      <c r="A339" s="2">
        <v>41181</v>
      </c>
      <c r="B339" s="8">
        <v>9.7100000000000009</v>
      </c>
      <c r="C339" s="8">
        <v>9.3800000000000008</v>
      </c>
      <c r="D339" s="8">
        <v>9.14</v>
      </c>
      <c r="E339" s="8">
        <v>8.9600000000000009</v>
      </c>
      <c r="F339" s="8">
        <v>8.58</v>
      </c>
      <c r="G339" s="8">
        <v>8.4600000000000009</v>
      </c>
      <c r="H339" s="8">
        <v>8.34</v>
      </c>
      <c r="I339" s="8">
        <v>8.25</v>
      </c>
      <c r="J339" s="8">
        <v>8.18</v>
      </c>
      <c r="K339" s="8">
        <v>8.15</v>
      </c>
      <c r="L339" s="8">
        <v>8.15</v>
      </c>
      <c r="M339" s="8">
        <v>8.15</v>
      </c>
    </row>
    <row r="340" spans="1:13" ht="15.75" thickBot="1" x14ac:dyDescent="0.3">
      <c r="A340" s="2">
        <v>41180</v>
      </c>
      <c r="B340" s="8">
        <v>9.68</v>
      </c>
      <c r="C340" s="8">
        <v>9.39</v>
      </c>
      <c r="D340" s="8">
        <v>9.17</v>
      </c>
      <c r="E340" s="8">
        <v>8.99</v>
      </c>
      <c r="F340" s="8">
        <v>8.6</v>
      </c>
      <c r="G340" s="8">
        <v>8.4600000000000009</v>
      </c>
      <c r="H340" s="8">
        <v>8.33</v>
      </c>
      <c r="I340" s="8">
        <v>8.24</v>
      </c>
      <c r="J340" s="8">
        <v>8.16</v>
      </c>
      <c r="K340" s="8">
        <v>8.14</v>
      </c>
      <c r="L340" s="8">
        <v>8.15</v>
      </c>
      <c r="M340" s="8">
        <v>8.15</v>
      </c>
    </row>
    <row r="341" spans="1:13" ht="15.75" thickBot="1" x14ac:dyDescent="0.3">
      <c r="A341" s="2">
        <v>41179</v>
      </c>
      <c r="B341" s="8">
        <v>9.73</v>
      </c>
      <c r="C341" s="8">
        <v>9.4499999999999993</v>
      </c>
      <c r="D341" s="8">
        <v>9.24</v>
      </c>
      <c r="E341" s="8">
        <v>9.07</v>
      </c>
      <c r="F341" s="8">
        <v>8.67</v>
      </c>
      <c r="G341" s="8">
        <v>8.52</v>
      </c>
      <c r="H341" s="8">
        <v>8.3699999999999992</v>
      </c>
      <c r="I341" s="8">
        <v>8.3000000000000007</v>
      </c>
      <c r="J341" s="8">
        <v>8.24</v>
      </c>
      <c r="K341" s="8">
        <v>8.2100000000000009</v>
      </c>
      <c r="L341" s="8">
        <v>8.2100000000000009</v>
      </c>
      <c r="M341" s="8">
        <v>8.2100000000000009</v>
      </c>
    </row>
    <row r="342" spans="1:13" ht="15.75" thickBot="1" x14ac:dyDescent="0.3">
      <c r="A342" s="2">
        <v>41178</v>
      </c>
      <c r="B342" s="8">
        <v>9.7799999999999994</v>
      </c>
      <c r="C342" s="8">
        <v>9.51</v>
      </c>
      <c r="D342" s="8">
        <v>9.2899999999999991</v>
      </c>
      <c r="E342" s="8">
        <v>9.1199999999999992</v>
      </c>
      <c r="F342" s="8">
        <v>8.7100000000000009</v>
      </c>
      <c r="G342" s="8">
        <v>8.5500000000000007</v>
      </c>
      <c r="H342" s="8">
        <v>8.41</v>
      </c>
      <c r="I342" s="8">
        <v>8.33</v>
      </c>
      <c r="J342" s="8">
        <v>8.27</v>
      </c>
      <c r="K342" s="8">
        <v>8.25</v>
      </c>
      <c r="L342" s="8">
        <v>8.25</v>
      </c>
      <c r="M342" s="8">
        <v>8.26</v>
      </c>
    </row>
    <row r="343" spans="1:13" ht="15.75" thickBot="1" x14ac:dyDescent="0.3">
      <c r="A343" s="2">
        <v>41177</v>
      </c>
      <c r="B343" s="8">
        <v>9.73</v>
      </c>
      <c r="C343" s="8">
        <v>9.48</v>
      </c>
      <c r="D343" s="8">
        <v>9.27</v>
      </c>
      <c r="E343" s="8">
        <v>9.1</v>
      </c>
      <c r="F343" s="8">
        <v>8.69</v>
      </c>
      <c r="G343" s="8">
        <v>8.5399999999999991</v>
      </c>
      <c r="H343" s="8">
        <v>8.3800000000000008</v>
      </c>
      <c r="I343" s="8">
        <v>8.2899999999999991</v>
      </c>
      <c r="J343" s="8">
        <v>8.23</v>
      </c>
      <c r="K343" s="8">
        <v>8.2200000000000006</v>
      </c>
      <c r="L343" s="8">
        <v>8.23</v>
      </c>
      <c r="M343" s="8">
        <v>8.25</v>
      </c>
    </row>
    <row r="344" spans="1:13" ht="15.75" thickBot="1" x14ac:dyDescent="0.3">
      <c r="A344" s="2">
        <v>41174</v>
      </c>
      <c r="B344" s="8">
        <v>9.8000000000000007</v>
      </c>
      <c r="C344" s="8">
        <v>9.52</v>
      </c>
      <c r="D344" s="8">
        <v>9.2799999999999994</v>
      </c>
      <c r="E344" s="8">
        <v>9.09</v>
      </c>
      <c r="F344" s="8">
        <v>8.64</v>
      </c>
      <c r="G344" s="8">
        <v>8.4700000000000006</v>
      </c>
      <c r="H344" s="8">
        <v>8.35</v>
      </c>
      <c r="I344" s="8">
        <v>8.2799999999999994</v>
      </c>
      <c r="J344" s="8">
        <v>8.2200000000000006</v>
      </c>
      <c r="K344" s="8">
        <v>8.23</v>
      </c>
      <c r="L344" s="8">
        <v>8.27</v>
      </c>
      <c r="M344" s="8">
        <v>8.33</v>
      </c>
    </row>
    <row r="345" spans="1:13" ht="15.75" thickBot="1" x14ac:dyDescent="0.3">
      <c r="A345" s="2">
        <v>41173</v>
      </c>
      <c r="B345" s="8">
        <v>9.65</v>
      </c>
      <c r="C345" s="8">
        <v>9.44</v>
      </c>
      <c r="D345" s="8">
        <v>9.25</v>
      </c>
      <c r="E345" s="8">
        <v>9.08</v>
      </c>
      <c r="F345" s="8">
        <v>8.6300000000000008</v>
      </c>
      <c r="G345" s="8">
        <v>8.4600000000000009</v>
      </c>
      <c r="H345" s="8">
        <v>8.27</v>
      </c>
      <c r="I345" s="8">
        <v>8.17</v>
      </c>
      <c r="J345" s="8">
        <v>8.16</v>
      </c>
      <c r="K345" s="8">
        <v>8.26</v>
      </c>
      <c r="L345" s="8">
        <v>8.36</v>
      </c>
      <c r="M345" s="8">
        <v>8.48</v>
      </c>
    </row>
    <row r="346" spans="1:13" ht="15.75" thickBot="1" x14ac:dyDescent="0.3">
      <c r="A346" s="2">
        <v>41172</v>
      </c>
      <c r="B346" s="8">
        <v>9.5299999999999994</v>
      </c>
      <c r="C346" s="8">
        <v>9.36</v>
      </c>
      <c r="D346" s="8">
        <v>9.1999999999999993</v>
      </c>
      <c r="E346" s="8">
        <v>9.06</v>
      </c>
      <c r="F346" s="8">
        <v>8.66</v>
      </c>
      <c r="G346" s="8">
        <v>8.52</v>
      </c>
      <c r="H346" s="8">
        <v>8.33</v>
      </c>
      <c r="I346" s="8">
        <v>8.2200000000000006</v>
      </c>
      <c r="J346" s="8">
        <v>8.1999999999999993</v>
      </c>
      <c r="K346" s="8">
        <v>8.31</v>
      </c>
      <c r="L346" s="8">
        <v>8.43</v>
      </c>
      <c r="M346" s="8">
        <v>8.59</v>
      </c>
    </row>
    <row r="347" spans="1:13" ht="15.75" thickBot="1" x14ac:dyDescent="0.3">
      <c r="A347" s="2">
        <v>41171</v>
      </c>
      <c r="B347" s="8">
        <v>9.5399999999999991</v>
      </c>
      <c r="C347" s="8">
        <v>9.41</v>
      </c>
      <c r="D347" s="8">
        <v>9.2899999999999991</v>
      </c>
      <c r="E347" s="8">
        <v>9.17</v>
      </c>
      <c r="F347" s="8">
        <v>8.82</v>
      </c>
      <c r="G347" s="8">
        <v>8.66</v>
      </c>
      <c r="H347" s="8">
        <v>8.44</v>
      </c>
      <c r="I347" s="8">
        <v>8.32</v>
      </c>
      <c r="J347" s="8">
        <v>8.27</v>
      </c>
      <c r="K347" s="8">
        <v>8.36</v>
      </c>
      <c r="L347" s="8">
        <v>8.48</v>
      </c>
      <c r="M347" s="8">
        <v>8.65</v>
      </c>
    </row>
    <row r="348" spans="1:13" ht="15.75" thickBot="1" x14ac:dyDescent="0.3">
      <c r="A348" s="2">
        <v>41170</v>
      </c>
      <c r="B348" s="8">
        <v>9.5</v>
      </c>
      <c r="C348" s="8">
        <v>9.34</v>
      </c>
      <c r="D348" s="8">
        <v>9.1999999999999993</v>
      </c>
      <c r="E348" s="8">
        <v>9.08</v>
      </c>
      <c r="F348" s="8">
        <v>8.76</v>
      </c>
      <c r="G348" s="8">
        <v>8.6</v>
      </c>
      <c r="H348" s="8">
        <v>8.4</v>
      </c>
      <c r="I348" s="8">
        <v>8.2899999999999991</v>
      </c>
      <c r="J348" s="8">
        <v>8.25</v>
      </c>
      <c r="K348" s="8">
        <v>8.35</v>
      </c>
      <c r="L348" s="8">
        <v>8.49</v>
      </c>
      <c r="M348" s="8">
        <v>8.66</v>
      </c>
    </row>
    <row r="349" spans="1:13" ht="15.75" thickBot="1" x14ac:dyDescent="0.3">
      <c r="A349" s="2">
        <v>41167</v>
      </c>
      <c r="B349" s="8">
        <v>9.49</v>
      </c>
      <c r="C349" s="8">
        <v>9.34</v>
      </c>
      <c r="D349" s="8">
        <v>9.19</v>
      </c>
      <c r="E349" s="8">
        <v>9.06</v>
      </c>
      <c r="F349" s="8">
        <v>8.69</v>
      </c>
      <c r="G349" s="8">
        <v>8.52</v>
      </c>
      <c r="H349" s="8">
        <v>8.35</v>
      </c>
      <c r="I349" s="8">
        <v>8.27</v>
      </c>
      <c r="J349" s="8">
        <v>8.25</v>
      </c>
      <c r="K349" s="8">
        <v>8.39</v>
      </c>
      <c r="L349" s="8">
        <v>8.5299999999999994</v>
      </c>
      <c r="M349" s="8">
        <v>8.7100000000000009</v>
      </c>
    </row>
    <row r="350" spans="1:13" ht="15.75" thickBot="1" x14ac:dyDescent="0.3">
      <c r="A350" s="2">
        <v>41166</v>
      </c>
      <c r="B350" s="8">
        <v>9.26</v>
      </c>
      <c r="C350" s="8">
        <v>9.1199999999999992</v>
      </c>
      <c r="D350" s="8">
        <v>9</v>
      </c>
      <c r="E350" s="8">
        <v>8.8800000000000008</v>
      </c>
      <c r="F350" s="8">
        <v>8.5399999999999991</v>
      </c>
      <c r="G350" s="8">
        <v>8.3800000000000008</v>
      </c>
      <c r="H350" s="8">
        <v>8.1999999999999993</v>
      </c>
      <c r="I350" s="8">
        <v>8.1300000000000008</v>
      </c>
      <c r="J350" s="8">
        <v>8.14</v>
      </c>
      <c r="K350" s="8">
        <v>8.2899999999999991</v>
      </c>
      <c r="L350" s="8">
        <v>8.4499999999999993</v>
      </c>
      <c r="M350" s="8">
        <v>8.66</v>
      </c>
    </row>
    <row r="351" spans="1:13" ht="15.75" thickBot="1" x14ac:dyDescent="0.3">
      <c r="A351" s="2">
        <v>41165</v>
      </c>
      <c r="B351" s="8">
        <v>9.23</v>
      </c>
      <c r="C351" s="8">
        <v>9.1</v>
      </c>
      <c r="D351" s="8">
        <v>8.9700000000000006</v>
      </c>
      <c r="E351" s="8">
        <v>8.86</v>
      </c>
      <c r="F351" s="8">
        <v>8.52</v>
      </c>
      <c r="G351" s="8">
        <v>8.36</v>
      </c>
      <c r="H351" s="8">
        <v>8.2100000000000009</v>
      </c>
      <c r="I351" s="8">
        <v>8.15</v>
      </c>
      <c r="J351" s="8">
        <v>8.14</v>
      </c>
      <c r="K351" s="8">
        <v>8.2899999999999991</v>
      </c>
      <c r="L351" s="8">
        <v>8.4600000000000009</v>
      </c>
      <c r="M351" s="8">
        <v>8.6999999999999993</v>
      </c>
    </row>
    <row r="352" spans="1:13" ht="15.75" thickBot="1" x14ac:dyDescent="0.3">
      <c r="A352" s="2">
        <v>41164</v>
      </c>
      <c r="B352" s="8">
        <v>9.27</v>
      </c>
      <c r="C352" s="8">
        <v>9.14</v>
      </c>
      <c r="D352" s="8">
        <v>9.02</v>
      </c>
      <c r="E352" s="8">
        <v>8.9</v>
      </c>
      <c r="F352" s="8">
        <v>8.57</v>
      </c>
      <c r="G352" s="8">
        <v>8.42</v>
      </c>
      <c r="H352" s="8">
        <v>8.23</v>
      </c>
      <c r="I352" s="8">
        <v>8.1300000000000008</v>
      </c>
      <c r="J352" s="8">
        <v>8.11</v>
      </c>
      <c r="K352" s="8">
        <v>8.26</v>
      </c>
      <c r="L352" s="8">
        <v>8.44</v>
      </c>
      <c r="M352" s="8">
        <v>8.6999999999999993</v>
      </c>
    </row>
    <row r="353" spans="1:13" ht="15.75" thickBot="1" x14ac:dyDescent="0.3">
      <c r="A353" s="2">
        <v>41163</v>
      </c>
      <c r="B353" s="8">
        <v>9.36</v>
      </c>
      <c r="C353" s="8">
        <v>9.2200000000000006</v>
      </c>
      <c r="D353" s="8">
        <v>9.09</v>
      </c>
      <c r="E353" s="8">
        <v>8.9700000000000006</v>
      </c>
      <c r="F353" s="8">
        <v>8.6300000000000008</v>
      </c>
      <c r="G353" s="8">
        <v>8.4600000000000009</v>
      </c>
      <c r="H353" s="8">
        <v>8.23</v>
      </c>
      <c r="I353" s="8">
        <v>8.1</v>
      </c>
      <c r="J353" s="8">
        <v>8.08</v>
      </c>
      <c r="K353" s="8">
        <v>8.24</v>
      </c>
      <c r="L353" s="8">
        <v>8.43</v>
      </c>
      <c r="M353" s="8">
        <v>8.7100000000000009</v>
      </c>
    </row>
    <row r="354" spans="1:13" ht="15.75" thickBot="1" x14ac:dyDescent="0.3">
      <c r="A354" s="2">
        <v>41160</v>
      </c>
      <c r="B354" s="8">
        <v>9.39</v>
      </c>
      <c r="C354" s="8">
        <v>9.24</v>
      </c>
      <c r="D354" s="8">
        <v>9.11</v>
      </c>
      <c r="E354" s="8">
        <v>8.99</v>
      </c>
      <c r="F354" s="8">
        <v>8.65</v>
      </c>
      <c r="G354" s="8">
        <v>8.48</v>
      </c>
      <c r="H354" s="8">
        <v>8.25</v>
      </c>
      <c r="I354" s="8">
        <v>8.11</v>
      </c>
      <c r="J354" s="8">
        <v>8.09</v>
      </c>
      <c r="K354" s="8">
        <v>8.25</v>
      </c>
      <c r="L354" s="8">
        <v>8.4499999999999993</v>
      </c>
      <c r="M354" s="8">
        <v>8.74</v>
      </c>
    </row>
    <row r="355" spans="1:13" ht="15.75" thickBot="1" x14ac:dyDescent="0.3">
      <c r="A355" s="2">
        <v>41159</v>
      </c>
      <c r="B355" s="8">
        <v>9.4499999999999993</v>
      </c>
      <c r="C355" s="8">
        <v>9.2799999999999994</v>
      </c>
      <c r="D355" s="8">
        <v>9.1300000000000008</v>
      </c>
      <c r="E355" s="8">
        <v>8.98</v>
      </c>
      <c r="F355" s="8">
        <v>8.56</v>
      </c>
      <c r="G355" s="8">
        <v>8.36</v>
      </c>
      <c r="H355" s="8">
        <v>8.1</v>
      </c>
      <c r="I355" s="8">
        <v>7.97</v>
      </c>
      <c r="J355" s="8">
        <v>7.94</v>
      </c>
      <c r="K355" s="8">
        <v>8.11</v>
      </c>
      <c r="L355" s="8">
        <v>8.32</v>
      </c>
      <c r="M355" s="8">
        <v>8.61</v>
      </c>
    </row>
    <row r="356" spans="1:13" ht="15.75" thickBot="1" x14ac:dyDescent="0.3">
      <c r="A356" s="2">
        <v>41158</v>
      </c>
      <c r="B356" s="8">
        <v>9.3699999999999992</v>
      </c>
      <c r="C356" s="8">
        <v>9.23</v>
      </c>
      <c r="D356" s="8">
        <v>9.09</v>
      </c>
      <c r="E356" s="8">
        <v>8.9700000000000006</v>
      </c>
      <c r="F356" s="8">
        <v>8.6</v>
      </c>
      <c r="G356" s="8">
        <v>8.42</v>
      </c>
      <c r="H356" s="8">
        <v>8.19</v>
      </c>
      <c r="I356" s="8">
        <v>8.06</v>
      </c>
      <c r="J356" s="8">
        <v>8.01</v>
      </c>
      <c r="K356" s="8">
        <v>8.15</v>
      </c>
      <c r="L356" s="8">
        <v>8.35</v>
      </c>
      <c r="M356" s="8">
        <v>8.66</v>
      </c>
    </row>
    <row r="357" spans="1:13" ht="15.75" thickBot="1" x14ac:dyDescent="0.3">
      <c r="A357" s="2">
        <v>41157</v>
      </c>
      <c r="B357" s="8">
        <v>9.4</v>
      </c>
      <c r="C357" s="8">
        <v>9.27</v>
      </c>
      <c r="D357" s="8">
        <v>9.14</v>
      </c>
      <c r="E357" s="8">
        <v>9.01</v>
      </c>
      <c r="F357" s="8">
        <v>8.6300000000000008</v>
      </c>
      <c r="G357" s="8">
        <v>8.4700000000000006</v>
      </c>
      <c r="H357" s="8">
        <v>8.24</v>
      </c>
      <c r="I357" s="8">
        <v>8.1</v>
      </c>
      <c r="J357" s="8">
        <v>8.0399999999999991</v>
      </c>
      <c r="K357" s="8">
        <v>8.17</v>
      </c>
      <c r="L357" s="8">
        <v>8.3699999999999992</v>
      </c>
      <c r="M357" s="8">
        <v>8.69</v>
      </c>
    </row>
    <row r="358" spans="1:13" ht="15.75" thickBot="1" x14ac:dyDescent="0.3">
      <c r="A358" s="2">
        <v>41156</v>
      </c>
      <c r="B358" s="8">
        <v>9.31</v>
      </c>
      <c r="C358" s="8">
        <v>9.2100000000000009</v>
      </c>
      <c r="D358" s="8">
        <v>9.11</v>
      </c>
      <c r="E358" s="8">
        <v>9.02</v>
      </c>
      <c r="F358" s="8">
        <v>8.7200000000000006</v>
      </c>
      <c r="G358" s="8">
        <v>8.5399999999999991</v>
      </c>
      <c r="H358" s="8">
        <v>8.31</v>
      </c>
      <c r="I358" s="8">
        <v>8.17</v>
      </c>
      <c r="J358" s="8">
        <v>8.1</v>
      </c>
      <c r="K358" s="8">
        <v>8.1999999999999993</v>
      </c>
      <c r="L358" s="8">
        <v>8.39</v>
      </c>
      <c r="M358" s="8">
        <v>8.7100000000000009</v>
      </c>
    </row>
    <row r="359" spans="1:13" ht="15.75" thickBot="1" x14ac:dyDescent="0.3">
      <c r="A359" s="2">
        <v>41153</v>
      </c>
      <c r="B359" s="8">
        <v>9.2100000000000009</v>
      </c>
      <c r="C359" s="8">
        <v>9.1300000000000008</v>
      </c>
      <c r="D359" s="8">
        <v>9.0500000000000007</v>
      </c>
      <c r="E359" s="8">
        <v>8.99</v>
      </c>
      <c r="F359" s="8">
        <v>8.77</v>
      </c>
      <c r="G359" s="8">
        <v>8.61</v>
      </c>
      <c r="H359" s="8">
        <v>8.3699999999999992</v>
      </c>
      <c r="I359" s="8">
        <v>8.2200000000000006</v>
      </c>
      <c r="J359" s="8">
        <v>8.1199999999999992</v>
      </c>
      <c r="K359" s="8">
        <v>8.2100000000000009</v>
      </c>
      <c r="L359" s="8">
        <v>8.3800000000000008</v>
      </c>
      <c r="M359" s="8">
        <v>8.68</v>
      </c>
    </row>
    <row r="360" spans="1:13" ht="15.75" thickBot="1" x14ac:dyDescent="0.3">
      <c r="A360" s="2">
        <v>41152</v>
      </c>
      <c r="B360" s="8">
        <v>9.14</v>
      </c>
      <c r="C360" s="8">
        <v>9.08</v>
      </c>
      <c r="D360" s="8">
        <v>9.0299999999999994</v>
      </c>
      <c r="E360" s="8">
        <v>8.98</v>
      </c>
      <c r="F360" s="8">
        <v>8.82</v>
      </c>
      <c r="G360" s="8">
        <v>8.67</v>
      </c>
      <c r="H360" s="8">
        <v>8.42</v>
      </c>
      <c r="I360" s="8">
        <v>8.26</v>
      </c>
      <c r="J360" s="8">
        <v>8.16</v>
      </c>
      <c r="K360" s="8">
        <v>8.23</v>
      </c>
      <c r="L360" s="8">
        <v>8.3699999999999992</v>
      </c>
      <c r="M360" s="8">
        <v>8.65</v>
      </c>
    </row>
    <row r="361" spans="1:13" ht="15.75" thickBot="1" x14ac:dyDescent="0.3">
      <c r="A361" s="2">
        <v>41151</v>
      </c>
      <c r="B361" s="8">
        <v>9.18</v>
      </c>
      <c r="C361" s="8">
        <v>9.1199999999999992</v>
      </c>
      <c r="D361" s="8">
        <v>9.06</v>
      </c>
      <c r="E361" s="8">
        <v>9.01</v>
      </c>
      <c r="F361" s="8">
        <v>8.83</v>
      </c>
      <c r="G361" s="8">
        <v>8.68</v>
      </c>
      <c r="H361" s="8">
        <v>8.43</v>
      </c>
      <c r="I361" s="8">
        <v>8.27</v>
      </c>
      <c r="J361" s="8">
        <v>8.17</v>
      </c>
      <c r="K361" s="8">
        <v>8.2200000000000006</v>
      </c>
      <c r="L361" s="8">
        <v>8.34</v>
      </c>
      <c r="M361" s="8">
        <v>8.59</v>
      </c>
    </row>
    <row r="362" spans="1:13" ht="15.75" thickBot="1" x14ac:dyDescent="0.3">
      <c r="A362" s="2">
        <v>41150</v>
      </c>
      <c r="B362" s="8">
        <v>9.24</v>
      </c>
      <c r="C362" s="8">
        <v>9.18</v>
      </c>
      <c r="D362" s="8">
        <v>9.1199999999999992</v>
      </c>
      <c r="E362" s="8">
        <v>9.07</v>
      </c>
      <c r="F362" s="8">
        <v>8.91</v>
      </c>
      <c r="G362" s="8">
        <v>8.77</v>
      </c>
      <c r="H362" s="8">
        <v>8.51</v>
      </c>
      <c r="I362" s="8">
        <v>8.33</v>
      </c>
      <c r="J362" s="8">
        <v>8.2200000000000006</v>
      </c>
      <c r="K362" s="8">
        <v>8.24</v>
      </c>
      <c r="L362" s="8">
        <v>8.36</v>
      </c>
      <c r="M362" s="8">
        <v>8.61</v>
      </c>
    </row>
    <row r="363" spans="1:13" ht="15.75" thickBot="1" x14ac:dyDescent="0.3">
      <c r="A363" s="2">
        <v>41149</v>
      </c>
      <c r="B363" s="8">
        <v>9.25</v>
      </c>
      <c r="C363" s="8">
        <v>9.1999999999999993</v>
      </c>
      <c r="D363" s="8">
        <v>9.15</v>
      </c>
      <c r="E363" s="8">
        <v>9.1</v>
      </c>
      <c r="F363" s="8">
        <v>8.93</v>
      </c>
      <c r="G363" s="8">
        <v>8.7899999999999991</v>
      </c>
      <c r="H363" s="8">
        <v>8.5399999999999991</v>
      </c>
      <c r="I363" s="8">
        <v>8.3699999999999992</v>
      </c>
      <c r="J363" s="8">
        <v>8.24</v>
      </c>
      <c r="K363" s="8">
        <v>8.25</v>
      </c>
      <c r="L363" s="8">
        <v>8.35</v>
      </c>
      <c r="M363" s="8">
        <v>8.6</v>
      </c>
    </row>
    <row r="364" spans="1:13" ht="15.75" thickBot="1" x14ac:dyDescent="0.3">
      <c r="A364" s="2">
        <v>41146</v>
      </c>
      <c r="B364" s="8">
        <v>9.26</v>
      </c>
      <c r="C364" s="8">
        <v>9.2100000000000009</v>
      </c>
      <c r="D364" s="8">
        <v>9.16</v>
      </c>
      <c r="E364" s="8">
        <v>9.11</v>
      </c>
      <c r="F364" s="8">
        <v>8.94</v>
      </c>
      <c r="G364" s="8">
        <v>8.7899999999999991</v>
      </c>
      <c r="H364" s="8">
        <v>8.5299999999999994</v>
      </c>
      <c r="I364" s="8">
        <v>8.35</v>
      </c>
      <c r="J364" s="8">
        <v>8.23</v>
      </c>
      <c r="K364" s="8">
        <v>8.25</v>
      </c>
      <c r="L364" s="8">
        <v>8.36</v>
      </c>
      <c r="M364" s="8">
        <v>8.59</v>
      </c>
    </row>
    <row r="365" spans="1:13" ht="15.75" thickBot="1" x14ac:dyDescent="0.3">
      <c r="A365" s="2">
        <v>41145</v>
      </c>
      <c r="B365" s="8">
        <v>9.41</v>
      </c>
      <c r="C365" s="8">
        <v>9.33</v>
      </c>
      <c r="D365" s="8">
        <v>9.26</v>
      </c>
      <c r="E365" s="8">
        <v>9.19</v>
      </c>
      <c r="F365" s="8">
        <v>8.9700000000000006</v>
      </c>
      <c r="G365" s="8">
        <v>8.82</v>
      </c>
      <c r="H365" s="8">
        <v>8.57</v>
      </c>
      <c r="I365" s="8">
        <v>8.39</v>
      </c>
      <c r="J365" s="8">
        <v>8.26</v>
      </c>
      <c r="K365" s="8">
        <v>8.25</v>
      </c>
      <c r="L365" s="8">
        <v>8.36</v>
      </c>
      <c r="M365" s="8">
        <v>8.6</v>
      </c>
    </row>
    <row r="366" spans="1:13" ht="15.75" thickBot="1" x14ac:dyDescent="0.3">
      <c r="A366" s="2">
        <v>41144</v>
      </c>
      <c r="B366" s="8">
        <v>9.5</v>
      </c>
      <c r="C366" s="8">
        <v>9.42</v>
      </c>
      <c r="D366" s="8">
        <v>9.33</v>
      </c>
      <c r="E366" s="8">
        <v>9.25</v>
      </c>
      <c r="F366" s="8">
        <v>8.99</v>
      </c>
      <c r="G366" s="8">
        <v>8.84</v>
      </c>
      <c r="H366" s="8">
        <v>8.6</v>
      </c>
      <c r="I366" s="8">
        <v>8.42</v>
      </c>
      <c r="J366" s="8">
        <v>8.3000000000000007</v>
      </c>
      <c r="K366" s="8">
        <v>8.32</v>
      </c>
      <c r="L366" s="8">
        <v>8.43</v>
      </c>
      <c r="M366" s="8">
        <v>8.67</v>
      </c>
    </row>
    <row r="367" spans="1:13" ht="15.75" thickBot="1" x14ac:dyDescent="0.3">
      <c r="A367" s="2">
        <v>41143</v>
      </c>
      <c r="B367" s="8">
        <v>9.52</v>
      </c>
      <c r="C367" s="8">
        <v>9.44</v>
      </c>
      <c r="D367" s="8">
        <v>9.35</v>
      </c>
      <c r="E367" s="8">
        <v>9.2799999999999994</v>
      </c>
      <c r="F367" s="8">
        <v>9.0299999999999994</v>
      </c>
      <c r="G367" s="8">
        <v>8.86</v>
      </c>
      <c r="H367" s="8">
        <v>8.57</v>
      </c>
      <c r="I367" s="8">
        <v>8.3800000000000008</v>
      </c>
      <c r="J367" s="8">
        <v>8.25</v>
      </c>
      <c r="K367" s="8">
        <v>8.26</v>
      </c>
      <c r="L367" s="8">
        <v>8.3699999999999992</v>
      </c>
      <c r="M367" s="8">
        <v>8.61</v>
      </c>
    </row>
    <row r="368" spans="1:13" ht="15.75" thickBot="1" x14ac:dyDescent="0.3">
      <c r="A368" s="2">
        <v>41142</v>
      </c>
      <c r="B368" s="8">
        <v>9.4700000000000006</v>
      </c>
      <c r="C368" s="8">
        <v>9.4</v>
      </c>
      <c r="D368" s="8">
        <v>9.33</v>
      </c>
      <c r="E368" s="8">
        <v>9.27</v>
      </c>
      <c r="F368" s="8">
        <v>9.0500000000000007</v>
      </c>
      <c r="G368" s="8">
        <v>8.8800000000000008</v>
      </c>
      <c r="H368" s="8">
        <v>8.61</v>
      </c>
      <c r="I368" s="8">
        <v>8.42</v>
      </c>
      <c r="J368" s="8">
        <v>8.3000000000000007</v>
      </c>
      <c r="K368" s="8">
        <v>8.31</v>
      </c>
      <c r="L368" s="8">
        <v>8.43</v>
      </c>
      <c r="M368" s="8">
        <v>8.66</v>
      </c>
    </row>
    <row r="369" spans="1:13" ht="15.75" thickBot="1" x14ac:dyDescent="0.3">
      <c r="A369" s="2">
        <v>41139</v>
      </c>
      <c r="B369" s="8">
        <v>9.5</v>
      </c>
      <c r="C369" s="8">
        <v>9.42</v>
      </c>
      <c r="D369" s="8">
        <v>9.34</v>
      </c>
      <c r="E369" s="8">
        <v>9.27</v>
      </c>
      <c r="F369" s="8">
        <v>9.0399999999999991</v>
      </c>
      <c r="G369" s="8">
        <v>8.8699999999999992</v>
      </c>
      <c r="H369" s="8">
        <v>8.58</v>
      </c>
      <c r="I369" s="8">
        <v>8.39</v>
      </c>
      <c r="J369" s="8">
        <v>8.27</v>
      </c>
      <c r="K369" s="8">
        <v>8.3000000000000007</v>
      </c>
      <c r="L369" s="8">
        <v>8.42</v>
      </c>
      <c r="M369" s="8">
        <v>8.66</v>
      </c>
    </row>
    <row r="370" spans="1:13" ht="15.75" thickBot="1" x14ac:dyDescent="0.3">
      <c r="A370" s="2">
        <v>41138</v>
      </c>
      <c r="B370" s="8">
        <v>9.58</v>
      </c>
      <c r="C370" s="8">
        <v>9.49</v>
      </c>
      <c r="D370" s="8">
        <v>9.4</v>
      </c>
      <c r="E370" s="8">
        <v>9.31</v>
      </c>
      <c r="F370" s="8">
        <v>9.0500000000000007</v>
      </c>
      <c r="G370" s="8">
        <v>8.89</v>
      </c>
      <c r="H370" s="8">
        <v>8.61</v>
      </c>
      <c r="I370" s="8">
        <v>8.4</v>
      </c>
      <c r="J370" s="8">
        <v>8.26</v>
      </c>
      <c r="K370" s="8">
        <v>8.2799999999999994</v>
      </c>
      <c r="L370" s="8">
        <v>8.39</v>
      </c>
      <c r="M370" s="8">
        <v>8.6</v>
      </c>
    </row>
    <row r="371" spans="1:13" ht="15.75" thickBot="1" x14ac:dyDescent="0.3">
      <c r="A371" s="2">
        <v>41137</v>
      </c>
      <c r="B371" s="8">
        <v>9.5500000000000007</v>
      </c>
      <c r="C371" s="8">
        <v>9.4600000000000009</v>
      </c>
      <c r="D371" s="8">
        <v>9.3800000000000008</v>
      </c>
      <c r="E371" s="8">
        <v>9.3000000000000007</v>
      </c>
      <c r="F371" s="8">
        <v>9.08</v>
      </c>
      <c r="G371" s="8">
        <v>8.9499999999999993</v>
      </c>
      <c r="H371" s="8">
        <v>8.67</v>
      </c>
      <c r="I371" s="8">
        <v>8.4499999999999993</v>
      </c>
      <c r="J371" s="8">
        <v>8.3000000000000007</v>
      </c>
      <c r="K371" s="8">
        <v>8.2899999999999991</v>
      </c>
      <c r="L371" s="8">
        <v>8.3699999999999992</v>
      </c>
      <c r="M371" s="8">
        <v>8.58</v>
      </c>
    </row>
    <row r="372" spans="1:13" ht="15.75" thickBot="1" x14ac:dyDescent="0.3">
      <c r="A372" s="2">
        <v>41136</v>
      </c>
      <c r="B372" s="8">
        <v>9.51</v>
      </c>
      <c r="C372" s="8">
        <v>9.44</v>
      </c>
      <c r="D372" s="8">
        <v>9.36</v>
      </c>
      <c r="E372" s="8">
        <v>9.3000000000000007</v>
      </c>
      <c r="F372" s="8">
        <v>9.09</v>
      </c>
      <c r="G372" s="8">
        <v>8.9499999999999993</v>
      </c>
      <c r="H372" s="8">
        <v>8.6199999999999992</v>
      </c>
      <c r="I372" s="8">
        <v>8.39</v>
      </c>
      <c r="J372" s="8">
        <v>8.26</v>
      </c>
      <c r="K372" s="8">
        <v>8.27</v>
      </c>
      <c r="L372" s="8">
        <v>8.36</v>
      </c>
      <c r="M372" s="8">
        <v>8.5500000000000007</v>
      </c>
    </row>
    <row r="373" spans="1:13" ht="15.75" thickBot="1" x14ac:dyDescent="0.3">
      <c r="A373" s="2">
        <v>41135</v>
      </c>
      <c r="B373" s="8">
        <v>9.5500000000000007</v>
      </c>
      <c r="C373" s="8">
        <v>9.4600000000000009</v>
      </c>
      <c r="D373" s="8">
        <v>9.3800000000000008</v>
      </c>
      <c r="E373" s="8">
        <v>9.3000000000000007</v>
      </c>
      <c r="F373" s="8">
        <v>9.06</v>
      </c>
      <c r="G373" s="8">
        <v>8.92</v>
      </c>
      <c r="H373" s="8">
        <v>8.6199999999999992</v>
      </c>
      <c r="I373" s="8">
        <v>8.4</v>
      </c>
      <c r="J373" s="8">
        <v>8.27</v>
      </c>
      <c r="K373" s="8">
        <v>8.2899999999999991</v>
      </c>
      <c r="L373" s="8">
        <v>8.3800000000000008</v>
      </c>
      <c r="M373" s="8">
        <v>8.58</v>
      </c>
    </row>
    <row r="374" spans="1:13" ht="15.75" thickBot="1" x14ac:dyDescent="0.3">
      <c r="A374" s="2">
        <v>41132</v>
      </c>
      <c r="B374" s="8">
        <v>9.58</v>
      </c>
      <c r="C374" s="8">
        <v>9.49</v>
      </c>
      <c r="D374" s="8">
        <v>9.41</v>
      </c>
      <c r="E374" s="8">
        <v>9.33</v>
      </c>
      <c r="F374" s="8">
        <v>9.1</v>
      </c>
      <c r="G374" s="8">
        <v>8.93</v>
      </c>
      <c r="H374" s="8">
        <v>8.6300000000000008</v>
      </c>
      <c r="I374" s="8">
        <v>8.42</v>
      </c>
      <c r="J374" s="8">
        <v>8.31</v>
      </c>
      <c r="K374" s="8">
        <v>8.35</v>
      </c>
      <c r="L374" s="8">
        <v>8.4600000000000009</v>
      </c>
      <c r="M374" s="8">
        <v>8.66</v>
      </c>
    </row>
    <row r="375" spans="1:13" ht="15.75" thickBot="1" x14ac:dyDescent="0.3">
      <c r="A375" s="2">
        <v>41131</v>
      </c>
      <c r="B375" s="8">
        <v>9.5399999999999991</v>
      </c>
      <c r="C375" s="8">
        <v>9.4600000000000009</v>
      </c>
      <c r="D375" s="8">
        <v>9.39</v>
      </c>
      <c r="E375" s="8">
        <v>9.32</v>
      </c>
      <c r="F375" s="8">
        <v>9.07</v>
      </c>
      <c r="G375" s="8">
        <v>8.86</v>
      </c>
      <c r="H375" s="8">
        <v>8.5399999999999991</v>
      </c>
      <c r="I375" s="8">
        <v>8.35</v>
      </c>
      <c r="J375" s="8">
        <v>8.23</v>
      </c>
      <c r="K375" s="8">
        <v>8.25</v>
      </c>
      <c r="L375" s="8">
        <v>8.36</v>
      </c>
      <c r="M375" s="8">
        <v>8.5500000000000007</v>
      </c>
    </row>
    <row r="376" spans="1:13" ht="15.75" thickBot="1" x14ac:dyDescent="0.3">
      <c r="A376" s="2">
        <v>41130</v>
      </c>
      <c r="B376" s="8">
        <v>9.5299999999999994</v>
      </c>
      <c r="C376" s="8">
        <v>9.4499999999999993</v>
      </c>
      <c r="D376" s="8">
        <v>9.3699999999999992</v>
      </c>
      <c r="E376" s="8">
        <v>9.3000000000000007</v>
      </c>
      <c r="F376" s="8">
        <v>9.06</v>
      </c>
      <c r="G376" s="8">
        <v>8.86</v>
      </c>
      <c r="H376" s="8">
        <v>8.5399999999999991</v>
      </c>
      <c r="I376" s="8">
        <v>8.34</v>
      </c>
      <c r="J376" s="8">
        <v>8.23</v>
      </c>
      <c r="K376" s="8">
        <v>8.26</v>
      </c>
      <c r="L376" s="8">
        <v>8.36</v>
      </c>
      <c r="M376" s="8">
        <v>8.5500000000000007</v>
      </c>
    </row>
    <row r="377" spans="1:13" ht="15.75" thickBot="1" x14ac:dyDescent="0.3">
      <c r="A377" s="2">
        <v>41129</v>
      </c>
      <c r="B377" s="8">
        <v>9.5399999999999991</v>
      </c>
      <c r="C377" s="8">
        <v>9.4499999999999993</v>
      </c>
      <c r="D377" s="8">
        <v>9.3800000000000008</v>
      </c>
      <c r="E377" s="8">
        <v>9.31</v>
      </c>
      <c r="F377" s="8">
        <v>9.09</v>
      </c>
      <c r="G377" s="8">
        <v>8.9</v>
      </c>
      <c r="H377" s="8">
        <v>8.5500000000000007</v>
      </c>
      <c r="I377" s="8">
        <v>8.34</v>
      </c>
      <c r="J377" s="8">
        <v>8.23</v>
      </c>
      <c r="K377" s="8">
        <v>8.25</v>
      </c>
      <c r="L377" s="8">
        <v>8.33</v>
      </c>
      <c r="M377" s="8">
        <v>8.49</v>
      </c>
    </row>
    <row r="378" spans="1:13" ht="15.75" thickBot="1" x14ac:dyDescent="0.3">
      <c r="A378" s="2">
        <v>41128</v>
      </c>
      <c r="B378" s="8">
        <v>9.5</v>
      </c>
      <c r="C378" s="8">
        <v>9.42</v>
      </c>
      <c r="D378" s="8">
        <v>9.35</v>
      </c>
      <c r="E378" s="8">
        <v>9.2899999999999991</v>
      </c>
      <c r="F378" s="8">
        <v>9.1</v>
      </c>
      <c r="G378" s="8">
        <v>8.93</v>
      </c>
      <c r="H378" s="8">
        <v>8.61</v>
      </c>
      <c r="I378" s="8">
        <v>8.4</v>
      </c>
      <c r="J378" s="8">
        <v>8.2899999999999991</v>
      </c>
      <c r="K378" s="8">
        <v>8.2799999999999994</v>
      </c>
      <c r="L378" s="8">
        <v>8.35</v>
      </c>
      <c r="M378" s="8">
        <v>8.5</v>
      </c>
    </row>
    <row r="379" spans="1:13" ht="15.75" thickBot="1" x14ac:dyDescent="0.3">
      <c r="A379" s="2">
        <v>41125</v>
      </c>
      <c r="B379" s="8">
        <v>9.4600000000000009</v>
      </c>
      <c r="C379" s="8">
        <v>9.39</v>
      </c>
      <c r="D379" s="8">
        <v>9.33</v>
      </c>
      <c r="E379" s="8">
        <v>9.2799999999999994</v>
      </c>
      <c r="F379" s="8">
        <v>9.1300000000000008</v>
      </c>
      <c r="G379" s="8">
        <v>8.9700000000000006</v>
      </c>
      <c r="H379" s="8">
        <v>8.66</v>
      </c>
      <c r="I379" s="8">
        <v>8.4499999999999993</v>
      </c>
      <c r="J379" s="8">
        <v>8.36</v>
      </c>
      <c r="K379" s="8">
        <v>8.3800000000000008</v>
      </c>
      <c r="L379" s="8">
        <v>8.4499999999999993</v>
      </c>
      <c r="M379" s="8">
        <v>8.59</v>
      </c>
    </row>
    <row r="380" spans="1:13" ht="15.75" thickBot="1" x14ac:dyDescent="0.3">
      <c r="A380" s="2">
        <v>41124</v>
      </c>
      <c r="B380" s="8">
        <v>9.51</v>
      </c>
      <c r="C380" s="8">
        <v>9.44</v>
      </c>
      <c r="D380" s="8">
        <v>9.3800000000000008</v>
      </c>
      <c r="E380" s="8">
        <v>9.34</v>
      </c>
      <c r="F380" s="8">
        <v>9.18</v>
      </c>
      <c r="G380" s="8">
        <v>9.02</v>
      </c>
      <c r="H380" s="8">
        <v>8.7100000000000009</v>
      </c>
      <c r="I380" s="8">
        <v>8.52</v>
      </c>
      <c r="J380" s="8">
        <v>8.43</v>
      </c>
      <c r="K380" s="8">
        <v>8.4600000000000009</v>
      </c>
      <c r="L380" s="8">
        <v>8.5399999999999991</v>
      </c>
      <c r="M380" s="8">
        <v>8.67</v>
      </c>
    </row>
    <row r="381" spans="1:13" ht="15.75" thickBot="1" x14ac:dyDescent="0.3">
      <c r="A381" s="2">
        <v>41123</v>
      </c>
      <c r="B381" s="8">
        <v>9.6199999999999992</v>
      </c>
      <c r="C381" s="8">
        <v>9.5399999999999991</v>
      </c>
      <c r="D381" s="8">
        <v>9.4700000000000006</v>
      </c>
      <c r="E381" s="8">
        <v>9.41</v>
      </c>
      <c r="F381" s="8">
        <v>9.2100000000000009</v>
      </c>
      <c r="G381" s="8">
        <v>9.0399999999999991</v>
      </c>
      <c r="H381" s="8">
        <v>8.76</v>
      </c>
      <c r="I381" s="8">
        <v>8.58</v>
      </c>
      <c r="J381" s="8">
        <v>8.48</v>
      </c>
      <c r="K381" s="8">
        <v>8.49</v>
      </c>
      <c r="L381" s="8">
        <v>8.5399999999999991</v>
      </c>
      <c r="M381" s="8">
        <v>8.66</v>
      </c>
    </row>
    <row r="382" spans="1:13" ht="15.75" thickBot="1" x14ac:dyDescent="0.3">
      <c r="A382" s="2">
        <v>41122</v>
      </c>
      <c r="B382" s="8">
        <v>9.81</v>
      </c>
      <c r="C382" s="8">
        <v>9.6999999999999993</v>
      </c>
      <c r="D382" s="8">
        <v>9.59</v>
      </c>
      <c r="E382" s="8">
        <v>9.49</v>
      </c>
      <c r="F382" s="8">
        <v>9.17</v>
      </c>
      <c r="G382" s="8">
        <v>8.99</v>
      </c>
      <c r="H382" s="8">
        <v>8.7100000000000009</v>
      </c>
      <c r="I382" s="8">
        <v>8.5399999999999991</v>
      </c>
      <c r="J382" s="8">
        <v>8.4499999999999993</v>
      </c>
      <c r="K382" s="8">
        <v>8.4700000000000006</v>
      </c>
      <c r="L382" s="8">
        <v>8.5399999999999991</v>
      </c>
      <c r="M382" s="8">
        <v>8.67</v>
      </c>
    </row>
    <row r="383" spans="1:13" ht="15.75" thickBot="1" x14ac:dyDescent="0.3">
      <c r="A383" s="2">
        <v>41121</v>
      </c>
      <c r="B383" s="8">
        <v>9.82</v>
      </c>
      <c r="C383" s="8">
        <v>9.6999999999999993</v>
      </c>
      <c r="D383" s="8">
        <v>9.59</v>
      </c>
      <c r="E383" s="8">
        <v>9.48</v>
      </c>
      <c r="F383" s="8">
        <v>9.17</v>
      </c>
      <c r="G383" s="8">
        <v>8.9600000000000009</v>
      </c>
      <c r="H383" s="8">
        <v>8.67</v>
      </c>
      <c r="I383" s="8">
        <v>8.49</v>
      </c>
      <c r="J383" s="8">
        <v>8.41</v>
      </c>
      <c r="K383" s="8">
        <v>8.4499999999999993</v>
      </c>
      <c r="L383" s="8">
        <v>8.5399999999999991</v>
      </c>
      <c r="M383" s="8">
        <v>8.67</v>
      </c>
    </row>
    <row r="384" spans="1:13" ht="15.75" thickBot="1" x14ac:dyDescent="0.3">
      <c r="A384" s="2">
        <v>41118</v>
      </c>
      <c r="B384" s="8">
        <v>9.85</v>
      </c>
      <c r="C384" s="8">
        <v>9.7100000000000009</v>
      </c>
      <c r="D384" s="8">
        <v>9.58</v>
      </c>
      <c r="E384" s="8">
        <v>9.4600000000000009</v>
      </c>
      <c r="F384" s="8">
        <v>9.11</v>
      </c>
      <c r="G384" s="8">
        <v>8.91</v>
      </c>
      <c r="H384" s="8">
        <v>8.65</v>
      </c>
      <c r="I384" s="8">
        <v>8.51</v>
      </c>
      <c r="J384" s="8">
        <v>8.4600000000000009</v>
      </c>
      <c r="K384" s="8">
        <v>8.5299999999999994</v>
      </c>
      <c r="L384" s="8">
        <v>8.6300000000000008</v>
      </c>
      <c r="M384" s="8">
        <v>8.76</v>
      </c>
    </row>
    <row r="385" spans="1:13" ht="15.75" thickBot="1" x14ac:dyDescent="0.3">
      <c r="A385" s="2">
        <v>41117</v>
      </c>
      <c r="B385" s="8">
        <v>9.91</v>
      </c>
      <c r="C385" s="8">
        <v>9.7799999999999994</v>
      </c>
      <c r="D385" s="8">
        <v>9.65</v>
      </c>
      <c r="E385" s="8">
        <v>9.5299999999999994</v>
      </c>
      <c r="F385" s="8">
        <v>9.15</v>
      </c>
      <c r="G385" s="8">
        <v>8.9499999999999993</v>
      </c>
      <c r="H385" s="8">
        <v>8.6999999999999993</v>
      </c>
      <c r="I385" s="8">
        <v>8.58</v>
      </c>
      <c r="J385" s="8">
        <v>8.56</v>
      </c>
      <c r="K385" s="8">
        <v>8.65</v>
      </c>
      <c r="L385" s="8">
        <v>8.75</v>
      </c>
      <c r="M385" s="8">
        <v>8.8800000000000008</v>
      </c>
    </row>
    <row r="386" spans="1:13" ht="15.75" thickBot="1" x14ac:dyDescent="0.3">
      <c r="A386" s="2">
        <v>41116</v>
      </c>
      <c r="B386" s="8">
        <v>9.9499999999999993</v>
      </c>
      <c r="C386" s="8">
        <v>9.82</v>
      </c>
      <c r="D386" s="8">
        <v>9.6999999999999993</v>
      </c>
      <c r="E386" s="8">
        <v>9.58</v>
      </c>
      <c r="F386" s="8">
        <v>9.23</v>
      </c>
      <c r="G386" s="8">
        <v>9.0500000000000007</v>
      </c>
      <c r="H386" s="8">
        <v>8.7799999999999994</v>
      </c>
      <c r="I386" s="8">
        <v>8.64</v>
      </c>
      <c r="J386" s="8">
        <v>8.59</v>
      </c>
      <c r="K386" s="8">
        <v>8.66</v>
      </c>
      <c r="L386" s="8">
        <v>8.76</v>
      </c>
      <c r="M386" s="8">
        <v>8.9</v>
      </c>
    </row>
    <row r="387" spans="1:13" ht="15.75" thickBot="1" x14ac:dyDescent="0.3">
      <c r="A387" s="2">
        <v>41115</v>
      </c>
      <c r="B387" s="8">
        <v>9.9600000000000009</v>
      </c>
      <c r="C387" s="8">
        <v>9.83</v>
      </c>
      <c r="D387" s="8">
        <v>9.7100000000000009</v>
      </c>
      <c r="E387" s="8">
        <v>9.6</v>
      </c>
      <c r="F387" s="8">
        <v>9.26</v>
      </c>
      <c r="G387" s="8">
        <v>9.07</v>
      </c>
      <c r="H387" s="8">
        <v>8.81</v>
      </c>
      <c r="I387" s="8">
        <v>8.68</v>
      </c>
      <c r="J387" s="8">
        <v>8.66</v>
      </c>
      <c r="K387" s="8">
        <v>8.74</v>
      </c>
      <c r="L387" s="8">
        <v>8.85</v>
      </c>
      <c r="M387" s="8">
        <v>8.99</v>
      </c>
    </row>
    <row r="388" spans="1:13" ht="15.75" thickBot="1" x14ac:dyDescent="0.3">
      <c r="A388" s="2">
        <v>41114</v>
      </c>
      <c r="B388" s="8">
        <v>9.99</v>
      </c>
      <c r="C388" s="8">
        <v>9.86</v>
      </c>
      <c r="D388" s="8">
        <v>9.73</v>
      </c>
      <c r="E388" s="8">
        <v>9.6199999999999992</v>
      </c>
      <c r="F388" s="8">
        <v>9.26</v>
      </c>
      <c r="G388" s="8">
        <v>9.02</v>
      </c>
      <c r="H388" s="8">
        <v>8.76</v>
      </c>
      <c r="I388" s="8">
        <v>8.64</v>
      </c>
      <c r="J388" s="8">
        <v>8.61</v>
      </c>
      <c r="K388" s="8">
        <v>8.6999999999999993</v>
      </c>
      <c r="L388" s="8">
        <v>8.8000000000000007</v>
      </c>
      <c r="M388" s="8">
        <v>8.93</v>
      </c>
    </row>
    <row r="389" spans="1:13" ht="15.75" thickBot="1" x14ac:dyDescent="0.3">
      <c r="A389" s="2">
        <v>41111</v>
      </c>
      <c r="B389" s="8">
        <v>10</v>
      </c>
      <c r="C389" s="8">
        <v>9.86</v>
      </c>
      <c r="D389" s="8">
        <v>9.73</v>
      </c>
      <c r="E389" s="8">
        <v>9.6199999999999992</v>
      </c>
      <c r="F389" s="8">
        <v>9.26</v>
      </c>
      <c r="G389" s="8">
        <v>9.07</v>
      </c>
      <c r="H389" s="8">
        <v>8.8000000000000007</v>
      </c>
      <c r="I389" s="8">
        <v>8.66</v>
      </c>
      <c r="J389" s="8">
        <v>8.6</v>
      </c>
      <c r="K389" s="8">
        <v>8.68</v>
      </c>
      <c r="L389" s="8">
        <v>8.7799999999999994</v>
      </c>
      <c r="M389" s="8">
        <v>8.93</v>
      </c>
    </row>
    <row r="390" spans="1:13" ht="15.75" thickBot="1" x14ac:dyDescent="0.3">
      <c r="A390" s="2">
        <v>41110</v>
      </c>
      <c r="B390" s="8">
        <v>9.98</v>
      </c>
      <c r="C390" s="8">
        <v>9.84</v>
      </c>
      <c r="D390" s="8">
        <v>9.7100000000000009</v>
      </c>
      <c r="E390" s="8">
        <v>9.59</v>
      </c>
      <c r="F390" s="8">
        <v>9.23</v>
      </c>
      <c r="G390" s="8">
        <v>9.02</v>
      </c>
      <c r="H390" s="8">
        <v>8.75</v>
      </c>
      <c r="I390" s="8">
        <v>8.6</v>
      </c>
      <c r="J390" s="8">
        <v>8.5500000000000007</v>
      </c>
      <c r="K390" s="8">
        <v>8.6300000000000008</v>
      </c>
      <c r="L390" s="8">
        <v>8.74</v>
      </c>
      <c r="M390" s="8">
        <v>8.89</v>
      </c>
    </row>
    <row r="391" spans="1:13" ht="15.75" thickBot="1" x14ac:dyDescent="0.3">
      <c r="A391" s="2">
        <v>41109</v>
      </c>
      <c r="B391" s="8">
        <v>9.98</v>
      </c>
      <c r="C391" s="8">
        <v>9.84</v>
      </c>
      <c r="D391" s="8">
        <v>9.7200000000000006</v>
      </c>
      <c r="E391" s="8">
        <v>9.59</v>
      </c>
      <c r="F391" s="8">
        <v>9.1999999999999993</v>
      </c>
      <c r="G391" s="8">
        <v>8.9700000000000006</v>
      </c>
      <c r="H391" s="8">
        <v>8.6999999999999993</v>
      </c>
      <c r="I391" s="8">
        <v>8.56</v>
      </c>
      <c r="J391" s="8">
        <v>8.52</v>
      </c>
      <c r="K391" s="8">
        <v>8.61</v>
      </c>
      <c r="L391" s="8">
        <v>8.7200000000000006</v>
      </c>
      <c r="M391" s="8">
        <v>8.8800000000000008</v>
      </c>
    </row>
    <row r="392" spans="1:13" ht="15.75" thickBot="1" x14ac:dyDescent="0.3">
      <c r="A392" s="2">
        <v>41108</v>
      </c>
      <c r="B392" s="8">
        <v>9.98</v>
      </c>
      <c r="C392" s="8">
        <v>9.84</v>
      </c>
      <c r="D392" s="8">
        <v>9.7200000000000006</v>
      </c>
      <c r="E392" s="8">
        <v>9.6</v>
      </c>
      <c r="F392" s="8">
        <v>9.23</v>
      </c>
      <c r="G392" s="8">
        <v>8.99</v>
      </c>
      <c r="H392" s="8">
        <v>8.69</v>
      </c>
      <c r="I392" s="8">
        <v>8.5399999999999991</v>
      </c>
      <c r="J392" s="8">
        <v>8.49</v>
      </c>
      <c r="K392" s="8">
        <v>8.58</v>
      </c>
      <c r="L392" s="8">
        <v>8.69</v>
      </c>
      <c r="M392" s="8">
        <v>8.85</v>
      </c>
    </row>
    <row r="393" spans="1:13" ht="15.75" thickBot="1" x14ac:dyDescent="0.3">
      <c r="A393" s="2">
        <v>41107</v>
      </c>
      <c r="B393" s="8">
        <v>10.09</v>
      </c>
      <c r="C393" s="8">
        <v>9.92</v>
      </c>
      <c r="D393" s="8">
        <v>9.76</v>
      </c>
      <c r="E393" s="8">
        <v>9.61</v>
      </c>
      <c r="F393" s="8">
        <v>9.16</v>
      </c>
      <c r="G393" s="8">
        <v>8.91</v>
      </c>
      <c r="H393" s="8">
        <v>8.65</v>
      </c>
      <c r="I393" s="8">
        <v>8.5399999999999991</v>
      </c>
      <c r="J393" s="8">
        <v>8.51</v>
      </c>
      <c r="K393" s="8">
        <v>8.6199999999999992</v>
      </c>
      <c r="L393" s="8">
        <v>8.74</v>
      </c>
      <c r="M393" s="8">
        <v>8.89</v>
      </c>
    </row>
    <row r="394" spans="1:13" ht="15.75" thickBot="1" x14ac:dyDescent="0.3">
      <c r="A394" s="2">
        <v>41104</v>
      </c>
      <c r="B394" s="8">
        <v>10.07</v>
      </c>
      <c r="C394" s="8">
        <v>9.91</v>
      </c>
      <c r="D394" s="8">
        <v>9.75</v>
      </c>
      <c r="E394" s="8">
        <v>9.61</v>
      </c>
      <c r="F394" s="8">
        <v>9.16</v>
      </c>
      <c r="G394" s="8">
        <v>8.91</v>
      </c>
      <c r="H394" s="8">
        <v>8.6300000000000008</v>
      </c>
      <c r="I394" s="8">
        <v>8.48</v>
      </c>
      <c r="J394" s="8">
        <v>8.43</v>
      </c>
      <c r="K394" s="8">
        <v>8.52</v>
      </c>
      <c r="L394" s="8">
        <v>8.64</v>
      </c>
      <c r="M394" s="8">
        <v>8.8000000000000007</v>
      </c>
    </row>
    <row r="395" spans="1:13" ht="15.75" thickBot="1" x14ac:dyDescent="0.3">
      <c r="A395" s="2">
        <v>41103</v>
      </c>
      <c r="B395" s="8">
        <v>10.08</v>
      </c>
      <c r="C395" s="8">
        <v>9.92</v>
      </c>
      <c r="D395" s="8">
        <v>9.76</v>
      </c>
      <c r="E395" s="8">
        <v>9.61</v>
      </c>
      <c r="F395" s="8">
        <v>9.15</v>
      </c>
      <c r="G395" s="8">
        <v>8.9</v>
      </c>
      <c r="H395" s="8">
        <v>8.59</v>
      </c>
      <c r="I395" s="8">
        <v>8.44</v>
      </c>
      <c r="J395" s="8">
        <v>8.39</v>
      </c>
      <c r="K395" s="8">
        <v>8.48</v>
      </c>
      <c r="L395" s="8">
        <v>8.61</v>
      </c>
      <c r="M395" s="8">
        <v>8.7799999999999994</v>
      </c>
    </row>
    <row r="396" spans="1:13" ht="15.75" thickBot="1" x14ac:dyDescent="0.3">
      <c r="A396" s="2">
        <v>41102</v>
      </c>
      <c r="B396" s="8">
        <v>9.9700000000000006</v>
      </c>
      <c r="C396" s="8">
        <v>9.84</v>
      </c>
      <c r="D396" s="8">
        <v>9.7200000000000006</v>
      </c>
      <c r="E396" s="8">
        <v>9.6</v>
      </c>
      <c r="F396" s="8">
        <v>9.23</v>
      </c>
      <c r="G396" s="8">
        <v>9</v>
      </c>
      <c r="H396" s="8">
        <v>8.67</v>
      </c>
      <c r="I396" s="8">
        <v>8.48</v>
      </c>
      <c r="J396" s="8">
        <v>8.3699999999999992</v>
      </c>
      <c r="K396" s="8">
        <v>8.43</v>
      </c>
      <c r="L396" s="8">
        <v>8.5399999999999991</v>
      </c>
      <c r="M396" s="8">
        <v>8.73</v>
      </c>
    </row>
    <row r="397" spans="1:13" ht="15.75" thickBot="1" x14ac:dyDescent="0.3">
      <c r="A397" s="2">
        <v>41101</v>
      </c>
      <c r="B397" s="8">
        <v>9.94</v>
      </c>
      <c r="C397" s="8">
        <v>9.82</v>
      </c>
      <c r="D397" s="8">
        <v>9.6999999999999993</v>
      </c>
      <c r="E397" s="8">
        <v>9.59</v>
      </c>
      <c r="F397" s="8">
        <v>9.23</v>
      </c>
      <c r="G397" s="8">
        <v>8.9499999999999993</v>
      </c>
      <c r="H397" s="8">
        <v>8.6</v>
      </c>
      <c r="I397" s="8">
        <v>8.41</v>
      </c>
      <c r="J397" s="8">
        <v>8.3000000000000007</v>
      </c>
      <c r="K397" s="8">
        <v>8.36</v>
      </c>
      <c r="L397" s="8">
        <v>8.48</v>
      </c>
      <c r="M397" s="8">
        <v>8.66</v>
      </c>
    </row>
    <row r="398" spans="1:13" ht="15.75" thickBot="1" x14ac:dyDescent="0.3">
      <c r="A398" s="2">
        <v>41100</v>
      </c>
      <c r="B398" s="8">
        <v>9.89</v>
      </c>
      <c r="C398" s="8">
        <v>9.7899999999999991</v>
      </c>
      <c r="D398" s="8">
        <v>9.69</v>
      </c>
      <c r="E398" s="8">
        <v>9.6</v>
      </c>
      <c r="F398" s="8">
        <v>9.2899999999999991</v>
      </c>
      <c r="G398" s="8">
        <v>9.0399999999999991</v>
      </c>
      <c r="H398" s="8">
        <v>8.69</v>
      </c>
      <c r="I398" s="8">
        <v>8.4700000000000006</v>
      </c>
      <c r="J398" s="8">
        <v>8.32</v>
      </c>
      <c r="K398" s="8">
        <v>8.33</v>
      </c>
      <c r="L398" s="8">
        <v>8.41</v>
      </c>
      <c r="M398" s="8">
        <v>8.56</v>
      </c>
    </row>
    <row r="399" spans="1:13" ht="15.75" thickBot="1" x14ac:dyDescent="0.3">
      <c r="A399" s="2">
        <v>41097</v>
      </c>
      <c r="B399" s="8">
        <v>9.89</v>
      </c>
      <c r="C399" s="8">
        <v>9.7899999999999991</v>
      </c>
      <c r="D399" s="8">
        <v>9.69</v>
      </c>
      <c r="E399" s="8">
        <v>9.61</v>
      </c>
      <c r="F399" s="8">
        <v>9.33</v>
      </c>
      <c r="G399" s="8">
        <v>9.1199999999999992</v>
      </c>
      <c r="H399" s="8">
        <v>8.77</v>
      </c>
      <c r="I399" s="8">
        <v>8.5399999999999991</v>
      </c>
      <c r="J399" s="8">
        <v>8.36</v>
      </c>
      <c r="K399" s="8">
        <v>8.34</v>
      </c>
      <c r="L399" s="8">
        <v>8.41</v>
      </c>
      <c r="M399" s="8">
        <v>8.5299999999999994</v>
      </c>
    </row>
    <row r="400" spans="1:13" ht="15.75" thickBot="1" x14ac:dyDescent="0.3">
      <c r="A400" s="2">
        <v>41096</v>
      </c>
      <c r="B400" s="8">
        <v>9.92</v>
      </c>
      <c r="C400" s="8">
        <v>9.81</v>
      </c>
      <c r="D400" s="8">
        <v>9.7100000000000009</v>
      </c>
      <c r="E400" s="8">
        <v>9.61</v>
      </c>
      <c r="F400" s="8">
        <v>9.3000000000000007</v>
      </c>
      <c r="G400" s="8">
        <v>9.1199999999999992</v>
      </c>
      <c r="H400" s="8">
        <v>8.7799999999999994</v>
      </c>
      <c r="I400" s="8">
        <v>8.5299999999999994</v>
      </c>
      <c r="J400" s="8">
        <v>8.33</v>
      </c>
      <c r="K400" s="8">
        <v>8.26</v>
      </c>
      <c r="L400" s="8">
        <v>8.2899999999999991</v>
      </c>
      <c r="M400" s="8">
        <v>8.39</v>
      </c>
    </row>
    <row r="401" spans="1:13" ht="15.75" thickBot="1" x14ac:dyDescent="0.3">
      <c r="A401" s="2">
        <v>41095</v>
      </c>
      <c r="B401" s="8">
        <v>10.050000000000001</v>
      </c>
      <c r="C401" s="8">
        <v>9.92</v>
      </c>
      <c r="D401" s="8">
        <v>9.8000000000000007</v>
      </c>
      <c r="E401" s="8">
        <v>9.68</v>
      </c>
      <c r="F401" s="8">
        <v>9.2899999999999991</v>
      </c>
      <c r="G401" s="8">
        <v>9.0500000000000007</v>
      </c>
      <c r="H401" s="8">
        <v>8.7100000000000009</v>
      </c>
      <c r="I401" s="8">
        <v>8.5</v>
      </c>
      <c r="J401" s="8">
        <v>8.35</v>
      </c>
      <c r="K401" s="8">
        <v>8.34</v>
      </c>
      <c r="L401" s="8">
        <v>8.4</v>
      </c>
      <c r="M401" s="8">
        <v>8.5</v>
      </c>
    </row>
    <row r="402" spans="1:13" ht="15.75" thickBot="1" x14ac:dyDescent="0.3">
      <c r="A402" s="2">
        <v>41094</v>
      </c>
      <c r="B402" s="8">
        <v>10.130000000000001</v>
      </c>
      <c r="C402" s="8">
        <v>9.98</v>
      </c>
      <c r="D402" s="8">
        <v>9.83</v>
      </c>
      <c r="E402" s="8">
        <v>9.6999999999999993</v>
      </c>
      <c r="F402" s="8">
        <v>9.26</v>
      </c>
      <c r="G402" s="8">
        <v>8.98</v>
      </c>
      <c r="H402" s="8">
        <v>8.64</v>
      </c>
      <c r="I402" s="8">
        <v>8.4600000000000009</v>
      </c>
      <c r="J402" s="8">
        <v>8.35</v>
      </c>
      <c r="K402" s="8">
        <v>8.3800000000000008</v>
      </c>
      <c r="L402" s="8">
        <v>8.4499999999999993</v>
      </c>
      <c r="M402" s="8">
        <v>8.56</v>
      </c>
    </row>
    <row r="403" spans="1:13" ht="15.75" thickBot="1" x14ac:dyDescent="0.3">
      <c r="A403" s="2">
        <v>41093</v>
      </c>
      <c r="B403" s="8">
        <v>10.11</v>
      </c>
      <c r="C403" s="8">
        <v>9.9499999999999993</v>
      </c>
      <c r="D403" s="8">
        <v>9.81</v>
      </c>
      <c r="E403" s="8">
        <v>9.67</v>
      </c>
      <c r="F403" s="8">
        <v>9.2200000000000006</v>
      </c>
      <c r="G403" s="8">
        <v>8.93</v>
      </c>
      <c r="H403" s="8">
        <v>8.5399999999999991</v>
      </c>
      <c r="I403" s="8">
        <v>8.33</v>
      </c>
      <c r="J403" s="8">
        <v>8.2200000000000006</v>
      </c>
      <c r="K403" s="8">
        <v>8.24</v>
      </c>
      <c r="L403" s="8">
        <v>8.3000000000000007</v>
      </c>
      <c r="M403" s="8">
        <v>8.39</v>
      </c>
    </row>
    <row r="404" spans="1:13" ht="15.75" thickBot="1" x14ac:dyDescent="0.3">
      <c r="A404" s="2">
        <v>41090</v>
      </c>
      <c r="B404" s="8">
        <v>10.14</v>
      </c>
      <c r="C404" s="8">
        <v>9.9700000000000006</v>
      </c>
      <c r="D404" s="8">
        <v>9.81</v>
      </c>
      <c r="E404" s="8">
        <v>9.66</v>
      </c>
      <c r="F404" s="8">
        <v>9.2100000000000009</v>
      </c>
      <c r="G404" s="8">
        <v>8.91</v>
      </c>
      <c r="H404" s="8">
        <v>8.5</v>
      </c>
      <c r="I404" s="8">
        <v>8.2899999999999991</v>
      </c>
      <c r="J404" s="8">
        <v>8.1999999999999993</v>
      </c>
      <c r="K404" s="8">
        <v>8.24</v>
      </c>
      <c r="L404" s="8">
        <v>8.3000000000000007</v>
      </c>
      <c r="M404" s="8">
        <v>8.36</v>
      </c>
    </row>
    <row r="405" spans="1:13" ht="15.75" thickBot="1" x14ac:dyDescent="0.3">
      <c r="A405" s="2">
        <v>41089</v>
      </c>
      <c r="B405" s="8">
        <v>10.06</v>
      </c>
      <c r="C405" s="8">
        <v>9.91</v>
      </c>
      <c r="D405" s="8">
        <v>9.7799999999999994</v>
      </c>
      <c r="E405" s="8">
        <v>9.66</v>
      </c>
      <c r="F405" s="8">
        <v>9.26</v>
      </c>
      <c r="G405" s="8">
        <v>8.9499999999999993</v>
      </c>
      <c r="H405" s="8">
        <v>8.5399999999999991</v>
      </c>
      <c r="I405" s="8">
        <v>8.33</v>
      </c>
      <c r="J405" s="8">
        <v>8.25</v>
      </c>
      <c r="K405" s="8">
        <v>8.25</v>
      </c>
      <c r="L405" s="8">
        <v>8.27</v>
      </c>
      <c r="M405" s="8">
        <v>8.2899999999999991</v>
      </c>
    </row>
    <row r="406" spans="1:13" ht="15.75" thickBot="1" x14ac:dyDescent="0.3">
      <c r="A406" s="2">
        <v>41088</v>
      </c>
      <c r="B406" s="8">
        <v>10.06</v>
      </c>
      <c r="C406" s="8">
        <v>9.91</v>
      </c>
      <c r="D406" s="8">
        <v>9.7799999999999994</v>
      </c>
      <c r="E406" s="8">
        <v>9.67</v>
      </c>
      <c r="F406" s="8">
        <v>9.2899999999999991</v>
      </c>
      <c r="G406" s="8">
        <v>9</v>
      </c>
      <c r="H406" s="8">
        <v>8.6199999999999992</v>
      </c>
      <c r="I406" s="8">
        <v>8.4499999999999993</v>
      </c>
      <c r="J406" s="8">
        <v>8.39</v>
      </c>
      <c r="K406" s="8">
        <v>8.3800000000000008</v>
      </c>
      <c r="L406" s="8">
        <v>8.39</v>
      </c>
      <c r="M406" s="8">
        <v>8.39</v>
      </c>
    </row>
    <row r="407" spans="1:13" ht="15.75" thickBot="1" x14ac:dyDescent="0.3">
      <c r="A407" s="2">
        <v>41087</v>
      </c>
      <c r="B407" s="8">
        <v>10.15</v>
      </c>
      <c r="C407" s="8">
        <v>9.9700000000000006</v>
      </c>
      <c r="D407" s="8">
        <v>9.81</v>
      </c>
      <c r="E407" s="8">
        <v>9.67</v>
      </c>
      <c r="F407" s="8">
        <v>9.25</v>
      </c>
      <c r="G407" s="8">
        <v>8.9600000000000009</v>
      </c>
      <c r="H407" s="8">
        <v>8.64</v>
      </c>
      <c r="I407" s="8">
        <v>8.49</v>
      </c>
      <c r="J407" s="8">
        <v>8.41</v>
      </c>
      <c r="K407" s="8">
        <v>8.39</v>
      </c>
      <c r="L407" s="8">
        <v>8.39</v>
      </c>
      <c r="M407" s="8">
        <v>8.3800000000000008</v>
      </c>
    </row>
    <row r="408" spans="1:13" ht="15.75" thickBot="1" x14ac:dyDescent="0.3">
      <c r="A408" s="2">
        <v>41086</v>
      </c>
      <c r="B408" s="8">
        <v>10.18</v>
      </c>
      <c r="C408" s="8">
        <v>10.01</v>
      </c>
      <c r="D408" s="8">
        <v>9.86</v>
      </c>
      <c r="E408" s="8">
        <v>9.73</v>
      </c>
      <c r="F408" s="8">
        <v>9.32</v>
      </c>
      <c r="G408" s="8">
        <v>9.0299999999999994</v>
      </c>
      <c r="H408" s="8">
        <v>8.7200000000000006</v>
      </c>
      <c r="I408" s="8">
        <v>8.58</v>
      </c>
      <c r="J408" s="8">
        <v>8.51</v>
      </c>
      <c r="K408" s="8">
        <v>8.49</v>
      </c>
      <c r="L408" s="8">
        <v>8.4700000000000006</v>
      </c>
      <c r="M408" s="8">
        <v>8.44</v>
      </c>
    </row>
    <row r="409" spans="1:13" ht="15.75" thickBot="1" x14ac:dyDescent="0.3">
      <c r="A409" s="2">
        <v>41083</v>
      </c>
      <c r="B409" s="8">
        <v>10.5</v>
      </c>
      <c r="C409" s="8">
        <v>10.24</v>
      </c>
      <c r="D409" s="8">
        <v>10.02</v>
      </c>
      <c r="E409" s="8">
        <v>9.83</v>
      </c>
      <c r="F409" s="8">
        <v>9.32</v>
      </c>
      <c r="G409" s="8">
        <v>9.0500000000000007</v>
      </c>
      <c r="H409" s="8">
        <v>8.7899999999999991</v>
      </c>
      <c r="I409" s="8">
        <v>8.69</v>
      </c>
      <c r="J409" s="8">
        <v>8.6199999999999992</v>
      </c>
      <c r="K409" s="8">
        <v>8.58</v>
      </c>
      <c r="L409" s="8">
        <v>8.5500000000000007</v>
      </c>
      <c r="M409" s="8">
        <v>8.52</v>
      </c>
    </row>
    <row r="410" spans="1:13" ht="15.75" thickBot="1" x14ac:dyDescent="0.3">
      <c r="A410" s="2">
        <v>41082</v>
      </c>
      <c r="B410" s="8">
        <v>10.45</v>
      </c>
      <c r="C410" s="8">
        <v>10.18</v>
      </c>
      <c r="D410" s="8">
        <v>9.9600000000000009</v>
      </c>
      <c r="E410" s="8">
        <v>9.77</v>
      </c>
      <c r="F410" s="8">
        <v>9.25</v>
      </c>
      <c r="G410" s="8">
        <v>8.98</v>
      </c>
      <c r="H410" s="8">
        <v>8.7200000000000006</v>
      </c>
      <c r="I410" s="8">
        <v>8.61</v>
      </c>
      <c r="J410" s="8">
        <v>8.5399999999999991</v>
      </c>
      <c r="K410" s="8">
        <v>8.5</v>
      </c>
      <c r="L410" s="8">
        <v>8.4700000000000006</v>
      </c>
      <c r="M410" s="8">
        <v>8.43</v>
      </c>
    </row>
    <row r="411" spans="1:13" ht="15.75" thickBot="1" x14ac:dyDescent="0.3">
      <c r="A411" s="2">
        <v>41081</v>
      </c>
      <c r="B411" s="8">
        <v>10.130000000000001</v>
      </c>
      <c r="C411" s="8">
        <v>9.99</v>
      </c>
      <c r="D411" s="8">
        <v>9.86</v>
      </c>
      <c r="E411" s="8">
        <v>9.74</v>
      </c>
      <c r="F411" s="8">
        <v>9.3699999999999992</v>
      </c>
      <c r="G411" s="8">
        <v>9.11</v>
      </c>
      <c r="H411" s="8">
        <v>8.8000000000000007</v>
      </c>
      <c r="I411" s="8">
        <v>8.65</v>
      </c>
      <c r="J411" s="8">
        <v>8.5399999999999991</v>
      </c>
      <c r="K411" s="8">
        <v>8.4499999999999993</v>
      </c>
      <c r="L411" s="8">
        <v>8.41</v>
      </c>
      <c r="M411" s="8">
        <v>8.35</v>
      </c>
    </row>
    <row r="412" spans="1:13" ht="15.75" thickBot="1" x14ac:dyDescent="0.3">
      <c r="A412" s="2">
        <v>41080</v>
      </c>
      <c r="B412" s="8">
        <v>10.19</v>
      </c>
      <c r="C412" s="8">
        <v>10.029999999999999</v>
      </c>
      <c r="D412" s="8">
        <v>9.89</v>
      </c>
      <c r="E412" s="8">
        <v>9.77</v>
      </c>
      <c r="F412" s="8">
        <v>9.3699999999999992</v>
      </c>
      <c r="G412" s="8">
        <v>9.1199999999999992</v>
      </c>
      <c r="H412" s="8">
        <v>8.83</v>
      </c>
      <c r="I412" s="8">
        <v>8.68</v>
      </c>
      <c r="J412" s="8">
        <v>8.56</v>
      </c>
      <c r="K412" s="8">
        <v>8.48</v>
      </c>
      <c r="L412" s="8">
        <v>8.44</v>
      </c>
      <c r="M412" s="8">
        <v>8.4</v>
      </c>
    </row>
    <row r="413" spans="1:13" ht="15.75" thickBot="1" x14ac:dyDescent="0.3">
      <c r="A413" s="2">
        <v>41079</v>
      </c>
      <c r="B413" s="8">
        <v>10.3</v>
      </c>
      <c r="C413" s="8">
        <v>10.1</v>
      </c>
      <c r="D413" s="8">
        <v>9.93</v>
      </c>
      <c r="E413" s="8">
        <v>9.7799999999999994</v>
      </c>
      <c r="F413" s="8">
        <v>9.33</v>
      </c>
      <c r="G413" s="8">
        <v>9.08</v>
      </c>
      <c r="H413" s="8">
        <v>8.82</v>
      </c>
      <c r="I413" s="8">
        <v>8.68</v>
      </c>
      <c r="J413" s="8">
        <v>8.56</v>
      </c>
      <c r="K413" s="8">
        <v>8.48</v>
      </c>
      <c r="L413" s="8">
        <v>8.4499999999999993</v>
      </c>
      <c r="M413" s="8">
        <v>8.42</v>
      </c>
    </row>
    <row r="414" spans="1:13" ht="15.75" thickBot="1" x14ac:dyDescent="0.3">
      <c r="A414" s="2">
        <v>41076</v>
      </c>
      <c r="B414" s="8">
        <v>10.39</v>
      </c>
      <c r="C414" s="8">
        <v>10.19</v>
      </c>
      <c r="D414" s="8">
        <v>10.01</v>
      </c>
      <c r="E414" s="8">
        <v>9.85</v>
      </c>
      <c r="F414" s="8">
        <v>9.42</v>
      </c>
      <c r="G414" s="8">
        <v>9.18</v>
      </c>
      <c r="H414" s="8">
        <v>8.94</v>
      </c>
      <c r="I414" s="8">
        <v>8.7899999999999991</v>
      </c>
      <c r="J414" s="8">
        <v>8.64</v>
      </c>
      <c r="K414" s="8">
        <v>8.57</v>
      </c>
      <c r="L414" s="8">
        <v>8.5399999999999991</v>
      </c>
      <c r="M414" s="8">
        <v>8.51</v>
      </c>
    </row>
    <row r="415" spans="1:13" ht="15.75" thickBot="1" x14ac:dyDescent="0.3">
      <c r="A415" s="2">
        <v>41075</v>
      </c>
      <c r="B415" s="8">
        <v>10.199999999999999</v>
      </c>
      <c r="C415" s="8">
        <v>10.039999999999999</v>
      </c>
      <c r="D415" s="8">
        <v>9.9</v>
      </c>
      <c r="E415" s="8">
        <v>9.7799999999999994</v>
      </c>
      <c r="F415" s="8">
        <v>9.43</v>
      </c>
      <c r="G415" s="8">
        <v>9.2200000000000006</v>
      </c>
      <c r="H415" s="8">
        <v>8.99</v>
      </c>
      <c r="I415" s="8">
        <v>8.85</v>
      </c>
      <c r="J415" s="8">
        <v>8.7100000000000009</v>
      </c>
      <c r="K415" s="8">
        <v>8.64</v>
      </c>
      <c r="L415" s="8">
        <v>8.6300000000000008</v>
      </c>
      <c r="M415" s="8">
        <v>8.6</v>
      </c>
    </row>
    <row r="416" spans="1:13" ht="15.75" thickBot="1" x14ac:dyDescent="0.3">
      <c r="A416" s="2">
        <v>41074</v>
      </c>
      <c r="B416" s="8">
        <v>10.26</v>
      </c>
      <c r="C416" s="8">
        <v>10.1</v>
      </c>
      <c r="D416" s="8">
        <v>9.9499999999999993</v>
      </c>
      <c r="E416" s="8">
        <v>9.81</v>
      </c>
      <c r="F416" s="8">
        <v>9.41</v>
      </c>
      <c r="G416" s="8">
        <v>9.19</v>
      </c>
      <c r="H416" s="8">
        <v>8.92</v>
      </c>
      <c r="I416" s="8">
        <v>8.77</v>
      </c>
      <c r="J416" s="8">
        <v>8.65</v>
      </c>
      <c r="K416" s="8">
        <v>8.57</v>
      </c>
      <c r="L416" s="8">
        <v>8.5500000000000007</v>
      </c>
      <c r="M416" s="8">
        <v>8.52</v>
      </c>
    </row>
    <row r="417" spans="1:13" ht="15.75" thickBot="1" x14ac:dyDescent="0.3">
      <c r="A417" s="2">
        <v>41073</v>
      </c>
      <c r="B417" s="8">
        <v>9.9700000000000006</v>
      </c>
      <c r="C417" s="8">
        <v>9.8699999999999992</v>
      </c>
      <c r="D417" s="8">
        <v>9.7799999999999994</v>
      </c>
      <c r="E417" s="8">
        <v>9.69</v>
      </c>
      <c r="F417" s="8">
        <v>9.39</v>
      </c>
      <c r="G417" s="8">
        <v>9.18</v>
      </c>
      <c r="H417" s="8">
        <v>8.9600000000000009</v>
      </c>
      <c r="I417" s="8">
        <v>8.83</v>
      </c>
      <c r="J417" s="8">
        <v>8.67</v>
      </c>
      <c r="K417" s="8">
        <v>8.5399999999999991</v>
      </c>
      <c r="L417" s="8">
        <v>8.4700000000000006</v>
      </c>
      <c r="M417" s="8">
        <v>8.42</v>
      </c>
    </row>
    <row r="418" spans="1:13" ht="15.75" thickBot="1" x14ac:dyDescent="0.3">
      <c r="A418" s="2">
        <v>41069</v>
      </c>
      <c r="B418" s="8">
        <v>9.9600000000000009</v>
      </c>
      <c r="C418" s="8">
        <v>9.85</v>
      </c>
      <c r="D418" s="8">
        <v>9.75</v>
      </c>
      <c r="E418" s="8">
        <v>9.66</v>
      </c>
      <c r="F418" s="8">
        <v>9.3699999999999992</v>
      </c>
      <c r="G418" s="8">
        <v>9.15</v>
      </c>
      <c r="H418" s="8">
        <v>8.89</v>
      </c>
      <c r="I418" s="8">
        <v>8.7200000000000006</v>
      </c>
      <c r="J418" s="8">
        <v>8.5500000000000007</v>
      </c>
      <c r="K418" s="8">
        <v>8.41</v>
      </c>
      <c r="L418" s="8">
        <v>8.35</v>
      </c>
      <c r="M418" s="8">
        <v>8.2799999999999994</v>
      </c>
    </row>
    <row r="419" spans="1:13" ht="15.75" thickBot="1" x14ac:dyDescent="0.3">
      <c r="A419" s="2">
        <v>41068</v>
      </c>
      <c r="B419" s="8">
        <v>10.119999999999999</v>
      </c>
      <c r="C419" s="8">
        <v>9.99</v>
      </c>
      <c r="D419" s="8">
        <v>9.8699999999999992</v>
      </c>
      <c r="E419" s="8">
        <v>9.76</v>
      </c>
      <c r="F419" s="8">
        <v>9.43</v>
      </c>
      <c r="G419" s="8">
        <v>9.2200000000000006</v>
      </c>
      <c r="H419" s="8">
        <v>8.94</v>
      </c>
      <c r="I419" s="8">
        <v>8.7799999999999994</v>
      </c>
      <c r="J419" s="8">
        <v>8.6199999999999992</v>
      </c>
      <c r="K419" s="8">
        <v>8.51</v>
      </c>
      <c r="L419" s="8">
        <v>8.4600000000000009</v>
      </c>
      <c r="M419" s="8">
        <v>8.42</v>
      </c>
    </row>
    <row r="420" spans="1:13" ht="15.75" thickBot="1" x14ac:dyDescent="0.3">
      <c r="A420" s="2">
        <v>41067</v>
      </c>
      <c r="B420" s="8">
        <v>10.130000000000001</v>
      </c>
      <c r="C420" s="8">
        <v>10</v>
      </c>
      <c r="D420" s="8">
        <v>9.8699999999999992</v>
      </c>
      <c r="E420" s="8">
        <v>9.76</v>
      </c>
      <c r="F420" s="8">
        <v>9.43</v>
      </c>
      <c r="G420" s="8">
        <v>9.24</v>
      </c>
      <c r="H420" s="8">
        <v>8.94</v>
      </c>
      <c r="I420" s="8">
        <v>8.74</v>
      </c>
      <c r="J420" s="8">
        <v>8.57</v>
      </c>
      <c r="K420" s="8">
        <v>8.44</v>
      </c>
      <c r="L420" s="8">
        <v>8.39</v>
      </c>
      <c r="M420" s="8">
        <v>8.33</v>
      </c>
    </row>
    <row r="421" spans="1:13" ht="15.75" thickBot="1" x14ac:dyDescent="0.3">
      <c r="A421" s="2">
        <v>41066</v>
      </c>
      <c r="B421" s="8">
        <v>10.08</v>
      </c>
      <c r="C421" s="8">
        <v>9.9700000000000006</v>
      </c>
      <c r="D421" s="8">
        <v>9.86</v>
      </c>
      <c r="E421" s="8">
        <v>9.77</v>
      </c>
      <c r="F421" s="8">
        <v>9.4700000000000006</v>
      </c>
      <c r="G421" s="8">
        <v>9.2799999999999994</v>
      </c>
      <c r="H421" s="8">
        <v>9</v>
      </c>
      <c r="I421" s="8">
        <v>8.8000000000000007</v>
      </c>
      <c r="J421" s="8">
        <v>8.6</v>
      </c>
      <c r="K421" s="8">
        <v>8.4499999999999993</v>
      </c>
      <c r="L421" s="8">
        <v>8.3699999999999992</v>
      </c>
      <c r="M421" s="8">
        <v>8.31</v>
      </c>
    </row>
    <row r="422" spans="1:13" ht="15.75" thickBot="1" x14ac:dyDescent="0.3">
      <c r="A422" s="2">
        <v>41065</v>
      </c>
      <c r="B422" s="8">
        <v>10.16</v>
      </c>
      <c r="C422" s="8">
        <v>10</v>
      </c>
      <c r="D422" s="8">
        <v>9.86</v>
      </c>
      <c r="E422" s="8">
        <v>9.75</v>
      </c>
      <c r="F422" s="8">
        <v>9.49</v>
      </c>
      <c r="G422" s="8">
        <v>9.3000000000000007</v>
      </c>
      <c r="H422" s="8">
        <v>9.0299999999999994</v>
      </c>
      <c r="I422" s="8">
        <v>8.83</v>
      </c>
      <c r="J422" s="8">
        <v>8.66</v>
      </c>
      <c r="K422" s="8">
        <v>8.5500000000000007</v>
      </c>
      <c r="L422" s="8">
        <v>8.51</v>
      </c>
      <c r="M422" s="8">
        <v>8.49</v>
      </c>
    </row>
    <row r="423" spans="1:13" ht="15.75" thickBot="1" x14ac:dyDescent="0.3">
      <c r="A423" s="2">
        <v>41062</v>
      </c>
      <c r="B423" s="8">
        <v>10.23</v>
      </c>
      <c r="C423" s="8">
        <v>10.050000000000001</v>
      </c>
      <c r="D423" s="8">
        <v>9.91</v>
      </c>
      <c r="E423" s="8">
        <v>9.7899999999999991</v>
      </c>
      <c r="F423" s="8">
        <v>9.49</v>
      </c>
      <c r="G423" s="8">
        <v>9.36</v>
      </c>
      <c r="H423" s="8">
        <v>9.15</v>
      </c>
      <c r="I423" s="8">
        <v>8.98</v>
      </c>
      <c r="J423" s="8">
        <v>8.82</v>
      </c>
      <c r="K423" s="8">
        <v>8.73</v>
      </c>
      <c r="L423" s="8">
        <v>8.7100000000000009</v>
      </c>
      <c r="M423" s="8">
        <v>8.6999999999999993</v>
      </c>
    </row>
    <row r="424" spans="1:13" ht="15.75" thickBot="1" x14ac:dyDescent="0.3">
      <c r="A424" s="2">
        <v>41061</v>
      </c>
      <c r="B424" s="8">
        <v>10.130000000000001</v>
      </c>
      <c r="C424" s="8">
        <v>9.98</v>
      </c>
      <c r="D424" s="8">
        <v>9.86</v>
      </c>
      <c r="E424" s="8">
        <v>9.77</v>
      </c>
      <c r="F424" s="8">
        <v>9.5500000000000007</v>
      </c>
      <c r="G424" s="8">
        <v>9.43</v>
      </c>
      <c r="H424" s="8">
        <v>9.2100000000000009</v>
      </c>
      <c r="I424" s="8">
        <v>9.0500000000000007</v>
      </c>
      <c r="J424" s="8">
        <v>8.93</v>
      </c>
      <c r="K424" s="8">
        <v>8.8699999999999992</v>
      </c>
      <c r="L424" s="8">
        <v>8.86</v>
      </c>
      <c r="M424" s="8">
        <v>8.86</v>
      </c>
    </row>
    <row r="425" spans="1:13" ht="15.75" thickBot="1" x14ac:dyDescent="0.3">
      <c r="A425" s="2">
        <v>41060</v>
      </c>
      <c r="B425" s="8">
        <v>10.130000000000001</v>
      </c>
      <c r="C425" s="8">
        <v>10.01</v>
      </c>
      <c r="D425" s="8">
        <v>9.89</v>
      </c>
      <c r="E425" s="8">
        <v>9.8000000000000007</v>
      </c>
      <c r="F425" s="8">
        <v>9.5500000000000007</v>
      </c>
      <c r="G425" s="8">
        <v>9.43</v>
      </c>
      <c r="H425" s="8">
        <v>9.23</v>
      </c>
      <c r="I425" s="8">
        <v>9.07</v>
      </c>
      <c r="J425" s="8">
        <v>8.92</v>
      </c>
      <c r="K425" s="8">
        <v>8.83</v>
      </c>
      <c r="L425" s="8">
        <v>8.81</v>
      </c>
      <c r="M425" s="8">
        <v>8.7899999999999991</v>
      </c>
    </row>
    <row r="426" spans="1:13" ht="15.75" thickBot="1" x14ac:dyDescent="0.3">
      <c r="A426" s="2">
        <v>41059</v>
      </c>
      <c r="B426" s="8">
        <v>10.029999999999999</v>
      </c>
      <c r="C426" s="8">
        <v>9.91</v>
      </c>
      <c r="D426" s="8">
        <v>9.8000000000000007</v>
      </c>
      <c r="E426" s="8">
        <v>9.7100000000000009</v>
      </c>
      <c r="F426" s="8">
        <v>9.4700000000000006</v>
      </c>
      <c r="G426" s="8">
        <v>9.33</v>
      </c>
      <c r="H426" s="8">
        <v>9.1300000000000008</v>
      </c>
      <c r="I426" s="8">
        <v>8.98</v>
      </c>
      <c r="J426" s="8">
        <v>8.81</v>
      </c>
      <c r="K426" s="8">
        <v>8.6999999999999993</v>
      </c>
      <c r="L426" s="8">
        <v>8.65</v>
      </c>
      <c r="M426" s="8">
        <v>8.6199999999999992</v>
      </c>
    </row>
    <row r="427" spans="1:13" ht="15.75" thickBot="1" x14ac:dyDescent="0.3">
      <c r="A427" s="2">
        <v>41058</v>
      </c>
      <c r="B427" s="8">
        <v>9.8699999999999992</v>
      </c>
      <c r="C427" s="8">
        <v>9.75</v>
      </c>
      <c r="D427" s="8">
        <v>9.66</v>
      </c>
      <c r="E427" s="8">
        <v>9.6</v>
      </c>
      <c r="F427" s="8">
        <v>9.48</v>
      </c>
      <c r="G427" s="8">
        <v>9.36</v>
      </c>
      <c r="H427" s="8">
        <v>9.1300000000000008</v>
      </c>
      <c r="I427" s="8">
        <v>8.9700000000000006</v>
      </c>
      <c r="J427" s="8">
        <v>8.83</v>
      </c>
      <c r="K427" s="8">
        <v>8.73</v>
      </c>
      <c r="L427" s="8">
        <v>8.69</v>
      </c>
      <c r="M427" s="8">
        <v>8.65</v>
      </c>
    </row>
    <row r="428" spans="1:13" ht="15.75" thickBot="1" x14ac:dyDescent="0.3">
      <c r="A428" s="2">
        <v>41055</v>
      </c>
      <c r="B428" s="8">
        <v>9.74</v>
      </c>
      <c r="C428" s="8">
        <v>9.69</v>
      </c>
      <c r="D428" s="8">
        <v>9.64</v>
      </c>
      <c r="E428" s="8">
        <v>9.6</v>
      </c>
      <c r="F428" s="8">
        <v>9.4499999999999993</v>
      </c>
      <c r="G428" s="8">
        <v>9.32</v>
      </c>
      <c r="H428" s="8">
        <v>9.1199999999999992</v>
      </c>
      <c r="I428" s="8">
        <v>8.9700000000000006</v>
      </c>
      <c r="J428" s="8">
        <v>8.83</v>
      </c>
      <c r="K428" s="8">
        <v>8.6999999999999993</v>
      </c>
      <c r="L428" s="8">
        <v>8.6300000000000008</v>
      </c>
      <c r="M428" s="8">
        <v>8.57</v>
      </c>
    </row>
    <row r="429" spans="1:13" ht="15.75" thickBot="1" x14ac:dyDescent="0.3">
      <c r="A429" s="2">
        <v>41054</v>
      </c>
      <c r="B429" s="8">
        <v>9.6300000000000008</v>
      </c>
      <c r="C429" s="8">
        <v>9.59</v>
      </c>
      <c r="D429" s="8">
        <v>9.56</v>
      </c>
      <c r="E429" s="8">
        <v>9.5299999999999994</v>
      </c>
      <c r="F429" s="8">
        <v>9.44</v>
      </c>
      <c r="G429" s="8">
        <v>9.32</v>
      </c>
      <c r="H429" s="8">
        <v>9.11</v>
      </c>
      <c r="I429" s="8">
        <v>8.9499999999999993</v>
      </c>
      <c r="J429" s="8">
        <v>8.8000000000000007</v>
      </c>
      <c r="K429" s="8">
        <v>8.66</v>
      </c>
      <c r="L429" s="8">
        <v>8.59</v>
      </c>
      <c r="M429" s="8">
        <v>8.52</v>
      </c>
    </row>
    <row r="430" spans="1:13" ht="15.75" thickBot="1" x14ac:dyDescent="0.3">
      <c r="A430" s="2">
        <v>41053</v>
      </c>
      <c r="B430" s="8">
        <v>9.61</v>
      </c>
      <c r="C430" s="8">
        <v>9.58</v>
      </c>
      <c r="D430" s="8">
        <v>9.56</v>
      </c>
      <c r="E430" s="8">
        <v>9.5399999999999991</v>
      </c>
      <c r="F430" s="8">
        <v>9.4499999999999993</v>
      </c>
      <c r="G430" s="8">
        <v>9.33</v>
      </c>
      <c r="H430" s="8">
        <v>9.08</v>
      </c>
      <c r="I430" s="8">
        <v>8.91</v>
      </c>
      <c r="J430" s="8">
        <v>8.77</v>
      </c>
      <c r="K430" s="8">
        <v>8.65</v>
      </c>
      <c r="L430" s="8">
        <v>8.58</v>
      </c>
      <c r="M430" s="8">
        <v>8.52</v>
      </c>
    </row>
    <row r="431" spans="1:13" ht="15.75" thickBot="1" x14ac:dyDescent="0.3">
      <c r="A431" s="2">
        <v>41052</v>
      </c>
      <c r="B431" s="8">
        <v>9.59</v>
      </c>
      <c r="C431" s="8">
        <v>9.5500000000000007</v>
      </c>
      <c r="D431" s="8">
        <v>9.52</v>
      </c>
      <c r="E431" s="8">
        <v>9.5</v>
      </c>
      <c r="F431" s="8">
        <v>9.41</v>
      </c>
      <c r="G431" s="8">
        <v>9.31</v>
      </c>
      <c r="H431" s="8">
        <v>9.11</v>
      </c>
      <c r="I431" s="8">
        <v>8.9700000000000006</v>
      </c>
      <c r="J431" s="8">
        <v>8.83</v>
      </c>
      <c r="K431" s="8">
        <v>8.7100000000000009</v>
      </c>
      <c r="L431" s="8">
        <v>8.66</v>
      </c>
      <c r="M431" s="8">
        <v>8.6</v>
      </c>
    </row>
    <row r="432" spans="1:13" ht="15.75" thickBot="1" x14ac:dyDescent="0.3">
      <c r="A432" s="2">
        <v>41051</v>
      </c>
      <c r="B432" s="8">
        <v>9.5299999999999994</v>
      </c>
      <c r="C432" s="8">
        <v>9.52</v>
      </c>
      <c r="D432" s="8">
        <v>9.51</v>
      </c>
      <c r="E432" s="8">
        <v>9.5</v>
      </c>
      <c r="F432" s="8">
        <v>9.44</v>
      </c>
      <c r="G432" s="8">
        <v>9.34</v>
      </c>
      <c r="H432" s="8">
        <v>9.1300000000000008</v>
      </c>
      <c r="I432" s="8">
        <v>8.98</v>
      </c>
      <c r="J432" s="8">
        <v>8.85</v>
      </c>
      <c r="K432" s="8">
        <v>8.73</v>
      </c>
      <c r="L432" s="8">
        <v>8.67</v>
      </c>
      <c r="M432" s="8">
        <v>8.6199999999999992</v>
      </c>
    </row>
    <row r="433" spans="1:13" ht="15.75" thickBot="1" x14ac:dyDescent="0.3">
      <c r="A433" s="2">
        <v>41048</v>
      </c>
      <c r="B433" s="8">
        <v>9.57</v>
      </c>
      <c r="C433" s="8">
        <v>9.56</v>
      </c>
      <c r="D433" s="8">
        <v>9.5399999999999991</v>
      </c>
      <c r="E433" s="8">
        <v>9.52</v>
      </c>
      <c r="F433" s="8">
        <v>9.42</v>
      </c>
      <c r="G433" s="8">
        <v>9.3000000000000007</v>
      </c>
      <c r="H433" s="8">
        <v>9.09</v>
      </c>
      <c r="I433" s="8">
        <v>8.9499999999999993</v>
      </c>
      <c r="J433" s="8">
        <v>8.82</v>
      </c>
      <c r="K433" s="8">
        <v>8.7100000000000009</v>
      </c>
      <c r="L433" s="8">
        <v>8.65</v>
      </c>
      <c r="M433" s="8">
        <v>8.59</v>
      </c>
    </row>
    <row r="434" spans="1:13" ht="15.75" thickBot="1" x14ac:dyDescent="0.3">
      <c r="A434" s="2">
        <v>41047</v>
      </c>
      <c r="B434" s="8">
        <v>9.56</v>
      </c>
      <c r="C434" s="8">
        <v>9.5500000000000007</v>
      </c>
      <c r="D434" s="8">
        <v>9.5399999999999991</v>
      </c>
      <c r="E434" s="8">
        <v>9.52</v>
      </c>
      <c r="F434" s="8">
        <v>9.42</v>
      </c>
      <c r="G434" s="8">
        <v>9.31</v>
      </c>
      <c r="H434" s="8">
        <v>9.1300000000000008</v>
      </c>
      <c r="I434" s="8">
        <v>9</v>
      </c>
      <c r="J434" s="8">
        <v>8.89</v>
      </c>
      <c r="K434" s="8">
        <v>8.7799999999999994</v>
      </c>
      <c r="L434" s="8">
        <v>8.7200000000000006</v>
      </c>
      <c r="M434" s="8">
        <v>8.66</v>
      </c>
    </row>
    <row r="435" spans="1:13" ht="15.75" thickBot="1" x14ac:dyDescent="0.3">
      <c r="A435" s="2">
        <v>41046</v>
      </c>
      <c r="B435" s="8">
        <v>9.5500000000000007</v>
      </c>
      <c r="C435" s="8">
        <v>9.5399999999999991</v>
      </c>
      <c r="D435" s="8">
        <v>9.52</v>
      </c>
      <c r="E435" s="8">
        <v>9.5</v>
      </c>
      <c r="F435" s="8">
        <v>9.39</v>
      </c>
      <c r="G435" s="8">
        <v>9.25</v>
      </c>
      <c r="H435" s="8">
        <v>9.0399999999999991</v>
      </c>
      <c r="I435" s="8">
        <v>8.91</v>
      </c>
      <c r="J435" s="8">
        <v>8.7899999999999991</v>
      </c>
      <c r="K435" s="8">
        <v>8.6999999999999993</v>
      </c>
      <c r="L435" s="8">
        <v>8.65</v>
      </c>
      <c r="M435" s="8">
        <v>8.61</v>
      </c>
    </row>
    <row r="436" spans="1:13" ht="15.75" thickBot="1" x14ac:dyDescent="0.3">
      <c r="A436" s="2">
        <v>41045</v>
      </c>
      <c r="B436" s="8">
        <v>9.4499999999999993</v>
      </c>
      <c r="C436" s="8">
        <v>9.48</v>
      </c>
      <c r="D436" s="8">
        <v>9.48</v>
      </c>
      <c r="E436" s="8">
        <v>9.4700000000000006</v>
      </c>
      <c r="F436" s="8">
        <v>9.36</v>
      </c>
      <c r="G436" s="8">
        <v>9.2100000000000009</v>
      </c>
      <c r="H436" s="8">
        <v>8.99</v>
      </c>
      <c r="I436" s="8">
        <v>8.86</v>
      </c>
      <c r="J436" s="8">
        <v>8.75</v>
      </c>
      <c r="K436" s="8">
        <v>8.67</v>
      </c>
      <c r="L436" s="8">
        <v>8.6300000000000008</v>
      </c>
      <c r="M436" s="8">
        <v>8.59</v>
      </c>
    </row>
    <row r="437" spans="1:13" ht="15.75" thickBot="1" x14ac:dyDescent="0.3">
      <c r="A437" s="2">
        <v>41044</v>
      </c>
      <c r="B437" s="8">
        <v>9.43</v>
      </c>
      <c r="C437" s="8">
        <v>9.4600000000000009</v>
      </c>
      <c r="D437" s="8">
        <v>9.4700000000000006</v>
      </c>
      <c r="E437" s="8">
        <v>9.4600000000000009</v>
      </c>
      <c r="F437" s="8">
        <v>9.35</v>
      </c>
      <c r="G437" s="8">
        <v>9.19</v>
      </c>
      <c r="H437" s="8">
        <v>8.9700000000000006</v>
      </c>
      <c r="I437" s="8">
        <v>8.85</v>
      </c>
      <c r="J437" s="8">
        <v>8.74</v>
      </c>
      <c r="K437" s="8">
        <v>8.65</v>
      </c>
      <c r="L437" s="8">
        <v>8.61</v>
      </c>
      <c r="M437" s="8">
        <v>8.57</v>
      </c>
    </row>
    <row r="438" spans="1:13" ht="15.75" thickBot="1" x14ac:dyDescent="0.3">
      <c r="A438" s="2">
        <v>41041</v>
      </c>
      <c r="B438" s="8">
        <v>9.44</v>
      </c>
      <c r="C438" s="8">
        <v>9.4700000000000006</v>
      </c>
      <c r="D438" s="8">
        <v>9.49</v>
      </c>
      <c r="E438" s="8">
        <v>9.49</v>
      </c>
      <c r="F438" s="8">
        <v>9.3699999999999992</v>
      </c>
      <c r="G438" s="8">
        <v>9.1999999999999993</v>
      </c>
      <c r="H438" s="8">
        <v>8.9600000000000009</v>
      </c>
      <c r="I438" s="8">
        <v>8.83</v>
      </c>
      <c r="J438" s="8">
        <v>8.74</v>
      </c>
      <c r="K438" s="8">
        <v>8.67</v>
      </c>
      <c r="L438" s="8">
        <v>8.64</v>
      </c>
      <c r="M438" s="8">
        <v>8.6199999999999992</v>
      </c>
    </row>
    <row r="439" spans="1:13" ht="15.75" thickBot="1" x14ac:dyDescent="0.3">
      <c r="A439" s="2">
        <v>41040</v>
      </c>
      <c r="B439" s="8">
        <v>9.3699999999999992</v>
      </c>
      <c r="C439" s="8">
        <v>9.43</v>
      </c>
      <c r="D439" s="8">
        <v>9.4700000000000006</v>
      </c>
      <c r="E439" s="8">
        <v>9.48</v>
      </c>
      <c r="F439" s="8">
        <v>9.36</v>
      </c>
      <c r="G439" s="8">
        <v>9.1999999999999993</v>
      </c>
      <c r="H439" s="8">
        <v>8.98</v>
      </c>
      <c r="I439" s="8">
        <v>8.86</v>
      </c>
      <c r="J439" s="8">
        <v>8.77</v>
      </c>
      <c r="K439" s="8">
        <v>8.69</v>
      </c>
      <c r="L439" s="8">
        <v>8.64</v>
      </c>
      <c r="M439" s="8">
        <v>8.6</v>
      </c>
    </row>
    <row r="440" spans="1:13" ht="15.75" thickBot="1" x14ac:dyDescent="0.3">
      <c r="A440" s="2">
        <v>41039</v>
      </c>
      <c r="B440" s="8">
        <v>9.6199999999999992</v>
      </c>
      <c r="C440" s="8">
        <v>9.59</v>
      </c>
      <c r="D440" s="8">
        <v>9.5500000000000007</v>
      </c>
      <c r="E440" s="8">
        <v>9.52</v>
      </c>
      <c r="F440" s="8">
        <v>9.3699999999999992</v>
      </c>
      <c r="G440" s="8">
        <v>9.1999999999999993</v>
      </c>
      <c r="H440" s="8">
        <v>8.9700000000000006</v>
      </c>
      <c r="I440" s="8">
        <v>8.86</v>
      </c>
      <c r="J440" s="8">
        <v>8.7899999999999991</v>
      </c>
      <c r="K440" s="8">
        <v>8.74</v>
      </c>
      <c r="L440" s="8">
        <v>8.6999999999999993</v>
      </c>
      <c r="M440" s="8">
        <v>8.66</v>
      </c>
    </row>
    <row r="441" spans="1:13" ht="15.75" thickBot="1" x14ac:dyDescent="0.3">
      <c r="A441" s="2">
        <v>41038</v>
      </c>
      <c r="B441" s="8">
        <v>9.6300000000000008</v>
      </c>
      <c r="C441" s="8">
        <v>9.61</v>
      </c>
      <c r="D441" s="8">
        <v>9.59</v>
      </c>
      <c r="E441" s="8">
        <v>9.56</v>
      </c>
      <c r="F441" s="8">
        <v>9.42</v>
      </c>
      <c r="G441" s="8">
        <v>9.2799999999999994</v>
      </c>
      <c r="H441" s="8">
        <v>9.09</v>
      </c>
      <c r="I441" s="8">
        <v>8.99</v>
      </c>
      <c r="J441" s="8">
        <v>8.92</v>
      </c>
      <c r="K441" s="8">
        <v>8.85</v>
      </c>
      <c r="L441" s="8">
        <v>8.8000000000000007</v>
      </c>
      <c r="M441" s="8">
        <v>8.75</v>
      </c>
    </row>
    <row r="442" spans="1:13" ht="15.75" thickBot="1" x14ac:dyDescent="0.3">
      <c r="A442" s="2">
        <v>41034</v>
      </c>
      <c r="B442" s="8">
        <v>9.64</v>
      </c>
      <c r="C442" s="8">
        <v>9.6</v>
      </c>
      <c r="D442" s="8">
        <v>9.5500000000000007</v>
      </c>
      <c r="E442" s="8">
        <v>9.51</v>
      </c>
      <c r="F442" s="8">
        <v>9.3699999999999992</v>
      </c>
      <c r="G442" s="8">
        <v>9.26</v>
      </c>
      <c r="H442" s="8">
        <v>9.08</v>
      </c>
      <c r="I442" s="8">
        <v>8.9700000000000006</v>
      </c>
      <c r="J442" s="8">
        <v>8.89</v>
      </c>
      <c r="K442" s="8">
        <v>8.83</v>
      </c>
      <c r="L442" s="8">
        <v>8.8000000000000007</v>
      </c>
      <c r="M442" s="8">
        <v>8.76</v>
      </c>
    </row>
    <row r="443" spans="1:13" ht="15.75" thickBot="1" x14ac:dyDescent="0.3">
      <c r="A443" s="2">
        <v>41033</v>
      </c>
      <c r="B443" s="8">
        <v>9.7200000000000006</v>
      </c>
      <c r="C443" s="8">
        <v>9.66</v>
      </c>
      <c r="D443" s="8">
        <v>9.61</v>
      </c>
      <c r="E443" s="8">
        <v>9.57</v>
      </c>
      <c r="F443" s="8">
        <v>9.42</v>
      </c>
      <c r="G443" s="8">
        <v>9.2899999999999991</v>
      </c>
      <c r="H443" s="8">
        <v>9.08</v>
      </c>
      <c r="I443" s="8">
        <v>8.9700000000000006</v>
      </c>
      <c r="J443" s="8">
        <v>8.92</v>
      </c>
      <c r="K443" s="8">
        <v>8.8699999999999992</v>
      </c>
      <c r="L443" s="8">
        <v>8.83</v>
      </c>
      <c r="M443" s="8">
        <v>8.7899999999999991</v>
      </c>
    </row>
    <row r="444" spans="1:13" ht="15.75" thickBot="1" x14ac:dyDescent="0.3">
      <c r="A444" s="2">
        <v>41032</v>
      </c>
      <c r="B444" s="8">
        <v>9.9499999999999993</v>
      </c>
      <c r="C444" s="8">
        <v>9.84</v>
      </c>
      <c r="D444" s="8">
        <v>9.75</v>
      </c>
      <c r="E444" s="8">
        <v>9.66</v>
      </c>
      <c r="F444" s="8">
        <v>9.42</v>
      </c>
      <c r="G444" s="8">
        <v>9.2899999999999991</v>
      </c>
      <c r="H444" s="8">
        <v>9.1199999999999992</v>
      </c>
      <c r="I444" s="8">
        <v>9.01</v>
      </c>
      <c r="J444" s="8">
        <v>8.9499999999999993</v>
      </c>
      <c r="K444" s="8">
        <v>8.89</v>
      </c>
      <c r="L444" s="8">
        <v>8.85</v>
      </c>
      <c r="M444" s="8">
        <v>8.82</v>
      </c>
    </row>
    <row r="445" spans="1:13" ht="15.75" thickBot="1" x14ac:dyDescent="0.3">
      <c r="A445" s="2">
        <v>41027</v>
      </c>
      <c r="B445" s="8">
        <v>9.89</v>
      </c>
      <c r="C445" s="8">
        <v>9.7799999999999994</v>
      </c>
      <c r="D445" s="8">
        <v>9.68</v>
      </c>
      <c r="E445" s="8">
        <v>9.6</v>
      </c>
      <c r="F445" s="8">
        <v>9.39</v>
      </c>
      <c r="G445" s="8">
        <v>9.24</v>
      </c>
      <c r="H445" s="8">
        <v>8.99</v>
      </c>
      <c r="I445" s="8">
        <v>8.86</v>
      </c>
      <c r="J445" s="8">
        <v>8.82</v>
      </c>
      <c r="K445" s="8">
        <v>8.7799999999999994</v>
      </c>
      <c r="L445" s="8">
        <v>8.75</v>
      </c>
      <c r="M445" s="8">
        <v>8.7100000000000009</v>
      </c>
    </row>
    <row r="446" spans="1:13" ht="15.75" thickBot="1" x14ac:dyDescent="0.3">
      <c r="A446" s="2">
        <v>41026</v>
      </c>
      <c r="B446" s="8">
        <v>9.99</v>
      </c>
      <c r="C446" s="8">
        <v>9.84</v>
      </c>
      <c r="D446" s="8">
        <v>9.73</v>
      </c>
      <c r="E446" s="8">
        <v>9.64</v>
      </c>
      <c r="F446" s="8">
        <v>9.42</v>
      </c>
      <c r="G446" s="8">
        <v>9.2899999999999991</v>
      </c>
      <c r="H446" s="8">
        <v>9.1199999999999992</v>
      </c>
      <c r="I446" s="8">
        <v>9.0299999999999994</v>
      </c>
      <c r="J446" s="8">
        <v>9</v>
      </c>
      <c r="K446" s="8">
        <v>8.98</v>
      </c>
      <c r="L446" s="8">
        <v>8.98</v>
      </c>
      <c r="M446" s="8">
        <v>8.9700000000000006</v>
      </c>
    </row>
    <row r="447" spans="1:13" ht="15.75" thickBot="1" x14ac:dyDescent="0.3">
      <c r="A447" s="2">
        <v>41025</v>
      </c>
      <c r="B447" s="8">
        <v>10.19</v>
      </c>
      <c r="C447" s="8">
        <v>9.94</v>
      </c>
      <c r="D447" s="8">
        <v>9.77</v>
      </c>
      <c r="E447" s="8">
        <v>9.66</v>
      </c>
      <c r="F447" s="8">
        <v>9.4700000000000006</v>
      </c>
      <c r="G447" s="8">
        <v>9.3699999999999992</v>
      </c>
      <c r="H447" s="8">
        <v>9.26</v>
      </c>
      <c r="I447" s="8">
        <v>9.1999999999999993</v>
      </c>
      <c r="J447" s="8">
        <v>9.17</v>
      </c>
      <c r="K447" s="8">
        <v>9.16</v>
      </c>
      <c r="L447" s="8">
        <v>9.16</v>
      </c>
      <c r="M447" s="8">
        <v>9.16</v>
      </c>
    </row>
    <row r="448" spans="1:13" ht="15.75" thickBot="1" x14ac:dyDescent="0.3">
      <c r="A448" s="2">
        <v>41024</v>
      </c>
      <c r="B448" s="8">
        <v>10.14</v>
      </c>
      <c r="C448" s="8">
        <v>9.94</v>
      </c>
      <c r="D448" s="8">
        <v>9.7899999999999991</v>
      </c>
      <c r="E448" s="8">
        <v>9.69</v>
      </c>
      <c r="F448" s="8">
        <v>9.4700000000000006</v>
      </c>
      <c r="G448" s="8">
        <v>9.3699999999999992</v>
      </c>
      <c r="H448" s="8">
        <v>9.2799999999999994</v>
      </c>
      <c r="I448" s="8">
        <v>9.24</v>
      </c>
      <c r="J448" s="8">
        <v>9.2200000000000006</v>
      </c>
      <c r="K448" s="8">
        <v>9.1999999999999993</v>
      </c>
      <c r="L448" s="8">
        <v>9.1999999999999993</v>
      </c>
      <c r="M448" s="8">
        <v>9.19</v>
      </c>
    </row>
    <row r="449" spans="1:13" ht="15.75" thickBot="1" x14ac:dyDescent="0.3">
      <c r="A449" s="2">
        <v>41023</v>
      </c>
      <c r="B449" s="8">
        <v>10.119999999999999</v>
      </c>
      <c r="C449" s="8">
        <v>9.91</v>
      </c>
      <c r="D449" s="8">
        <v>9.76</v>
      </c>
      <c r="E449" s="8">
        <v>9.66</v>
      </c>
      <c r="F449" s="8">
        <v>9.4700000000000006</v>
      </c>
      <c r="G449" s="8">
        <v>9.3800000000000008</v>
      </c>
      <c r="H449" s="8">
        <v>9.2799999999999994</v>
      </c>
      <c r="I449" s="8">
        <v>9.23</v>
      </c>
      <c r="J449" s="8">
        <v>9.2100000000000009</v>
      </c>
      <c r="K449" s="8">
        <v>9.1999999999999993</v>
      </c>
      <c r="L449" s="8">
        <v>9.19</v>
      </c>
      <c r="M449" s="8">
        <v>9.18</v>
      </c>
    </row>
    <row r="450" spans="1:13" ht="15.75" thickBot="1" x14ac:dyDescent="0.3">
      <c r="A450" s="2">
        <v>41020</v>
      </c>
      <c r="B450" s="8">
        <v>10.09</v>
      </c>
      <c r="C450" s="8">
        <v>9.8800000000000008</v>
      </c>
      <c r="D450" s="8">
        <v>9.7200000000000006</v>
      </c>
      <c r="E450" s="8">
        <v>9.61</v>
      </c>
      <c r="F450" s="8">
        <v>9.43</v>
      </c>
      <c r="G450" s="8">
        <v>9.35</v>
      </c>
      <c r="H450" s="8">
        <v>9.26</v>
      </c>
      <c r="I450" s="8">
        <v>9.1999999999999993</v>
      </c>
      <c r="J450" s="8">
        <v>9.17</v>
      </c>
      <c r="K450" s="8">
        <v>9.16</v>
      </c>
      <c r="L450" s="8">
        <v>9.15</v>
      </c>
      <c r="M450" s="8">
        <v>9.14</v>
      </c>
    </row>
    <row r="451" spans="1:13" ht="15.75" thickBot="1" x14ac:dyDescent="0.3">
      <c r="A451" s="2">
        <v>41019</v>
      </c>
      <c r="B451" s="8">
        <v>10.01</v>
      </c>
      <c r="C451" s="8">
        <v>9.82</v>
      </c>
      <c r="D451" s="8">
        <v>9.67</v>
      </c>
      <c r="E451" s="8">
        <v>9.58</v>
      </c>
      <c r="F451" s="8">
        <v>9.43</v>
      </c>
      <c r="G451" s="8">
        <v>9.36</v>
      </c>
      <c r="H451" s="8">
        <v>9.23</v>
      </c>
      <c r="I451" s="8">
        <v>9.16</v>
      </c>
      <c r="J451" s="8">
        <v>9.1300000000000008</v>
      </c>
      <c r="K451" s="8">
        <v>9.11</v>
      </c>
      <c r="L451" s="8">
        <v>9.1</v>
      </c>
      <c r="M451" s="8">
        <v>9.1</v>
      </c>
    </row>
    <row r="452" spans="1:13" ht="15.75" thickBot="1" x14ac:dyDescent="0.3">
      <c r="A452" s="2">
        <v>41018</v>
      </c>
      <c r="B452" s="8">
        <v>9.91</v>
      </c>
      <c r="C452" s="8">
        <v>9.7799999999999994</v>
      </c>
      <c r="D452" s="8">
        <v>9.66</v>
      </c>
      <c r="E452" s="8">
        <v>9.56</v>
      </c>
      <c r="F452" s="8">
        <v>9.36</v>
      </c>
      <c r="G452" s="8">
        <v>9.2799999999999994</v>
      </c>
      <c r="H452" s="8">
        <v>9.17</v>
      </c>
      <c r="I452" s="8">
        <v>9.11</v>
      </c>
      <c r="J452" s="8">
        <v>9.08</v>
      </c>
      <c r="K452" s="8">
        <v>9.07</v>
      </c>
      <c r="L452" s="8">
        <v>9.08</v>
      </c>
      <c r="M452" s="8">
        <v>9.08</v>
      </c>
    </row>
    <row r="453" spans="1:13" ht="15.75" thickBot="1" x14ac:dyDescent="0.3">
      <c r="A453" s="2">
        <v>41017</v>
      </c>
      <c r="B453" s="8">
        <v>9.92</v>
      </c>
      <c r="C453" s="8">
        <v>9.85</v>
      </c>
      <c r="D453" s="8">
        <v>9.75</v>
      </c>
      <c r="E453" s="8">
        <v>9.67</v>
      </c>
      <c r="F453" s="8">
        <v>9.4600000000000009</v>
      </c>
      <c r="G453" s="8">
        <v>9.35</v>
      </c>
      <c r="H453" s="8">
        <v>9.24</v>
      </c>
      <c r="I453" s="8">
        <v>9.1999999999999993</v>
      </c>
      <c r="J453" s="8">
        <v>9.16</v>
      </c>
      <c r="K453" s="8">
        <v>9.14</v>
      </c>
      <c r="L453" s="8">
        <v>9.1199999999999992</v>
      </c>
      <c r="M453" s="8">
        <v>9.1199999999999992</v>
      </c>
    </row>
    <row r="454" spans="1:13" ht="15.75" thickBot="1" x14ac:dyDescent="0.3">
      <c r="A454" s="2">
        <v>41016</v>
      </c>
      <c r="B454" s="8">
        <v>10.01</v>
      </c>
      <c r="C454" s="8">
        <v>9.92</v>
      </c>
      <c r="D454" s="8">
        <v>9.81</v>
      </c>
      <c r="E454" s="8">
        <v>9.7100000000000009</v>
      </c>
      <c r="F454" s="8">
        <v>9.49</v>
      </c>
      <c r="G454" s="8">
        <v>9.4</v>
      </c>
      <c r="H454" s="8">
        <v>9.3000000000000007</v>
      </c>
      <c r="I454" s="8">
        <v>9.24</v>
      </c>
      <c r="J454" s="8">
        <v>9.1999999999999993</v>
      </c>
      <c r="K454" s="8">
        <v>9.19</v>
      </c>
      <c r="L454" s="8">
        <v>9.19</v>
      </c>
      <c r="M454" s="8">
        <v>9.19</v>
      </c>
    </row>
    <row r="455" spans="1:13" ht="15.75" thickBot="1" x14ac:dyDescent="0.3">
      <c r="A455" s="2">
        <v>41013</v>
      </c>
      <c r="B455" s="8">
        <v>9.93</v>
      </c>
      <c r="C455" s="8">
        <v>9.9</v>
      </c>
      <c r="D455" s="8">
        <v>9.83</v>
      </c>
      <c r="E455" s="8">
        <v>9.75</v>
      </c>
      <c r="F455" s="8">
        <v>9.5299999999999994</v>
      </c>
      <c r="G455" s="8">
        <v>9.4</v>
      </c>
      <c r="H455" s="8">
        <v>9.27</v>
      </c>
      <c r="I455" s="8">
        <v>9.2200000000000006</v>
      </c>
      <c r="J455" s="8">
        <v>9.1999999999999993</v>
      </c>
      <c r="K455" s="8">
        <v>9.19</v>
      </c>
      <c r="L455" s="8">
        <v>9.17</v>
      </c>
      <c r="M455" s="8">
        <v>9.16</v>
      </c>
    </row>
    <row r="456" spans="1:13" ht="15.75" thickBot="1" x14ac:dyDescent="0.3">
      <c r="A456" s="2">
        <v>41012</v>
      </c>
      <c r="B456" s="8">
        <v>9.99</v>
      </c>
      <c r="C456" s="8">
        <v>9.92</v>
      </c>
      <c r="D456" s="8">
        <v>9.8000000000000007</v>
      </c>
      <c r="E456" s="8">
        <v>9.6999999999999993</v>
      </c>
      <c r="F456" s="8">
        <v>9.48</v>
      </c>
      <c r="G456" s="8">
        <v>9.39</v>
      </c>
      <c r="H456" s="8">
        <v>9.2899999999999991</v>
      </c>
      <c r="I456" s="8">
        <v>9.23</v>
      </c>
      <c r="J456" s="8">
        <v>9.1999999999999993</v>
      </c>
      <c r="K456" s="8">
        <v>9.18</v>
      </c>
      <c r="L456" s="8">
        <v>9.17</v>
      </c>
      <c r="M456" s="8">
        <v>9.17</v>
      </c>
    </row>
    <row r="457" spans="1:13" ht="15.75" thickBot="1" x14ac:dyDescent="0.3">
      <c r="A457" s="2">
        <v>41011</v>
      </c>
      <c r="B457" s="8">
        <v>9.86</v>
      </c>
      <c r="C457" s="8">
        <v>9.85</v>
      </c>
      <c r="D457" s="8">
        <v>9.7799999999999994</v>
      </c>
      <c r="E457" s="8">
        <v>9.6999999999999993</v>
      </c>
      <c r="F457" s="8">
        <v>9.51</v>
      </c>
      <c r="G457" s="8">
        <v>9.4</v>
      </c>
      <c r="H457" s="8">
        <v>9.2799999999999994</v>
      </c>
      <c r="I457" s="8">
        <v>9.2200000000000006</v>
      </c>
      <c r="J457" s="8">
        <v>9.19</v>
      </c>
      <c r="K457" s="8">
        <v>9.17</v>
      </c>
      <c r="L457" s="8">
        <v>9.15</v>
      </c>
      <c r="M457" s="8">
        <v>9.14</v>
      </c>
    </row>
    <row r="458" spans="1:13" ht="15.75" thickBot="1" x14ac:dyDescent="0.3">
      <c r="A458" s="2">
        <v>41010</v>
      </c>
      <c r="B458" s="8">
        <v>9.81</v>
      </c>
      <c r="C458" s="8">
        <v>9.83</v>
      </c>
      <c r="D458" s="8">
        <v>9.77</v>
      </c>
      <c r="E458" s="8">
        <v>9.69</v>
      </c>
      <c r="F458" s="8">
        <v>9.48</v>
      </c>
      <c r="G458" s="8">
        <v>9.35</v>
      </c>
      <c r="H458" s="8">
        <v>9.24</v>
      </c>
      <c r="I458" s="8">
        <v>9.19</v>
      </c>
      <c r="J458" s="8">
        <v>9.15</v>
      </c>
      <c r="K458" s="8">
        <v>9.11</v>
      </c>
      <c r="L458" s="8">
        <v>9.09</v>
      </c>
      <c r="M458" s="8">
        <v>9.09</v>
      </c>
    </row>
    <row r="459" spans="1:13" ht="15.75" thickBot="1" x14ac:dyDescent="0.3">
      <c r="A459" s="2">
        <v>41009</v>
      </c>
      <c r="B459" s="8">
        <v>9.8000000000000007</v>
      </c>
      <c r="C459" s="8">
        <v>9.82</v>
      </c>
      <c r="D459" s="8">
        <v>9.75</v>
      </c>
      <c r="E459" s="8">
        <v>9.66</v>
      </c>
      <c r="F459" s="8">
        <v>9.4700000000000006</v>
      </c>
      <c r="G459" s="8">
        <v>9.3800000000000008</v>
      </c>
      <c r="H459" s="8">
        <v>9.26</v>
      </c>
      <c r="I459" s="8">
        <v>9.19</v>
      </c>
      <c r="J459" s="8">
        <v>9.15</v>
      </c>
      <c r="K459" s="8">
        <v>9.1300000000000008</v>
      </c>
      <c r="L459" s="8">
        <v>9.1199999999999992</v>
      </c>
      <c r="M459" s="8">
        <v>9.11</v>
      </c>
    </row>
    <row r="460" spans="1:13" ht="15.75" thickBot="1" x14ac:dyDescent="0.3">
      <c r="A460" s="2">
        <v>41006</v>
      </c>
      <c r="B460" s="8">
        <v>9.7799999999999994</v>
      </c>
      <c r="C460" s="8">
        <v>9.86</v>
      </c>
      <c r="D460" s="8">
        <v>9.84</v>
      </c>
      <c r="E460" s="8">
        <v>9.77</v>
      </c>
      <c r="F460" s="8">
        <v>9.5399999999999991</v>
      </c>
      <c r="G460" s="8">
        <v>9.42</v>
      </c>
      <c r="H460" s="8">
        <v>9.3000000000000007</v>
      </c>
      <c r="I460" s="8">
        <v>9.23</v>
      </c>
      <c r="J460" s="8">
        <v>9.1999999999999993</v>
      </c>
      <c r="K460" s="8">
        <v>9.17</v>
      </c>
      <c r="L460" s="8">
        <v>9.15</v>
      </c>
      <c r="M460" s="8">
        <v>9.1199999999999992</v>
      </c>
    </row>
    <row r="461" spans="1:13" ht="15.75" thickBot="1" x14ac:dyDescent="0.3">
      <c r="A461" s="2">
        <v>41005</v>
      </c>
      <c r="B461" s="8">
        <v>9.84</v>
      </c>
      <c r="C461" s="8">
        <v>9.91</v>
      </c>
      <c r="D461" s="8">
        <v>9.85</v>
      </c>
      <c r="E461" s="8">
        <v>9.77</v>
      </c>
      <c r="F461" s="8">
        <v>9.5399999999999991</v>
      </c>
      <c r="G461" s="8">
        <v>9.43</v>
      </c>
      <c r="H461" s="8">
        <v>9.35</v>
      </c>
      <c r="I461" s="8">
        <v>9.32</v>
      </c>
      <c r="J461" s="8">
        <v>9.31</v>
      </c>
      <c r="K461" s="8">
        <v>9.2799999999999994</v>
      </c>
      <c r="L461" s="8">
        <v>9.25</v>
      </c>
      <c r="M461" s="8">
        <v>9.2100000000000009</v>
      </c>
    </row>
    <row r="462" spans="1:13" ht="15.75" thickBot="1" x14ac:dyDescent="0.3">
      <c r="A462" s="2">
        <v>41004</v>
      </c>
      <c r="B462" s="8">
        <v>9.9</v>
      </c>
      <c r="C462" s="8">
        <v>9.9700000000000006</v>
      </c>
      <c r="D462" s="8">
        <v>9.9</v>
      </c>
      <c r="E462" s="8">
        <v>9.8000000000000007</v>
      </c>
      <c r="F462" s="8">
        <v>9.49</v>
      </c>
      <c r="G462" s="8">
        <v>9.36</v>
      </c>
      <c r="H462" s="8">
        <v>9.25</v>
      </c>
      <c r="I462" s="8">
        <v>9.19</v>
      </c>
      <c r="J462" s="8">
        <v>9.15</v>
      </c>
      <c r="K462" s="8">
        <v>9.1300000000000008</v>
      </c>
      <c r="L462" s="8">
        <v>9.1199999999999992</v>
      </c>
      <c r="M462" s="8">
        <v>9.1</v>
      </c>
    </row>
    <row r="463" spans="1:13" ht="15.75" thickBot="1" x14ac:dyDescent="0.3">
      <c r="A463" s="2">
        <v>41003</v>
      </c>
      <c r="B463" s="8">
        <v>9.91</v>
      </c>
      <c r="C463" s="8">
        <v>9.99</v>
      </c>
      <c r="D463" s="8">
        <v>9.93</v>
      </c>
      <c r="E463" s="8">
        <v>9.83</v>
      </c>
      <c r="F463" s="8">
        <v>9.5</v>
      </c>
      <c r="G463" s="8">
        <v>9.3699999999999992</v>
      </c>
      <c r="H463" s="8">
        <v>9.27</v>
      </c>
      <c r="I463" s="8">
        <v>9.23</v>
      </c>
      <c r="J463" s="8">
        <v>9.1999999999999993</v>
      </c>
      <c r="K463" s="8">
        <v>9.16</v>
      </c>
      <c r="L463" s="8">
        <v>9.14</v>
      </c>
      <c r="M463" s="8">
        <v>9.11</v>
      </c>
    </row>
    <row r="464" spans="1:13" ht="15.75" thickBot="1" x14ac:dyDescent="0.3">
      <c r="A464" s="2">
        <v>41002</v>
      </c>
      <c r="B464" s="8">
        <v>9.73</v>
      </c>
      <c r="C464" s="8">
        <v>9.8800000000000008</v>
      </c>
      <c r="D464" s="8">
        <v>9.9</v>
      </c>
      <c r="E464" s="8">
        <v>9.85</v>
      </c>
      <c r="F464" s="8">
        <v>9.5399999999999991</v>
      </c>
      <c r="G464" s="8">
        <v>9.36</v>
      </c>
      <c r="H464" s="8">
        <v>9.1999999999999993</v>
      </c>
      <c r="I464" s="8">
        <v>9.15</v>
      </c>
      <c r="J464" s="8">
        <v>9.11</v>
      </c>
      <c r="K464" s="8">
        <v>9.06</v>
      </c>
      <c r="L464" s="8">
        <v>9.0399999999999991</v>
      </c>
      <c r="M464" s="8">
        <v>9.01</v>
      </c>
    </row>
    <row r="465" spans="1:13" ht="15.75" thickBot="1" x14ac:dyDescent="0.3">
      <c r="A465" s="2">
        <v>40999</v>
      </c>
      <c r="B465" s="8">
        <v>9.76</v>
      </c>
      <c r="C465" s="8">
        <v>9.9</v>
      </c>
      <c r="D465" s="8">
        <v>9.91</v>
      </c>
      <c r="E465" s="8">
        <v>9.84</v>
      </c>
      <c r="F465" s="8">
        <v>9.4700000000000006</v>
      </c>
      <c r="G465" s="8">
        <v>9.3000000000000007</v>
      </c>
      <c r="H465" s="8">
        <v>9.19</v>
      </c>
      <c r="I465" s="8">
        <v>9.15</v>
      </c>
      <c r="J465" s="8">
        <v>9.11</v>
      </c>
      <c r="K465" s="8">
        <v>9.06</v>
      </c>
      <c r="L465" s="8">
        <v>9.0299999999999994</v>
      </c>
      <c r="M465" s="8">
        <v>9</v>
      </c>
    </row>
    <row r="466" spans="1:13" ht="15.75" thickBot="1" x14ac:dyDescent="0.3">
      <c r="A466" s="2">
        <v>40998</v>
      </c>
      <c r="B466" s="8">
        <v>9.85</v>
      </c>
      <c r="C466" s="8">
        <v>9.9499999999999993</v>
      </c>
      <c r="D466" s="8">
        <v>9.9499999999999993</v>
      </c>
      <c r="E466" s="8">
        <v>9.8800000000000008</v>
      </c>
      <c r="F466" s="8">
        <v>9.48</v>
      </c>
      <c r="G466" s="8">
        <v>9.2799999999999994</v>
      </c>
      <c r="H466" s="8">
        <v>9.1300000000000008</v>
      </c>
      <c r="I466" s="8">
        <v>9.08</v>
      </c>
      <c r="J466" s="8">
        <v>9.0399999999999991</v>
      </c>
      <c r="K466" s="8">
        <v>9.01</v>
      </c>
      <c r="L466" s="8">
        <v>9</v>
      </c>
      <c r="M466" s="8">
        <v>8.98</v>
      </c>
    </row>
    <row r="467" spans="1:13" ht="15.75" thickBot="1" x14ac:dyDescent="0.3">
      <c r="A467" s="2">
        <v>40997</v>
      </c>
      <c r="B467" s="8">
        <v>9.77</v>
      </c>
      <c r="C467" s="8">
        <v>9.8000000000000007</v>
      </c>
      <c r="D467" s="8">
        <v>9.75</v>
      </c>
      <c r="E467" s="8">
        <v>9.67</v>
      </c>
      <c r="F467" s="8">
        <v>9.39</v>
      </c>
      <c r="G467" s="8">
        <v>9.27</v>
      </c>
      <c r="H467" s="8">
        <v>9.17</v>
      </c>
      <c r="I467" s="8">
        <v>9.1300000000000008</v>
      </c>
      <c r="J467" s="8">
        <v>9.08</v>
      </c>
      <c r="K467" s="8">
        <v>9.0500000000000007</v>
      </c>
      <c r="L467" s="8">
        <v>9.0399999999999991</v>
      </c>
      <c r="M467" s="8">
        <v>9.0299999999999994</v>
      </c>
    </row>
    <row r="468" spans="1:13" ht="15.75" thickBot="1" x14ac:dyDescent="0.3">
      <c r="A468" s="2">
        <v>40996</v>
      </c>
      <c r="B468" s="8">
        <v>9.7799999999999994</v>
      </c>
      <c r="C468" s="8">
        <v>9.8000000000000007</v>
      </c>
      <c r="D468" s="8">
        <v>9.74</v>
      </c>
      <c r="E468" s="8">
        <v>9.66</v>
      </c>
      <c r="F468" s="8">
        <v>9.43</v>
      </c>
      <c r="G468" s="8">
        <v>9.35</v>
      </c>
      <c r="H468" s="8">
        <v>9.2899999999999991</v>
      </c>
      <c r="I468" s="8">
        <v>9.24</v>
      </c>
      <c r="J468" s="8">
        <v>9.2200000000000006</v>
      </c>
      <c r="K468" s="8">
        <v>9.19</v>
      </c>
      <c r="L468" s="8">
        <v>9.18</v>
      </c>
      <c r="M468" s="8">
        <v>9.16</v>
      </c>
    </row>
    <row r="469" spans="1:13" ht="15.75" thickBot="1" x14ac:dyDescent="0.3">
      <c r="A469" s="2">
        <v>40995</v>
      </c>
      <c r="B469" s="8">
        <v>9.59</v>
      </c>
      <c r="C469" s="8">
        <v>9.68</v>
      </c>
      <c r="D469" s="8">
        <v>9.68</v>
      </c>
      <c r="E469" s="8">
        <v>9.6300000000000008</v>
      </c>
      <c r="F469" s="8">
        <v>9.4</v>
      </c>
      <c r="G469" s="8">
        <v>9.32</v>
      </c>
      <c r="H469" s="8">
        <v>9.26</v>
      </c>
      <c r="I469" s="8">
        <v>9.2200000000000006</v>
      </c>
      <c r="J469" s="8">
        <v>9.18</v>
      </c>
      <c r="K469" s="8">
        <v>9.14</v>
      </c>
      <c r="L469" s="8">
        <v>9.1199999999999992</v>
      </c>
      <c r="M469" s="8">
        <v>9.09</v>
      </c>
    </row>
    <row r="470" spans="1:13" ht="15.75" thickBot="1" x14ac:dyDescent="0.3">
      <c r="A470" s="2">
        <v>40992</v>
      </c>
      <c r="B470" s="8">
        <v>9.67</v>
      </c>
      <c r="C470" s="8">
        <v>9.7200000000000006</v>
      </c>
      <c r="D470" s="8">
        <v>9.69</v>
      </c>
      <c r="E470" s="8">
        <v>9.64</v>
      </c>
      <c r="F470" s="8">
        <v>9.43</v>
      </c>
      <c r="G470" s="8">
        <v>9.32</v>
      </c>
      <c r="H470" s="8">
        <v>9.2200000000000006</v>
      </c>
      <c r="I470" s="8">
        <v>9.19</v>
      </c>
      <c r="J470" s="8">
        <v>9.16</v>
      </c>
      <c r="K470" s="8">
        <v>9.14</v>
      </c>
      <c r="L470" s="8">
        <v>9.1300000000000008</v>
      </c>
      <c r="M470" s="8">
        <v>9.11</v>
      </c>
    </row>
    <row r="471" spans="1:13" ht="15.75" thickBot="1" x14ac:dyDescent="0.3">
      <c r="A471" s="2">
        <v>40991</v>
      </c>
      <c r="B471" s="8">
        <v>9.66</v>
      </c>
      <c r="C471" s="8">
        <v>9.6999999999999993</v>
      </c>
      <c r="D471" s="8">
        <v>9.68</v>
      </c>
      <c r="E471" s="8">
        <v>9.6300000000000008</v>
      </c>
      <c r="F471" s="8">
        <v>9.4600000000000009</v>
      </c>
      <c r="G471" s="8">
        <v>9.35</v>
      </c>
      <c r="H471" s="8">
        <v>9.27</v>
      </c>
      <c r="I471" s="8">
        <v>9.25</v>
      </c>
      <c r="J471" s="8">
        <v>9.25</v>
      </c>
      <c r="K471" s="8">
        <v>9.23</v>
      </c>
      <c r="L471" s="8">
        <v>9.2200000000000006</v>
      </c>
      <c r="M471" s="8">
        <v>9.1999999999999993</v>
      </c>
    </row>
    <row r="472" spans="1:13" ht="15.75" thickBot="1" x14ac:dyDescent="0.3">
      <c r="A472" s="2">
        <v>40990</v>
      </c>
      <c r="B472" s="8">
        <v>9.67</v>
      </c>
      <c r="C472" s="8">
        <v>9.7100000000000009</v>
      </c>
      <c r="D472" s="8">
        <v>9.67</v>
      </c>
      <c r="E472" s="8">
        <v>9.61</v>
      </c>
      <c r="F472" s="8">
        <v>9.4</v>
      </c>
      <c r="G472" s="8">
        <v>9.2799999999999994</v>
      </c>
      <c r="H472" s="8">
        <v>9.2100000000000009</v>
      </c>
      <c r="I472" s="8">
        <v>9.2100000000000009</v>
      </c>
      <c r="J472" s="8">
        <v>9.1999999999999993</v>
      </c>
      <c r="K472" s="8">
        <v>9.17</v>
      </c>
      <c r="L472" s="8">
        <v>9.15</v>
      </c>
      <c r="M472" s="8">
        <v>9.1199999999999992</v>
      </c>
    </row>
    <row r="473" spans="1:13" ht="15.75" thickBot="1" x14ac:dyDescent="0.3">
      <c r="A473" s="2">
        <v>40989</v>
      </c>
      <c r="B473" s="8">
        <v>9.48</v>
      </c>
      <c r="C473" s="8">
        <v>9.5299999999999994</v>
      </c>
      <c r="D473" s="8">
        <v>9.52</v>
      </c>
      <c r="E473" s="8">
        <v>9.48</v>
      </c>
      <c r="F473" s="8">
        <v>9.3000000000000007</v>
      </c>
      <c r="G473" s="8">
        <v>9.19</v>
      </c>
      <c r="H473" s="8">
        <v>9.07</v>
      </c>
      <c r="I473" s="8">
        <v>9.0299999999999994</v>
      </c>
      <c r="J473" s="8">
        <v>9.01</v>
      </c>
      <c r="K473" s="8">
        <v>8.98</v>
      </c>
      <c r="L473" s="8">
        <v>8.9600000000000009</v>
      </c>
      <c r="M473" s="8">
        <v>8.94</v>
      </c>
    </row>
    <row r="474" spans="1:13" ht="15.75" thickBot="1" x14ac:dyDescent="0.3">
      <c r="A474" s="2">
        <v>40988</v>
      </c>
      <c r="B474" s="8">
        <v>9.42</v>
      </c>
      <c r="C474" s="8">
        <v>9.48</v>
      </c>
      <c r="D474" s="8">
        <v>9.48</v>
      </c>
      <c r="E474" s="8">
        <v>9.4499999999999993</v>
      </c>
      <c r="F474" s="8">
        <v>9.2899999999999991</v>
      </c>
      <c r="G474" s="8">
        <v>9.17</v>
      </c>
      <c r="H474" s="8">
        <v>9.06</v>
      </c>
      <c r="I474" s="8">
        <v>9.01</v>
      </c>
      <c r="J474" s="8">
        <v>9.01</v>
      </c>
      <c r="K474" s="8">
        <v>9</v>
      </c>
      <c r="L474" s="8">
        <v>8.99</v>
      </c>
      <c r="M474" s="8">
        <v>8.9700000000000006</v>
      </c>
    </row>
    <row r="475" spans="1:13" ht="15.75" thickBot="1" x14ac:dyDescent="0.3">
      <c r="A475" s="2">
        <v>40985</v>
      </c>
      <c r="B475" s="8">
        <v>9.2899999999999991</v>
      </c>
      <c r="C475" s="8">
        <v>9.3699999999999992</v>
      </c>
      <c r="D475" s="8">
        <v>9.3800000000000008</v>
      </c>
      <c r="E475" s="8">
        <v>9.3699999999999992</v>
      </c>
      <c r="F475" s="8">
        <v>9.24</v>
      </c>
      <c r="G475" s="8">
        <v>9.1300000000000008</v>
      </c>
      <c r="H475" s="8">
        <v>9.0299999999999994</v>
      </c>
      <c r="I475" s="8">
        <v>9.01</v>
      </c>
      <c r="J475" s="8">
        <v>8.99</v>
      </c>
      <c r="K475" s="8">
        <v>8.9499999999999993</v>
      </c>
      <c r="L475" s="8">
        <v>8.93</v>
      </c>
      <c r="M475" s="8">
        <v>8.92</v>
      </c>
    </row>
    <row r="476" spans="1:13" ht="15.75" thickBot="1" x14ac:dyDescent="0.3">
      <c r="A476" s="2">
        <v>40984</v>
      </c>
      <c r="B476" s="8">
        <v>9.36</v>
      </c>
      <c r="C476" s="8">
        <v>9.4499999999999993</v>
      </c>
      <c r="D476" s="8">
        <v>9.4499999999999993</v>
      </c>
      <c r="E476" s="8">
        <v>9.41</v>
      </c>
      <c r="F476" s="8">
        <v>9.23</v>
      </c>
      <c r="G476" s="8">
        <v>9.17</v>
      </c>
      <c r="H476" s="8">
        <v>9.14</v>
      </c>
      <c r="I476" s="8">
        <v>9.1199999999999992</v>
      </c>
      <c r="J476" s="8">
        <v>9.1</v>
      </c>
      <c r="K476" s="8">
        <v>9.1</v>
      </c>
      <c r="L476" s="8">
        <v>9.11</v>
      </c>
      <c r="M476" s="8">
        <v>9.1199999999999992</v>
      </c>
    </row>
    <row r="477" spans="1:13" ht="15.75" thickBot="1" x14ac:dyDescent="0.3">
      <c r="A477" s="2">
        <v>40983</v>
      </c>
      <c r="B477" s="8">
        <v>9.3800000000000008</v>
      </c>
      <c r="C477" s="8">
        <v>9.5</v>
      </c>
      <c r="D477" s="8">
        <v>9.5299999999999994</v>
      </c>
      <c r="E477" s="8">
        <v>9.5299999999999994</v>
      </c>
      <c r="F477" s="8">
        <v>9.49</v>
      </c>
      <c r="G477" s="8">
        <v>9.48</v>
      </c>
      <c r="H477" s="8">
        <v>9.4600000000000009</v>
      </c>
      <c r="I477" s="8">
        <v>9.43</v>
      </c>
      <c r="J477" s="8">
        <v>9.4</v>
      </c>
      <c r="K477" s="8">
        <v>9.3800000000000008</v>
      </c>
      <c r="L477" s="8">
        <v>9.3800000000000008</v>
      </c>
      <c r="M477" s="8">
        <v>9.39</v>
      </c>
    </row>
    <row r="478" spans="1:13" ht="15.75" thickBot="1" x14ac:dyDescent="0.3">
      <c r="A478" s="2">
        <v>40982</v>
      </c>
      <c r="B478" s="8">
        <v>9.36</v>
      </c>
      <c r="C478" s="8">
        <v>9.48</v>
      </c>
      <c r="D478" s="8">
        <v>9.5299999999999994</v>
      </c>
      <c r="E478" s="8">
        <v>9.5399999999999991</v>
      </c>
      <c r="F478" s="8">
        <v>9.52</v>
      </c>
      <c r="G478" s="8">
        <v>9.5299999999999994</v>
      </c>
      <c r="H478" s="8">
        <v>9.56</v>
      </c>
      <c r="I478" s="8">
        <v>9.5500000000000007</v>
      </c>
      <c r="J478" s="8">
        <v>9.5</v>
      </c>
      <c r="K478" s="8">
        <v>9.44</v>
      </c>
      <c r="L478" s="8">
        <v>9.42</v>
      </c>
      <c r="M478" s="8">
        <v>9.42</v>
      </c>
    </row>
    <row r="479" spans="1:13" ht="15.75" thickBot="1" x14ac:dyDescent="0.3">
      <c r="A479" s="2">
        <v>40981</v>
      </c>
      <c r="B479" s="8">
        <v>9.4</v>
      </c>
      <c r="C479" s="8">
        <v>9.48</v>
      </c>
      <c r="D479" s="8">
        <v>9.48</v>
      </c>
      <c r="E479" s="8">
        <v>9.4600000000000009</v>
      </c>
      <c r="F479" s="8">
        <v>9.41</v>
      </c>
      <c r="G479" s="8">
        <v>9.42</v>
      </c>
      <c r="H479" s="8">
        <v>9.4700000000000006</v>
      </c>
      <c r="I479" s="8">
        <v>9.4700000000000006</v>
      </c>
      <c r="J479" s="8">
        <v>9.41</v>
      </c>
      <c r="K479" s="8">
        <v>9.34</v>
      </c>
      <c r="L479" s="8">
        <v>9.32</v>
      </c>
      <c r="M479" s="8">
        <v>9.31</v>
      </c>
    </row>
    <row r="480" spans="1:13" ht="15.75" thickBot="1" x14ac:dyDescent="0.3">
      <c r="A480" s="2">
        <v>40978</v>
      </c>
      <c r="B480" s="8">
        <v>9.35</v>
      </c>
      <c r="C480" s="8">
        <v>9.42</v>
      </c>
      <c r="D480" s="8">
        <v>9.4</v>
      </c>
      <c r="E480" s="8">
        <v>9.36</v>
      </c>
      <c r="F480" s="8">
        <v>9.26</v>
      </c>
      <c r="G480" s="8">
        <v>9.2899999999999991</v>
      </c>
      <c r="H480" s="8">
        <v>9.3800000000000008</v>
      </c>
      <c r="I480" s="8">
        <v>9.39</v>
      </c>
      <c r="J480" s="8">
        <v>9.33</v>
      </c>
      <c r="K480" s="8">
        <v>9.25</v>
      </c>
      <c r="L480" s="8">
        <v>9.2200000000000006</v>
      </c>
      <c r="M480" s="8">
        <v>9.2100000000000009</v>
      </c>
    </row>
    <row r="481" spans="1:13" ht="15.75" thickBot="1" x14ac:dyDescent="0.3">
      <c r="A481" s="2">
        <v>40977</v>
      </c>
      <c r="B481" s="8">
        <v>9.3699999999999992</v>
      </c>
      <c r="C481" s="8">
        <v>9.4600000000000009</v>
      </c>
      <c r="D481" s="8">
        <v>9.4499999999999993</v>
      </c>
      <c r="E481" s="8">
        <v>9.42</v>
      </c>
      <c r="F481" s="8">
        <v>9.34</v>
      </c>
      <c r="G481" s="8">
        <v>9.32</v>
      </c>
      <c r="H481" s="8">
        <v>9.33</v>
      </c>
      <c r="I481" s="8">
        <v>9.32</v>
      </c>
      <c r="J481" s="8">
        <v>9.26</v>
      </c>
      <c r="K481" s="8">
        <v>9.1999999999999993</v>
      </c>
      <c r="L481" s="8">
        <v>9.17</v>
      </c>
      <c r="M481" s="8">
        <v>9.17</v>
      </c>
    </row>
    <row r="482" spans="1:13" ht="15.75" thickBot="1" x14ac:dyDescent="0.3">
      <c r="A482" s="2">
        <v>40976</v>
      </c>
      <c r="B482" s="8">
        <v>9.2899999999999991</v>
      </c>
      <c r="C482" s="8">
        <v>9.42</v>
      </c>
      <c r="D482" s="8">
        <v>9.43</v>
      </c>
      <c r="E482" s="8">
        <v>9.4</v>
      </c>
      <c r="F482" s="8">
        <v>9.3000000000000007</v>
      </c>
      <c r="G482" s="8">
        <v>9.2899999999999991</v>
      </c>
      <c r="H482" s="8">
        <v>9.2799999999999994</v>
      </c>
      <c r="I482" s="8">
        <v>9.24</v>
      </c>
      <c r="J482" s="8">
        <v>9.18</v>
      </c>
      <c r="K482" s="8">
        <v>9.14</v>
      </c>
      <c r="L482" s="8">
        <v>9.1300000000000008</v>
      </c>
      <c r="M482" s="8">
        <v>9.14</v>
      </c>
    </row>
    <row r="483" spans="1:13" ht="15.75" thickBot="1" x14ac:dyDescent="0.3">
      <c r="A483" s="2">
        <v>40974</v>
      </c>
      <c r="B483" s="8">
        <v>9.32</v>
      </c>
      <c r="C483" s="8">
        <v>9.44</v>
      </c>
      <c r="D483" s="8">
        <v>9.43</v>
      </c>
      <c r="E483" s="8">
        <v>9.39</v>
      </c>
      <c r="F483" s="8">
        <v>9.25</v>
      </c>
      <c r="G483" s="8">
        <v>9.25</v>
      </c>
      <c r="H483" s="8">
        <v>9.26</v>
      </c>
      <c r="I483" s="8">
        <v>9.2200000000000006</v>
      </c>
      <c r="J483" s="8">
        <v>9.16</v>
      </c>
      <c r="K483" s="8">
        <v>9.1199999999999992</v>
      </c>
      <c r="L483" s="8">
        <v>9.1199999999999992</v>
      </c>
      <c r="M483" s="8">
        <v>9.14</v>
      </c>
    </row>
    <row r="484" spans="1:13" ht="15.75" thickBot="1" x14ac:dyDescent="0.3">
      <c r="A484" s="2">
        <v>40971</v>
      </c>
      <c r="B484" s="8">
        <v>9.08</v>
      </c>
      <c r="C484" s="8">
        <v>9.26</v>
      </c>
      <c r="D484" s="8">
        <v>9.2899999999999991</v>
      </c>
      <c r="E484" s="8">
        <v>9.2899999999999991</v>
      </c>
      <c r="F484" s="8">
        <v>9.26</v>
      </c>
      <c r="G484" s="8">
        <v>9.2799999999999994</v>
      </c>
      <c r="H484" s="8">
        <v>9.3000000000000007</v>
      </c>
      <c r="I484" s="8">
        <v>9.27</v>
      </c>
      <c r="J484" s="8">
        <v>9.19</v>
      </c>
      <c r="K484" s="8">
        <v>9.14</v>
      </c>
      <c r="L484" s="8">
        <v>9.1300000000000008</v>
      </c>
      <c r="M484" s="8">
        <v>9.14</v>
      </c>
    </row>
    <row r="485" spans="1:13" ht="15.75" thickBot="1" x14ac:dyDescent="0.3">
      <c r="A485" s="2">
        <v>40970</v>
      </c>
      <c r="B485" s="8">
        <v>9.0500000000000007</v>
      </c>
      <c r="C485" s="8">
        <v>9.2799999999999994</v>
      </c>
      <c r="D485" s="8">
        <v>9.35</v>
      </c>
      <c r="E485" s="8">
        <v>9.3699999999999992</v>
      </c>
      <c r="F485" s="8">
        <v>9.35</v>
      </c>
      <c r="G485" s="8">
        <v>9.36</v>
      </c>
      <c r="H485" s="8">
        <v>9.36</v>
      </c>
      <c r="I485" s="8">
        <v>9.34</v>
      </c>
      <c r="J485" s="8">
        <v>9.2799999999999994</v>
      </c>
      <c r="K485" s="8">
        <v>9.23</v>
      </c>
      <c r="L485" s="8">
        <v>9.2200000000000006</v>
      </c>
      <c r="M485" s="8">
        <v>9.2200000000000006</v>
      </c>
    </row>
    <row r="486" spans="1:13" ht="15.75" thickBot="1" x14ac:dyDescent="0.3">
      <c r="A486" s="2">
        <v>40969</v>
      </c>
      <c r="B486" s="8">
        <v>9.1199999999999992</v>
      </c>
      <c r="C486" s="8">
        <v>9.3800000000000008</v>
      </c>
      <c r="D486" s="8">
        <v>9.4600000000000009</v>
      </c>
      <c r="E486" s="8">
        <v>9.4700000000000006</v>
      </c>
      <c r="F486" s="8">
        <v>9.44</v>
      </c>
      <c r="G486" s="8">
        <v>9.4499999999999993</v>
      </c>
      <c r="H486" s="8">
        <v>9.44</v>
      </c>
      <c r="I486" s="8">
        <v>9.39</v>
      </c>
      <c r="J486" s="8">
        <v>9.31</v>
      </c>
      <c r="K486" s="8">
        <v>9.27</v>
      </c>
      <c r="L486" s="8">
        <v>9.26</v>
      </c>
      <c r="M486" s="8">
        <v>9.27</v>
      </c>
    </row>
    <row r="487" spans="1:13" ht="15.75" thickBot="1" x14ac:dyDescent="0.3">
      <c r="A487" s="2">
        <v>40968</v>
      </c>
      <c r="B487" s="8">
        <v>9.0399999999999991</v>
      </c>
      <c r="C487" s="8">
        <v>9.34</v>
      </c>
      <c r="D487" s="8">
        <v>9.44</v>
      </c>
      <c r="E487" s="8">
        <v>9.4700000000000006</v>
      </c>
      <c r="F487" s="8">
        <v>9.48</v>
      </c>
      <c r="G487" s="8">
        <v>9.49</v>
      </c>
      <c r="H487" s="8">
        <v>9.4499999999999993</v>
      </c>
      <c r="I487" s="8">
        <v>9.3800000000000008</v>
      </c>
      <c r="J487" s="8">
        <v>9.2899999999999991</v>
      </c>
      <c r="K487" s="8">
        <v>9.26</v>
      </c>
      <c r="L487" s="8">
        <v>9.26</v>
      </c>
      <c r="M487" s="8">
        <v>9.27</v>
      </c>
    </row>
    <row r="488" spans="1:13" ht="15.75" thickBot="1" x14ac:dyDescent="0.3">
      <c r="A488" s="2">
        <v>40967</v>
      </c>
      <c r="B488" s="8">
        <v>9.15</v>
      </c>
      <c r="C488" s="8">
        <v>9.48</v>
      </c>
      <c r="D488" s="8">
        <v>9.6</v>
      </c>
      <c r="E488" s="8">
        <v>9.64</v>
      </c>
      <c r="F488" s="8">
        <v>9.65</v>
      </c>
      <c r="G488" s="8">
        <v>9.68</v>
      </c>
      <c r="H488" s="8">
        <v>9.73</v>
      </c>
      <c r="I488" s="8">
        <v>9.6999999999999993</v>
      </c>
      <c r="J488" s="8">
        <v>9.59</v>
      </c>
      <c r="K488" s="8">
        <v>9.51</v>
      </c>
      <c r="L488" s="8">
        <v>9.49</v>
      </c>
      <c r="M488" s="8">
        <v>9.49</v>
      </c>
    </row>
    <row r="489" spans="1:13" ht="15.75" thickBot="1" x14ac:dyDescent="0.3">
      <c r="A489" s="2">
        <v>40964</v>
      </c>
      <c r="B489" s="8">
        <v>9.4</v>
      </c>
      <c r="C489" s="8">
        <v>9.7100000000000009</v>
      </c>
      <c r="D489" s="8">
        <v>9.77</v>
      </c>
      <c r="E489" s="8">
        <v>9.75</v>
      </c>
      <c r="F489" s="8">
        <v>9.67</v>
      </c>
      <c r="G489" s="8">
        <v>9.69</v>
      </c>
      <c r="H489" s="8">
        <v>9.7100000000000009</v>
      </c>
      <c r="I489" s="8">
        <v>9.67</v>
      </c>
      <c r="J489" s="8">
        <v>9.57</v>
      </c>
      <c r="K489" s="8">
        <v>9.5</v>
      </c>
      <c r="L489" s="8">
        <v>9.49</v>
      </c>
      <c r="M489" s="8">
        <v>9.52</v>
      </c>
    </row>
    <row r="490" spans="1:13" ht="15.75" thickBot="1" x14ac:dyDescent="0.3">
      <c r="A490" s="2">
        <v>40963</v>
      </c>
      <c r="B490" s="8">
        <v>9.3800000000000008</v>
      </c>
      <c r="C490" s="8">
        <v>9.74</v>
      </c>
      <c r="D490" s="8">
        <v>9.84</v>
      </c>
      <c r="E490" s="8">
        <v>9.84</v>
      </c>
      <c r="F490" s="8">
        <v>9.7799999999999994</v>
      </c>
      <c r="G490" s="8">
        <v>9.8000000000000007</v>
      </c>
      <c r="H490" s="8">
        <v>9.81</v>
      </c>
      <c r="I490" s="8">
        <v>9.75</v>
      </c>
      <c r="J490" s="8">
        <v>9.64</v>
      </c>
      <c r="K490" s="8">
        <v>9.59</v>
      </c>
      <c r="L490" s="8">
        <v>9.59</v>
      </c>
      <c r="M490" s="8">
        <v>9.6199999999999992</v>
      </c>
    </row>
    <row r="491" spans="1:13" ht="15.75" thickBot="1" x14ac:dyDescent="0.3">
      <c r="A491" s="2">
        <v>40962</v>
      </c>
      <c r="B491" s="8">
        <v>9.23</v>
      </c>
      <c r="C491" s="8">
        <v>9.68</v>
      </c>
      <c r="D491" s="8">
        <v>9.84</v>
      </c>
      <c r="E491" s="8">
        <v>9.9</v>
      </c>
      <c r="F491" s="8">
        <v>9.93</v>
      </c>
      <c r="G491" s="8">
        <v>9.98</v>
      </c>
      <c r="H491" s="8">
        <v>10</v>
      </c>
      <c r="I491" s="8">
        <v>9.94</v>
      </c>
      <c r="J491" s="8">
        <v>9.84</v>
      </c>
      <c r="K491" s="8">
        <v>9.7899999999999991</v>
      </c>
      <c r="L491" s="8">
        <v>9.7899999999999991</v>
      </c>
      <c r="M491" s="8">
        <v>9.82</v>
      </c>
    </row>
    <row r="492" spans="1:13" ht="15.75" thickBot="1" x14ac:dyDescent="0.3">
      <c r="A492" s="2">
        <v>40960</v>
      </c>
      <c r="B492" s="8">
        <v>8.7899999999999991</v>
      </c>
      <c r="C492" s="8">
        <v>9.25</v>
      </c>
      <c r="D492" s="8">
        <v>9.52</v>
      </c>
      <c r="E492" s="8">
        <v>9.69</v>
      </c>
      <c r="F492" s="8">
        <v>9.92</v>
      </c>
      <c r="G492" s="8">
        <v>9.99</v>
      </c>
      <c r="H492" s="8">
        <v>10.01</v>
      </c>
      <c r="I492" s="8">
        <v>9.9600000000000009</v>
      </c>
      <c r="J492" s="8">
        <v>9.85</v>
      </c>
      <c r="K492" s="8">
        <v>9.7899999999999991</v>
      </c>
      <c r="L492" s="8">
        <v>9.8000000000000007</v>
      </c>
      <c r="M492" s="8">
        <v>9.85</v>
      </c>
    </row>
    <row r="493" spans="1:13" ht="15.75" thickBot="1" x14ac:dyDescent="0.3">
      <c r="A493" s="2">
        <v>40958</v>
      </c>
      <c r="B493" s="8">
        <v>8.82</v>
      </c>
      <c r="C493" s="8">
        <v>9.33</v>
      </c>
      <c r="D493" s="8">
        <v>9.6300000000000008</v>
      </c>
      <c r="E493" s="8">
        <v>9.81</v>
      </c>
      <c r="F493" s="8">
        <v>10.029999999999999</v>
      </c>
      <c r="G493" s="8">
        <v>10.029999999999999</v>
      </c>
      <c r="H493" s="8">
        <v>10</v>
      </c>
      <c r="I493" s="8">
        <v>9.9600000000000009</v>
      </c>
      <c r="J493" s="8">
        <v>9.91</v>
      </c>
      <c r="K493" s="8">
        <v>9.89</v>
      </c>
      <c r="L493" s="8">
        <v>9.89</v>
      </c>
      <c r="M493" s="8">
        <v>9.9</v>
      </c>
    </row>
    <row r="494" spans="1:13" ht="15.75" thickBot="1" x14ac:dyDescent="0.3">
      <c r="A494" s="2">
        <v>40957</v>
      </c>
      <c r="B494" s="8">
        <v>8.99</v>
      </c>
      <c r="C494" s="8">
        <v>9.51</v>
      </c>
      <c r="D494" s="8">
        <v>9.76</v>
      </c>
      <c r="E494" s="8">
        <v>9.8800000000000008</v>
      </c>
      <c r="F494" s="8">
        <v>10.01</v>
      </c>
      <c r="G494" s="8">
        <v>10.050000000000001</v>
      </c>
      <c r="H494" s="8">
        <v>10.07</v>
      </c>
      <c r="I494" s="8">
        <v>10.029999999999999</v>
      </c>
      <c r="J494" s="8">
        <v>9.9600000000000009</v>
      </c>
      <c r="K494" s="8">
        <v>9.91</v>
      </c>
      <c r="L494" s="8">
        <v>9.9</v>
      </c>
      <c r="M494" s="8">
        <v>9.91</v>
      </c>
    </row>
    <row r="495" spans="1:13" ht="15.75" thickBot="1" x14ac:dyDescent="0.3">
      <c r="A495" s="2">
        <v>40956</v>
      </c>
      <c r="B495" s="8">
        <v>8.94</v>
      </c>
      <c r="C495" s="8">
        <v>9.4700000000000006</v>
      </c>
      <c r="D495" s="8">
        <v>9.75</v>
      </c>
      <c r="E495" s="8">
        <v>9.9</v>
      </c>
      <c r="F495" s="8">
        <v>10.06</v>
      </c>
      <c r="G495" s="8">
        <v>10.1</v>
      </c>
      <c r="H495" s="8">
        <v>10.08</v>
      </c>
      <c r="I495" s="8">
        <v>10</v>
      </c>
      <c r="J495" s="8">
        <v>9.9</v>
      </c>
      <c r="K495" s="8">
        <v>9.85</v>
      </c>
      <c r="L495" s="8">
        <v>9.86</v>
      </c>
      <c r="M495" s="8">
        <v>9.9</v>
      </c>
    </row>
    <row r="496" spans="1:13" ht="15.75" thickBot="1" x14ac:dyDescent="0.3">
      <c r="A496" s="2">
        <v>40955</v>
      </c>
      <c r="B496" s="8">
        <v>9.17</v>
      </c>
      <c r="C496" s="8">
        <v>9.7100000000000009</v>
      </c>
      <c r="D496" s="8">
        <v>9.94</v>
      </c>
      <c r="E496" s="8">
        <v>10.029999999999999</v>
      </c>
      <c r="F496" s="8">
        <v>10.119999999999999</v>
      </c>
      <c r="G496" s="8">
        <v>10.199999999999999</v>
      </c>
      <c r="H496" s="8">
        <v>10.24</v>
      </c>
      <c r="I496" s="8">
        <v>10.19</v>
      </c>
      <c r="J496" s="8">
        <v>10.09</v>
      </c>
      <c r="K496" s="8">
        <v>10.029999999999999</v>
      </c>
      <c r="L496" s="8">
        <v>10.029999999999999</v>
      </c>
      <c r="M496" s="8">
        <v>10.06</v>
      </c>
    </row>
    <row r="497" spans="1:13" ht="15.75" thickBot="1" x14ac:dyDescent="0.3">
      <c r="A497" s="2">
        <v>40954</v>
      </c>
      <c r="B497" s="8">
        <v>9</v>
      </c>
      <c r="C497" s="8">
        <v>9.5399999999999991</v>
      </c>
      <c r="D497" s="8">
        <v>9.83</v>
      </c>
      <c r="E497" s="8">
        <v>9.99</v>
      </c>
      <c r="F497" s="8">
        <v>10.17</v>
      </c>
      <c r="G497" s="8">
        <v>10.26</v>
      </c>
      <c r="H497" s="8">
        <v>10.33</v>
      </c>
      <c r="I497" s="8">
        <v>10.29</v>
      </c>
      <c r="J497" s="8">
        <v>10.18</v>
      </c>
      <c r="K497" s="8">
        <v>10.1</v>
      </c>
      <c r="L497" s="8">
        <v>10.09</v>
      </c>
      <c r="M497" s="8">
        <v>10.1</v>
      </c>
    </row>
    <row r="498" spans="1:13" ht="15.75" thickBot="1" x14ac:dyDescent="0.3">
      <c r="A498" s="2">
        <v>40953</v>
      </c>
      <c r="B498" s="8">
        <v>8.92</v>
      </c>
      <c r="C498" s="8">
        <v>9.44</v>
      </c>
      <c r="D498" s="8">
        <v>9.77</v>
      </c>
      <c r="E498" s="8">
        <v>9.9700000000000006</v>
      </c>
      <c r="F498" s="8">
        <v>10.25</v>
      </c>
      <c r="G498" s="8">
        <v>10.3</v>
      </c>
      <c r="H498" s="8">
        <v>10.31</v>
      </c>
      <c r="I498" s="8">
        <v>10.25</v>
      </c>
      <c r="J498" s="8">
        <v>10.11</v>
      </c>
      <c r="K498" s="8">
        <v>10.029999999999999</v>
      </c>
      <c r="L498" s="8">
        <v>10.039999999999999</v>
      </c>
      <c r="M498" s="8">
        <v>10.08</v>
      </c>
    </row>
    <row r="499" spans="1:13" ht="15.75" thickBot="1" x14ac:dyDescent="0.3">
      <c r="A499" s="2">
        <v>40950</v>
      </c>
      <c r="B499" s="8">
        <v>9.01</v>
      </c>
      <c r="C499" s="8">
        <v>9.5500000000000007</v>
      </c>
      <c r="D499" s="8">
        <v>9.86</v>
      </c>
      <c r="E499" s="8">
        <v>10.039999999999999</v>
      </c>
      <c r="F499" s="8">
        <v>10.25</v>
      </c>
      <c r="G499" s="8">
        <v>10.32</v>
      </c>
      <c r="H499" s="8">
        <v>10.37</v>
      </c>
      <c r="I499" s="8">
        <v>10.34</v>
      </c>
      <c r="J499" s="8">
        <v>10.24</v>
      </c>
      <c r="K499" s="8">
        <v>10.17</v>
      </c>
      <c r="L499" s="8">
        <v>10.17</v>
      </c>
      <c r="M499" s="8">
        <v>10.19</v>
      </c>
    </row>
    <row r="500" spans="1:13" ht="15.75" thickBot="1" x14ac:dyDescent="0.3">
      <c r="A500" s="2">
        <v>40949</v>
      </c>
      <c r="B500" s="8">
        <v>8.94</v>
      </c>
      <c r="C500" s="8">
        <v>9.4600000000000009</v>
      </c>
      <c r="D500" s="8">
        <v>9.7899999999999991</v>
      </c>
      <c r="E500" s="8">
        <v>9.99</v>
      </c>
      <c r="F500" s="8">
        <v>10.3</v>
      </c>
      <c r="G500" s="8">
        <v>10.4</v>
      </c>
      <c r="H500" s="8">
        <v>10.45</v>
      </c>
      <c r="I500" s="8">
        <v>10.4</v>
      </c>
      <c r="J500" s="8">
        <v>10.27</v>
      </c>
      <c r="K500" s="8">
        <v>10.19</v>
      </c>
      <c r="L500" s="8">
        <v>10.19</v>
      </c>
      <c r="M500" s="8">
        <v>10.220000000000001</v>
      </c>
    </row>
    <row r="501" spans="1:13" ht="15.75" thickBot="1" x14ac:dyDescent="0.3">
      <c r="A501" s="2">
        <v>40948</v>
      </c>
      <c r="B501" s="8">
        <v>8.93</v>
      </c>
      <c r="C501" s="8">
        <v>9.5</v>
      </c>
      <c r="D501" s="8">
        <v>9.83</v>
      </c>
      <c r="E501" s="8">
        <v>10.02</v>
      </c>
      <c r="F501" s="8">
        <v>10.25</v>
      </c>
      <c r="G501" s="8">
        <v>10.29</v>
      </c>
      <c r="H501" s="8">
        <v>10.33</v>
      </c>
      <c r="I501" s="8">
        <v>10.3</v>
      </c>
      <c r="J501" s="8">
        <v>10.18</v>
      </c>
      <c r="K501" s="8">
        <v>10.119999999999999</v>
      </c>
      <c r="L501" s="8">
        <v>10.119999999999999</v>
      </c>
      <c r="M501" s="8">
        <v>10.17</v>
      </c>
    </row>
    <row r="502" spans="1:13" ht="15.75" thickBot="1" x14ac:dyDescent="0.3">
      <c r="A502" s="2">
        <v>40947</v>
      </c>
      <c r="B502" s="8">
        <v>8.98</v>
      </c>
      <c r="C502" s="8">
        <v>9.49</v>
      </c>
      <c r="D502" s="8">
        <v>9.81</v>
      </c>
      <c r="E502" s="8">
        <v>10.01</v>
      </c>
      <c r="F502" s="8">
        <v>10.29</v>
      </c>
      <c r="G502" s="8">
        <v>10.37</v>
      </c>
      <c r="H502" s="8">
        <v>10.45</v>
      </c>
      <c r="I502" s="8">
        <v>10.44</v>
      </c>
      <c r="J502" s="8">
        <v>10.34</v>
      </c>
      <c r="K502" s="8">
        <v>10.27</v>
      </c>
      <c r="L502" s="8">
        <v>10.27</v>
      </c>
      <c r="M502" s="8">
        <v>10.29</v>
      </c>
    </row>
    <row r="503" spans="1:13" ht="15.75" thickBot="1" x14ac:dyDescent="0.3">
      <c r="A503" s="2">
        <v>40946</v>
      </c>
      <c r="B503" s="8">
        <v>8.93</v>
      </c>
      <c r="C503" s="8">
        <v>9.4499999999999993</v>
      </c>
      <c r="D503" s="8">
        <v>9.7799999999999994</v>
      </c>
      <c r="E503" s="8">
        <v>9.99</v>
      </c>
      <c r="F503" s="8">
        <v>10.29</v>
      </c>
      <c r="G503" s="8">
        <v>10.35</v>
      </c>
      <c r="H503" s="8">
        <v>10.39</v>
      </c>
      <c r="I503" s="8">
        <v>10.36</v>
      </c>
      <c r="J503" s="8">
        <v>10.25</v>
      </c>
      <c r="K503" s="8">
        <v>10.18</v>
      </c>
      <c r="L503" s="8">
        <v>10.17</v>
      </c>
      <c r="M503" s="8">
        <v>10.199999999999999</v>
      </c>
    </row>
    <row r="504" spans="1:13" ht="15.75" thickBot="1" x14ac:dyDescent="0.3">
      <c r="A504" s="2">
        <v>40943</v>
      </c>
      <c r="B504" s="8">
        <v>9.01</v>
      </c>
      <c r="C504" s="8">
        <v>9.51</v>
      </c>
      <c r="D504" s="8">
        <v>9.81</v>
      </c>
      <c r="E504" s="8">
        <v>9.99</v>
      </c>
      <c r="F504" s="8">
        <v>10.220000000000001</v>
      </c>
      <c r="G504" s="8">
        <v>10.27</v>
      </c>
      <c r="H504" s="8">
        <v>10.3</v>
      </c>
      <c r="I504" s="8">
        <v>10.27</v>
      </c>
      <c r="J504" s="8">
        <v>10.16</v>
      </c>
      <c r="K504" s="8">
        <v>10.09</v>
      </c>
      <c r="L504" s="8">
        <v>10.08</v>
      </c>
      <c r="M504" s="8">
        <v>10.11</v>
      </c>
    </row>
    <row r="505" spans="1:13" ht="15.75" thickBot="1" x14ac:dyDescent="0.3">
      <c r="A505" s="2">
        <v>40942</v>
      </c>
      <c r="B505" s="8">
        <v>8.98</v>
      </c>
      <c r="C505" s="8">
        <v>9.52</v>
      </c>
      <c r="D505" s="8">
        <v>9.83</v>
      </c>
      <c r="E505" s="8">
        <v>10</v>
      </c>
      <c r="F505" s="8">
        <v>10.19</v>
      </c>
      <c r="G505" s="8">
        <v>10.24</v>
      </c>
      <c r="H505" s="8">
        <v>10.26</v>
      </c>
      <c r="I505" s="8">
        <v>10.220000000000001</v>
      </c>
      <c r="J505" s="8">
        <v>10.130000000000001</v>
      </c>
      <c r="K505" s="8">
        <v>10.09</v>
      </c>
      <c r="L505" s="8">
        <v>10.09</v>
      </c>
      <c r="M505" s="8">
        <v>10.11</v>
      </c>
    </row>
    <row r="506" spans="1:13" ht="15.75" thickBot="1" x14ac:dyDescent="0.3">
      <c r="A506" s="2">
        <v>40941</v>
      </c>
      <c r="B506" s="8">
        <v>8.8699999999999992</v>
      </c>
      <c r="C506" s="8">
        <v>9.3699999999999992</v>
      </c>
      <c r="D506" s="8">
        <v>9.7200000000000006</v>
      </c>
      <c r="E506" s="8">
        <v>9.9499999999999993</v>
      </c>
      <c r="F506" s="8">
        <v>10.33</v>
      </c>
      <c r="G506" s="8">
        <v>10.42</v>
      </c>
      <c r="H506" s="8">
        <v>10.42</v>
      </c>
      <c r="I506" s="8">
        <v>10.38</v>
      </c>
      <c r="J506" s="8">
        <v>10.31</v>
      </c>
      <c r="K506" s="8">
        <v>10.27</v>
      </c>
      <c r="L506" s="8">
        <v>10.26</v>
      </c>
      <c r="M506" s="8">
        <v>10.27</v>
      </c>
    </row>
    <row r="507" spans="1:13" ht="15.75" thickBot="1" x14ac:dyDescent="0.3">
      <c r="A507" s="2">
        <v>40940</v>
      </c>
      <c r="B507" s="8">
        <v>8.9499999999999993</v>
      </c>
      <c r="C507" s="8">
        <v>9.49</v>
      </c>
      <c r="D507" s="8">
        <v>9.83</v>
      </c>
      <c r="E507" s="8">
        <v>10.050000000000001</v>
      </c>
      <c r="F507" s="8">
        <v>10.37</v>
      </c>
      <c r="G507" s="8">
        <v>10.46</v>
      </c>
      <c r="H507" s="8">
        <v>10.5</v>
      </c>
      <c r="I507" s="8">
        <v>10.45</v>
      </c>
      <c r="J507" s="8">
        <v>10.36</v>
      </c>
      <c r="K507" s="8">
        <v>10.31</v>
      </c>
      <c r="L507" s="8">
        <v>10.31</v>
      </c>
      <c r="M507" s="8">
        <v>10.35</v>
      </c>
    </row>
    <row r="508" spans="1:13" ht="15.75" thickBot="1" x14ac:dyDescent="0.3">
      <c r="A508" s="2">
        <v>40939</v>
      </c>
      <c r="B508" s="8">
        <v>9.0299999999999994</v>
      </c>
      <c r="C508" s="8">
        <v>9.6199999999999992</v>
      </c>
      <c r="D508" s="8">
        <v>9.93</v>
      </c>
      <c r="E508" s="8">
        <v>10.1</v>
      </c>
      <c r="F508" s="8">
        <v>10.29</v>
      </c>
      <c r="G508" s="8">
        <v>10.35</v>
      </c>
      <c r="H508" s="8">
        <v>10.38</v>
      </c>
      <c r="I508" s="8">
        <v>10.35</v>
      </c>
      <c r="J508" s="8">
        <v>10.28</v>
      </c>
      <c r="K508" s="8">
        <v>10.24</v>
      </c>
      <c r="L508" s="8">
        <v>10.24</v>
      </c>
      <c r="M508" s="8">
        <v>10.26</v>
      </c>
    </row>
  </sheetData>
  <mergeCells count="1">
    <mergeCell ref="B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1690-3849-4AB5-9A8B-86A1D54EE2BD}">
  <dimension ref="A1:B497"/>
  <sheetViews>
    <sheetView workbookViewId="0">
      <selection activeCell="E9" sqref="E9"/>
    </sheetView>
  </sheetViews>
  <sheetFormatPr defaultRowHeight="15" x14ac:dyDescent="0.25"/>
  <cols>
    <col min="1" max="1" width="16.85546875" style="11" customWidth="1"/>
    <col min="2" max="2" width="10.5703125" style="11" customWidth="1"/>
  </cols>
  <sheetData>
    <row r="1" spans="1:2" x14ac:dyDescent="0.25">
      <c r="A1" s="9" t="s">
        <v>0</v>
      </c>
      <c r="B1" s="9" t="s">
        <v>8</v>
      </c>
    </row>
    <row r="2" spans="1:2" x14ac:dyDescent="0.25">
      <c r="A2" s="10">
        <v>40940</v>
      </c>
      <c r="B2" s="9">
        <v>76.326400000000007</v>
      </c>
    </row>
    <row r="3" spans="1:2" x14ac:dyDescent="0.25">
      <c r="A3" s="10">
        <v>40941</v>
      </c>
      <c r="B3" s="9">
        <v>77.927300000000002</v>
      </c>
    </row>
    <row r="4" spans="1:2" x14ac:dyDescent="0.25">
      <c r="A4" s="10">
        <v>40942</v>
      </c>
      <c r="B4" s="9">
        <v>79.259299999999996</v>
      </c>
    </row>
    <row r="5" spans="1:2" x14ac:dyDescent="0.25">
      <c r="A5" s="10">
        <v>40943</v>
      </c>
      <c r="B5" s="9">
        <v>76.460899999999995</v>
      </c>
    </row>
    <row r="6" spans="1:2" x14ac:dyDescent="0.25">
      <c r="A6" s="10">
        <v>40944</v>
      </c>
      <c r="B6" s="9">
        <v>77.340900000000005</v>
      </c>
    </row>
    <row r="7" spans="1:2" x14ac:dyDescent="0.25">
      <c r="A7" s="10">
        <v>40947</v>
      </c>
      <c r="B7" s="9">
        <v>76.861400000000003</v>
      </c>
    </row>
    <row r="8" spans="1:2" x14ac:dyDescent="0.25">
      <c r="A8" s="10">
        <v>40948</v>
      </c>
      <c r="B8" s="9">
        <v>78.680499999999995</v>
      </c>
    </row>
    <row r="9" spans="1:2" x14ac:dyDescent="0.25">
      <c r="A9" s="10">
        <v>40949</v>
      </c>
      <c r="B9" s="9">
        <v>79.068899999999999</v>
      </c>
    </row>
    <row r="10" spans="1:2" x14ac:dyDescent="0.25">
      <c r="A10" s="10">
        <v>40950</v>
      </c>
      <c r="B10" s="9">
        <v>79.114400000000003</v>
      </c>
    </row>
    <row r="11" spans="1:2" x14ac:dyDescent="0.25">
      <c r="A11" s="10">
        <v>40951</v>
      </c>
      <c r="B11" s="9">
        <v>79.495099999999994</v>
      </c>
    </row>
    <row r="12" spans="1:2" x14ac:dyDescent="0.25">
      <c r="A12" s="10">
        <v>40954</v>
      </c>
      <c r="B12" s="9">
        <v>77.779200000000003</v>
      </c>
    </row>
    <row r="13" spans="1:2" x14ac:dyDescent="0.25">
      <c r="A13" s="10">
        <v>40955</v>
      </c>
      <c r="B13" s="9">
        <v>76.245000000000005</v>
      </c>
    </row>
    <row r="14" spans="1:2" x14ac:dyDescent="0.25">
      <c r="A14" s="10">
        <v>40956</v>
      </c>
      <c r="B14" s="9">
        <v>77.850300000000004</v>
      </c>
    </row>
    <row r="15" spans="1:2" x14ac:dyDescent="0.25">
      <c r="A15" s="10">
        <v>40957</v>
      </c>
      <c r="B15" s="9">
        <v>75.457499999999996</v>
      </c>
    </row>
    <row r="16" spans="1:2" x14ac:dyDescent="0.25">
      <c r="A16" s="10">
        <v>40958</v>
      </c>
      <c r="B16" s="9">
        <v>76.365700000000004</v>
      </c>
    </row>
    <row r="17" spans="1:2" x14ac:dyDescent="0.25">
      <c r="A17" s="10">
        <v>40959</v>
      </c>
      <c r="B17" s="9">
        <v>77.132599999999996</v>
      </c>
    </row>
    <row r="18" spans="1:2" x14ac:dyDescent="0.25">
      <c r="A18" s="10">
        <v>40963</v>
      </c>
      <c r="B18" s="9">
        <v>76.392799999999994</v>
      </c>
    </row>
    <row r="19" spans="1:2" x14ac:dyDescent="0.25">
      <c r="A19" s="10">
        <v>40964</v>
      </c>
      <c r="B19" s="9">
        <v>76.392899999999997</v>
      </c>
    </row>
    <row r="20" spans="1:2" x14ac:dyDescent="0.25">
      <c r="A20" s="10">
        <v>40965</v>
      </c>
      <c r="B20" s="9">
        <v>75.090299999999999</v>
      </c>
    </row>
    <row r="21" spans="1:2" x14ac:dyDescent="0.25">
      <c r="A21" s="10">
        <v>40968</v>
      </c>
      <c r="B21" s="9">
        <v>75.8994</v>
      </c>
    </row>
    <row r="22" spans="1:2" x14ac:dyDescent="0.25">
      <c r="A22" s="10">
        <v>40969</v>
      </c>
      <c r="B22" s="9">
        <v>74.053600000000003</v>
      </c>
    </row>
    <row r="23" spans="1:2" x14ac:dyDescent="0.25">
      <c r="A23" s="10">
        <v>40970</v>
      </c>
      <c r="B23" s="9">
        <v>73.625600000000006</v>
      </c>
    </row>
    <row r="24" spans="1:2" x14ac:dyDescent="0.25">
      <c r="A24" s="10">
        <v>40971</v>
      </c>
      <c r="B24" s="9">
        <v>73.824200000000005</v>
      </c>
    </row>
    <row r="25" spans="1:2" x14ac:dyDescent="0.25">
      <c r="A25" s="10">
        <v>40972</v>
      </c>
      <c r="B25" s="9">
        <v>73.185400000000001</v>
      </c>
    </row>
    <row r="26" spans="1:2" x14ac:dyDescent="0.25">
      <c r="A26" s="10">
        <v>40977</v>
      </c>
      <c r="B26" s="9">
        <v>72.377499999999998</v>
      </c>
    </row>
    <row r="27" spans="1:2" x14ac:dyDescent="0.25">
      <c r="A27" s="10">
        <v>40978</v>
      </c>
      <c r="B27" s="9">
        <v>71.092799999999997</v>
      </c>
    </row>
    <row r="28" spans="1:2" x14ac:dyDescent="0.25">
      <c r="A28" s="10">
        <v>40979</v>
      </c>
      <c r="B28" s="9">
        <v>70.306700000000006</v>
      </c>
    </row>
    <row r="29" spans="1:2" x14ac:dyDescent="0.25">
      <c r="A29" s="10">
        <v>40982</v>
      </c>
      <c r="B29" s="9">
        <v>70.154200000000003</v>
      </c>
    </row>
    <row r="30" spans="1:2" x14ac:dyDescent="0.25">
      <c r="A30" s="10">
        <v>40983</v>
      </c>
      <c r="B30" s="9">
        <v>70.540800000000004</v>
      </c>
    </row>
    <row r="31" spans="1:2" x14ac:dyDescent="0.25">
      <c r="A31" s="10">
        <v>40984</v>
      </c>
      <c r="B31" s="9">
        <v>71.025599999999997</v>
      </c>
    </row>
    <row r="32" spans="1:2" x14ac:dyDescent="0.25">
      <c r="A32" s="10">
        <v>40985</v>
      </c>
      <c r="B32" s="9">
        <v>68.559799999999996</v>
      </c>
    </row>
    <row r="33" spans="1:2" x14ac:dyDescent="0.25">
      <c r="A33" s="10">
        <v>40986</v>
      </c>
      <c r="B33" s="9">
        <v>68.402600000000007</v>
      </c>
    </row>
    <row r="34" spans="1:2" x14ac:dyDescent="0.25">
      <c r="A34" s="10">
        <v>40989</v>
      </c>
      <c r="B34" s="9">
        <v>68.808599999999998</v>
      </c>
    </row>
    <row r="35" spans="1:2" x14ac:dyDescent="0.25">
      <c r="A35" s="10">
        <v>40990</v>
      </c>
      <c r="B35" s="9">
        <v>67.776399999999995</v>
      </c>
    </row>
    <row r="36" spans="1:2" x14ac:dyDescent="0.25">
      <c r="A36" s="10">
        <v>40991</v>
      </c>
      <c r="B36" s="9">
        <v>67.640900000000002</v>
      </c>
    </row>
    <row r="37" spans="1:2" x14ac:dyDescent="0.25">
      <c r="A37" s="10">
        <v>40992</v>
      </c>
      <c r="B37" s="9">
        <v>68.9328</v>
      </c>
    </row>
    <row r="38" spans="1:2" x14ac:dyDescent="0.25">
      <c r="A38" s="10">
        <v>40993</v>
      </c>
      <c r="B38" s="9">
        <v>68.434600000000003</v>
      </c>
    </row>
    <row r="39" spans="1:2" x14ac:dyDescent="0.25">
      <c r="A39" s="10">
        <v>40996</v>
      </c>
      <c r="B39" s="9">
        <v>67.780699999999996</v>
      </c>
    </row>
    <row r="40" spans="1:2" x14ac:dyDescent="0.25">
      <c r="A40" s="10">
        <v>40997</v>
      </c>
      <c r="B40" s="9">
        <v>68.754900000000006</v>
      </c>
    </row>
    <row r="41" spans="1:2" x14ac:dyDescent="0.25">
      <c r="A41" s="10">
        <v>40998</v>
      </c>
      <c r="B41" s="9">
        <v>67.607600000000005</v>
      </c>
    </row>
    <row r="42" spans="1:2" x14ac:dyDescent="0.25">
      <c r="A42" s="10">
        <v>40999</v>
      </c>
      <c r="B42" s="9">
        <v>67.855199999999996</v>
      </c>
    </row>
    <row r="43" spans="1:2" x14ac:dyDescent="0.25">
      <c r="A43" s="10">
        <v>41000</v>
      </c>
      <c r="B43" s="9">
        <v>67.141000000000005</v>
      </c>
    </row>
    <row r="44" spans="1:2" x14ac:dyDescent="0.25">
      <c r="A44" s="10">
        <v>41003</v>
      </c>
      <c r="B44" s="9">
        <v>68.675299999999993</v>
      </c>
    </row>
    <row r="45" spans="1:2" x14ac:dyDescent="0.25">
      <c r="A45" s="10">
        <v>41004</v>
      </c>
      <c r="B45" s="9">
        <v>68.890100000000004</v>
      </c>
    </row>
    <row r="46" spans="1:2" x14ac:dyDescent="0.25">
      <c r="A46" s="10">
        <v>41005</v>
      </c>
      <c r="B46" s="9">
        <v>68.521500000000003</v>
      </c>
    </row>
    <row r="47" spans="1:2" x14ac:dyDescent="0.25">
      <c r="A47" s="10">
        <v>41006</v>
      </c>
      <c r="B47" s="9">
        <v>67.796000000000006</v>
      </c>
    </row>
    <row r="48" spans="1:2" x14ac:dyDescent="0.25">
      <c r="A48" s="10">
        <v>41007</v>
      </c>
      <c r="B48" s="9">
        <v>67.466200000000001</v>
      </c>
    </row>
    <row r="49" spans="1:2" x14ac:dyDescent="0.25">
      <c r="A49" s="10">
        <v>41010</v>
      </c>
      <c r="B49" s="9">
        <v>67.125</v>
      </c>
    </row>
    <row r="50" spans="1:2" x14ac:dyDescent="0.25">
      <c r="A50" s="10">
        <v>41011</v>
      </c>
      <c r="B50" s="9">
        <v>66.345600000000005</v>
      </c>
    </row>
    <row r="51" spans="1:2" x14ac:dyDescent="0.25">
      <c r="A51" s="10">
        <v>41012</v>
      </c>
      <c r="B51" s="9">
        <v>65.766199999999998</v>
      </c>
    </row>
    <row r="52" spans="1:2" x14ac:dyDescent="0.25">
      <c r="A52" s="10">
        <v>41013</v>
      </c>
      <c r="B52" s="9">
        <v>66.495400000000004</v>
      </c>
    </row>
    <row r="53" spans="1:2" x14ac:dyDescent="0.25">
      <c r="A53" s="10">
        <v>41014</v>
      </c>
      <c r="B53" s="9">
        <v>66.045199999999994</v>
      </c>
    </row>
    <row r="54" spans="1:2" x14ac:dyDescent="0.25">
      <c r="A54" s="10">
        <v>41017</v>
      </c>
      <c r="B54" s="9">
        <v>68.272400000000005</v>
      </c>
    </row>
    <row r="55" spans="1:2" x14ac:dyDescent="0.25">
      <c r="A55" s="10">
        <v>41018</v>
      </c>
      <c r="B55" s="9">
        <v>65.647400000000005</v>
      </c>
    </row>
    <row r="56" spans="1:2" x14ac:dyDescent="0.25">
      <c r="A56" s="10">
        <v>41019</v>
      </c>
      <c r="B56" s="9">
        <v>66.0364</v>
      </c>
    </row>
    <row r="57" spans="1:2" x14ac:dyDescent="0.25">
      <c r="A57" s="10">
        <v>41020</v>
      </c>
      <c r="B57" s="9">
        <v>65.025400000000005</v>
      </c>
    </row>
    <row r="58" spans="1:2" x14ac:dyDescent="0.25">
      <c r="A58" s="10">
        <v>41021</v>
      </c>
      <c r="B58" s="9">
        <v>66.219800000000006</v>
      </c>
    </row>
    <row r="59" spans="1:2" x14ac:dyDescent="0.25">
      <c r="A59" s="10">
        <v>41024</v>
      </c>
      <c r="B59" s="9">
        <v>66.629499999999993</v>
      </c>
    </row>
    <row r="60" spans="1:2" x14ac:dyDescent="0.25">
      <c r="A60" s="10">
        <v>41025</v>
      </c>
      <c r="B60" s="9">
        <v>66.4559</v>
      </c>
    </row>
    <row r="61" spans="1:2" x14ac:dyDescent="0.25">
      <c r="A61" s="10">
        <v>41026</v>
      </c>
      <c r="B61" s="9">
        <v>65.161799999999999</v>
      </c>
    </row>
    <row r="62" spans="1:2" x14ac:dyDescent="0.25">
      <c r="A62" s="10">
        <v>41027</v>
      </c>
      <c r="B62" s="9">
        <v>65.113299999999995</v>
      </c>
    </row>
    <row r="63" spans="1:2" x14ac:dyDescent="0.25">
      <c r="A63" s="10">
        <v>41028</v>
      </c>
      <c r="B63" s="9">
        <v>64.333399999999997</v>
      </c>
    </row>
    <row r="64" spans="1:2" x14ac:dyDescent="0.25">
      <c r="A64" s="10">
        <v>41033</v>
      </c>
      <c r="B64" s="9">
        <v>66.171800000000005</v>
      </c>
    </row>
    <row r="65" spans="1:2" x14ac:dyDescent="0.25">
      <c r="A65" s="10">
        <v>41034</v>
      </c>
      <c r="B65" s="9">
        <v>65.891800000000003</v>
      </c>
    </row>
    <row r="66" spans="1:2" x14ac:dyDescent="0.25">
      <c r="A66" s="10">
        <v>41035</v>
      </c>
      <c r="B66" s="9">
        <v>66.192800000000005</v>
      </c>
    </row>
    <row r="67" spans="1:2" x14ac:dyDescent="0.25">
      <c r="A67" s="10">
        <v>41039</v>
      </c>
      <c r="B67" s="9">
        <v>66.327699999999993</v>
      </c>
    </row>
    <row r="68" spans="1:2" x14ac:dyDescent="0.25">
      <c r="A68" s="10">
        <v>41040</v>
      </c>
      <c r="B68" s="9">
        <v>66.242800000000003</v>
      </c>
    </row>
    <row r="69" spans="1:2" x14ac:dyDescent="0.25">
      <c r="A69" s="10">
        <v>41041</v>
      </c>
      <c r="B69" s="9">
        <v>64.960700000000003</v>
      </c>
    </row>
    <row r="70" spans="1:2" x14ac:dyDescent="0.25">
      <c r="A70" s="10">
        <v>41042</v>
      </c>
      <c r="B70" s="9">
        <v>64.930599999999998</v>
      </c>
    </row>
    <row r="71" spans="1:2" x14ac:dyDescent="0.25">
      <c r="A71" s="10">
        <v>41045</v>
      </c>
      <c r="B71" s="9">
        <v>64.889499999999998</v>
      </c>
    </row>
    <row r="72" spans="1:2" x14ac:dyDescent="0.25">
      <c r="A72" s="10">
        <v>41046</v>
      </c>
      <c r="B72" s="9">
        <v>64.513800000000003</v>
      </c>
    </row>
    <row r="73" spans="1:2" x14ac:dyDescent="0.25">
      <c r="A73" s="10">
        <v>41047</v>
      </c>
      <c r="B73" s="9">
        <v>65.064099999999996</v>
      </c>
    </row>
    <row r="74" spans="1:2" x14ac:dyDescent="0.25">
      <c r="A74" s="10">
        <v>41048</v>
      </c>
      <c r="B74" s="9">
        <v>66.210999999999999</v>
      </c>
    </row>
    <row r="75" spans="1:2" x14ac:dyDescent="0.25">
      <c r="A75" s="10">
        <v>41049</v>
      </c>
      <c r="B75" s="9">
        <v>66.377499999999998</v>
      </c>
    </row>
    <row r="76" spans="1:2" x14ac:dyDescent="0.25">
      <c r="A76" s="10">
        <v>41052</v>
      </c>
      <c r="B76" s="9">
        <v>67.047499999999999</v>
      </c>
    </row>
    <row r="77" spans="1:2" x14ac:dyDescent="0.25">
      <c r="A77" s="10">
        <v>41053</v>
      </c>
      <c r="B77" s="9">
        <v>67.049300000000002</v>
      </c>
    </row>
    <row r="78" spans="1:2" x14ac:dyDescent="0.25">
      <c r="A78" s="10">
        <v>41054</v>
      </c>
      <c r="B78" s="9">
        <v>65.894900000000007</v>
      </c>
    </row>
    <row r="79" spans="1:2" x14ac:dyDescent="0.25">
      <c r="A79" s="10">
        <v>41055</v>
      </c>
      <c r="B79" s="9">
        <v>65.206199999999995</v>
      </c>
    </row>
    <row r="80" spans="1:2" x14ac:dyDescent="0.25">
      <c r="A80" s="10">
        <v>41056</v>
      </c>
      <c r="B80" s="9">
        <v>66.041300000000007</v>
      </c>
    </row>
    <row r="81" spans="1:2" x14ac:dyDescent="0.25">
      <c r="A81" s="10">
        <v>41059</v>
      </c>
      <c r="B81" s="9">
        <v>66.082499999999996</v>
      </c>
    </row>
    <row r="82" spans="1:2" x14ac:dyDescent="0.25">
      <c r="A82" s="10">
        <v>41060</v>
      </c>
      <c r="B82" s="9">
        <v>65.996200000000002</v>
      </c>
    </row>
    <row r="83" spans="1:2" x14ac:dyDescent="0.25">
      <c r="A83" s="10">
        <v>41061</v>
      </c>
      <c r="B83" s="9">
        <v>66.615600000000001</v>
      </c>
    </row>
    <row r="84" spans="1:2" x14ac:dyDescent="0.25">
      <c r="A84" s="10">
        <v>41062</v>
      </c>
      <c r="B84" s="9">
        <v>66.749099999999999</v>
      </c>
    </row>
    <row r="85" spans="1:2" x14ac:dyDescent="0.25">
      <c r="A85" s="10">
        <v>41063</v>
      </c>
      <c r="B85" s="9">
        <v>66.852900000000005</v>
      </c>
    </row>
    <row r="86" spans="1:2" x14ac:dyDescent="0.25">
      <c r="A86" s="10">
        <v>41066</v>
      </c>
      <c r="B86" s="9">
        <v>65.789400000000001</v>
      </c>
    </row>
    <row r="87" spans="1:2" x14ac:dyDescent="0.25">
      <c r="A87" s="10">
        <v>41067</v>
      </c>
      <c r="B87" s="9">
        <v>65.2089</v>
      </c>
    </row>
    <row r="88" spans="1:2" x14ac:dyDescent="0.25">
      <c r="A88" s="10">
        <v>41068</v>
      </c>
      <c r="B88" s="9">
        <v>64.679699999999997</v>
      </c>
    </row>
    <row r="89" spans="1:2" x14ac:dyDescent="0.25">
      <c r="A89" s="10">
        <v>41069</v>
      </c>
      <c r="B89" s="9">
        <v>63.740200000000002</v>
      </c>
    </row>
    <row r="90" spans="1:2" x14ac:dyDescent="0.25">
      <c r="A90" s="10">
        <v>41070</v>
      </c>
      <c r="B90" s="9">
        <v>64.707700000000003</v>
      </c>
    </row>
    <row r="91" spans="1:2" x14ac:dyDescent="0.25">
      <c r="A91" s="10">
        <v>41074</v>
      </c>
      <c r="B91" s="9">
        <v>66.030600000000007</v>
      </c>
    </row>
    <row r="92" spans="1:2" x14ac:dyDescent="0.25">
      <c r="A92" s="10">
        <v>41075</v>
      </c>
      <c r="B92" s="9">
        <v>65.915599999999998</v>
      </c>
    </row>
    <row r="93" spans="1:2" x14ac:dyDescent="0.25">
      <c r="A93" s="10">
        <v>41076</v>
      </c>
      <c r="B93" s="9">
        <v>65.861800000000002</v>
      </c>
    </row>
    <row r="94" spans="1:2" x14ac:dyDescent="0.25">
      <c r="A94" s="10">
        <v>41077</v>
      </c>
      <c r="B94" s="9">
        <v>65.439800000000005</v>
      </c>
    </row>
    <row r="95" spans="1:2" x14ac:dyDescent="0.25">
      <c r="A95" s="10">
        <v>41080</v>
      </c>
      <c r="B95" s="9">
        <v>64.150899999999993</v>
      </c>
    </row>
    <row r="96" spans="1:2" x14ac:dyDescent="0.25">
      <c r="A96" s="10">
        <v>41081</v>
      </c>
      <c r="B96" s="9">
        <v>64.174300000000002</v>
      </c>
    </row>
    <row r="97" spans="1:2" x14ac:dyDescent="0.25">
      <c r="A97" s="10">
        <v>41082</v>
      </c>
      <c r="B97" s="9">
        <v>63.716200000000001</v>
      </c>
    </row>
    <row r="98" spans="1:2" x14ac:dyDescent="0.25">
      <c r="A98" s="10">
        <v>41083</v>
      </c>
      <c r="B98" s="9">
        <v>64.321200000000005</v>
      </c>
    </row>
    <row r="99" spans="1:2" x14ac:dyDescent="0.25">
      <c r="A99" s="10">
        <v>41084</v>
      </c>
      <c r="B99" s="9">
        <v>65.528700000000001</v>
      </c>
    </row>
    <row r="100" spans="1:2" x14ac:dyDescent="0.25">
      <c r="A100" s="10">
        <v>41087</v>
      </c>
      <c r="B100" s="9">
        <v>65.058800000000005</v>
      </c>
    </row>
    <row r="101" spans="1:2" x14ac:dyDescent="0.25">
      <c r="A101" s="10">
        <v>41088</v>
      </c>
      <c r="B101" s="9">
        <v>64.8095</v>
      </c>
    </row>
    <row r="102" spans="1:2" x14ac:dyDescent="0.25">
      <c r="A102" s="10">
        <v>41089</v>
      </c>
      <c r="B102" s="9">
        <v>64.257499999999993</v>
      </c>
    </row>
    <row r="103" spans="1:2" x14ac:dyDescent="0.25">
      <c r="A103" s="10">
        <v>41090</v>
      </c>
      <c r="B103" s="9">
        <v>64.1755</v>
      </c>
    </row>
    <row r="104" spans="1:2" x14ac:dyDescent="0.25">
      <c r="A104" s="10">
        <v>41091</v>
      </c>
      <c r="B104" s="9">
        <v>64.016499999999994</v>
      </c>
    </row>
    <row r="105" spans="1:2" x14ac:dyDescent="0.25">
      <c r="A105" s="10">
        <v>41094</v>
      </c>
      <c r="B105" s="9">
        <v>63.684399999999997</v>
      </c>
    </row>
    <row r="106" spans="1:2" x14ac:dyDescent="0.25">
      <c r="A106" s="10">
        <v>41095</v>
      </c>
      <c r="B106" s="9">
        <v>64.267600000000002</v>
      </c>
    </row>
    <row r="107" spans="1:2" x14ac:dyDescent="0.25">
      <c r="A107" s="10">
        <v>41096</v>
      </c>
      <c r="B107" s="9">
        <v>64.630399999999995</v>
      </c>
    </row>
    <row r="108" spans="1:2" x14ac:dyDescent="0.25">
      <c r="A108" s="10">
        <v>41097</v>
      </c>
      <c r="B108" s="9">
        <v>64.05</v>
      </c>
    </row>
    <row r="109" spans="1:2" x14ac:dyDescent="0.25">
      <c r="A109" s="10">
        <v>41098</v>
      </c>
      <c r="B109" s="9">
        <v>64.248800000000003</v>
      </c>
    </row>
    <row r="110" spans="1:2" x14ac:dyDescent="0.25">
      <c r="A110" s="10">
        <v>41101</v>
      </c>
      <c r="B110" s="9">
        <v>64.202399999999997</v>
      </c>
    </row>
    <row r="111" spans="1:2" x14ac:dyDescent="0.25">
      <c r="A111" s="10">
        <v>41102</v>
      </c>
      <c r="B111" s="9">
        <v>63.902900000000002</v>
      </c>
    </row>
    <row r="112" spans="1:2" x14ac:dyDescent="0.25">
      <c r="A112" s="10">
        <v>41103</v>
      </c>
      <c r="B112" s="9">
        <v>63.853099999999998</v>
      </c>
    </row>
    <row r="113" spans="1:2" x14ac:dyDescent="0.25">
      <c r="A113" s="10">
        <v>41104</v>
      </c>
      <c r="B113" s="9">
        <v>63.577300000000001</v>
      </c>
    </row>
    <row r="114" spans="1:2" x14ac:dyDescent="0.25">
      <c r="A114" s="10">
        <v>41105</v>
      </c>
      <c r="B114" s="9">
        <v>63.169699999999999</v>
      </c>
    </row>
    <row r="115" spans="1:2" x14ac:dyDescent="0.25">
      <c r="A115" s="10">
        <v>41108</v>
      </c>
      <c r="B115" s="9">
        <v>63.115400000000001</v>
      </c>
    </row>
    <row r="116" spans="1:2" x14ac:dyDescent="0.25">
      <c r="A116" s="10">
        <v>41109</v>
      </c>
      <c r="B116" s="9">
        <v>62.989100000000001</v>
      </c>
    </row>
    <row r="117" spans="1:2" x14ac:dyDescent="0.25">
      <c r="A117" s="10">
        <v>41110</v>
      </c>
      <c r="B117" s="9">
        <v>63.418300000000002</v>
      </c>
    </row>
    <row r="118" spans="1:2" x14ac:dyDescent="0.25">
      <c r="A118" s="10">
        <v>41111</v>
      </c>
      <c r="B118" s="9">
        <v>63.737299999999998</v>
      </c>
    </row>
    <row r="119" spans="1:2" x14ac:dyDescent="0.25">
      <c r="A119" s="10">
        <v>41112</v>
      </c>
      <c r="B119" s="9">
        <v>64.626999999999995</v>
      </c>
    </row>
    <row r="120" spans="1:2" x14ac:dyDescent="0.25">
      <c r="A120" s="10">
        <v>41115</v>
      </c>
      <c r="B120" s="9">
        <v>64.918400000000005</v>
      </c>
    </row>
    <row r="121" spans="1:2" x14ac:dyDescent="0.25">
      <c r="A121" s="10">
        <v>41116</v>
      </c>
      <c r="B121" s="9">
        <v>65.740799999999993</v>
      </c>
    </row>
    <row r="122" spans="1:2" x14ac:dyDescent="0.25">
      <c r="A122" s="10">
        <v>41117</v>
      </c>
      <c r="B122" s="9">
        <v>65.946700000000007</v>
      </c>
    </row>
    <row r="123" spans="1:2" x14ac:dyDescent="0.25">
      <c r="A123" s="10">
        <v>41118</v>
      </c>
      <c r="B123" s="9">
        <v>66.112499999999997</v>
      </c>
    </row>
    <row r="124" spans="1:2" x14ac:dyDescent="0.25">
      <c r="A124" s="10">
        <v>41119</v>
      </c>
      <c r="B124" s="9">
        <v>67.051199999999994</v>
      </c>
    </row>
    <row r="125" spans="1:2" x14ac:dyDescent="0.25">
      <c r="A125" s="10">
        <v>41122</v>
      </c>
      <c r="B125" s="9">
        <v>65.955299999999994</v>
      </c>
    </row>
    <row r="126" spans="1:2" x14ac:dyDescent="0.25">
      <c r="A126" s="10">
        <v>41123</v>
      </c>
      <c r="B126" s="9">
        <v>66.881600000000006</v>
      </c>
    </row>
    <row r="127" spans="1:2" x14ac:dyDescent="0.25">
      <c r="A127" s="10">
        <v>41124</v>
      </c>
      <c r="B127" s="9">
        <v>66.742000000000004</v>
      </c>
    </row>
    <row r="128" spans="1:2" x14ac:dyDescent="0.25">
      <c r="A128" s="10">
        <v>41125</v>
      </c>
      <c r="B128" s="9">
        <v>66.394099999999995</v>
      </c>
    </row>
    <row r="129" spans="1:2" x14ac:dyDescent="0.25">
      <c r="A129" s="10">
        <v>41126</v>
      </c>
      <c r="B129" s="9">
        <v>65.562700000000007</v>
      </c>
    </row>
    <row r="130" spans="1:2" x14ac:dyDescent="0.25">
      <c r="A130" s="10">
        <v>41129</v>
      </c>
      <c r="B130" s="9">
        <v>65.079899999999995</v>
      </c>
    </row>
    <row r="131" spans="1:2" x14ac:dyDescent="0.25">
      <c r="A131" s="10">
        <v>41130</v>
      </c>
      <c r="B131" s="9">
        <v>64.784800000000004</v>
      </c>
    </row>
    <row r="132" spans="1:2" x14ac:dyDescent="0.25">
      <c r="A132" s="10">
        <v>41131</v>
      </c>
      <c r="B132" s="9">
        <v>64.813699999999997</v>
      </c>
    </row>
    <row r="133" spans="1:2" x14ac:dyDescent="0.25">
      <c r="A133" s="10">
        <v>41132</v>
      </c>
      <c r="B133" s="9">
        <v>64.949700000000007</v>
      </c>
    </row>
    <row r="134" spans="1:2" x14ac:dyDescent="0.25">
      <c r="A134" s="10">
        <v>41133</v>
      </c>
      <c r="B134" s="9">
        <v>64.336399999999998</v>
      </c>
    </row>
    <row r="135" spans="1:2" x14ac:dyDescent="0.25">
      <c r="A135" s="10">
        <v>41136</v>
      </c>
      <c r="B135" s="9">
        <v>64.207599999999999</v>
      </c>
    </row>
    <row r="136" spans="1:2" x14ac:dyDescent="0.25">
      <c r="A136" s="10">
        <v>41137</v>
      </c>
      <c r="B136" s="9">
        <v>63.9514</v>
      </c>
    </row>
    <row r="137" spans="1:2" x14ac:dyDescent="0.25">
      <c r="A137" s="10">
        <v>41138</v>
      </c>
      <c r="B137" s="9">
        <v>63.994300000000003</v>
      </c>
    </row>
    <row r="138" spans="1:2" x14ac:dyDescent="0.25">
      <c r="A138" s="10">
        <v>41139</v>
      </c>
      <c r="B138" s="9">
        <v>63.548699999999997</v>
      </c>
    </row>
    <row r="139" spans="1:2" x14ac:dyDescent="0.25">
      <c r="A139" s="10">
        <v>41140</v>
      </c>
      <c r="B139" s="9">
        <v>63.939100000000003</v>
      </c>
    </row>
    <row r="140" spans="1:2" x14ac:dyDescent="0.25">
      <c r="A140" s="10">
        <v>41143</v>
      </c>
      <c r="B140" s="9">
        <v>64.207800000000006</v>
      </c>
    </row>
    <row r="141" spans="1:2" x14ac:dyDescent="0.25">
      <c r="A141" s="10">
        <v>41144</v>
      </c>
      <c r="B141" s="9">
        <v>64.7684</v>
      </c>
    </row>
    <row r="142" spans="1:2" x14ac:dyDescent="0.25">
      <c r="A142" s="10">
        <v>41145</v>
      </c>
      <c r="B142" s="9">
        <v>64.813999999999993</v>
      </c>
    </row>
    <row r="143" spans="1:2" x14ac:dyDescent="0.25">
      <c r="A143" s="10">
        <v>41146</v>
      </c>
      <c r="B143" s="9">
        <v>64.945899999999995</v>
      </c>
    </row>
    <row r="144" spans="1:2" x14ac:dyDescent="0.25">
      <c r="A144" s="10">
        <v>41147</v>
      </c>
      <c r="B144" s="9">
        <v>64.738</v>
      </c>
    </row>
    <row r="145" spans="1:2" x14ac:dyDescent="0.25">
      <c r="A145" s="10">
        <v>41150</v>
      </c>
      <c r="B145" s="9">
        <v>65.081000000000003</v>
      </c>
    </row>
    <row r="146" spans="1:2" x14ac:dyDescent="0.25">
      <c r="A146" s="10">
        <v>41151</v>
      </c>
      <c r="B146" s="9">
        <v>64.907200000000003</v>
      </c>
    </row>
    <row r="147" spans="1:2" x14ac:dyDescent="0.25">
      <c r="A147" s="10">
        <v>41152</v>
      </c>
      <c r="B147" s="9">
        <v>65.253500000000003</v>
      </c>
    </row>
    <row r="148" spans="1:2" x14ac:dyDescent="0.25">
      <c r="A148" s="10">
        <v>41153</v>
      </c>
      <c r="B148" s="9">
        <v>65.256600000000006</v>
      </c>
    </row>
    <row r="149" spans="1:2" x14ac:dyDescent="0.25">
      <c r="A149" s="10">
        <v>41154</v>
      </c>
      <c r="B149" s="9">
        <v>65.868399999999994</v>
      </c>
    </row>
    <row r="150" spans="1:2" x14ac:dyDescent="0.25">
      <c r="A150" s="10">
        <v>41157</v>
      </c>
      <c r="B150" s="9">
        <v>64.764399999999995</v>
      </c>
    </row>
    <row r="151" spans="1:2" x14ac:dyDescent="0.25">
      <c r="A151" s="10">
        <v>41158</v>
      </c>
      <c r="B151" s="9">
        <v>64.830600000000004</v>
      </c>
    </row>
    <row r="152" spans="1:2" x14ac:dyDescent="0.25">
      <c r="A152" s="10">
        <v>41159</v>
      </c>
      <c r="B152" s="9">
        <v>64.380399999999995</v>
      </c>
    </row>
    <row r="153" spans="1:2" x14ac:dyDescent="0.25">
      <c r="A153" s="10">
        <v>41160</v>
      </c>
      <c r="B153" s="9">
        <v>63.972999999999999</v>
      </c>
    </row>
    <row r="154" spans="1:2" x14ac:dyDescent="0.25">
      <c r="A154" s="10">
        <v>41161</v>
      </c>
      <c r="B154" s="9">
        <v>64.161699999999996</v>
      </c>
    </row>
    <row r="155" spans="1:2" x14ac:dyDescent="0.25">
      <c r="A155" s="10">
        <v>41164</v>
      </c>
      <c r="B155" s="9">
        <v>65.053899999999999</v>
      </c>
    </row>
    <row r="156" spans="1:2" x14ac:dyDescent="0.25">
      <c r="A156" s="10">
        <v>41165</v>
      </c>
      <c r="B156" s="9">
        <v>64.810199999999995</v>
      </c>
    </row>
    <row r="157" spans="1:2" x14ac:dyDescent="0.25">
      <c r="A157" s="10">
        <v>41166</v>
      </c>
      <c r="B157" s="9">
        <v>64.973699999999994</v>
      </c>
    </row>
    <row r="158" spans="1:2" x14ac:dyDescent="0.25">
      <c r="A158" s="10">
        <v>41167</v>
      </c>
      <c r="B158" s="9">
        <v>65.216999999999999</v>
      </c>
    </row>
    <row r="159" spans="1:2" x14ac:dyDescent="0.25">
      <c r="A159" s="10">
        <v>41168</v>
      </c>
      <c r="B159" s="9">
        <v>64.994</v>
      </c>
    </row>
    <row r="160" spans="1:2" x14ac:dyDescent="0.25">
      <c r="A160" s="10">
        <v>41171</v>
      </c>
      <c r="B160" s="9">
        <v>64.917299999999997</v>
      </c>
    </row>
    <row r="161" spans="1:2" x14ac:dyDescent="0.25">
      <c r="A161" s="10">
        <v>41172</v>
      </c>
      <c r="B161" s="9">
        <v>64.751300000000001</v>
      </c>
    </row>
    <row r="162" spans="1:2" x14ac:dyDescent="0.25">
      <c r="A162" s="10">
        <v>41173</v>
      </c>
      <c r="B162" s="9">
        <v>64.442400000000006</v>
      </c>
    </row>
    <row r="163" spans="1:2" x14ac:dyDescent="0.25">
      <c r="A163" s="10">
        <v>41174</v>
      </c>
      <c r="B163" s="9">
        <v>63.794199999999996</v>
      </c>
    </row>
    <row r="164" spans="1:2" x14ac:dyDescent="0.25">
      <c r="A164" s="10">
        <v>41175</v>
      </c>
      <c r="B164" s="9">
        <v>63.864199999999997</v>
      </c>
    </row>
    <row r="165" spans="1:2" x14ac:dyDescent="0.25">
      <c r="A165" s="10">
        <v>41178</v>
      </c>
      <c r="B165" s="9">
        <v>64.150599999999997</v>
      </c>
    </row>
    <row r="166" spans="1:2" x14ac:dyDescent="0.25">
      <c r="A166" s="10">
        <v>41179</v>
      </c>
      <c r="B166" s="9">
        <v>63.692100000000003</v>
      </c>
    </row>
    <row r="167" spans="1:2" x14ac:dyDescent="0.25">
      <c r="A167" s="10">
        <v>41180</v>
      </c>
      <c r="B167" s="9">
        <v>63.950899999999997</v>
      </c>
    </row>
    <row r="168" spans="1:2" x14ac:dyDescent="0.25">
      <c r="A168" s="10">
        <v>41181</v>
      </c>
      <c r="B168" s="9">
        <v>63.158099999999997</v>
      </c>
    </row>
    <row r="169" spans="1:2" x14ac:dyDescent="0.25">
      <c r="A169" s="10">
        <v>41182</v>
      </c>
      <c r="B169" s="9">
        <v>63.396000000000001</v>
      </c>
    </row>
    <row r="170" spans="1:2" x14ac:dyDescent="0.25">
      <c r="A170" s="10">
        <v>41185</v>
      </c>
      <c r="B170" s="9">
        <v>62.547699999999999</v>
      </c>
    </row>
    <row r="171" spans="1:2" x14ac:dyDescent="0.25">
      <c r="A171" s="10">
        <v>41186</v>
      </c>
      <c r="B171" s="9">
        <v>62.432299999999998</v>
      </c>
    </row>
    <row r="172" spans="1:2" x14ac:dyDescent="0.25">
      <c r="A172" s="10">
        <v>41187</v>
      </c>
      <c r="B172" s="9">
        <v>62.458300000000001</v>
      </c>
    </row>
    <row r="173" spans="1:2" x14ac:dyDescent="0.25">
      <c r="A173" s="10">
        <v>41188</v>
      </c>
      <c r="B173" s="9">
        <v>62.39</v>
      </c>
    </row>
    <row r="174" spans="1:2" x14ac:dyDescent="0.25">
      <c r="A174" s="10">
        <v>41189</v>
      </c>
      <c r="B174" s="9">
        <v>62.303100000000001</v>
      </c>
    </row>
    <row r="175" spans="1:2" x14ac:dyDescent="0.25">
      <c r="A175" s="10">
        <v>41192</v>
      </c>
      <c r="B175" s="9">
        <v>62.388399999999997</v>
      </c>
    </row>
    <row r="176" spans="1:2" x14ac:dyDescent="0.25">
      <c r="A176" s="10">
        <v>41193</v>
      </c>
      <c r="B176" s="9">
        <v>62.194600000000001</v>
      </c>
    </row>
    <row r="177" spans="1:2" x14ac:dyDescent="0.25">
      <c r="A177" s="10">
        <v>41194</v>
      </c>
      <c r="B177" s="9">
        <v>62.589199999999998</v>
      </c>
    </row>
    <row r="178" spans="1:2" x14ac:dyDescent="0.25">
      <c r="A178" s="10">
        <v>41195</v>
      </c>
      <c r="B178" s="9">
        <v>63.346499999999999</v>
      </c>
    </row>
    <row r="179" spans="1:2" x14ac:dyDescent="0.25">
      <c r="A179" s="10">
        <v>41196</v>
      </c>
      <c r="B179" s="9">
        <v>62.993400000000001</v>
      </c>
    </row>
    <row r="180" spans="1:2" x14ac:dyDescent="0.25">
      <c r="A180" s="10">
        <v>41199</v>
      </c>
      <c r="B180" s="9">
        <v>63.151000000000003</v>
      </c>
    </row>
    <row r="181" spans="1:2" x14ac:dyDescent="0.25">
      <c r="A181" s="10">
        <v>41200</v>
      </c>
      <c r="B181" s="9">
        <v>62.89</v>
      </c>
    </row>
    <row r="182" spans="1:2" x14ac:dyDescent="0.25">
      <c r="A182" s="10">
        <v>41201</v>
      </c>
      <c r="B182" s="9">
        <v>62.584099999999999</v>
      </c>
    </row>
    <row r="183" spans="1:2" x14ac:dyDescent="0.25">
      <c r="A183" s="10">
        <v>41202</v>
      </c>
      <c r="B183" s="9">
        <v>62.419400000000003</v>
      </c>
    </row>
    <row r="184" spans="1:2" x14ac:dyDescent="0.25">
      <c r="A184" s="10">
        <v>41203</v>
      </c>
      <c r="B184" s="9">
        <v>62.4499</v>
      </c>
    </row>
    <row r="185" spans="1:2" x14ac:dyDescent="0.25">
      <c r="A185" s="10">
        <v>41206</v>
      </c>
      <c r="B185" s="9">
        <v>62.234900000000003</v>
      </c>
    </row>
    <row r="186" spans="1:2" x14ac:dyDescent="0.25">
      <c r="A186" s="10">
        <v>41207</v>
      </c>
      <c r="B186" s="9">
        <v>62.048000000000002</v>
      </c>
    </row>
    <row r="187" spans="1:2" x14ac:dyDescent="0.25">
      <c r="A187" s="10">
        <v>41208</v>
      </c>
      <c r="B187" s="9">
        <v>62.259700000000002</v>
      </c>
    </row>
    <row r="188" spans="1:2" x14ac:dyDescent="0.25">
      <c r="A188" s="10">
        <v>41209</v>
      </c>
      <c r="B188" s="9">
        <v>63.039900000000003</v>
      </c>
    </row>
    <row r="189" spans="1:2" x14ac:dyDescent="0.25">
      <c r="A189" s="10">
        <v>41210</v>
      </c>
      <c r="B189" s="9">
        <v>62.903700000000001</v>
      </c>
    </row>
    <row r="190" spans="1:2" x14ac:dyDescent="0.25">
      <c r="A190" s="10">
        <v>41213</v>
      </c>
      <c r="B190" s="9">
        <v>63.217399999999998</v>
      </c>
    </row>
    <row r="191" spans="1:2" x14ac:dyDescent="0.25">
      <c r="A191" s="10">
        <v>41214</v>
      </c>
      <c r="B191" s="9">
        <v>63.202500000000001</v>
      </c>
    </row>
    <row r="192" spans="1:2" x14ac:dyDescent="0.25">
      <c r="A192" s="10">
        <v>41215</v>
      </c>
      <c r="B192" s="9">
        <v>63.416600000000003</v>
      </c>
    </row>
    <row r="193" spans="1:2" x14ac:dyDescent="0.25">
      <c r="A193" s="10">
        <v>41216</v>
      </c>
      <c r="B193" s="9">
        <v>63.504300000000001</v>
      </c>
    </row>
    <row r="194" spans="1:2" x14ac:dyDescent="0.25">
      <c r="A194" s="10">
        <v>41220</v>
      </c>
      <c r="B194" s="9">
        <v>63.907400000000003</v>
      </c>
    </row>
    <row r="195" spans="1:2" x14ac:dyDescent="0.25">
      <c r="A195" s="10">
        <v>41221</v>
      </c>
      <c r="B195" s="9">
        <v>63.736400000000003</v>
      </c>
    </row>
    <row r="196" spans="1:2" x14ac:dyDescent="0.25">
      <c r="A196" s="10">
        <v>41222</v>
      </c>
      <c r="B196" s="9">
        <v>63.892800000000001</v>
      </c>
    </row>
    <row r="197" spans="1:2" x14ac:dyDescent="0.25">
      <c r="A197" s="10">
        <v>41223</v>
      </c>
      <c r="B197" s="9">
        <v>63.4161</v>
      </c>
    </row>
    <row r="198" spans="1:2" x14ac:dyDescent="0.25">
      <c r="A198" s="10">
        <v>41224</v>
      </c>
      <c r="B198" s="9">
        <v>65.216700000000003</v>
      </c>
    </row>
    <row r="199" spans="1:2" x14ac:dyDescent="0.25">
      <c r="A199" s="10">
        <v>41227</v>
      </c>
      <c r="B199" s="9">
        <v>65.859099999999998</v>
      </c>
    </row>
    <row r="200" spans="1:2" x14ac:dyDescent="0.25">
      <c r="A200" s="10">
        <v>41228</v>
      </c>
      <c r="B200" s="9">
        <v>65.5548</v>
      </c>
    </row>
    <row r="201" spans="1:2" x14ac:dyDescent="0.25">
      <c r="A201" s="10">
        <v>41229</v>
      </c>
      <c r="B201" s="9">
        <v>64.546300000000002</v>
      </c>
    </row>
    <row r="202" spans="1:2" x14ac:dyDescent="0.25">
      <c r="A202" s="10">
        <v>41230</v>
      </c>
      <c r="B202" s="9">
        <v>64.915400000000005</v>
      </c>
    </row>
    <row r="203" spans="1:2" x14ac:dyDescent="0.25">
      <c r="A203" s="10">
        <v>41231</v>
      </c>
      <c r="B203" s="9">
        <v>65.1023</v>
      </c>
    </row>
    <row r="204" spans="1:2" x14ac:dyDescent="0.25">
      <c r="A204" s="10">
        <v>41234</v>
      </c>
      <c r="B204" s="9">
        <v>64.358000000000004</v>
      </c>
    </row>
    <row r="205" spans="1:2" x14ac:dyDescent="0.25">
      <c r="A205" s="10">
        <v>41235</v>
      </c>
      <c r="B205" s="9">
        <v>63.6282</v>
      </c>
    </row>
    <row r="206" spans="1:2" x14ac:dyDescent="0.25">
      <c r="A206" s="10">
        <v>41236</v>
      </c>
      <c r="B206" s="9">
        <v>64.008700000000005</v>
      </c>
    </row>
    <row r="207" spans="1:2" x14ac:dyDescent="0.25">
      <c r="A207" s="10">
        <v>41237</v>
      </c>
      <c r="B207" s="9">
        <v>64.627899999999997</v>
      </c>
    </row>
    <row r="208" spans="1:2" x14ac:dyDescent="0.25">
      <c r="A208" s="10">
        <v>41238</v>
      </c>
      <c r="B208" s="9">
        <v>64.617400000000004</v>
      </c>
    </row>
    <row r="209" spans="1:2" x14ac:dyDescent="0.25">
      <c r="A209" s="10">
        <v>41241</v>
      </c>
      <c r="B209" s="9">
        <v>64.915300000000002</v>
      </c>
    </row>
    <row r="210" spans="1:2" x14ac:dyDescent="0.25">
      <c r="A210" s="10">
        <v>41242</v>
      </c>
      <c r="B210" s="9">
        <v>64.944900000000004</v>
      </c>
    </row>
    <row r="211" spans="1:2" x14ac:dyDescent="0.25">
      <c r="A211" s="10">
        <v>41243</v>
      </c>
      <c r="B211" s="9">
        <v>65.238200000000006</v>
      </c>
    </row>
    <row r="212" spans="1:2" x14ac:dyDescent="0.25">
      <c r="A212" s="10">
        <v>41244</v>
      </c>
      <c r="B212" s="9">
        <v>63.680700000000002</v>
      </c>
    </row>
    <row r="213" spans="1:2" x14ac:dyDescent="0.25">
      <c r="A213" s="10">
        <v>41245</v>
      </c>
      <c r="B213" s="9">
        <v>64.152799999999999</v>
      </c>
    </row>
    <row r="214" spans="1:2" x14ac:dyDescent="0.25">
      <c r="A214" s="10">
        <v>41248</v>
      </c>
      <c r="B214" s="9">
        <v>63.924199999999999</v>
      </c>
    </row>
    <row r="215" spans="1:2" x14ac:dyDescent="0.25">
      <c r="A215" s="10">
        <v>41249</v>
      </c>
      <c r="B215" s="9">
        <v>63.874099999999999</v>
      </c>
    </row>
    <row r="216" spans="1:2" x14ac:dyDescent="0.25">
      <c r="A216" s="10">
        <v>41250</v>
      </c>
      <c r="B216" s="9">
        <v>63.9114</v>
      </c>
    </row>
    <row r="217" spans="1:2" x14ac:dyDescent="0.25">
      <c r="A217" s="10">
        <v>41251</v>
      </c>
      <c r="B217" s="9">
        <v>63.390099999999997</v>
      </c>
    </row>
    <row r="218" spans="1:2" x14ac:dyDescent="0.25">
      <c r="A218" s="10">
        <v>41252</v>
      </c>
      <c r="B218" s="9">
        <v>63.302799999999998</v>
      </c>
    </row>
    <row r="219" spans="1:2" x14ac:dyDescent="0.25">
      <c r="A219" s="10">
        <v>41255</v>
      </c>
      <c r="B219" s="9">
        <v>61.580399999999997</v>
      </c>
    </row>
    <row r="220" spans="1:2" x14ac:dyDescent="0.25">
      <c r="A220" s="10">
        <v>41256</v>
      </c>
      <c r="B220" s="9">
        <v>61.069000000000003</v>
      </c>
    </row>
    <row r="221" spans="1:2" x14ac:dyDescent="0.25">
      <c r="A221" s="10">
        <v>41257</v>
      </c>
      <c r="B221" s="9">
        <v>60.807899999999997</v>
      </c>
    </row>
    <row r="222" spans="1:2" x14ac:dyDescent="0.25">
      <c r="A222" s="10">
        <v>41258</v>
      </c>
      <c r="B222" s="9">
        <v>61.636800000000001</v>
      </c>
    </row>
    <row r="223" spans="1:2" x14ac:dyDescent="0.25">
      <c r="A223" s="10">
        <v>41259</v>
      </c>
      <c r="B223" s="9">
        <v>61.7515</v>
      </c>
    </row>
    <row r="224" spans="1:2" x14ac:dyDescent="0.25">
      <c r="A224" s="10">
        <v>41262</v>
      </c>
      <c r="B224" s="9">
        <v>61.793100000000003</v>
      </c>
    </row>
    <row r="225" spans="1:2" x14ac:dyDescent="0.25">
      <c r="A225" s="10">
        <v>41263</v>
      </c>
      <c r="B225" s="9">
        <v>61.796700000000001</v>
      </c>
    </row>
    <row r="226" spans="1:2" x14ac:dyDescent="0.25">
      <c r="A226" s="10">
        <v>41264</v>
      </c>
      <c r="B226" s="9">
        <v>61.109200000000001</v>
      </c>
    </row>
    <row r="227" spans="1:2" x14ac:dyDescent="0.25">
      <c r="A227" s="10">
        <v>41265</v>
      </c>
      <c r="B227" s="9">
        <v>60.864100000000001</v>
      </c>
    </row>
    <row r="228" spans="1:2" x14ac:dyDescent="0.25">
      <c r="A228" s="10">
        <v>41266</v>
      </c>
      <c r="B228" s="9">
        <v>60.852800000000002</v>
      </c>
    </row>
    <row r="229" spans="1:2" x14ac:dyDescent="0.25">
      <c r="A229" s="10">
        <v>41269</v>
      </c>
      <c r="B229" s="9">
        <v>60.9084</v>
      </c>
    </row>
    <row r="230" spans="1:2" x14ac:dyDescent="0.25">
      <c r="A230" s="10">
        <v>41270</v>
      </c>
      <c r="B230" s="9">
        <v>60.858699999999999</v>
      </c>
    </row>
    <row r="231" spans="1:2" x14ac:dyDescent="0.25">
      <c r="A231" s="10">
        <v>41271</v>
      </c>
      <c r="B231" s="9">
        <v>60.666899999999998</v>
      </c>
    </row>
    <row r="232" spans="1:2" x14ac:dyDescent="0.25">
      <c r="A232" s="10">
        <v>41272</v>
      </c>
      <c r="B232" s="9">
        <v>60.273000000000003</v>
      </c>
    </row>
    <row r="233" spans="1:2" x14ac:dyDescent="0.25">
      <c r="A233" s="10">
        <v>41273</v>
      </c>
      <c r="B233" s="9">
        <v>60.6569</v>
      </c>
    </row>
    <row r="234" spans="1:2" x14ac:dyDescent="0.25">
      <c r="A234" s="10">
        <v>41283</v>
      </c>
      <c r="B234" s="9">
        <v>59.896099999999997</v>
      </c>
    </row>
    <row r="235" spans="1:2" x14ac:dyDescent="0.25">
      <c r="A235" s="10">
        <v>41284</v>
      </c>
      <c r="B235" s="9">
        <v>59.953299999999999</v>
      </c>
    </row>
    <row r="236" spans="1:2" x14ac:dyDescent="0.25">
      <c r="A236" s="10">
        <v>41285</v>
      </c>
      <c r="B236" s="9">
        <v>60.1614</v>
      </c>
    </row>
    <row r="237" spans="1:2" x14ac:dyDescent="0.25">
      <c r="A237" s="10">
        <v>41286</v>
      </c>
      <c r="B237" s="9">
        <v>59.497799999999998</v>
      </c>
    </row>
    <row r="238" spans="1:2" x14ac:dyDescent="0.25">
      <c r="A238" s="10">
        <v>41287</v>
      </c>
      <c r="B238" s="9">
        <v>59.37</v>
      </c>
    </row>
    <row r="239" spans="1:2" x14ac:dyDescent="0.25">
      <c r="A239" s="10">
        <v>41290</v>
      </c>
      <c r="B239" s="9">
        <v>59.606699999999996</v>
      </c>
    </row>
    <row r="240" spans="1:2" x14ac:dyDescent="0.25">
      <c r="A240" s="10">
        <v>41291</v>
      </c>
      <c r="B240" s="9">
        <v>59.401499999999999</v>
      </c>
    </row>
    <row r="241" spans="1:2" x14ac:dyDescent="0.25">
      <c r="A241" s="10">
        <v>41292</v>
      </c>
      <c r="B241" s="9">
        <v>59.183</v>
      </c>
    </row>
    <row r="242" spans="1:2" x14ac:dyDescent="0.25">
      <c r="A242" s="10">
        <v>41293</v>
      </c>
      <c r="B242" s="9">
        <v>59.3521</v>
      </c>
    </row>
    <row r="243" spans="1:2" x14ac:dyDescent="0.25">
      <c r="A243" s="10">
        <v>41294</v>
      </c>
      <c r="B243" s="9">
        <v>59.669699999999999</v>
      </c>
    </row>
    <row r="244" spans="1:2" x14ac:dyDescent="0.25">
      <c r="A244" s="10">
        <v>41297</v>
      </c>
      <c r="B244" s="9">
        <v>59.503399999999999</v>
      </c>
    </row>
    <row r="245" spans="1:2" x14ac:dyDescent="0.25">
      <c r="A245" s="10">
        <v>41298</v>
      </c>
      <c r="B245" s="9">
        <v>59.216799999999999</v>
      </c>
    </row>
    <row r="246" spans="1:2" x14ac:dyDescent="0.25">
      <c r="A246" s="10">
        <v>41299</v>
      </c>
      <c r="B246" s="9">
        <v>59.148899999999998</v>
      </c>
    </row>
    <row r="247" spans="1:2" x14ac:dyDescent="0.25">
      <c r="A247" s="10">
        <v>41300</v>
      </c>
      <c r="B247" s="9">
        <v>59.635599999999997</v>
      </c>
    </row>
    <row r="248" spans="1:2" x14ac:dyDescent="0.25">
      <c r="A248" s="10">
        <v>41301</v>
      </c>
      <c r="B248" s="9">
        <v>60.319600000000001</v>
      </c>
    </row>
    <row r="249" spans="1:2" x14ac:dyDescent="0.25">
      <c r="A249" s="10">
        <v>41304</v>
      </c>
      <c r="B249" s="9">
        <v>60.161799999999999</v>
      </c>
    </row>
    <row r="250" spans="1:2" x14ac:dyDescent="0.25">
      <c r="A250" s="10">
        <v>41305</v>
      </c>
      <c r="B250" s="9">
        <v>60.085099999999997</v>
      </c>
    </row>
    <row r="251" spans="1:2" x14ac:dyDescent="0.25">
      <c r="A251" s="10">
        <v>41306</v>
      </c>
      <c r="B251" s="9">
        <v>60.309899999999999</v>
      </c>
    </row>
    <row r="252" spans="1:2" x14ac:dyDescent="0.25">
      <c r="A252" s="10">
        <v>41307</v>
      </c>
      <c r="B252" s="9">
        <v>59.985799999999998</v>
      </c>
    </row>
    <row r="253" spans="1:2" x14ac:dyDescent="0.25">
      <c r="A253" s="10">
        <v>41308</v>
      </c>
      <c r="B253" s="9">
        <v>59.313699999999997</v>
      </c>
    </row>
    <row r="254" spans="1:2" x14ac:dyDescent="0.25">
      <c r="A254" s="10">
        <v>41311</v>
      </c>
      <c r="B254" s="9">
        <v>58.7121</v>
      </c>
    </row>
    <row r="255" spans="1:2" x14ac:dyDescent="0.25">
      <c r="A255" s="10">
        <v>41312</v>
      </c>
      <c r="B255" s="9">
        <v>59.193300000000001</v>
      </c>
    </row>
    <row r="256" spans="1:2" x14ac:dyDescent="0.25">
      <c r="A256" s="10">
        <v>41313</v>
      </c>
      <c r="B256" s="9">
        <v>59.512900000000002</v>
      </c>
    </row>
    <row r="257" spans="1:2" x14ac:dyDescent="0.25">
      <c r="A257" s="10">
        <v>41314</v>
      </c>
      <c r="B257" s="9">
        <v>59.023499999999999</v>
      </c>
    </row>
    <row r="258" spans="1:2" x14ac:dyDescent="0.25">
      <c r="A258" s="10">
        <v>41315</v>
      </c>
      <c r="B258" s="9">
        <v>58.845700000000001</v>
      </c>
    </row>
    <row r="259" spans="1:2" x14ac:dyDescent="0.25">
      <c r="A259" s="10">
        <v>41318</v>
      </c>
      <c r="B259" s="9">
        <v>58.061900000000001</v>
      </c>
    </row>
    <row r="260" spans="1:2" x14ac:dyDescent="0.25">
      <c r="A260" s="10">
        <v>41319</v>
      </c>
      <c r="B260" s="9">
        <v>57.738799999999998</v>
      </c>
    </row>
    <row r="261" spans="1:2" x14ac:dyDescent="0.25">
      <c r="A261" s="10">
        <v>41320</v>
      </c>
      <c r="B261" s="9">
        <v>56.771900000000002</v>
      </c>
    </row>
    <row r="262" spans="1:2" x14ac:dyDescent="0.25">
      <c r="A262" s="10">
        <v>41321</v>
      </c>
      <c r="B262" s="9">
        <v>57.150700000000001</v>
      </c>
    </row>
    <row r="263" spans="1:2" x14ac:dyDescent="0.25">
      <c r="A263" s="10">
        <v>41322</v>
      </c>
      <c r="B263" s="9">
        <v>57.6342</v>
      </c>
    </row>
    <row r="264" spans="1:2" x14ac:dyDescent="0.25">
      <c r="A264" s="10">
        <v>41325</v>
      </c>
      <c r="B264" s="9">
        <v>58.096699999999998</v>
      </c>
    </row>
    <row r="265" spans="1:2" x14ac:dyDescent="0.25">
      <c r="A265" s="10">
        <v>41326</v>
      </c>
      <c r="B265" s="9">
        <v>57.859000000000002</v>
      </c>
    </row>
    <row r="266" spans="1:2" x14ac:dyDescent="0.25">
      <c r="A266" s="10">
        <v>41327</v>
      </c>
      <c r="B266" s="9">
        <v>57.476199999999999</v>
      </c>
    </row>
    <row r="267" spans="1:2" x14ac:dyDescent="0.25">
      <c r="A267" s="10">
        <v>41332</v>
      </c>
      <c r="B267" s="9">
        <v>57.937100000000001</v>
      </c>
    </row>
    <row r="268" spans="1:2" x14ac:dyDescent="0.25">
      <c r="A268" s="10">
        <v>41333</v>
      </c>
      <c r="B268" s="9">
        <v>57.962699999999998</v>
      </c>
    </row>
    <row r="269" spans="1:2" x14ac:dyDescent="0.25">
      <c r="A269" s="10">
        <v>41334</v>
      </c>
      <c r="B269" s="9">
        <v>58.377600000000001</v>
      </c>
    </row>
    <row r="270" spans="1:2" x14ac:dyDescent="0.25">
      <c r="A270" s="10">
        <v>41335</v>
      </c>
      <c r="B270" s="9">
        <v>58.406700000000001</v>
      </c>
    </row>
    <row r="271" spans="1:2" x14ac:dyDescent="0.25">
      <c r="A271" s="10">
        <v>41336</v>
      </c>
      <c r="B271" s="9">
        <v>58.9099</v>
      </c>
    </row>
    <row r="272" spans="1:2" x14ac:dyDescent="0.25">
      <c r="A272" s="10">
        <v>41339</v>
      </c>
      <c r="B272" s="9">
        <v>58.337000000000003</v>
      </c>
    </row>
    <row r="273" spans="1:2" x14ac:dyDescent="0.25">
      <c r="A273" s="10">
        <v>41340</v>
      </c>
      <c r="B273" s="9">
        <v>58.262999999999998</v>
      </c>
    </row>
    <row r="274" spans="1:2" x14ac:dyDescent="0.25">
      <c r="A274" s="10">
        <v>41342</v>
      </c>
      <c r="B274" s="9">
        <v>58.831800000000001</v>
      </c>
    </row>
    <row r="275" spans="1:2" x14ac:dyDescent="0.25">
      <c r="A275" s="10">
        <v>41343</v>
      </c>
      <c r="B275" s="9">
        <v>59.217399999999998</v>
      </c>
    </row>
    <row r="276" spans="1:2" x14ac:dyDescent="0.25">
      <c r="A276" s="10">
        <v>41346</v>
      </c>
      <c r="B276" s="9">
        <v>59.1327</v>
      </c>
    </row>
    <row r="277" spans="1:2" x14ac:dyDescent="0.25">
      <c r="A277" s="10">
        <v>41347</v>
      </c>
      <c r="B277" s="9">
        <v>58.954000000000001</v>
      </c>
    </row>
    <row r="278" spans="1:2" x14ac:dyDescent="0.25">
      <c r="A278" s="10">
        <v>41348</v>
      </c>
      <c r="B278" s="9">
        <v>59.1128</v>
      </c>
    </row>
    <row r="279" spans="1:2" x14ac:dyDescent="0.25">
      <c r="A279" s="10">
        <v>41349</v>
      </c>
      <c r="B279" s="9">
        <v>58.243699999999997</v>
      </c>
    </row>
    <row r="280" spans="1:2" x14ac:dyDescent="0.25">
      <c r="A280" s="10">
        <v>41350</v>
      </c>
      <c r="B280" s="9">
        <v>57.934399999999997</v>
      </c>
    </row>
    <row r="281" spans="1:2" x14ac:dyDescent="0.25">
      <c r="A281" s="10">
        <v>41353</v>
      </c>
      <c r="B281" s="9">
        <v>57.284700000000001</v>
      </c>
    </row>
    <row r="282" spans="1:2" x14ac:dyDescent="0.25">
      <c r="A282" s="10">
        <v>41354</v>
      </c>
      <c r="B282" s="9">
        <v>57.232300000000002</v>
      </c>
    </row>
    <row r="283" spans="1:2" x14ac:dyDescent="0.25">
      <c r="A283" s="10">
        <v>41355</v>
      </c>
      <c r="B283" s="9">
        <v>57.636000000000003</v>
      </c>
    </row>
    <row r="284" spans="1:2" x14ac:dyDescent="0.25">
      <c r="A284" s="10">
        <v>41356</v>
      </c>
      <c r="B284" s="9">
        <v>57.522799999999997</v>
      </c>
    </row>
    <row r="285" spans="1:2" x14ac:dyDescent="0.25">
      <c r="A285" s="10">
        <v>41357</v>
      </c>
      <c r="B285" s="9">
        <v>57.424700000000001</v>
      </c>
    </row>
    <row r="286" spans="1:2" x14ac:dyDescent="0.25">
      <c r="A286" s="10">
        <v>41360</v>
      </c>
      <c r="B286" s="9">
        <v>57.023299999999999</v>
      </c>
    </row>
    <row r="287" spans="1:2" x14ac:dyDescent="0.25">
      <c r="A287" s="10">
        <v>41361</v>
      </c>
      <c r="B287" s="9">
        <v>56.936399999999999</v>
      </c>
    </row>
    <row r="288" spans="1:2" x14ac:dyDescent="0.25">
      <c r="A288" s="10">
        <v>41362</v>
      </c>
      <c r="B288" s="9">
        <v>57.024099999999997</v>
      </c>
    </row>
    <row r="289" spans="1:2" x14ac:dyDescent="0.25">
      <c r="A289" s="10">
        <v>41363</v>
      </c>
      <c r="B289" s="9">
        <v>56.377899999999997</v>
      </c>
    </row>
    <row r="290" spans="1:2" x14ac:dyDescent="0.25">
      <c r="A290" s="10">
        <v>41364</v>
      </c>
      <c r="B290" s="9">
        <v>55.960599999999999</v>
      </c>
    </row>
    <row r="291" spans="1:2" x14ac:dyDescent="0.25">
      <c r="A291" s="10">
        <v>41367</v>
      </c>
      <c r="B291" s="9">
        <v>56.139600000000002</v>
      </c>
    </row>
    <row r="292" spans="1:2" x14ac:dyDescent="0.25">
      <c r="A292" s="10">
        <v>41368</v>
      </c>
      <c r="B292" s="9">
        <v>56.555300000000003</v>
      </c>
    </row>
    <row r="293" spans="1:2" x14ac:dyDescent="0.25">
      <c r="A293" s="10">
        <v>41369</v>
      </c>
      <c r="B293" s="9">
        <v>55.893999999999998</v>
      </c>
    </row>
    <row r="294" spans="1:2" x14ac:dyDescent="0.25">
      <c r="A294" s="10">
        <v>41370</v>
      </c>
      <c r="B294" s="9">
        <v>56.436900000000001</v>
      </c>
    </row>
    <row r="295" spans="1:2" x14ac:dyDescent="0.25">
      <c r="A295" s="10">
        <v>41371</v>
      </c>
      <c r="B295" s="9">
        <v>56.920099999999998</v>
      </c>
    </row>
    <row r="296" spans="1:2" x14ac:dyDescent="0.25">
      <c r="A296" s="10">
        <v>41374</v>
      </c>
      <c r="B296" s="9">
        <v>57.389600000000002</v>
      </c>
    </row>
    <row r="297" spans="1:2" x14ac:dyDescent="0.25">
      <c r="A297" s="10">
        <v>41375</v>
      </c>
      <c r="B297" s="9">
        <v>56.955199999999998</v>
      </c>
    </row>
    <row r="298" spans="1:2" x14ac:dyDescent="0.25">
      <c r="A298" s="10">
        <v>41376</v>
      </c>
      <c r="B298" s="9">
        <v>56.755600000000001</v>
      </c>
    </row>
    <row r="299" spans="1:2" x14ac:dyDescent="0.25">
      <c r="A299" s="10">
        <v>41377</v>
      </c>
      <c r="B299" s="9">
        <v>56.601900000000001</v>
      </c>
    </row>
    <row r="300" spans="1:2" x14ac:dyDescent="0.25">
      <c r="A300" s="10">
        <v>41378</v>
      </c>
      <c r="B300" s="9">
        <v>56.294499999999999</v>
      </c>
    </row>
    <row r="301" spans="1:2" x14ac:dyDescent="0.25">
      <c r="A301" s="10">
        <v>41381</v>
      </c>
      <c r="B301" s="9">
        <v>56.250500000000002</v>
      </c>
    </row>
    <row r="302" spans="1:2" x14ac:dyDescent="0.25">
      <c r="A302" s="10">
        <v>41382</v>
      </c>
      <c r="B302" s="9">
        <v>55.979300000000002</v>
      </c>
    </row>
    <row r="303" spans="1:2" x14ac:dyDescent="0.25">
      <c r="A303" s="10">
        <v>41383</v>
      </c>
      <c r="B303" s="9">
        <v>56.1753</v>
      </c>
    </row>
    <row r="304" spans="1:2" x14ac:dyDescent="0.25">
      <c r="A304" s="10">
        <v>41384</v>
      </c>
      <c r="B304" s="9">
        <v>56.416499999999999</v>
      </c>
    </row>
    <row r="305" spans="1:2" x14ac:dyDescent="0.25">
      <c r="A305" s="10">
        <v>41385</v>
      </c>
      <c r="B305" s="9">
        <v>56.230699999999999</v>
      </c>
    </row>
    <row r="306" spans="1:2" x14ac:dyDescent="0.25">
      <c r="A306" s="10">
        <v>41388</v>
      </c>
      <c r="B306" s="9">
        <v>56.0794</v>
      </c>
    </row>
    <row r="307" spans="1:2" x14ac:dyDescent="0.25">
      <c r="A307" s="10">
        <v>41389</v>
      </c>
      <c r="B307" s="9">
        <v>55.845300000000002</v>
      </c>
    </row>
    <row r="308" spans="1:2" x14ac:dyDescent="0.25">
      <c r="A308" s="10">
        <v>41390</v>
      </c>
      <c r="B308" s="9">
        <v>56.313099999999999</v>
      </c>
    </row>
    <row r="309" spans="1:2" x14ac:dyDescent="0.25">
      <c r="A309" s="10">
        <v>41391</v>
      </c>
      <c r="B309" s="9">
        <v>56.970700000000001</v>
      </c>
    </row>
    <row r="310" spans="1:2" x14ac:dyDescent="0.25">
      <c r="A310" s="10">
        <v>41392</v>
      </c>
      <c r="B310" s="9">
        <v>56.983800000000002</v>
      </c>
    </row>
    <row r="311" spans="1:2" x14ac:dyDescent="0.25">
      <c r="A311" s="10">
        <v>41396</v>
      </c>
      <c r="B311" s="9">
        <v>56.951799999999999</v>
      </c>
    </row>
    <row r="312" spans="1:2" x14ac:dyDescent="0.25">
      <c r="A312" s="10">
        <v>41397</v>
      </c>
      <c r="B312" s="9">
        <v>57.092700000000001</v>
      </c>
    </row>
    <row r="313" spans="1:2" x14ac:dyDescent="0.25">
      <c r="A313" s="10">
        <v>41398</v>
      </c>
      <c r="B313" s="9">
        <v>57.571399999999997</v>
      </c>
    </row>
    <row r="314" spans="1:2" x14ac:dyDescent="0.25">
      <c r="A314" s="10">
        <v>41399</v>
      </c>
      <c r="B314" s="9">
        <v>58.538200000000003</v>
      </c>
    </row>
    <row r="315" spans="1:2" x14ac:dyDescent="0.25">
      <c r="A315" s="10">
        <v>41404</v>
      </c>
      <c r="B315" s="9">
        <v>58.0824</v>
      </c>
    </row>
    <row r="316" spans="1:2" x14ac:dyDescent="0.25">
      <c r="A316" s="10">
        <v>41405</v>
      </c>
      <c r="B316" s="9">
        <v>57.116100000000003</v>
      </c>
    </row>
    <row r="317" spans="1:2" x14ac:dyDescent="0.25">
      <c r="A317" s="10">
        <v>41406</v>
      </c>
      <c r="B317" s="9">
        <v>57.164000000000001</v>
      </c>
    </row>
    <row r="318" spans="1:2" x14ac:dyDescent="0.25">
      <c r="A318" s="10">
        <v>41409</v>
      </c>
      <c r="B318" s="9">
        <v>56.525799999999997</v>
      </c>
    </row>
    <row r="319" spans="1:2" x14ac:dyDescent="0.25">
      <c r="A319" s="10">
        <v>41410</v>
      </c>
      <c r="B319" s="9">
        <v>56.260300000000001</v>
      </c>
    </row>
    <row r="320" spans="1:2" x14ac:dyDescent="0.25">
      <c r="A320" s="10">
        <v>41411</v>
      </c>
      <c r="B320" s="9">
        <v>56.738300000000002</v>
      </c>
    </row>
    <row r="321" spans="1:2" x14ac:dyDescent="0.25">
      <c r="A321" s="10">
        <v>41412</v>
      </c>
      <c r="B321" s="9">
        <v>57.468299999999999</v>
      </c>
    </row>
    <row r="322" spans="1:2" x14ac:dyDescent="0.25">
      <c r="A322" s="10">
        <v>41413</v>
      </c>
      <c r="B322" s="9">
        <v>57.160200000000003</v>
      </c>
    </row>
    <row r="323" spans="1:2" x14ac:dyDescent="0.25">
      <c r="A323" s="10">
        <v>41416</v>
      </c>
      <c r="B323" s="9">
        <v>56.498800000000003</v>
      </c>
    </row>
    <row r="324" spans="1:2" x14ac:dyDescent="0.25">
      <c r="A324" s="10">
        <v>41417</v>
      </c>
      <c r="B324" s="9">
        <v>56.555199999999999</v>
      </c>
    </row>
    <row r="325" spans="1:2" x14ac:dyDescent="0.25">
      <c r="A325" s="10">
        <v>41418</v>
      </c>
      <c r="B325" s="9">
        <v>56.274299999999997</v>
      </c>
    </row>
    <row r="326" spans="1:2" x14ac:dyDescent="0.25">
      <c r="A326" s="10">
        <v>41419</v>
      </c>
      <c r="B326" s="9">
        <v>56.070099999999996</v>
      </c>
    </row>
    <row r="327" spans="1:2" x14ac:dyDescent="0.25">
      <c r="A327" s="10">
        <v>41420</v>
      </c>
      <c r="B327" s="9">
        <v>56.756</v>
      </c>
    </row>
    <row r="328" spans="1:2" x14ac:dyDescent="0.25">
      <c r="A328" s="10">
        <v>41423</v>
      </c>
      <c r="B328" s="9">
        <v>56.710599999999999</v>
      </c>
    </row>
    <row r="329" spans="1:2" x14ac:dyDescent="0.25">
      <c r="A329" s="10">
        <v>41424</v>
      </c>
      <c r="B329" s="9">
        <v>56.516800000000003</v>
      </c>
    </row>
    <row r="330" spans="1:2" x14ac:dyDescent="0.25">
      <c r="A330" s="10">
        <v>41425</v>
      </c>
      <c r="B330" s="9">
        <v>56.687600000000003</v>
      </c>
    </row>
    <row r="331" spans="1:2" x14ac:dyDescent="0.25">
      <c r="A331" s="10">
        <v>41426</v>
      </c>
      <c r="B331" s="9">
        <v>56.537300000000002</v>
      </c>
    </row>
    <row r="332" spans="1:2" x14ac:dyDescent="0.25">
      <c r="A332" s="10">
        <v>41427</v>
      </c>
      <c r="B332" s="9">
        <v>56.687600000000003</v>
      </c>
    </row>
    <row r="333" spans="1:2" x14ac:dyDescent="0.25">
      <c r="A333" s="10">
        <v>41430</v>
      </c>
      <c r="B333" s="9">
        <v>56.615200000000002</v>
      </c>
    </row>
    <row r="334" spans="1:2" x14ac:dyDescent="0.25">
      <c r="A334" s="10">
        <v>41431</v>
      </c>
      <c r="B334" s="9">
        <v>56.674700000000001</v>
      </c>
    </row>
    <row r="335" spans="1:2" x14ac:dyDescent="0.25">
      <c r="A335" s="10">
        <v>41432</v>
      </c>
      <c r="B335" s="9">
        <v>56.587800000000001</v>
      </c>
    </row>
    <row r="336" spans="1:2" x14ac:dyDescent="0.25">
      <c r="A336" s="10">
        <v>41433</v>
      </c>
      <c r="B336" s="9">
        <v>56.985700000000001</v>
      </c>
    </row>
    <row r="337" spans="1:2" x14ac:dyDescent="0.25">
      <c r="A337" s="10">
        <v>41434</v>
      </c>
      <c r="B337" s="9">
        <v>57.002000000000002</v>
      </c>
    </row>
    <row r="338" spans="1:2" x14ac:dyDescent="0.25">
      <c r="A338" s="10">
        <v>41438</v>
      </c>
      <c r="B338" s="9">
        <v>56.909599999999998</v>
      </c>
    </row>
    <row r="339" spans="1:2" x14ac:dyDescent="0.25">
      <c r="A339" s="10">
        <v>41439</v>
      </c>
      <c r="B339" s="9">
        <v>57.030299999999997</v>
      </c>
    </row>
    <row r="340" spans="1:2" x14ac:dyDescent="0.25">
      <c r="A340" s="10">
        <v>41440</v>
      </c>
      <c r="B340" s="9">
        <v>57.4437</v>
      </c>
    </row>
    <row r="341" spans="1:2" x14ac:dyDescent="0.25">
      <c r="A341" s="10">
        <v>41441</v>
      </c>
      <c r="B341" s="9">
        <v>57.7408</v>
      </c>
    </row>
    <row r="342" spans="1:2" x14ac:dyDescent="0.25">
      <c r="A342" s="10">
        <v>41444</v>
      </c>
      <c r="B342" s="9">
        <v>57.958500000000001</v>
      </c>
    </row>
    <row r="343" spans="1:2" x14ac:dyDescent="0.25">
      <c r="A343" s="10">
        <v>41445</v>
      </c>
      <c r="B343" s="9">
        <v>58.578600000000002</v>
      </c>
    </row>
    <row r="344" spans="1:2" x14ac:dyDescent="0.25">
      <c r="A344" s="10">
        <v>41446</v>
      </c>
      <c r="B344" s="9">
        <v>60</v>
      </c>
    </row>
    <row r="345" spans="1:2" x14ac:dyDescent="0.25">
      <c r="A345" s="10">
        <v>41447</v>
      </c>
      <c r="B345" s="9">
        <v>60.148200000000003</v>
      </c>
    </row>
    <row r="346" spans="1:2" x14ac:dyDescent="0.25">
      <c r="A346" s="10">
        <v>41448</v>
      </c>
      <c r="B346" s="9">
        <v>59.656399999999998</v>
      </c>
    </row>
    <row r="347" spans="1:2" x14ac:dyDescent="0.25">
      <c r="A347" s="10">
        <v>41451</v>
      </c>
      <c r="B347" s="9">
        <v>59.001399999999997</v>
      </c>
    </row>
    <row r="348" spans="1:2" x14ac:dyDescent="0.25">
      <c r="A348" s="10">
        <v>41452</v>
      </c>
      <c r="B348" s="9">
        <v>58.884300000000003</v>
      </c>
    </row>
    <row r="349" spans="1:2" x14ac:dyDescent="0.25">
      <c r="A349" s="10">
        <v>41453</v>
      </c>
      <c r="B349" s="9">
        <v>59.541499999999999</v>
      </c>
    </row>
    <row r="350" spans="1:2" x14ac:dyDescent="0.25">
      <c r="A350" s="10">
        <v>41454</v>
      </c>
      <c r="B350" s="9">
        <v>59.085500000000003</v>
      </c>
    </row>
    <row r="351" spans="1:2" x14ac:dyDescent="0.25">
      <c r="A351" s="10">
        <v>41455</v>
      </c>
      <c r="B351" s="9">
        <v>59.386200000000002</v>
      </c>
    </row>
    <row r="352" spans="1:2" x14ac:dyDescent="0.25">
      <c r="A352" s="10">
        <v>41458</v>
      </c>
      <c r="B352" s="9">
        <v>58.969499999999996</v>
      </c>
    </row>
    <row r="353" spans="1:2" x14ac:dyDescent="0.25">
      <c r="A353" s="10">
        <v>41459</v>
      </c>
      <c r="B353" s="9">
        <v>59.229500000000002</v>
      </c>
    </row>
    <row r="354" spans="1:2" x14ac:dyDescent="0.25">
      <c r="A354" s="10">
        <v>41460</v>
      </c>
      <c r="B354" s="9">
        <v>59.578699999999998</v>
      </c>
    </row>
    <row r="355" spans="1:2" x14ac:dyDescent="0.25">
      <c r="A355" s="10">
        <v>41461</v>
      </c>
      <c r="B355" s="9">
        <v>60.242600000000003</v>
      </c>
    </row>
    <row r="356" spans="1:2" x14ac:dyDescent="0.25">
      <c r="A356" s="10">
        <v>41462</v>
      </c>
      <c r="B356" s="9">
        <v>60.379199999999997</v>
      </c>
    </row>
    <row r="357" spans="1:2" x14ac:dyDescent="0.25">
      <c r="A357" s="10">
        <v>41465</v>
      </c>
      <c r="B357" s="9">
        <v>60.301400000000001</v>
      </c>
    </row>
    <row r="358" spans="1:2" x14ac:dyDescent="0.25">
      <c r="A358" s="10">
        <v>41466</v>
      </c>
      <c r="B358" s="9">
        <v>60.739699999999999</v>
      </c>
    </row>
    <row r="359" spans="1:2" x14ac:dyDescent="0.25">
      <c r="A359" s="10">
        <v>41467</v>
      </c>
      <c r="B359" s="9">
        <v>60.622700000000002</v>
      </c>
    </row>
    <row r="360" spans="1:2" x14ac:dyDescent="0.25">
      <c r="A360" s="10">
        <v>41468</v>
      </c>
      <c r="B360" s="9">
        <v>60.183599999999998</v>
      </c>
    </row>
    <row r="361" spans="1:2" x14ac:dyDescent="0.25">
      <c r="A361" s="10">
        <v>41469</v>
      </c>
      <c r="B361" s="9">
        <v>59.880600000000001</v>
      </c>
    </row>
    <row r="362" spans="1:2" x14ac:dyDescent="0.25">
      <c r="A362" s="10">
        <v>41472</v>
      </c>
      <c r="B362" s="9">
        <v>59.0657</v>
      </c>
    </row>
    <row r="363" spans="1:2" x14ac:dyDescent="0.25">
      <c r="A363" s="10">
        <v>41473</v>
      </c>
      <c r="B363" s="9">
        <v>59.3705</v>
      </c>
    </row>
    <row r="364" spans="1:2" x14ac:dyDescent="0.25">
      <c r="A364" s="10">
        <v>41474</v>
      </c>
      <c r="B364" s="9">
        <v>59.241799999999998</v>
      </c>
    </row>
    <row r="365" spans="1:2" x14ac:dyDescent="0.25">
      <c r="A365" s="10">
        <v>41475</v>
      </c>
      <c r="B365" s="9">
        <v>59.082299999999996</v>
      </c>
    </row>
    <row r="366" spans="1:2" x14ac:dyDescent="0.25">
      <c r="A366" s="10">
        <v>41476</v>
      </c>
      <c r="B366" s="9">
        <v>58.932499999999997</v>
      </c>
    </row>
    <row r="367" spans="1:2" x14ac:dyDescent="0.25">
      <c r="A367" s="10">
        <v>41479</v>
      </c>
      <c r="B367" s="9">
        <v>59.657200000000003</v>
      </c>
    </row>
    <row r="368" spans="1:2" x14ac:dyDescent="0.25">
      <c r="A368" s="10">
        <v>41480</v>
      </c>
      <c r="B368" s="9">
        <v>59.8185</v>
      </c>
    </row>
    <row r="369" spans="1:2" x14ac:dyDescent="0.25">
      <c r="A369" s="10">
        <v>41481</v>
      </c>
      <c r="B369" s="9">
        <v>59.910200000000003</v>
      </c>
    </row>
    <row r="370" spans="1:2" x14ac:dyDescent="0.25">
      <c r="A370" s="10">
        <v>41482</v>
      </c>
      <c r="B370" s="9">
        <v>59.410200000000003</v>
      </c>
    </row>
    <row r="371" spans="1:2" x14ac:dyDescent="0.25">
      <c r="A371" s="10">
        <v>41483</v>
      </c>
      <c r="B371" s="9">
        <v>59.543599999999998</v>
      </c>
    </row>
    <row r="372" spans="1:2" x14ac:dyDescent="0.25">
      <c r="A372" s="10">
        <v>41486</v>
      </c>
      <c r="B372" s="9">
        <v>60.063299999999998</v>
      </c>
    </row>
    <row r="373" spans="1:2" x14ac:dyDescent="0.25">
      <c r="A373" s="10">
        <v>41487</v>
      </c>
      <c r="B373" s="9">
        <v>59.845399999999998</v>
      </c>
    </row>
    <row r="374" spans="1:2" x14ac:dyDescent="0.25">
      <c r="A374" s="10">
        <v>41488</v>
      </c>
      <c r="B374" s="9">
        <v>60.581899999999997</v>
      </c>
    </row>
    <row r="375" spans="1:2" x14ac:dyDescent="0.25">
      <c r="A375" s="10">
        <v>41489</v>
      </c>
      <c r="B375" s="9">
        <v>60.750300000000003</v>
      </c>
    </row>
    <row r="376" spans="1:2" x14ac:dyDescent="0.25">
      <c r="A376" s="10">
        <v>41490</v>
      </c>
      <c r="B376" s="9">
        <v>60.328099999999999</v>
      </c>
    </row>
    <row r="377" spans="1:2" x14ac:dyDescent="0.25">
      <c r="A377" s="10">
        <v>41493</v>
      </c>
      <c r="B377" s="9">
        <v>60.060499999999998</v>
      </c>
    </row>
    <row r="378" spans="1:2" x14ac:dyDescent="0.25">
      <c r="A378" s="10">
        <v>41494</v>
      </c>
      <c r="B378" s="9">
        <v>59.988599999999998</v>
      </c>
    </row>
    <row r="379" spans="1:2" x14ac:dyDescent="0.25">
      <c r="A379" s="10">
        <v>41495</v>
      </c>
      <c r="B379" s="9">
        <v>59.961100000000002</v>
      </c>
    </row>
    <row r="380" spans="1:2" x14ac:dyDescent="0.25">
      <c r="A380" s="10">
        <v>41496</v>
      </c>
      <c r="B380" s="9">
        <v>59.9298</v>
      </c>
    </row>
    <row r="381" spans="1:2" x14ac:dyDescent="0.25">
      <c r="A381" s="10">
        <v>41497</v>
      </c>
      <c r="B381" s="9">
        <v>60.1873</v>
      </c>
    </row>
    <row r="382" spans="1:2" x14ac:dyDescent="0.25">
      <c r="A382" s="10">
        <v>41500</v>
      </c>
      <c r="B382" s="9">
        <v>59.798999999999999</v>
      </c>
    </row>
    <row r="383" spans="1:2" x14ac:dyDescent="0.25">
      <c r="A383" s="10">
        <v>41501</v>
      </c>
      <c r="B383" s="9">
        <v>59.926600000000001</v>
      </c>
    </row>
    <row r="384" spans="1:2" x14ac:dyDescent="0.25">
      <c r="A384" s="10">
        <v>41502</v>
      </c>
      <c r="B384" s="9">
        <v>59.652099999999997</v>
      </c>
    </row>
    <row r="385" spans="1:2" x14ac:dyDescent="0.25">
      <c r="A385" s="10">
        <v>41503</v>
      </c>
      <c r="B385" s="9">
        <v>59.249000000000002</v>
      </c>
    </row>
    <row r="386" spans="1:2" x14ac:dyDescent="0.25">
      <c r="A386" s="10">
        <v>41504</v>
      </c>
      <c r="B386" s="9">
        <v>59.361199999999997</v>
      </c>
    </row>
    <row r="387" spans="1:2" x14ac:dyDescent="0.25">
      <c r="A387" s="10">
        <v>41507</v>
      </c>
      <c r="B387" s="9">
        <v>59.140900000000002</v>
      </c>
    </row>
    <row r="388" spans="1:2" x14ac:dyDescent="0.25">
      <c r="A388" s="10">
        <v>41508</v>
      </c>
      <c r="B388" s="9">
        <v>59.0396</v>
      </c>
    </row>
    <row r="389" spans="1:2" x14ac:dyDescent="0.25">
      <c r="A389" s="10">
        <v>41509</v>
      </c>
      <c r="B389" s="9">
        <v>59.1312</v>
      </c>
    </row>
    <row r="390" spans="1:2" x14ac:dyDescent="0.25">
      <c r="A390" s="10">
        <v>41510</v>
      </c>
      <c r="B390" s="9">
        <v>59.139699999999998</v>
      </c>
    </row>
    <row r="391" spans="1:2" x14ac:dyDescent="0.25">
      <c r="A391" s="10">
        <v>41511</v>
      </c>
      <c r="B391" s="9">
        <v>59.147599999999997</v>
      </c>
    </row>
    <row r="392" spans="1:2" x14ac:dyDescent="0.25">
      <c r="A392" s="10">
        <v>41514</v>
      </c>
      <c r="B392" s="9">
        <v>58.546900000000001</v>
      </c>
    </row>
    <row r="393" spans="1:2" x14ac:dyDescent="0.25">
      <c r="A393" s="10">
        <v>41515</v>
      </c>
      <c r="B393" s="9">
        <v>58.531999999999996</v>
      </c>
    </row>
    <row r="394" spans="1:2" x14ac:dyDescent="0.25">
      <c r="A394" s="10">
        <v>41516</v>
      </c>
      <c r="B394" s="9">
        <v>58.730600000000003</v>
      </c>
    </row>
    <row r="395" spans="1:2" x14ac:dyDescent="0.25">
      <c r="A395" s="10">
        <v>41517</v>
      </c>
      <c r="B395" s="9">
        <v>58.545400000000001</v>
      </c>
    </row>
    <row r="396" spans="1:2" x14ac:dyDescent="0.25">
      <c r="A396" s="10">
        <v>41518</v>
      </c>
      <c r="B396" s="9">
        <v>58.055700000000002</v>
      </c>
    </row>
    <row r="397" spans="1:2" x14ac:dyDescent="0.25">
      <c r="A397" s="10">
        <v>41521</v>
      </c>
      <c r="B397" s="9">
        <v>57.781700000000001</v>
      </c>
    </row>
    <row r="398" spans="1:2" x14ac:dyDescent="0.25">
      <c r="A398" s="10">
        <v>41522</v>
      </c>
      <c r="B398" s="9">
        <v>57.850299999999997</v>
      </c>
    </row>
    <row r="399" spans="1:2" x14ac:dyDescent="0.25">
      <c r="A399" s="10">
        <v>41523</v>
      </c>
      <c r="B399" s="9">
        <v>57.338700000000003</v>
      </c>
    </row>
    <row r="400" spans="1:2" x14ac:dyDescent="0.25">
      <c r="A400" s="10">
        <v>41524</v>
      </c>
      <c r="B400" s="9">
        <v>57.141100000000002</v>
      </c>
    </row>
    <row r="401" spans="1:2" x14ac:dyDescent="0.25">
      <c r="A401" s="10">
        <v>41525</v>
      </c>
      <c r="B401" s="9">
        <v>56.996600000000001</v>
      </c>
    </row>
    <row r="402" spans="1:2" x14ac:dyDescent="0.25">
      <c r="A402" s="10">
        <v>41528</v>
      </c>
      <c r="B402" s="9">
        <v>57.169400000000003</v>
      </c>
    </row>
    <row r="403" spans="1:2" x14ac:dyDescent="0.25">
      <c r="A403" s="10">
        <v>41529</v>
      </c>
      <c r="B403" s="9">
        <v>57.265599999999999</v>
      </c>
    </row>
    <row r="404" spans="1:2" x14ac:dyDescent="0.25">
      <c r="A404" s="10">
        <v>41530</v>
      </c>
      <c r="B404" s="9">
        <v>57.667900000000003</v>
      </c>
    </row>
    <row r="405" spans="1:2" x14ac:dyDescent="0.25">
      <c r="A405" s="10">
        <v>41531</v>
      </c>
      <c r="B405" s="9">
        <v>57.770600000000002</v>
      </c>
    </row>
    <row r="406" spans="1:2" x14ac:dyDescent="0.25">
      <c r="A406" s="10">
        <v>41532</v>
      </c>
      <c r="B406" s="9">
        <v>57.5336</v>
      </c>
    </row>
    <row r="407" spans="1:2" x14ac:dyDescent="0.25">
      <c r="A407" s="10">
        <v>41535</v>
      </c>
      <c r="B407" s="9">
        <v>57.624200000000002</v>
      </c>
    </row>
    <row r="408" spans="1:2" x14ac:dyDescent="0.25">
      <c r="A408" s="10">
        <v>41536</v>
      </c>
      <c r="B408" s="9">
        <v>58.099299999999999</v>
      </c>
    </row>
    <row r="409" spans="1:2" x14ac:dyDescent="0.25">
      <c r="A409" s="10">
        <v>41537</v>
      </c>
      <c r="B409" s="9">
        <v>58.128999999999998</v>
      </c>
    </row>
    <row r="410" spans="1:2" x14ac:dyDescent="0.25">
      <c r="A410" s="10">
        <v>41538</v>
      </c>
      <c r="B410" s="9">
        <v>58.224200000000003</v>
      </c>
    </row>
    <row r="411" spans="1:2" x14ac:dyDescent="0.25">
      <c r="A411" s="10">
        <v>41539</v>
      </c>
      <c r="B411" s="9">
        <v>57.652700000000003</v>
      </c>
    </row>
    <row r="412" spans="1:2" x14ac:dyDescent="0.25">
      <c r="A412" s="10">
        <v>41542</v>
      </c>
      <c r="B412" s="9">
        <v>57.566000000000003</v>
      </c>
    </row>
    <row r="413" spans="1:2" x14ac:dyDescent="0.25">
      <c r="A413" s="10">
        <v>41543</v>
      </c>
      <c r="B413" s="9">
        <v>57.518599999999999</v>
      </c>
    </row>
    <row r="414" spans="1:2" x14ac:dyDescent="0.25">
      <c r="A414" s="10">
        <v>41544</v>
      </c>
      <c r="B414" s="9">
        <v>58.010199999999998</v>
      </c>
    </row>
    <row r="415" spans="1:2" x14ac:dyDescent="0.25">
      <c r="A415" s="10">
        <v>41545</v>
      </c>
      <c r="B415" s="9">
        <v>58.4255</v>
      </c>
    </row>
    <row r="416" spans="1:2" x14ac:dyDescent="0.25">
      <c r="A416" s="10">
        <v>41546</v>
      </c>
      <c r="B416" s="9">
        <v>58.0169</v>
      </c>
    </row>
    <row r="417" spans="1:2" x14ac:dyDescent="0.25">
      <c r="A417" s="10">
        <v>41549</v>
      </c>
      <c r="B417" s="9">
        <v>57.813400000000001</v>
      </c>
    </row>
    <row r="418" spans="1:2" x14ac:dyDescent="0.25">
      <c r="A418" s="10">
        <v>41550</v>
      </c>
      <c r="B418" s="9">
        <v>57.9375</v>
      </c>
    </row>
    <row r="419" spans="1:2" x14ac:dyDescent="0.25">
      <c r="A419" s="10">
        <v>41551</v>
      </c>
      <c r="B419" s="9">
        <v>57.783200000000001</v>
      </c>
    </row>
    <row r="420" spans="1:2" x14ac:dyDescent="0.25">
      <c r="A420" s="10">
        <v>41552</v>
      </c>
      <c r="B420" s="9">
        <v>57.581099999999999</v>
      </c>
    </row>
    <row r="421" spans="1:2" x14ac:dyDescent="0.25">
      <c r="A421" s="10">
        <v>41553</v>
      </c>
      <c r="B421" s="9">
        <v>57.761200000000002</v>
      </c>
    </row>
    <row r="422" spans="1:2" x14ac:dyDescent="0.25">
      <c r="A422" s="10">
        <v>41556</v>
      </c>
      <c r="B422" s="9">
        <v>58.315100000000001</v>
      </c>
    </row>
    <row r="423" spans="1:2" x14ac:dyDescent="0.25">
      <c r="A423" s="10">
        <v>41557</v>
      </c>
      <c r="B423" s="9">
        <v>58.071300000000001</v>
      </c>
    </row>
    <row r="424" spans="1:2" x14ac:dyDescent="0.25">
      <c r="A424" s="10">
        <v>41558</v>
      </c>
      <c r="B424" s="9">
        <v>57.920999999999999</v>
      </c>
    </row>
    <row r="425" spans="1:2" x14ac:dyDescent="0.25">
      <c r="A425" s="10">
        <v>41559</v>
      </c>
      <c r="B425" s="9">
        <v>57.686900000000001</v>
      </c>
    </row>
    <row r="426" spans="1:2" x14ac:dyDescent="0.25">
      <c r="A426" s="10">
        <v>41560</v>
      </c>
      <c r="B426" s="9">
        <v>57.619599999999998</v>
      </c>
    </row>
    <row r="427" spans="1:2" x14ac:dyDescent="0.25">
      <c r="A427" s="10">
        <v>41563</v>
      </c>
      <c r="B427" s="9">
        <v>57.086100000000002</v>
      </c>
    </row>
    <row r="428" spans="1:2" x14ac:dyDescent="0.25">
      <c r="A428" s="10">
        <v>41564</v>
      </c>
      <c r="B428" s="9">
        <v>57.339199999999998</v>
      </c>
    </row>
    <row r="429" spans="1:2" x14ac:dyDescent="0.25">
      <c r="A429" s="10">
        <v>41565</v>
      </c>
      <c r="B429" s="9">
        <v>57.272100000000002</v>
      </c>
    </row>
    <row r="430" spans="1:2" x14ac:dyDescent="0.25">
      <c r="A430" s="10">
        <v>41566</v>
      </c>
      <c r="B430" s="9">
        <v>57.570599999999999</v>
      </c>
    </row>
    <row r="431" spans="1:2" x14ac:dyDescent="0.25">
      <c r="A431" s="10">
        <v>41567</v>
      </c>
      <c r="B431" s="9">
        <v>57.511800000000001</v>
      </c>
    </row>
    <row r="432" spans="1:2" x14ac:dyDescent="0.25">
      <c r="A432" s="10">
        <v>41570</v>
      </c>
      <c r="B432" s="9">
        <v>57.470599999999997</v>
      </c>
    </row>
    <row r="433" spans="1:2" x14ac:dyDescent="0.25">
      <c r="A433" s="10">
        <v>41571</v>
      </c>
      <c r="B433" s="9">
        <v>57.5852</v>
      </c>
    </row>
    <row r="434" spans="1:2" x14ac:dyDescent="0.25">
      <c r="A434" s="10">
        <v>41572</v>
      </c>
      <c r="B434" s="9">
        <v>57.613999999999997</v>
      </c>
    </row>
    <row r="435" spans="1:2" x14ac:dyDescent="0.25">
      <c r="A435" s="10">
        <v>41573</v>
      </c>
      <c r="B435" s="9">
        <v>57.764299999999999</v>
      </c>
    </row>
    <row r="436" spans="1:2" x14ac:dyDescent="0.25">
      <c r="A436" s="10">
        <v>41574</v>
      </c>
      <c r="B436" s="9">
        <v>58.083300000000001</v>
      </c>
    </row>
    <row r="437" spans="1:2" x14ac:dyDescent="0.25">
      <c r="A437" s="10">
        <v>41577</v>
      </c>
      <c r="B437" s="9">
        <v>57.871600000000001</v>
      </c>
    </row>
    <row r="438" spans="1:2" x14ac:dyDescent="0.25">
      <c r="A438" s="10">
        <v>41578</v>
      </c>
      <c r="B438" s="9">
        <v>58.117899999999999</v>
      </c>
    </row>
    <row r="439" spans="1:2" x14ac:dyDescent="0.25">
      <c r="A439" s="10">
        <v>41579</v>
      </c>
      <c r="B439" s="9">
        <v>58.155700000000003</v>
      </c>
    </row>
    <row r="440" spans="1:2" x14ac:dyDescent="0.25">
      <c r="A440" s="10">
        <v>41580</v>
      </c>
      <c r="B440" s="9">
        <v>58.0869</v>
      </c>
    </row>
    <row r="441" spans="1:2" x14ac:dyDescent="0.25">
      <c r="A441" s="10">
        <v>41581</v>
      </c>
      <c r="B441" s="9">
        <v>58.429600000000001</v>
      </c>
    </row>
    <row r="442" spans="1:2" x14ac:dyDescent="0.25">
      <c r="A442" s="10">
        <v>41585</v>
      </c>
      <c r="B442" s="9">
        <v>58.4557</v>
      </c>
    </row>
    <row r="443" spans="1:2" x14ac:dyDescent="0.25">
      <c r="A443" s="10">
        <v>41586</v>
      </c>
      <c r="B443" s="9">
        <v>59.247999999999998</v>
      </c>
    </row>
    <row r="444" spans="1:2" x14ac:dyDescent="0.25">
      <c r="A444" s="10">
        <v>41587</v>
      </c>
      <c r="B444" s="9">
        <v>59.252699999999997</v>
      </c>
    </row>
    <row r="445" spans="1:2" x14ac:dyDescent="0.25">
      <c r="A445" s="10">
        <v>41588</v>
      </c>
      <c r="B445" s="9">
        <v>59.280799999999999</v>
      </c>
    </row>
    <row r="446" spans="1:2" x14ac:dyDescent="0.25">
      <c r="A446" s="10">
        <v>41591</v>
      </c>
      <c r="B446" s="9">
        <v>59.182299999999998</v>
      </c>
    </row>
    <row r="447" spans="1:2" x14ac:dyDescent="0.25">
      <c r="A447" s="10">
        <v>41592</v>
      </c>
      <c r="B447" s="9">
        <v>59.620699999999999</v>
      </c>
    </row>
    <row r="448" spans="1:2" x14ac:dyDescent="0.25">
      <c r="A448" s="10">
        <v>41593</v>
      </c>
      <c r="B448" s="9">
        <v>60.249000000000002</v>
      </c>
    </row>
    <row r="449" spans="1:2" x14ac:dyDescent="0.25">
      <c r="A449" s="10">
        <v>41594</v>
      </c>
      <c r="B449" s="9">
        <v>59.989800000000002</v>
      </c>
    </row>
    <row r="450" spans="1:2" x14ac:dyDescent="0.25">
      <c r="A450" s="10">
        <v>41595</v>
      </c>
      <c r="B450" s="9">
        <v>59.6325</v>
      </c>
    </row>
    <row r="451" spans="1:2" x14ac:dyDescent="0.25">
      <c r="A451" s="10">
        <v>41598</v>
      </c>
      <c r="B451" s="9">
        <v>59.2746</v>
      </c>
    </row>
    <row r="452" spans="1:2" x14ac:dyDescent="0.25">
      <c r="A452" s="10">
        <v>41599</v>
      </c>
      <c r="B452" s="9">
        <v>59.4604</v>
      </c>
    </row>
    <row r="453" spans="1:2" x14ac:dyDescent="0.25">
      <c r="A453" s="10">
        <v>41600</v>
      </c>
      <c r="B453" s="9">
        <v>59.006100000000004</v>
      </c>
    </row>
    <row r="454" spans="1:2" x14ac:dyDescent="0.25">
      <c r="A454" s="10">
        <v>41601</v>
      </c>
      <c r="B454" s="9">
        <v>58.462200000000003</v>
      </c>
    </row>
    <row r="455" spans="1:2" x14ac:dyDescent="0.25">
      <c r="A455" s="10">
        <v>41602</v>
      </c>
      <c r="B455" s="9">
        <v>58.531799999999997</v>
      </c>
    </row>
    <row r="456" spans="1:2" x14ac:dyDescent="0.25">
      <c r="A456" s="10">
        <v>41605</v>
      </c>
      <c r="B456" s="9">
        <v>58.277299999999997</v>
      </c>
    </row>
    <row r="457" spans="1:2" x14ac:dyDescent="0.25">
      <c r="A457" s="10">
        <v>41606</v>
      </c>
      <c r="B457" s="9">
        <v>58.412500000000001</v>
      </c>
    </row>
    <row r="458" spans="1:2" x14ac:dyDescent="0.25">
      <c r="A458" s="10">
        <v>41607</v>
      </c>
      <c r="B458" s="9">
        <v>58.331099999999999</v>
      </c>
    </row>
    <row r="459" spans="1:2" x14ac:dyDescent="0.25">
      <c r="A459" s="10">
        <v>41608</v>
      </c>
      <c r="B459" s="9">
        <v>58.581400000000002</v>
      </c>
    </row>
    <row r="460" spans="1:2" x14ac:dyDescent="0.25">
      <c r="A460" s="10">
        <v>41609</v>
      </c>
      <c r="B460" s="9">
        <v>58.5182</v>
      </c>
    </row>
    <row r="461" spans="1:2" x14ac:dyDescent="0.25">
      <c r="A461" s="10">
        <v>41612</v>
      </c>
      <c r="B461" s="9">
        <v>58.991100000000003</v>
      </c>
    </row>
    <row r="462" spans="1:2" x14ac:dyDescent="0.25">
      <c r="A462" s="10">
        <v>41613</v>
      </c>
      <c r="B462" s="9">
        <v>58.692399999999999</v>
      </c>
    </row>
    <row r="463" spans="1:2" x14ac:dyDescent="0.25">
      <c r="A463" s="10">
        <v>41614</v>
      </c>
      <c r="B463" s="9">
        <v>58.928100000000001</v>
      </c>
    </row>
    <row r="464" spans="1:2" x14ac:dyDescent="0.25">
      <c r="A464" s="10">
        <v>41615</v>
      </c>
      <c r="B464" s="9">
        <v>59.294800000000002</v>
      </c>
    </row>
    <row r="465" spans="1:2" x14ac:dyDescent="0.25">
      <c r="A465" s="10">
        <v>41616</v>
      </c>
      <c r="B465" s="9">
        <v>59.281100000000002</v>
      </c>
    </row>
    <row r="466" spans="1:2" x14ac:dyDescent="0.25">
      <c r="A466" s="10">
        <v>41619</v>
      </c>
      <c r="B466" s="9">
        <v>59.2348</v>
      </c>
    </row>
    <row r="467" spans="1:2" x14ac:dyDescent="0.25">
      <c r="A467" s="10">
        <v>41620</v>
      </c>
      <c r="B467" s="9">
        <v>58.837000000000003</v>
      </c>
    </row>
    <row r="468" spans="1:2" x14ac:dyDescent="0.25">
      <c r="A468" s="10">
        <v>41621</v>
      </c>
      <c r="B468" s="9">
        <v>59.144599999999997</v>
      </c>
    </row>
    <row r="469" spans="1:2" x14ac:dyDescent="0.25">
      <c r="A469" s="10">
        <v>41622</v>
      </c>
      <c r="B469" s="9">
        <v>58.708199999999998</v>
      </c>
    </row>
    <row r="470" spans="1:2" x14ac:dyDescent="0.25">
      <c r="A470" s="10">
        <v>41623</v>
      </c>
      <c r="B470" s="9">
        <v>58.898699999999998</v>
      </c>
    </row>
    <row r="471" spans="1:2" x14ac:dyDescent="0.25">
      <c r="A471" s="10">
        <v>41626</v>
      </c>
      <c r="B471" s="9">
        <v>58.694000000000003</v>
      </c>
    </row>
    <row r="472" spans="1:2" x14ac:dyDescent="0.25">
      <c r="A472" s="10">
        <v>41627</v>
      </c>
      <c r="B472" s="9">
        <v>58.611699999999999</v>
      </c>
    </row>
    <row r="473" spans="1:2" x14ac:dyDescent="0.25">
      <c r="A473" s="10">
        <v>41628</v>
      </c>
      <c r="B473" s="9">
        <v>58.716999999999999</v>
      </c>
    </row>
    <row r="474" spans="1:2" x14ac:dyDescent="0.25">
      <c r="A474" s="10">
        <v>41629</v>
      </c>
      <c r="B474" s="9">
        <v>58.559600000000003</v>
      </c>
    </row>
    <row r="475" spans="1:2" x14ac:dyDescent="0.25">
      <c r="A475" s="10">
        <v>41630</v>
      </c>
      <c r="B475" s="9">
        <v>58.315199999999997</v>
      </c>
    </row>
    <row r="476" spans="1:2" x14ac:dyDescent="0.25">
      <c r="A476" s="10">
        <v>41633</v>
      </c>
      <c r="B476" s="9">
        <v>58.198900000000002</v>
      </c>
    </row>
    <row r="477" spans="1:2" x14ac:dyDescent="0.25">
      <c r="A477" s="10">
        <v>41634</v>
      </c>
      <c r="B477" s="9">
        <v>57.734299999999998</v>
      </c>
    </row>
    <row r="478" spans="1:2" x14ac:dyDescent="0.25">
      <c r="A478" s="10">
        <v>41635</v>
      </c>
      <c r="B478" s="9">
        <v>57.4544</v>
      </c>
    </row>
    <row r="479" spans="1:2" x14ac:dyDescent="0.25">
      <c r="A479" s="10">
        <v>41636</v>
      </c>
      <c r="B479" s="9">
        <v>57.629100000000001</v>
      </c>
    </row>
    <row r="480" spans="1:2" x14ac:dyDescent="0.25">
      <c r="A480" s="10">
        <v>41637</v>
      </c>
      <c r="B480" s="9">
        <v>57.600200000000001</v>
      </c>
    </row>
    <row r="481" spans="1:2" x14ac:dyDescent="0.25">
      <c r="A481" s="10">
        <v>41648</v>
      </c>
      <c r="B481" s="9">
        <v>57.046300000000002</v>
      </c>
    </row>
    <row r="482" spans="1:2" x14ac:dyDescent="0.25">
      <c r="A482" s="10">
        <v>41649</v>
      </c>
      <c r="B482" s="9">
        <v>56.873399999999997</v>
      </c>
    </row>
    <row r="483" spans="1:2" x14ac:dyDescent="0.25">
      <c r="A483" s="10">
        <v>41650</v>
      </c>
      <c r="B483" s="9">
        <v>56.995699999999999</v>
      </c>
    </row>
    <row r="484" spans="1:2" x14ac:dyDescent="0.25">
      <c r="A484" s="10">
        <v>41651</v>
      </c>
      <c r="B484" s="9">
        <v>56.601900000000001</v>
      </c>
    </row>
    <row r="485" spans="1:2" x14ac:dyDescent="0.25">
      <c r="A485" s="10">
        <v>41654</v>
      </c>
      <c r="B485" s="9">
        <v>56.356900000000003</v>
      </c>
    </row>
    <row r="486" spans="1:2" x14ac:dyDescent="0.25">
      <c r="A486" s="10">
        <v>41655</v>
      </c>
      <c r="B486" s="9">
        <v>56.387799999999999</v>
      </c>
    </row>
    <row r="487" spans="1:2" x14ac:dyDescent="0.25">
      <c r="A487" s="10">
        <v>41656</v>
      </c>
      <c r="B487" s="9">
        <v>56.592500000000001</v>
      </c>
    </row>
    <row r="488" spans="1:2" x14ac:dyDescent="0.25">
      <c r="A488" s="10">
        <v>41657</v>
      </c>
      <c r="B488" s="9">
        <v>56.759700000000002</v>
      </c>
    </row>
    <row r="489" spans="1:2" x14ac:dyDescent="0.25">
      <c r="A489" s="10">
        <v>41658</v>
      </c>
      <c r="B489" s="9">
        <v>56.589199999999998</v>
      </c>
    </row>
    <row r="490" spans="1:2" x14ac:dyDescent="0.25">
      <c r="A490" s="10">
        <v>41661</v>
      </c>
      <c r="B490" s="9">
        <v>56.626100000000001</v>
      </c>
    </row>
    <row r="491" spans="1:2" x14ac:dyDescent="0.25">
      <c r="A491" s="10">
        <v>41662</v>
      </c>
      <c r="B491" s="9">
        <v>56.411499999999997</v>
      </c>
    </row>
    <row r="492" spans="1:2" x14ac:dyDescent="0.25">
      <c r="A492" s="10">
        <v>41663</v>
      </c>
      <c r="B492" s="9">
        <v>56.388800000000003</v>
      </c>
    </row>
    <row r="493" spans="1:2" x14ac:dyDescent="0.25">
      <c r="A493" s="10">
        <v>41664</v>
      </c>
      <c r="B493" s="9">
        <v>55.928800000000003</v>
      </c>
    </row>
    <row r="494" spans="1:2" x14ac:dyDescent="0.25">
      <c r="A494" s="10">
        <v>41665</v>
      </c>
      <c r="B494" s="9">
        <v>55.828800000000001</v>
      </c>
    </row>
    <row r="495" spans="1:2" x14ac:dyDescent="0.25">
      <c r="A495" s="10">
        <v>41668</v>
      </c>
      <c r="B495" s="9">
        <v>56.290799999999997</v>
      </c>
    </row>
    <row r="496" spans="1:2" x14ac:dyDescent="0.25">
      <c r="A496" s="10">
        <v>41669</v>
      </c>
      <c r="B496" s="9">
        <v>56.291400000000003</v>
      </c>
    </row>
    <row r="497" spans="1:2" x14ac:dyDescent="0.25">
      <c r="A497" s="10">
        <v>41670</v>
      </c>
      <c r="B497" s="9">
        <v>56.183999999999997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Stocks</vt:lpstr>
      <vt:lpstr>arifm_return</vt:lpstr>
      <vt:lpstr>ln_return</vt:lpstr>
      <vt:lpstr>delta VAR, ES</vt:lpstr>
      <vt:lpstr>backtesting</vt:lpstr>
      <vt:lpstr>graphs</vt:lpstr>
      <vt:lpstr>Russia Bonds</vt:lpstr>
      <vt:lpstr>Exch_rate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Мусинов</dc:creator>
  <cp:lastModifiedBy>Данила Мусинов</cp:lastModifiedBy>
  <dcterms:created xsi:type="dcterms:W3CDTF">2015-06-05T18:19:34Z</dcterms:created>
  <dcterms:modified xsi:type="dcterms:W3CDTF">2020-03-26T21:32:03Z</dcterms:modified>
</cp:coreProperties>
</file>