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ya/Library/CloudStorage/GoogleDrive-anyagoel22@gmail.com/My Drive/UQ/UQ_Y1S2/DECO7110 Info Viz/A3_Anya_Goel/"/>
    </mc:Choice>
  </mc:AlternateContent>
  <xr:revisionPtr revIDLastSave="0" documentId="13_ncr:1_{CAB1BAEC-B0C0-EE47-A176-EC5C7B9C4584}" xr6:coauthVersionLast="47" xr6:coauthVersionMax="47" xr10:uidLastSave="{00000000-0000-0000-0000-000000000000}"/>
  <bookViews>
    <workbookView xWindow="0" yWindow="780" windowWidth="34200" windowHeight="20260" activeTab="4" xr2:uid="{724832D7-4CFF-DE45-BCAC-397D32E44C98}"/>
  </bookViews>
  <sheets>
    <sheet name="Barchart Race" sheetId="45" r:id="rId1"/>
    <sheet name="india cities pivot table" sheetId="48" r:id="rId2"/>
    <sheet name="usa cities pivot table" sheetId="49" r:id="rId3"/>
    <sheet name="INDIA USA" sheetId="44" r:id="rId4"/>
    <sheet name="ORI Global Startup Companies" sheetId="1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7" i="1" l="1"/>
  <c r="E284" i="1"/>
  <c r="E286" i="1"/>
  <c r="E288" i="1"/>
  <c r="E390" i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7" i="1"/>
  <c r="E287" i="1" s="1"/>
  <c r="D285" i="1"/>
  <c r="E285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K154" i="1"/>
  <c r="D154" i="1"/>
  <c r="E154" i="1" s="1"/>
  <c r="K153" i="1"/>
  <c r="D153" i="1"/>
  <c r="E153" i="1" s="1"/>
  <c r="K152" i="1"/>
  <c r="D152" i="1"/>
  <c r="E152" i="1" s="1"/>
  <c r="K151" i="1"/>
  <c r="D151" i="1"/>
  <c r="E151" i="1" s="1"/>
  <c r="K150" i="1"/>
  <c r="D150" i="1"/>
  <c r="E150" i="1" s="1"/>
  <c r="K149" i="1"/>
  <c r="D149" i="1"/>
  <c r="E149" i="1" s="1"/>
  <c r="K148" i="1"/>
  <c r="D148" i="1"/>
  <c r="E148" i="1" s="1"/>
  <c r="K147" i="1"/>
  <c r="D147" i="1"/>
  <c r="E147" i="1" s="1"/>
  <c r="K146" i="1"/>
  <c r="D146" i="1"/>
  <c r="E146" i="1" s="1"/>
  <c r="K145" i="1"/>
  <c r="D145" i="1"/>
  <c r="E145" i="1" s="1"/>
  <c r="K144" i="1"/>
  <c r="D144" i="1"/>
  <c r="E144" i="1" s="1"/>
  <c r="K143" i="1"/>
  <c r="D143" i="1"/>
  <c r="E143" i="1" s="1"/>
  <c r="K142" i="1"/>
  <c r="D142" i="1"/>
  <c r="E142" i="1" s="1"/>
  <c r="K141" i="1"/>
  <c r="D141" i="1"/>
  <c r="E141" i="1" s="1"/>
  <c r="K140" i="1"/>
  <c r="D140" i="1"/>
  <c r="E140" i="1" s="1"/>
  <c r="K139" i="1"/>
  <c r="D139" i="1"/>
  <c r="E139" i="1" s="1"/>
  <c r="K138" i="1"/>
  <c r="D138" i="1"/>
  <c r="E138" i="1" s="1"/>
  <c r="K137" i="1"/>
  <c r="D137" i="1"/>
  <c r="E137" i="1" s="1"/>
  <c r="K136" i="1"/>
  <c r="D136" i="1"/>
  <c r="E136" i="1" s="1"/>
  <c r="K135" i="1"/>
  <c r="D135" i="1"/>
  <c r="E135" i="1" s="1"/>
  <c r="K134" i="1"/>
  <c r="D134" i="1"/>
  <c r="E134" i="1" s="1"/>
  <c r="K133" i="1"/>
  <c r="D133" i="1"/>
  <c r="E133" i="1" s="1"/>
  <c r="K132" i="1"/>
  <c r="D132" i="1"/>
  <c r="E132" i="1" s="1"/>
  <c r="K131" i="1"/>
  <c r="D131" i="1"/>
  <c r="E131" i="1" s="1"/>
  <c r="K130" i="1"/>
  <c r="D130" i="1"/>
  <c r="E130" i="1" s="1"/>
  <c r="K129" i="1"/>
  <c r="D129" i="1"/>
  <c r="E129" i="1" s="1"/>
  <c r="K128" i="1"/>
  <c r="D128" i="1"/>
  <c r="E128" i="1" s="1"/>
  <c r="K127" i="1"/>
  <c r="D127" i="1"/>
  <c r="E127" i="1" s="1"/>
  <c r="K126" i="1"/>
  <c r="D126" i="1"/>
  <c r="E126" i="1" s="1"/>
  <c r="K125" i="1"/>
  <c r="D125" i="1"/>
  <c r="E125" i="1" s="1"/>
  <c r="K124" i="1"/>
  <c r="D124" i="1"/>
  <c r="E124" i="1" s="1"/>
  <c r="K123" i="1"/>
  <c r="D123" i="1"/>
  <c r="E123" i="1" s="1"/>
  <c r="K122" i="1"/>
  <c r="D122" i="1"/>
  <c r="E122" i="1" s="1"/>
  <c r="K121" i="1"/>
  <c r="D121" i="1"/>
  <c r="E121" i="1" s="1"/>
  <c r="K120" i="1"/>
  <c r="D120" i="1"/>
  <c r="E120" i="1" s="1"/>
  <c r="K119" i="1"/>
  <c r="D119" i="1"/>
  <c r="E119" i="1" s="1"/>
  <c r="K118" i="1"/>
  <c r="D118" i="1"/>
  <c r="E118" i="1" s="1"/>
  <c r="K117" i="1"/>
  <c r="D117" i="1"/>
  <c r="E117" i="1" s="1"/>
  <c r="K116" i="1"/>
  <c r="D116" i="1"/>
  <c r="E116" i="1" s="1"/>
  <c r="K115" i="1"/>
  <c r="D115" i="1"/>
  <c r="E115" i="1" s="1"/>
  <c r="K114" i="1"/>
  <c r="D114" i="1"/>
  <c r="E114" i="1" s="1"/>
  <c r="K113" i="1"/>
  <c r="D113" i="1"/>
  <c r="E113" i="1" s="1"/>
  <c r="K112" i="1"/>
  <c r="D112" i="1"/>
  <c r="E112" i="1" s="1"/>
  <c r="K111" i="1"/>
  <c r="D111" i="1"/>
  <c r="E111" i="1" s="1"/>
  <c r="K110" i="1"/>
  <c r="D110" i="1"/>
  <c r="E110" i="1" s="1"/>
  <c r="K109" i="1"/>
  <c r="D109" i="1"/>
  <c r="E109" i="1" s="1"/>
  <c r="K108" i="1"/>
  <c r="D108" i="1"/>
  <c r="E108" i="1" s="1"/>
  <c r="K107" i="1"/>
  <c r="D107" i="1"/>
  <c r="E107" i="1" s="1"/>
  <c r="K106" i="1"/>
  <c r="D106" i="1"/>
  <c r="E106" i="1" s="1"/>
  <c r="K105" i="1"/>
  <c r="D105" i="1"/>
  <c r="E105" i="1" s="1"/>
  <c r="K104" i="1"/>
  <c r="D104" i="1"/>
  <c r="E104" i="1" s="1"/>
  <c r="K103" i="1"/>
  <c r="D103" i="1"/>
  <c r="E103" i="1" s="1"/>
  <c r="K102" i="1"/>
  <c r="D102" i="1"/>
  <c r="E102" i="1" s="1"/>
  <c r="K101" i="1"/>
  <c r="D101" i="1"/>
  <c r="E101" i="1" s="1"/>
  <c r="K100" i="1"/>
  <c r="D100" i="1"/>
  <c r="E100" i="1" s="1"/>
  <c r="K99" i="1"/>
  <c r="D99" i="1"/>
  <c r="E99" i="1" s="1"/>
  <c r="K98" i="1"/>
  <c r="D98" i="1"/>
  <c r="E98" i="1" s="1"/>
  <c r="K97" i="1"/>
  <c r="D97" i="1"/>
  <c r="E97" i="1" s="1"/>
  <c r="K96" i="1"/>
  <c r="D96" i="1"/>
  <c r="E96" i="1" s="1"/>
  <c r="K95" i="1"/>
  <c r="D95" i="1"/>
  <c r="E95" i="1" s="1"/>
  <c r="K94" i="1"/>
  <c r="D94" i="1"/>
  <c r="E94" i="1" s="1"/>
  <c r="K93" i="1"/>
  <c r="D93" i="1"/>
  <c r="E93" i="1" s="1"/>
  <c r="K92" i="1"/>
  <c r="D92" i="1"/>
  <c r="E92" i="1" s="1"/>
  <c r="K91" i="1"/>
  <c r="D91" i="1"/>
  <c r="E91" i="1" s="1"/>
  <c r="K90" i="1"/>
  <c r="D90" i="1"/>
  <c r="E90" i="1" s="1"/>
  <c r="K89" i="1"/>
  <c r="D89" i="1"/>
  <c r="E89" i="1" s="1"/>
  <c r="K88" i="1"/>
  <c r="D88" i="1"/>
  <c r="E88" i="1" s="1"/>
  <c r="K87" i="1"/>
  <c r="D87" i="1"/>
  <c r="E87" i="1" s="1"/>
  <c r="K86" i="1"/>
  <c r="D86" i="1"/>
  <c r="E86" i="1" s="1"/>
  <c r="K85" i="1"/>
  <c r="D85" i="1"/>
  <c r="E85" i="1" s="1"/>
  <c r="K84" i="1"/>
  <c r="D84" i="1"/>
  <c r="E84" i="1" s="1"/>
  <c r="K83" i="1"/>
  <c r="D83" i="1"/>
  <c r="E83" i="1" s="1"/>
  <c r="K82" i="1"/>
  <c r="D82" i="1"/>
  <c r="E82" i="1" s="1"/>
  <c r="K81" i="1"/>
  <c r="D81" i="1"/>
  <c r="E81" i="1" s="1"/>
  <c r="K80" i="1"/>
  <c r="D80" i="1"/>
  <c r="E80" i="1" s="1"/>
  <c r="K79" i="1"/>
  <c r="D79" i="1"/>
  <c r="E79" i="1" s="1"/>
  <c r="K78" i="1"/>
  <c r="D78" i="1"/>
  <c r="E78" i="1" s="1"/>
  <c r="K77" i="1"/>
  <c r="D77" i="1"/>
  <c r="E77" i="1" s="1"/>
  <c r="K76" i="1"/>
  <c r="D76" i="1"/>
  <c r="E76" i="1" s="1"/>
  <c r="K75" i="1"/>
  <c r="D75" i="1"/>
  <c r="E75" i="1" s="1"/>
  <c r="K74" i="1"/>
  <c r="D74" i="1"/>
  <c r="E74" i="1" s="1"/>
  <c r="K73" i="1"/>
  <c r="D73" i="1"/>
  <c r="E73" i="1" s="1"/>
  <c r="K72" i="1"/>
  <c r="D72" i="1"/>
  <c r="E72" i="1" s="1"/>
  <c r="K71" i="1"/>
  <c r="D71" i="1"/>
  <c r="E71" i="1" s="1"/>
  <c r="K70" i="1"/>
  <c r="D70" i="1"/>
  <c r="E70" i="1" s="1"/>
  <c r="K69" i="1"/>
  <c r="D69" i="1"/>
  <c r="E69" i="1" s="1"/>
  <c r="K68" i="1"/>
  <c r="D68" i="1"/>
  <c r="E68" i="1" s="1"/>
  <c r="K67" i="1"/>
  <c r="D67" i="1"/>
  <c r="E67" i="1" s="1"/>
  <c r="K66" i="1"/>
  <c r="D66" i="1"/>
  <c r="E66" i="1" s="1"/>
  <c r="K65" i="1"/>
  <c r="D65" i="1"/>
  <c r="E65" i="1" s="1"/>
  <c r="K64" i="1"/>
  <c r="D64" i="1"/>
  <c r="E64" i="1" s="1"/>
  <c r="K63" i="1"/>
  <c r="D63" i="1"/>
  <c r="E63" i="1" s="1"/>
  <c r="K62" i="1"/>
  <c r="D62" i="1"/>
  <c r="E62" i="1" s="1"/>
  <c r="K61" i="1"/>
  <c r="D61" i="1"/>
  <c r="E61" i="1" s="1"/>
  <c r="K60" i="1"/>
  <c r="D60" i="1"/>
  <c r="E60" i="1" s="1"/>
  <c r="K59" i="1"/>
  <c r="D59" i="1"/>
  <c r="E59" i="1" s="1"/>
  <c r="K58" i="1"/>
  <c r="D58" i="1"/>
  <c r="E58" i="1" s="1"/>
  <c r="K57" i="1"/>
  <c r="D57" i="1"/>
  <c r="E57" i="1" s="1"/>
  <c r="K56" i="1"/>
  <c r="D56" i="1"/>
  <c r="E56" i="1" s="1"/>
  <c r="K55" i="1"/>
  <c r="D55" i="1"/>
  <c r="E55" i="1" s="1"/>
  <c r="K54" i="1"/>
  <c r="D54" i="1"/>
  <c r="E54" i="1" s="1"/>
  <c r="K53" i="1"/>
  <c r="D53" i="1"/>
  <c r="E53" i="1" s="1"/>
  <c r="K52" i="1"/>
  <c r="D52" i="1"/>
  <c r="E52" i="1" s="1"/>
  <c r="K51" i="1"/>
  <c r="D51" i="1"/>
  <c r="E51" i="1" s="1"/>
  <c r="K50" i="1"/>
  <c r="D50" i="1"/>
  <c r="E50" i="1" s="1"/>
  <c r="K49" i="1"/>
  <c r="D49" i="1"/>
  <c r="E49" i="1" s="1"/>
  <c r="K48" i="1"/>
  <c r="D48" i="1"/>
  <c r="E48" i="1" s="1"/>
  <c r="K47" i="1"/>
  <c r="D47" i="1"/>
  <c r="E47" i="1" s="1"/>
  <c r="K46" i="1"/>
  <c r="D46" i="1"/>
  <c r="E46" i="1" s="1"/>
  <c r="K45" i="1"/>
  <c r="D45" i="1"/>
  <c r="E45" i="1" s="1"/>
  <c r="K44" i="1"/>
  <c r="D44" i="1"/>
  <c r="E44" i="1" s="1"/>
  <c r="K43" i="1"/>
  <c r="D43" i="1"/>
  <c r="E43" i="1" s="1"/>
  <c r="K42" i="1"/>
  <c r="D42" i="1"/>
  <c r="E42" i="1" s="1"/>
  <c r="K41" i="1"/>
  <c r="D41" i="1"/>
  <c r="E41" i="1" s="1"/>
  <c r="K40" i="1"/>
  <c r="D40" i="1"/>
  <c r="E40" i="1" s="1"/>
  <c r="K39" i="1"/>
  <c r="D39" i="1"/>
  <c r="E39" i="1" s="1"/>
  <c r="K38" i="1"/>
  <c r="D38" i="1"/>
  <c r="E38" i="1" s="1"/>
  <c r="K37" i="1"/>
  <c r="D37" i="1"/>
  <c r="E37" i="1" s="1"/>
  <c r="K36" i="1"/>
  <c r="D36" i="1"/>
  <c r="E36" i="1" s="1"/>
  <c r="K35" i="1"/>
  <c r="D35" i="1"/>
  <c r="E35" i="1" s="1"/>
  <c r="K34" i="1"/>
  <c r="D34" i="1"/>
  <c r="E34" i="1" s="1"/>
  <c r="K33" i="1"/>
  <c r="D33" i="1"/>
  <c r="E33" i="1" s="1"/>
  <c r="K32" i="1"/>
  <c r="D32" i="1"/>
  <c r="E32" i="1" s="1"/>
  <c r="K31" i="1"/>
  <c r="D31" i="1"/>
  <c r="E31" i="1" s="1"/>
  <c r="K30" i="1"/>
  <c r="D30" i="1"/>
  <c r="E30" i="1" s="1"/>
  <c r="K29" i="1"/>
  <c r="D29" i="1"/>
  <c r="E29" i="1" s="1"/>
  <c r="K28" i="1"/>
  <c r="D28" i="1"/>
  <c r="E28" i="1" s="1"/>
  <c r="K27" i="1"/>
  <c r="D27" i="1"/>
  <c r="E27" i="1" s="1"/>
  <c r="K26" i="1"/>
  <c r="D26" i="1"/>
  <c r="E26" i="1" s="1"/>
  <c r="K25" i="1"/>
  <c r="D25" i="1"/>
  <c r="E25" i="1" s="1"/>
  <c r="K24" i="1"/>
  <c r="D24" i="1"/>
  <c r="E24" i="1" s="1"/>
  <c r="K23" i="1"/>
  <c r="D23" i="1"/>
  <c r="E23" i="1" s="1"/>
  <c r="K22" i="1"/>
  <c r="D22" i="1"/>
  <c r="E22" i="1" s="1"/>
  <c r="K21" i="1"/>
  <c r="D21" i="1"/>
  <c r="E21" i="1" s="1"/>
  <c r="K20" i="1"/>
  <c r="D20" i="1"/>
  <c r="E20" i="1" s="1"/>
  <c r="K19" i="1"/>
  <c r="D19" i="1"/>
  <c r="E19" i="1" s="1"/>
  <c r="K18" i="1"/>
  <c r="D18" i="1"/>
  <c r="E18" i="1" s="1"/>
  <c r="K17" i="1"/>
  <c r="D17" i="1"/>
  <c r="E17" i="1" s="1"/>
  <c r="K16" i="1"/>
  <c r="D16" i="1"/>
  <c r="E16" i="1" s="1"/>
  <c r="K15" i="1"/>
  <c r="D15" i="1"/>
  <c r="E15" i="1" s="1"/>
  <c r="K14" i="1"/>
  <c r="D14" i="1"/>
  <c r="E14" i="1" s="1"/>
  <c r="K13" i="1"/>
  <c r="D13" i="1"/>
  <c r="E13" i="1" s="1"/>
  <c r="K12" i="1"/>
  <c r="D12" i="1"/>
  <c r="E12" i="1" s="1"/>
  <c r="K11" i="1"/>
  <c r="D11" i="1"/>
  <c r="E11" i="1" s="1"/>
  <c r="K10" i="1"/>
  <c r="D10" i="1"/>
  <c r="E10" i="1" s="1"/>
  <c r="K9" i="1"/>
  <c r="D9" i="1"/>
  <c r="E9" i="1" s="1"/>
  <c r="K8" i="1"/>
  <c r="D8" i="1"/>
  <c r="E8" i="1" s="1"/>
  <c r="K7" i="1"/>
  <c r="D7" i="1"/>
  <c r="E7" i="1" s="1"/>
  <c r="K6" i="1"/>
  <c r="D6" i="1"/>
  <c r="E6" i="1" s="1"/>
  <c r="K5" i="1"/>
  <c r="D5" i="1"/>
  <c r="E5" i="1" s="1"/>
  <c r="K4" i="1"/>
  <c r="D4" i="1"/>
  <c r="E4" i="1" s="1"/>
  <c r="K3" i="1"/>
  <c r="D3" i="1"/>
  <c r="E3" i="1" s="1"/>
  <c r="K2" i="1"/>
  <c r="N9" i="1" l="1"/>
  <c r="N4" i="1"/>
  <c r="N10" i="1"/>
  <c r="N13" i="1"/>
  <c r="N11" i="1"/>
  <c r="N12" i="1"/>
  <c r="N7" i="1"/>
  <c r="N6" i="1"/>
  <c r="N8" i="1"/>
  <c r="N5" i="1"/>
  <c r="N3" i="1"/>
  <c r="N2" i="1"/>
</calcChain>
</file>

<file path=xl/sharedStrings.xml><?xml version="1.0" encoding="utf-8"?>
<sst xmlns="http://schemas.openxmlformats.org/spreadsheetml/2006/main" count="5096" uniqueCount="1590">
  <si>
    <t>Company</t>
  </si>
  <si>
    <t>Valuation date</t>
  </si>
  <si>
    <t>Industry</t>
  </si>
  <si>
    <t>ByteDance</t>
  </si>
  <si>
    <t>Internet</t>
  </si>
  <si>
    <t>China</t>
  </si>
  <si>
    <t>SpaceX</t>
  </si>
  <si>
    <t>Aerospace</t>
  </si>
  <si>
    <t>US</t>
  </si>
  <si>
    <t>Shein</t>
  </si>
  <si>
    <t>E-commerce</t>
  </si>
  <si>
    <t>Stripe</t>
  </si>
  <si>
    <t>Financial services</t>
  </si>
  <si>
    <t>Canva</t>
  </si>
  <si>
    <t>Graphic design</t>
  </si>
  <si>
    <t>Australia</t>
  </si>
  <si>
    <t>Checkout.com</t>
  </si>
  <si>
    <t>Financial technology</t>
  </si>
  <si>
    <t>UK</t>
  </si>
  <si>
    <t>Instacart</t>
  </si>
  <si>
    <t>Retail</t>
  </si>
  <si>
    <t>Databricks</t>
  </si>
  <si>
    <t>Software</t>
  </si>
  <si>
    <t>Revolut</t>
  </si>
  <si>
    <t>Epic Games</t>
  </si>
  <si>
    <t>Video games</t>
  </si>
  <si>
    <t>Telegram</t>
  </si>
  <si>
    <t>Fanatics</t>
  </si>
  <si>
    <t>Chime</t>
  </si>
  <si>
    <t>Byju's</t>
  </si>
  <si>
    <t>Educational technology</t>
  </si>
  <si>
    <t>India</t>
  </si>
  <si>
    <t>J&amp;T Express</t>
  </si>
  <si>
    <t>Logistics</t>
  </si>
  <si>
    <t>Indonesia</t>
  </si>
  <si>
    <t>Xiaohongshu</t>
  </si>
  <si>
    <t>Miro</t>
  </si>
  <si>
    <t>PayFit</t>
  </si>
  <si>
    <t>France</t>
  </si>
  <si>
    <t>Nature's Fynd</t>
  </si>
  <si>
    <t>Undisclosed</t>
  </si>
  <si>
    <t>Consumer packaged goods</t>
  </si>
  <si>
    <t>Trendyol</t>
  </si>
  <si>
    <t>Turkey</t>
  </si>
  <si>
    <t>Yuanfudao</t>
  </si>
  <si>
    <t>Discord</t>
  </si>
  <si>
    <t>DJI</t>
  </si>
  <si>
    <t>Technology</t>
  </si>
  <si>
    <t>GoPuff</t>
  </si>
  <si>
    <t>Plaid</t>
  </si>
  <si>
    <t>OpenSea</t>
  </si>
  <si>
    <t>Blockchain</t>
  </si>
  <si>
    <t>Grammarly</t>
  </si>
  <si>
    <t>Collaborative software</t>
  </si>
  <si>
    <t>Devoted Health</t>
  </si>
  <si>
    <t>Healthcare</t>
  </si>
  <si>
    <t>Faire</t>
  </si>
  <si>
    <t>Brex</t>
  </si>
  <si>
    <t>October 2021[33]</t>
  </si>
  <si>
    <t>Finance</t>
  </si>
  <si>
    <t>Biosplice Therapeutics</t>
  </si>
  <si>
    <t>April 2021[34]</t>
  </si>
  <si>
    <t>Health</t>
  </si>
  <si>
    <t>Bitmain</t>
  </si>
  <si>
    <t>June 2018[citation needed]</t>
  </si>
  <si>
    <t>Cryptocurrency</t>
  </si>
  <si>
    <t>GoodLeap</t>
  </si>
  <si>
    <t>October 2021[35]</t>
  </si>
  <si>
    <t>SenseTime</t>
  </si>
  <si>
    <t>January 2021[36]</t>
  </si>
  <si>
    <t>Artificial intelligence</t>
  </si>
  <si>
    <t>Getir</t>
  </si>
  <si>
    <t>March 2022[37]</t>
  </si>
  <si>
    <t>Northvolt</t>
  </si>
  <si>
    <t>June 2021[38]</t>
  </si>
  <si>
    <t>Batteries</t>
  </si>
  <si>
    <t>Sweden</t>
  </si>
  <si>
    <t>Airtable</t>
  </si>
  <si>
    <t>December 2021[39]</t>
  </si>
  <si>
    <t>Celonis</t>
  </si>
  <si>
    <t>June 2021[40]</t>
  </si>
  <si>
    <t>Germany</t>
  </si>
  <si>
    <t>ZongMu Technology</t>
  </si>
  <si>
    <t>June 2021[41]</t>
  </si>
  <si>
    <t>Self-driving cars</t>
  </si>
  <si>
    <t>Bolt Financial</t>
  </si>
  <si>
    <t>January 2022[42]</t>
  </si>
  <si>
    <t>Alchemy</t>
  </si>
  <si>
    <t>January 2022 [43]</t>
  </si>
  <si>
    <t>Swiggy</t>
  </si>
  <si>
    <t>January 2022[44]</t>
  </si>
  <si>
    <t>Food delivery</t>
  </si>
  <si>
    <t>Aurora</t>
  </si>
  <si>
    <t>December 2020[45]</t>
  </si>
  <si>
    <t>Chehaoduo</t>
  </si>
  <si>
    <t>July 2021[46]</t>
  </si>
  <si>
    <t>Marketplace</t>
  </si>
  <si>
    <t>Digital Currency Group</t>
  </si>
  <si>
    <t>November 2021[47]</t>
  </si>
  <si>
    <t>Venture capital</t>
  </si>
  <si>
    <t>Figma</t>
  </si>
  <si>
    <t>June 2021[48]</t>
  </si>
  <si>
    <t>Gusto</t>
  </si>
  <si>
    <t>August 2021[49]</t>
  </si>
  <si>
    <t>KuCoin</t>
  </si>
  <si>
    <t>May 2022[50]</t>
  </si>
  <si>
    <t>Seychelles</t>
  </si>
  <si>
    <t>Lalamove</t>
  </si>
  <si>
    <t>January 2021[51]</t>
  </si>
  <si>
    <t>Supply chain management</t>
  </si>
  <si>
    <t>Notion Labs</t>
  </si>
  <si>
    <t>October 2021[52]</t>
  </si>
  <si>
    <t>Productivity software</t>
  </si>
  <si>
    <t>Reddit</t>
  </si>
  <si>
    <t>August 2021[53]</t>
  </si>
  <si>
    <t>Internet media</t>
  </si>
  <si>
    <t>Ripple</t>
  </si>
  <si>
    <t>December 2019[54]</t>
  </si>
  <si>
    <t>Talkdesk</t>
  </si>
  <si>
    <t>August 2021[55]</t>
  </si>
  <si>
    <t>Software as a service</t>
  </si>
  <si>
    <t>Oyo</t>
  </si>
  <si>
    <t>August 2021[56]</t>
  </si>
  <si>
    <t>Hospitality</t>
  </si>
  <si>
    <t>Klaviyo</t>
  </si>
  <si>
    <t>May 2021[57]</t>
  </si>
  <si>
    <t>Marketing</t>
  </si>
  <si>
    <t>OutSystems</t>
  </si>
  <si>
    <t>February 2021[58]</t>
  </si>
  <si>
    <t>Software development</t>
  </si>
  <si>
    <t>ServiceTitan</t>
  </si>
  <si>
    <t>June 2021[60]</t>
  </si>
  <si>
    <t>HeyTea</t>
  </si>
  <si>
    <t>July 2021[61]</t>
  </si>
  <si>
    <t>Tanium</t>
  </si>
  <si>
    <t>June 2020[62]</t>
  </si>
  <si>
    <t>Cybersecurity</t>
  </si>
  <si>
    <t>Kavak</t>
  </si>
  <si>
    <t>October 2021[63]</t>
  </si>
  <si>
    <t>Mexico</t>
  </si>
  <si>
    <t>Rapyd</t>
  </si>
  <si>
    <t>August 2021[64]</t>
  </si>
  <si>
    <t>Nuro</t>
  </si>
  <si>
    <t>November 2021[65]</t>
  </si>
  <si>
    <t>Robotics</t>
  </si>
  <si>
    <t>Snyk</t>
  </si>
  <si>
    <t>September 2021[66]</t>
  </si>
  <si>
    <t>Application security</t>
  </si>
  <si>
    <t>Bolt</t>
  </si>
  <si>
    <t>January 2022[67]</t>
  </si>
  <si>
    <t>Transportation</t>
  </si>
  <si>
    <t>Estonia</t>
  </si>
  <si>
    <t>Lacework</t>
  </si>
  <si>
    <t>November 2021[68]</t>
  </si>
  <si>
    <t>Cloud security</t>
  </si>
  <si>
    <t>Ramp</t>
  </si>
  <si>
    <t>March 2022[69]</t>
  </si>
  <si>
    <t>Tempus</t>
  </si>
  <si>
    <t>December 2020[70]</t>
  </si>
  <si>
    <t>Dream11</t>
  </si>
  <si>
    <t>November 2021[71]</t>
  </si>
  <si>
    <t>Fantasy sports</t>
  </si>
  <si>
    <t>Flexport</t>
  </si>
  <si>
    <t>February 2022[72]</t>
  </si>
  <si>
    <t>StarkWare Industries</t>
  </si>
  <si>
    <t>May 2022 [73]</t>
  </si>
  <si>
    <t>Israel</t>
  </si>
  <si>
    <t>Hopin</t>
  </si>
  <si>
    <t>August 2021[74]</t>
  </si>
  <si>
    <t>Virtual event</t>
  </si>
  <si>
    <t>Dapper Labs</t>
  </si>
  <si>
    <t>September 2021[75]</t>
  </si>
  <si>
    <t>NFT</t>
  </si>
  <si>
    <t>Canada</t>
  </si>
  <si>
    <t>Netskope</t>
  </si>
  <si>
    <t>July 2021[76]</t>
  </si>
  <si>
    <t>Computer security</t>
  </si>
  <si>
    <t>Razorpay</t>
  </si>
  <si>
    <t>December 2021[77]</t>
  </si>
  <si>
    <t>Carta</t>
  </si>
  <si>
    <t>August 2021[78]</t>
  </si>
  <si>
    <t>Ola Cabs</t>
  </si>
  <si>
    <t>December 2021[79]</t>
  </si>
  <si>
    <t>Scale AI</t>
  </si>
  <si>
    <t>April 2021[80]</t>
  </si>
  <si>
    <t>Gong</t>
  </si>
  <si>
    <t>June 2021[81]</t>
  </si>
  <si>
    <t>TripActions</t>
  </si>
  <si>
    <t>October 2021[82]</t>
  </si>
  <si>
    <t>Travel</t>
  </si>
  <si>
    <t>Automation Anywhere</t>
  </si>
  <si>
    <t>November 2019[83]</t>
  </si>
  <si>
    <t>Robotic process automation</t>
  </si>
  <si>
    <t>1Password</t>
  </si>
  <si>
    <t>July 2021[84]</t>
  </si>
  <si>
    <t>Password manager</t>
  </si>
  <si>
    <t>WeDoctor</t>
  </si>
  <si>
    <t>February 2021[85]</t>
  </si>
  <si>
    <t>Yanolja</t>
  </si>
  <si>
    <t>July 2021[86]</t>
  </si>
  <si>
    <t>South Korea</t>
  </si>
  <si>
    <t>Ziroom</t>
  </si>
  <si>
    <t>March 2020[87]</t>
  </si>
  <si>
    <t>Real estate technology</t>
  </si>
  <si>
    <t>Klarna</t>
  </si>
  <si>
    <t>July 2022[88]</t>
  </si>
  <si>
    <t>Mollie</t>
  </si>
  <si>
    <t>June 2021[89]</t>
  </si>
  <si>
    <t>Netherlands</t>
  </si>
  <si>
    <t>Rippling</t>
  </si>
  <si>
    <t>August 2022[90]</t>
  </si>
  <si>
    <t>Workforce management</t>
  </si>
  <si>
    <t>CRED</t>
  </si>
  <si>
    <t>June 2022[91]</t>
  </si>
  <si>
    <t>DataRobot</t>
  </si>
  <si>
    <t>July 2021[92]</t>
  </si>
  <si>
    <t>Personio</t>
  </si>
  <si>
    <t>October 2021[93]</t>
  </si>
  <si>
    <t>Doctolib</t>
  </si>
  <si>
    <t>August 2022[94]</t>
  </si>
  <si>
    <t>Lianjia (Homelink)</t>
  </si>
  <si>
    <t>April 2017[95]</t>
  </si>
  <si>
    <t>Real estate</t>
  </si>
  <si>
    <t>Better.com</t>
  </si>
  <si>
    <t>April 2021[96]</t>
  </si>
  <si>
    <t>Wiz</t>
  </si>
  <si>
    <t>October 2021[97]</t>
  </si>
  <si>
    <t>Xingsheng Youxuan</t>
  </si>
  <si>
    <t>January 2021[98]</t>
  </si>
  <si>
    <t>Back Market</t>
  </si>
  <si>
    <t>Vice Media</t>
  </si>
  <si>
    <t>February 2020[99]</t>
  </si>
  <si>
    <t>Mass media</t>
  </si>
  <si>
    <t>Contentsquare</t>
  </si>
  <si>
    <t>Fivetran</t>
  </si>
  <si>
    <t>September 2021[100]</t>
  </si>
  <si>
    <t>Data infrastructure</t>
  </si>
  <si>
    <t>PharmEasy</t>
  </si>
  <si>
    <t>October 2021[101]</t>
  </si>
  <si>
    <t>Health technology</t>
  </si>
  <si>
    <t>Postman</t>
  </si>
  <si>
    <t>August 2021[102]</t>
  </si>
  <si>
    <t>Airwallex</t>
  </si>
  <si>
    <t>November 2021[103]</t>
  </si>
  <si>
    <t>PhonePe</t>
  </si>
  <si>
    <t>December 2020[104]</t>
  </si>
  <si>
    <t>Viva Republica (Toss)</t>
  </si>
  <si>
    <t>June 2021[105]</t>
  </si>
  <si>
    <t>Pony.ai</t>
  </si>
  <si>
    <t>November 2020[106]</t>
  </si>
  <si>
    <t>Trade Republic</t>
  </si>
  <si>
    <t>May 2021[107]</t>
  </si>
  <si>
    <t>Rappi</t>
  </si>
  <si>
    <t>July 2021[108]</t>
  </si>
  <si>
    <t>Colombia</t>
  </si>
  <si>
    <t>Blockchain.com</t>
  </si>
  <si>
    <t>March 2021[109]</t>
  </si>
  <si>
    <t>OneTrust</t>
  </si>
  <si>
    <t>December 2020[110]</t>
  </si>
  <si>
    <t>SambaNova</t>
  </si>
  <si>
    <t>April 2021[111]</t>
  </si>
  <si>
    <t>Collibra</t>
  </si>
  <si>
    <t>January 2019[112]</t>
  </si>
  <si>
    <t>Data governance</t>
  </si>
  <si>
    <t>Belgium</t>
  </si>
  <si>
    <t>Thrasio</t>
  </si>
  <si>
    <t>October 2021[113]</t>
  </si>
  <si>
    <t>Holding company</t>
  </si>
  <si>
    <t>CloudKitchens</t>
  </si>
  <si>
    <t>November 2019[114]</t>
  </si>
  <si>
    <t>Ghost kitchen</t>
  </si>
  <si>
    <t>Hello TransTech</t>
  </si>
  <si>
    <t>March 2021[115]</t>
  </si>
  <si>
    <t>Hopper</t>
  </si>
  <si>
    <t>August 2021[116]</t>
  </si>
  <si>
    <t>JUUL Labs</t>
  </si>
  <si>
    <t>October 2019[117]</t>
  </si>
  <si>
    <t>Electronic cigarettes</t>
  </si>
  <si>
    <t>OfBusiness</t>
  </si>
  <si>
    <t>December 2021[118]</t>
  </si>
  <si>
    <t>B2B e-commerce</t>
  </si>
  <si>
    <t>Ola Electric</t>
  </si>
  <si>
    <t>January 2022[119]</t>
  </si>
  <si>
    <t>Electric vehicles</t>
  </si>
  <si>
    <t>Qonto</t>
  </si>
  <si>
    <t>Ro</t>
  </si>
  <si>
    <t>March 2021[120]</t>
  </si>
  <si>
    <t>Royole</t>
  </si>
  <si>
    <t>August 2018[121]</t>
  </si>
  <si>
    <t>Flexible electronics</t>
  </si>
  <si>
    <t>UBtech Robotics</t>
  </si>
  <si>
    <t>May 2018[122]</t>
  </si>
  <si>
    <t>GetBlock</t>
  </si>
  <si>
    <t>June 2020[123]</t>
  </si>
  <si>
    <t>Georgia</t>
  </si>
  <si>
    <t>United Imaging Healthcare</t>
  </si>
  <si>
    <t>September 2017[124]</t>
  </si>
  <si>
    <t>Zepz</t>
  </si>
  <si>
    <t>August 2021[125]</t>
  </si>
  <si>
    <t>Animoca Brands</t>
  </si>
  <si>
    <t>January 2022[126]</t>
  </si>
  <si>
    <t>Blockchain gaming</t>
  </si>
  <si>
    <t>Hong Kong</t>
  </si>
  <si>
    <t>Octopus Energy</t>
  </si>
  <si>
    <t>December 2021[127]</t>
  </si>
  <si>
    <t>Energy supply</t>
  </si>
  <si>
    <t>Meesho</t>
  </si>
  <si>
    <t>September 2021[128]</t>
  </si>
  <si>
    <t>Pleo</t>
  </si>
  <si>
    <t>December 2021[129]</t>
  </si>
  <si>
    <t>Denmark</t>
  </si>
  <si>
    <t>Anduril Industries</t>
  </si>
  <si>
    <t>June 2021[130]</t>
  </si>
  <si>
    <t>Defense technology</t>
  </si>
  <si>
    <t>Checkr</t>
  </si>
  <si>
    <t>August 2021[131]</t>
  </si>
  <si>
    <t>Human resource management</t>
  </si>
  <si>
    <t>Dataiku</t>
  </si>
  <si>
    <t>August 2021[132]</t>
  </si>
  <si>
    <t>Sorare</t>
  </si>
  <si>
    <t>Magic Leap</t>
  </si>
  <si>
    <t>February 2016[1][5]</t>
  </si>
  <si>
    <t>Augmented reality</t>
  </si>
  <si>
    <t>Socure</t>
  </si>
  <si>
    <t>November 2021[133]</t>
  </si>
  <si>
    <t>Identity management</t>
  </si>
  <si>
    <t>Vinted</t>
  </si>
  <si>
    <t>May 2021[134]</t>
  </si>
  <si>
    <t>Lithuania</t>
  </si>
  <si>
    <t>Zenefits</t>
  </si>
  <si>
    <t>May 2015[2][5]</t>
  </si>
  <si>
    <t>Meizu</t>
  </si>
  <si>
    <t>October 2016[124]</t>
  </si>
  <si>
    <t>Consumer electronics</t>
  </si>
  <si>
    <t>Outreach</t>
  </si>
  <si>
    <t>June 2021[135]</t>
  </si>
  <si>
    <t>Sales</t>
  </si>
  <si>
    <t>Arctic Wolf Networks</t>
  </si>
  <si>
    <t>July 2021[136]</t>
  </si>
  <si>
    <t>Chainalysis</t>
  </si>
  <si>
    <t>June 2021[citation needed][137]</t>
  </si>
  <si>
    <t>Relativity Space</t>
  </si>
  <si>
    <t>June 2021[138]</t>
  </si>
  <si>
    <t>SSENSE</t>
  </si>
  <si>
    <t>June 2021[139]</t>
  </si>
  <si>
    <t>Bitpanda</t>
  </si>
  <si>
    <t>August 2021[140]</t>
  </si>
  <si>
    <t>Austria</t>
  </si>
  <si>
    <t>Dataminr</t>
  </si>
  <si>
    <t>March 2021[141]</t>
  </si>
  <si>
    <t>Data analytics</t>
  </si>
  <si>
    <t>Yello Mobile</t>
  </si>
  <si>
    <t>November 2016[5][142]</t>
  </si>
  <si>
    <t>Software industry</t>
  </si>
  <si>
    <t>Branch Metrics</t>
  </si>
  <si>
    <t>February 2022[143]</t>
  </si>
  <si>
    <t>BrowserStack</t>
  </si>
  <si>
    <t>June 2021[144]</t>
  </si>
  <si>
    <t>Clubhouse</t>
  </si>
  <si>
    <t>April 2021[145]</t>
  </si>
  <si>
    <t>Messaging</t>
  </si>
  <si>
    <t>Houzz</t>
  </si>
  <si>
    <t>June 2017[146]</t>
  </si>
  <si>
    <t>Interior design</t>
  </si>
  <si>
    <t>iCapital Network</t>
  </si>
  <si>
    <t>July 2021[147]</t>
  </si>
  <si>
    <t>Megvii</t>
  </si>
  <si>
    <t>May 2019[148]</t>
  </si>
  <si>
    <t>Melio</t>
  </si>
  <si>
    <t>September 2021[149]</t>
  </si>
  <si>
    <t>Next Insurance</t>
  </si>
  <si>
    <t>March 2021[150]</t>
  </si>
  <si>
    <t>Insurance</t>
  </si>
  <si>
    <t>Olive</t>
  </si>
  <si>
    <t>June 2021[151]</t>
  </si>
  <si>
    <t>Patreon</t>
  </si>
  <si>
    <t>April 2021[152]</t>
  </si>
  <si>
    <t>Online membership service</t>
  </si>
  <si>
    <t>PointClickCare</t>
  </si>
  <si>
    <t>January 2021[153]</t>
  </si>
  <si>
    <t>May 2021[154]</t>
  </si>
  <si>
    <t>Brazil</t>
  </si>
  <si>
    <t>Niantic</t>
  </si>
  <si>
    <t>January 2019[155]</t>
  </si>
  <si>
    <t>StockX</t>
  </si>
  <si>
    <t>April 2021[156]</t>
  </si>
  <si>
    <t>Articulate</t>
  </si>
  <si>
    <t>July 2021[157]</t>
  </si>
  <si>
    <t>Cohesity</t>
  </si>
  <si>
    <t>March 2021[158]</t>
  </si>
  <si>
    <t>Noom</t>
  </si>
  <si>
    <t>May 2021[159]</t>
  </si>
  <si>
    <t>Papaya Global</t>
  </si>
  <si>
    <t>September 2021[160]</t>
  </si>
  <si>
    <t>ShareChat</t>
  </si>
  <si>
    <t>December 2021[161]</t>
  </si>
  <si>
    <t>Social network</t>
  </si>
  <si>
    <t>VAST Data</t>
  </si>
  <si>
    <t>May 2021[162]</t>
  </si>
  <si>
    <t>Data storage</t>
  </si>
  <si>
    <t>WHOOP</t>
  </si>
  <si>
    <t>August 2021[163]</t>
  </si>
  <si>
    <t>Wearable technology</t>
  </si>
  <si>
    <t>Shouqi</t>
  </si>
  <si>
    <t>December 2016[124]</t>
  </si>
  <si>
    <t>October 2021[164]</t>
  </si>
  <si>
    <t>Coalition</t>
  </si>
  <si>
    <t>September 2021[165]</t>
  </si>
  <si>
    <t>Commure</t>
  </si>
  <si>
    <t>September 2021[166]</t>
  </si>
  <si>
    <t>Digit Insurance</t>
  </si>
  <si>
    <t>July 2021[167]</t>
  </si>
  <si>
    <t>Mirakl</t>
  </si>
  <si>
    <t>September 2021[168]</t>
  </si>
  <si>
    <t>N26</t>
  </si>
  <si>
    <t>July 2019[169]</t>
  </si>
  <si>
    <t>OwnBackup</t>
  </si>
  <si>
    <t>August 2021[170]</t>
  </si>
  <si>
    <t>Preferred Networks</t>
  </si>
  <si>
    <t>September 2019[171]</t>
  </si>
  <si>
    <t>Japan</t>
  </si>
  <si>
    <t>CARS24</t>
  </si>
  <si>
    <t>December 2021[172]</t>
  </si>
  <si>
    <t>Kurly</t>
  </si>
  <si>
    <t>July 2021[173]</t>
  </si>
  <si>
    <t>Rubrik</t>
  </si>
  <si>
    <t>January 2019[174]</t>
  </si>
  <si>
    <t>Computer storage</t>
  </si>
  <si>
    <t>Scopely</t>
  </si>
  <si>
    <t>October 2020[175]</t>
  </si>
  <si>
    <t>Mobile gaming</t>
  </si>
  <si>
    <t>WeRide</t>
  </si>
  <si>
    <t>June 2021[176]</t>
  </si>
  <si>
    <t>Youxia Motors</t>
  </si>
  <si>
    <t>October 2018[177]</t>
  </si>
  <si>
    <t>MoonPay</t>
  </si>
  <si>
    <t>November 2021[178]</t>
  </si>
  <si>
    <t>Unacademy</t>
  </si>
  <si>
    <t>August 2021[179]</t>
  </si>
  <si>
    <t>Plus.ai</t>
  </si>
  <si>
    <t>May 2021[180]</t>
  </si>
  <si>
    <t>Self-driving trucks</t>
  </si>
  <si>
    <t>Starburst Data</t>
  </si>
  <si>
    <t>February 2022[181]</t>
  </si>
  <si>
    <t>Thumbtack</t>
  </si>
  <si>
    <t>June 2021[182]</t>
  </si>
  <si>
    <t>ApplyBoard</t>
  </si>
  <si>
    <t>June 2021[183]</t>
  </si>
  <si>
    <t>Blockstream</t>
  </si>
  <si>
    <t>August 2021[184]</t>
  </si>
  <si>
    <t>ConsenSys</t>
  </si>
  <si>
    <t>November 2021[185]</t>
  </si>
  <si>
    <t>Cybereason</t>
  </si>
  <si>
    <t>July 2021[186]</t>
  </si>
  <si>
    <t>Eruditus</t>
  </si>
  <si>
    <t>August 2021[187]</t>
  </si>
  <si>
    <t>PsiQuantum</t>
  </si>
  <si>
    <t>July 2021[188]</t>
  </si>
  <si>
    <t>Quantum computing</t>
  </si>
  <si>
    <t>SpotOn</t>
  </si>
  <si>
    <t>September 2021[189]</t>
  </si>
  <si>
    <t>TiendaNube</t>
  </si>
  <si>
    <t>August 2021[190]</t>
  </si>
  <si>
    <t>Argentina</t>
  </si>
  <si>
    <t>SentinelOne</t>
  </si>
  <si>
    <t>November 2020[191]</t>
  </si>
  <si>
    <t>Udaan</t>
  </si>
  <si>
    <t>January 2021[192]</t>
  </si>
  <si>
    <t>Wildlife</t>
  </si>
  <si>
    <t>August 2020[193]</t>
  </si>
  <si>
    <t>CMR Surgical</t>
  </si>
  <si>
    <t>January 2021[194]</t>
  </si>
  <si>
    <t>Traveloka</t>
  </si>
  <si>
    <t>January 2017[195]</t>
  </si>
  <si>
    <t>ActiveCampaign</t>
  </si>
  <si>
    <t>April 2021[196]</t>
  </si>
  <si>
    <t>Age of Learning, Inc.</t>
  </si>
  <si>
    <t>June 2021[197]</t>
  </si>
  <si>
    <t>Education</t>
  </si>
  <si>
    <t>Automattic</t>
  </si>
  <si>
    <t>September 2019[198]</t>
  </si>
  <si>
    <t>Calendly</t>
  </si>
  <si>
    <t>January 2021[199]</t>
  </si>
  <si>
    <t>Contentful</t>
  </si>
  <si>
    <t>July 2021[201]</t>
  </si>
  <si>
    <t>Content management system</t>
  </si>
  <si>
    <t>Forter</t>
  </si>
  <si>
    <t>May 2021[202]</t>
  </si>
  <si>
    <t>Grafana Labs</t>
  </si>
  <si>
    <t>August 2021[203]</t>
  </si>
  <si>
    <t>Groww</t>
  </si>
  <si>
    <t>April 2021[204]</t>
  </si>
  <si>
    <t>Hinge Health</t>
  </si>
  <si>
    <t>January 2021[205]</t>
  </si>
  <si>
    <t>Horizon Robotics</t>
  </si>
  <si>
    <t>February 2018[206]</t>
  </si>
  <si>
    <t>Semiconductors</t>
  </si>
  <si>
    <t>Lucid Software</t>
  </si>
  <si>
    <t>June 2021[207]</t>
  </si>
  <si>
    <t>MessageBird</t>
  </si>
  <si>
    <t>October 2020[208]</t>
  </si>
  <si>
    <t>Cloud communications</t>
  </si>
  <si>
    <t>Pine Labs</t>
  </si>
  <si>
    <t>February 2022[209]</t>
  </si>
  <si>
    <t>Seismic</t>
  </si>
  <si>
    <t>August 2021[210]</t>
  </si>
  <si>
    <t>Sky Mavis</t>
  </si>
  <si>
    <t>October 2021[211]</t>
  </si>
  <si>
    <t>Vietnam</t>
  </si>
  <si>
    <t>Souche</t>
  </si>
  <si>
    <t>September 2018[212]</t>
  </si>
  <si>
    <t>TradingView</t>
  </si>
  <si>
    <t>October 2021[213]</t>
  </si>
  <si>
    <t>Upstox</t>
  </si>
  <si>
    <t>November 2021[214]</t>
  </si>
  <si>
    <t>VANCL</t>
  </si>
  <si>
    <t>February 2014[5]</t>
  </si>
  <si>
    <t>Veepee</t>
  </si>
  <si>
    <t>VIPKID</t>
  </si>
  <si>
    <t>June 2018[215]</t>
  </si>
  <si>
    <t>Warby Parker</t>
  </si>
  <si>
    <t>August 2020[216]</t>
  </si>
  <si>
    <t>Wefox</t>
  </si>
  <si>
    <t>June 2021[217]</t>
  </si>
  <si>
    <t>Yixia Technology</t>
  </si>
  <si>
    <t>November 2016[124]</t>
  </si>
  <si>
    <t>New York General Group, Inc.</t>
  </si>
  <si>
    <t>September 2022[218]</t>
  </si>
  <si>
    <t>OVO</t>
  </si>
  <si>
    <t>March 2019[7]</t>
  </si>
  <si>
    <t>Workrise</t>
  </si>
  <si>
    <t>May 2021[219]</t>
  </si>
  <si>
    <t>DriveWealth</t>
  </si>
  <si>
    <t>August 2021[220]</t>
  </si>
  <si>
    <t>BharatPe</t>
  </si>
  <si>
    <t>August 2021[221]</t>
  </si>
  <si>
    <t>Graphcore</t>
  </si>
  <si>
    <t>December 2020[222]</t>
  </si>
  <si>
    <t>Icertis</t>
  </si>
  <si>
    <t>March 2021[223]</t>
  </si>
  <si>
    <t>OakNorth</t>
  </si>
  <si>
    <t>February 2019[224]</t>
  </si>
  <si>
    <t>UnionPay</t>
  </si>
  <si>
    <t>Urban Company</t>
  </si>
  <si>
    <t>December 2021[225]</t>
  </si>
  <si>
    <t>Home improvement</t>
  </si>
  <si>
    <t>Bird</t>
  </si>
  <si>
    <t>October 2019[226]</t>
  </si>
  <si>
    <t>Convoy</t>
  </si>
  <si>
    <t>November 2019[227]</t>
  </si>
  <si>
    <t>Trucking</t>
  </si>
  <si>
    <t>Illumio</t>
  </si>
  <si>
    <t>June 2021[228]</t>
  </si>
  <si>
    <t>MasterClass</t>
  </si>
  <si>
    <t>May 2021[229]</t>
  </si>
  <si>
    <t>Zipline</t>
  </si>
  <si>
    <t>June 2021[230]</t>
  </si>
  <si>
    <t>Daangn Market</t>
  </si>
  <si>
    <t>August 2021[231]</t>
  </si>
  <si>
    <t>Tridge</t>
  </si>
  <si>
    <t>August 2022[232]</t>
  </si>
  <si>
    <t>Nextiva</t>
  </si>
  <si>
    <t>September 2021[233]</t>
  </si>
  <si>
    <t>Tradeshift</t>
  </si>
  <si>
    <t>March 2021[234]</t>
  </si>
  <si>
    <t>Deliverect</t>
  </si>
  <si>
    <t>January 2022[235]</t>
  </si>
  <si>
    <t>Ordering software for POS</t>
  </si>
  <si>
    <t>Odoo</t>
  </si>
  <si>
    <t>July 2021[236]</t>
  </si>
  <si>
    <t>CRM</t>
  </si>
  <si>
    <t>AmWINS Group</t>
  </si>
  <si>
    <t>October 2016[237]</t>
  </si>
  <si>
    <t>ManoMano</t>
  </si>
  <si>
    <t>July 2021[238]</t>
  </si>
  <si>
    <t>Pendo</t>
  </si>
  <si>
    <t>July 2021[239]</t>
  </si>
  <si>
    <t>Sourcegraph</t>
  </si>
  <si>
    <t>July 2021[240]</t>
  </si>
  <si>
    <t>Developer platform</t>
  </si>
  <si>
    <t>Jumpcloud</t>
  </si>
  <si>
    <t>September 2021[241]</t>
  </si>
  <si>
    <t>Cato Networks</t>
  </si>
  <si>
    <t>October 2021[242]</t>
  </si>
  <si>
    <t>eToro</t>
  </si>
  <si>
    <t>December 2020[243]</t>
  </si>
  <si>
    <t>Infra.Market</t>
  </si>
  <si>
    <t>August 2021[244]</t>
  </si>
  <si>
    <t>DriveNets</t>
  </si>
  <si>
    <t>August 2022[245]</t>
  </si>
  <si>
    <t>Network operating system, Software-defined networking, Software as a service</t>
  </si>
  <si>
    <t>Lenskart</t>
  </si>
  <si>
    <t>May 2021[246]</t>
  </si>
  <si>
    <t>Monzo</t>
  </si>
  <si>
    <t>June 2019[247]</t>
  </si>
  <si>
    <t>Ual√°</t>
  </si>
  <si>
    <t>November 2019[citation needed]</t>
  </si>
  <si>
    <t>Personal finance</t>
  </si>
  <si>
    <t>HoneyBook</t>
  </si>
  <si>
    <t>November 2021[248]</t>
  </si>
  <si>
    <t>BitSight</t>
  </si>
  <si>
    <t>September 2021[249]</t>
  </si>
  <si>
    <t>Exabeam</t>
  </si>
  <si>
    <t>June 2021[250]</t>
  </si>
  <si>
    <t>Paxos</t>
  </si>
  <si>
    <t>April 2021[251]</t>
  </si>
  <si>
    <t>Mozido</t>
  </si>
  <si>
    <t>October 2014[5]</t>
  </si>
  <si>
    <t>Wemakeprice</t>
  </si>
  <si>
    <t>September 2015[252]</t>
  </si>
  <si>
    <t>Highspot</t>
  </si>
  <si>
    <t>February 2021[253]</t>
  </si>
  <si>
    <t>MPL</t>
  </si>
  <si>
    <t>September 2021[254]</t>
  </si>
  <si>
    <t>Uptake</t>
  </si>
  <si>
    <t>November 2017[255]</t>
  </si>
  <si>
    <t>Asset performance management</t>
  </si>
  <si>
    <t>Algolia</t>
  </si>
  <si>
    <t>June 2021[256]</t>
  </si>
  <si>
    <t>KeepTruckin</t>
  </si>
  <si>
    <t>June 2021[257]</t>
  </si>
  <si>
    <t>Via Transportation</t>
  </si>
  <si>
    <t>March 2020[258]</t>
  </si>
  <si>
    <t>Zume</t>
  </si>
  <si>
    <t>November 2018[259]</t>
  </si>
  <si>
    <t>Food packaging, Logistics</t>
  </si>
  <si>
    <t>Acorns</t>
  </si>
  <si>
    <t>May 2021[260]</t>
  </si>
  <si>
    <t>Bitso</t>
  </si>
  <si>
    <t>May 2021[261]</t>
  </si>
  <si>
    <t>Gympass</t>
  </si>
  <si>
    <t>June 2021[262]</t>
  </si>
  <si>
    <t>Fitness</t>
  </si>
  <si>
    <t>Transmit Security</t>
  </si>
  <si>
    <t>June 2021[263]</t>
  </si>
  <si>
    <t>Addepar</t>
  </si>
  <si>
    <t>June 2021[264]</t>
  </si>
  <si>
    <t>Eightfold.ai</t>
  </si>
  <si>
    <t>June 2021[265]</t>
  </si>
  <si>
    <t>6sense</t>
  </si>
  <si>
    <t>March 2021[266]</t>
  </si>
  <si>
    <t>December 2020[267]</t>
  </si>
  <si>
    <t>Mambu</t>
  </si>
  <si>
    <t>January 2021[268]</t>
  </si>
  <si>
    <t>Moveworks</t>
  </si>
  <si>
    <t>June 2021[269]</t>
  </si>
  <si>
    <t>Nextdoor</t>
  </si>
  <si>
    <t>May 2019[270]</t>
  </si>
  <si>
    <t>Webflow</t>
  </si>
  <si>
    <t>January 2021[271]</t>
  </si>
  <si>
    <t>Web development</t>
  </si>
  <si>
    <t>bKash</t>
  </si>
  <si>
    <t>November 2021[272][273]</t>
  </si>
  <si>
    <t>Mobile financial services</t>
  </si>
  <si>
    <t>Bangladesh</t>
  </si>
  <si>
    <t>Babylon Health</t>
  </si>
  <si>
    <t>August 2019[274]</t>
  </si>
  <si>
    <t>Bought By Many</t>
  </si>
  <si>
    <t>June 2021[275]</t>
  </si>
  <si>
    <t>FlixMobility</t>
  </si>
  <si>
    <t>August 2019[276]</t>
  </si>
  <si>
    <t>Tipalti</t>
  </si>
  <si>
    <t>October 2020[citation needed]</t>
  </si>
  <si>
    <t>XtalPi</t>
  </si>
  <si>
    <t>August 2021[277]</t>
  </si>
  <si>
    <t>Pharmaceuticals</t>
  </si>
  <si>
    <t>Hive</t>
  </si>
  <si>
    <t>April 2021[278]</t>
  </si>
  <si>
    <t>Mural</t>
  </si>
  <si>
    <t>July 2021[279]</t>
  </si>
  <si>
    <t>Aiven</t>
  </si>
  <si>
    <t>October 2021[280]</t>
  </si>
  <si>
    <t>Finland</t>
  </si>
  <si>
    <t>AppsFlyer</t>
  </si>
  <si>
    <t>November 2020[281]</t>
  </si>
  <si>
    <t>Mobile marketing analytics</t>
  </si>
  <si>
    <t>Beijing Weiying Technology</t>
  </si>
  <si>
    <t>April 2016[5]</t>
  </si>
  <si>
    <t>E-commerce, movie ticket distributor</t>
  </si>
  <si>
    <t>BlaBlaCar</t>
  </si>
  <si>
    <t>April 2021[282]</t>
  </si>
  <si>
    <t>Calm</t>
  </si>
  <si>
    <t>December 2020[283]</t>
  </si>
  <si>
    <t>Digital health</t>
  </si>
  <si>
    <t>Clearco</t>
  </si>
  <si>
    <t>April 2021[284]</t>
  </si>
  <si>
    <t>ClickHouse</t>
  </si>
  <si>
    <t>October 2021[285]</t>
  </si>
  <si>
    <t>Database management</t>
  </si>
  <si>
    <t>Clip</t>
  </si>
  <si>
    <t>June 2021[286]</t>
  </si>
  <si>
    <t>Cockroach Labs</t>
  </si>
  <si>
    <t>January 2021[287]</t>
  </si>
  <si>
    <t>Divvy Homes</t>
  </si>
  <si>
    <t>August 2021[288]</t>
  </si>
  <si>
    <t>Druva</t>
  </si>
  <si>
    <t>April 2021[289]</t>
  </si>
  <si>
    <t>Cloud computing</t>
  </si>
  <si>
    <t>Exotec</t>
  </si>
  <si>
    <t>Firstp2p</t>
  </si>
  <si>
    <t>September 2016[5]</t>
  </si>
  <si>
    <t>Formlabs</t>
  </si>
  <si>
    <t>May 2021[290]</t>
  </si>
  <si>
    <t>3D printing</t>
  </si>
  <si>
    <t>Huimin.cn</t>
  </si>
  <si>
    <t>September 2016[124]</t>
  </si>
  <si>
    <t>Iterable</t>
  </si>
  <si>
    <t>June 2021[291]</t>
  </si>
  <si>
    <t>Kry</t>
  </si>
  <si>
    <t>April 2021[292][293]</t>
  </si>
  <si>
    <t>Meicai.cn</t>
  </si>
  <si>
    <t>June 2016[124]</t>
  </si>
  <si>
    <t>Agriculture, E-commerce</t>
  </si>
  <si>
    <t>Mynt</t>
  </si>
  <si>
    <t>November 2021[294]</t>
  </si>
  <si>
    <t>Philippines</t>
  </si>
  <si>
    <t>OPay</t>
  </si>
  <si>
    <t>August 2021[295]</t>
  </si>
  <si>
    <t>Nigeria</t>
  </si>
  <si>
    <t>Oxford Nanopore Technologies</t>
  </si>
  <si>
    <t>November 2012[296]</t>
  </si>
  <si>
    <t>Nanopore sequencing</t>
  </si>
  <si>
    <t>Sword Health</t>
  </si>
  <si>
    <t>November 2021[297]</t>
  </si>
  <si>
    <t>Taopiaopiao</t>
  </si>
  <si>
    <t>July 2017[124]</t>
  </si>
  <si>
    <t>Trendy International Group</t>
  </si>
  <si>
    <t>February 2012[5][298]</t>
  </si>
  <si>
    <t>Fashion, Retail</t>
  </si>
  <si>
    <t>Unqork</t>
  </si>
  <si>
    <t>October 2020[299]</t>
  </si>
  <si>
    <t>Zerodha</t>
  </si>
  <si>
    <t>May 2021[300]</t>
  </si>
  <si>
    <t>Zilch</t>
  </si>
  <si>
    <t>November 2021[301]</t>
  </si>
  <si>
    <t>Akulaku</t>
  </si>
  <si>
    <t>February 2022[302]</t>
  </si>
  <si>
    <t>Ankorstore</t>
  </si>
  <si>
    <t>Avant</t>
  </si>
  <si>
    <t>September 2015[5]</t>
  </si>
  <si>
    <t>Consumer finance</t>
  </si>
  <si>
    <t>Intarcia Therapeutics</t>
  </si>
  <si>
    <t>Pharmaceutical</t>
  </si>
  <si>
    <t>ThoughtSpot</t>
  </si>
  <si>
    <t>August 2019[303][304]</t>
  </si>
  <si>
    <t>Analytics</t>
  </si>
  <si>
    <t>Yinlong Group</t>
  </si>
  <si>
    <t>Energy</t>
  </si>
  <si>
    <t>Sanpower Group</t>
  </si>
  <si>
    <t>March 2018[124]</t>
  </si>
  <si>
    <t>ZigBang</t>
  </si>
  <si>
    <t>June 2022[305]</t>
  </si>
  <si>
    <t>Property technology</t>
  </si>
  <si>
    <t>Bunq</t>
  </si>
  <si>
    <t>July 2021[306]</t>
  </si>
  <si>
    <t>CoinSwitch Kuber</t>
  </si>
  <si>
    <t>October 2021[307]</t>
  </si>
  <si>
    <t>Dfinity</t>
  </si>
  <si>
    <t>August 2018[308]</t>
  </si>
  <si>
    <t>Switzerland</t>
  </si>
  <si>
    <t>Prosper Marketplace</t>
  </si>
  <si>
    <t>August 2015[5]</t>
  </si>
  <si>
    <t>Musinsa</t>
  </si>
  <si>
    <t>November 2019[252]</t>
  </si>
  <si>
    <t>Fashion</t>
  </si>
  <si>
    <t>Apus Group</t>
  </si>
  <si>
    <t>August 2017[124]</t>
  </si>
  <si>
    <t>Mobile internet</t>
  </si>
  <si>
    <t>BenevolentAI</t>
  </si>
  <si>
    <t>Drug discovery</t>
  </si>
  <si>
    <t>MEGAZONE</t>
  </si>
  <si>
    <t>Aug 2022[309]</t>
  </si>
  <si>
    <t>BillDesk</t>
  </si>
  <si>
    <t>November 2018[310]</t>
  </si>
  <si>
    <t>Landa Digital Printing</t>
  </si>
  <si>
    <t>June 2018[311]</t>
  </si>
  <si>
    <t>Printing</t>
  </si>
  <si>
    <t>Lightricks</t>
  </si>
  <si>
    <t>September 2021[312]</t>
  </si>
  <si>
    <t>NantOmics</t>
  </si>
  <si>
    <t>June 2015[5]</t>
  </si>
  <si>
    <t>Biotechnology</t>
  </si>
  <si>
    <t>Orca Security</t>
  </si>
  <si>
    <t>October 2021[313]</t>
  </si>
  <si>
    <t>Quora</t>
  </si>
  <si>
    <t>April 2017[314]</t>
  </si>
  <si>
    <t>Zocdoc</t>
  </si>
  <si>
    <t>L&amp;P Cosmetic</t>
  </si>
  <si>
    <t>March 2018[252]</t>
  </si>
  <si>
    <t>Cosmetics</t>
  </si>
  <si>
    <t>December 2020[citation needed]</t>
  </si>
  <si>
    <t>Spinny</t>
  </si>
  <si>
    <t>November 2021[315]</t>
  </si>
  <si>
    <t>Trulioo</t>
  </si>
  <si>
    <t>June 2021[316]</t>
  </si>
  <si>
    <t>AlphaSense</t>
  </si>
  <si>
    <t>June 2022[317]</t>
  </si>
  <si>
    <t>Dragos</t>
  </si>
  <si>
    <t>October 2021[318]</t>
  </si>
  <si>
    <t>dutchie</t>
  </si>
  <si>
    <t>March 2021[319]</t>
  </si>
  <si>
    <t>Cannabis</t>
  </si>
  <si>
    <t>Harness</t>
  </si>
  <si>
    <t>June 2021[320]</t>
  </si>
  <si>
    <t>PAX Labs</t>
  </si>
  <si>
    <t>April 2019[321]</t>
  </si>
  <si>
    <t>Taihe Music Group</t>
  </si>
  <si>
    <t>June 2018[124]</t>
  </si>
  <si>
    <t>Vestiaire Collective</t>
  </si>
  <si>
    <t>September 2021[322]</t>
  </si>
  <si>
    <t>Voodoo</t>
  </si>
  <si>
    <t>Gaming</t>
  </si>
  <si>
    <t>September 2020[323]</t>
  </si>
  <si>
    <t>Wave</t>
  </si>
  <si>
    <t>September 2021[324]</t>
  </si>
  <si>
    <t>Workato</t>
  </si>
  <si>
    <t>Alan</t>
  </si>
  <si>
    <t>April 2021[325]</t>
  </si>
  <si>
    <t>GoStudent</t>
  </si>
  <si>
    <t>June 2021[326]</t>
  </si>
  <si>
    <t>Hibob</t>
  </si>
  <si>
    <t>October 2021[327]</t>
  </si>
  <si>
    <t>HR technology</t>
  </si>
  <si>
    <t>Solarisbank</t>
  </si>
  <si>
    <t>July 2021[328]</t>
  </si>
  <si>
    <t>Wayflyer</t>
  </si>
  <si>
    <t>Feb 2022[329]</t>
  </si>
  <si>
    <t>Ireland</t>
  </si>
  <si>
    <t>Afiniti</t>
  </si>
  <si>
    <t>May 2017[330]</t>
  </si>
  <si>
    <t>Aiways</t>
  </si>
  <si>
    <t>April 2018[124]</t>
  </si>
  <si>
    <t>Caocao Zhuanche</t>
  </si>
  <si>
    <t>January 2018[124]</t>
  </si>
  <si>
    <t>Clari</t>
  </si>
  <si>
    <t>March 2021[331]</t>
  </si>
  <si>
    <t>Clio</t>
  </si>
  <si>
    <t>April 2021[332]</t>
  </si>
  <si>
    <t>Legal technology</t>
  </si>
  <si>
    <t>Cognite</t>
  </si>
  <si>
    <t>Norway</t>
  </si>
  <si>
    <t>HomeLight</t>
  </si>
  <si>
    <t>September 2021[333]</t>
  </si>
  <si>
    <t>Infinidat</t>
  </si>
  <si>
    <t>October 2017[citation needed]</t>
  </si>
  <si>
    <t>Judo Bank</t>
  </si>
  <si>
    <t>December 2020[334]</t>
  </si>
  <si>
    <t>Nord Security</t>
  </si>
  <si>
    <t>April 2022[335]</t>
  </si>
  <si>
    <t>VPN service</t>
  </si>
  <si>
    <t>SafetyCulture</t>
  </si>
  <si>
    <t>May 2021[336]</t>
  </si>
  <si>
    <t>SmartHR</t>
  </si>
  <si>
    <t>May 2021[337]</t>
  </si>
  <si>
    <t>Unite Us</t>
  </si>
  <si>
    <t>March 2021[338]</t>
  </si>
  <si>
    <t>CureFit</t>
  </si>
  <si>
    <t>November 2021[339]</t>
  </si>
  <si>
    <t>HeartFlow</t>
  </si>
  <si>
    <t>February 2018[340]</t>
  </si>
  <si>
    <t>Aihuishou</t>
  </si>
  <si>
    <t>Andela</t>
  </si>
  <si>
    <t>September 2021[341]</t>
  </si>
  <si>
    <t>Culture Amp</t>
  </si>
  <si>
    <t>July 2021[342]</t>
  </si>
  <si>
    <t>Devo Inc</t>
  </si>
  <si>
    <t>October 2021[343]</t>
  </si>
  <si>
    <t>Spain</t>
  </si>
  <si>
    <t>Gett</t>
  </si>
  <si>
    <t>May 2019[344]</t>
  </si>
  <si>
    <t>ID.me</t>
  </si>
  <si>
    <t>March 2021[345]</t>
  </si>
  <si>
    <t>Identity verification service</t>
  </si>
  <si>
    <t>Ledger</t>
  </si>
  <si>
    <t>June 2021[346]</t>
  </si>
  <si>
    <t>Matillion</t>
  </si>
  <si>
    <t>September 2021[347]</t>
  </si>
  <si>
    <t>MOLOCO</t>
  </si>
  <si>
    <t>August 2021[348]</t>
  </si>
  <si>
    <t>Advertising technology</t>
  </si>
  <si>
    <t>Mu Sigma</t>
  </si>
  <si>
    <t>February 2013[349]</t>
  </si>
  <si>
    <t>Management consulting</t>
  </si>
  <si>
    <t>NextSilicon</t>
  </si>
  <si>
    <t>June 2021[350]</t>
  </si>
  <si>
    <t>NotCo</t>
  </si>
  <si>
    <t>July 2021[351]</t>
  </si>
  <si>
    <t>Food technology</t>
  </si>
  <si>
    <t>Chile</t>
  </si>
  <si>
    <t>Podium</t>
  </si>
  <si>
    <t>August 2019[352]</t>
  </si>
  <si>
    <t>Remote</t>
  </si>
  <si>
    <t>July 2021[353]</t>
  </si>
  <si>
    <t>Spring Rain Software</t>
  </si>
  <si>
    <t>Starling Bank</t>
  </si>
  <si>
    <t>March 2021[354]</t>
  </si>
  <si>
    <t>Tujia.com</t>
  </si>
  <si>
    <t>October 2017[355][356]</t>
  </si>
  <si>
    <t>ZBJ.com</t>
  </si>
  <si>
    <t>June 2015[124]</t>
  </si>
  <si>
    <t>Ascend Money</t>
  </si>
  <si>
    <t>September 2021[357]</t>
  </si>
  <si>
    <t>Thailand</t>
  </si>
  <si>
    <t>Hellobike</t>
  </si>
  <si>
    <t>Suning Sports</t>
  </si>
  <si>
    <t>July 2018[124]</t>
  </si>
  <si>
    <t>Koudai Gouwu</t>
  </si>
  <si>
    <t>October 2014[124]</t>
  </si>
  <si>
    <t>M1 Finance</t>
  </si>
  <si>
    <t>July 2021[358]</t>
  </si>
  <si>
    <t>Zeta</t>
  </si>
  <si>
    <t>May 2021[359]</t>
  </si>
  <si>
    <t>Away</t>
  </si>
  <si>
    <t>May 2019[360]</t>
  </si>
  <si>
    <t>Bucketplace</t>
  </si>
  <si>
    <t>May 2022[361]</t>
  </si>
  <si>
    <t>Cabify</t>
  </si>
  <si>
    <t>January 2018[362]</t>
  </si>
  <si>
    <t>Chargebee</t>
  </si>
  <si>
    <t>April 2021[363]</t>
  </si>
  <si>
    <t>Epidemic Sound</t>
  </si>
  <si>
    <t>March 2021[364]</t>
  </si>
  <si>
    <t>Music</t>
  </si>
  <si>
    <t>FiscalNote</t>
  </si>
  <si>
    <t>May 2021[365]</t>
  </si>
  <si>
    <t>Five Star Finance</t>
  </si>
  <si>
    <t>March 2021[366]</t>
  </si>
  <si>
    <t>Gupshup</t>
  </si>
  <si>
    <t>April 2021[367]</t>
  </si>
  <si>
    <t>IAD</t>
  </si>
  <si>
    <t>Oct 2021[368]</t>
  </si>
  <si>
    <t>NetDocuments</t>
  </si>
  <si>
    <t>May 2021[369]</t>
  </si>
  <si>
    <t>Panther Labs, Inc.</t>
  </si>
  <si>
    <t>December 2021[370]</t>
  </si>
  <si>
    <t>Pristyn Care</t>
  </si>
  <si>
    <t>December 2021[371]</t>
  </si>
  <si>
    <t>QOMPLX, Inc.</t>
  </si>
  <si>
    <t>March 2021[citation needed]</t>
  </si>
  <si>
    <t>Rebel Foods</t>
  </si>
  <si>
    <t>October 2021[372]</t>
  </si>
  <si>
    <t>Stash</t>
  </si>
  <si>
    <t>February 2021[373]</t>
  </si>
  <si>
    <t>Symphony</t>
  </si>
  <si>
    <t>June 2019[374][375]</t>
  </si>
  <si>
    <t>Voyager</t>
  </si>
  <si>
    <t>April 2022[376]</t>
  </si>
  <si>
    <t>Yotpo</t>
  </si>
  <si>
    <t>March 2021[377]</t>
  </si>
  <si>
    <t>RIDI</t>
  </si>
  <si>
    <t>August 2021[378]</t>
  </si>
  <si>
    <t>Zetwerk</t>
  </si>
  <si>
    <t>August 2021[379]</t>
  </si>
  <si>
    <t>GPClub</t>
  </si>
  <si>
    <t>December 2018[252]</t>
  </si>
  <si>
    <t>DistroKid</t>
  </si>
  <si>
    <t>August 2021[380]</t>
  </si>
  <si>
    <t>ETCP</t>
  </si>
  <si>
    <t>Feedzai</t>
  </si>
  <si>
    <t>March 2021[381]</t>
  </si>
  <si>
    <t>G2</t>
  </si>
  <si>
    <t>June 2021[382]</t>
  </si>
  <si>
    <t>Innovaccer</t>
  </si>
  <si>
    <t>February 2021[383]</t>
  </si>
  <si>
    <t>Health care</t>
  </si>
  <si>
    <t>Knotel</t>
  </si>
  <si>
    <t>August 2019[384]</t>
  </si>
  <si>
    <t>Konfio</t>
  </si>
  <si>
    <t>September 2021[385]</t>
  </si>
  <si>
    <t>Kr Space</t>
  </si>
  <si>
    <t>Yugabyte</t>
  </si>
  <si>
    <t>October 2021[386]</t>
  </si>
  <si>
    <t>Incode</t>
  </si>
  <si>
    <t>December 2021[387]</t>
  </si>
  <si>
    <t>Applied Intuition</t>
  </si>
  <si>
    <t>October 2020[388]</t>
  </si>
  <si>
    <t>BigID</t>
  </si>
  <si>
    <t>May 2018[389]</t>
  </si>
  <si>
    <t>Deel</t>
  </si>
  <si>
    <t>April 2021[390]</t>
  </si>
  <si>
    <t>ezCater</t>
  </si>
  <si>
    <t>April 2019[391]</t>
  </si>
  <si>
    <t>Iwjw</t>
  </si>
  <si>
    <t>November 2015[124]</t>
  </si>
  <si>
    <t>Marshmallow</t>
  </si>
  <si>
    <t>September 2021[392]</t>
  </si>
  <si>
    <t>Rec Room</t>
  </si>
  <si>
    <t>March 2021[393]</t>
  </si>
  <si>
    <t>Nexii</t>
  </si>
  <si>
    <t>September 2021[394]</t>
  </si>
  <si>
    <t>Building services engineering</t>
  </si>
  <si>
    <t>Spiber</t>
  </si>
  <si>
    <t>September 2021[395]</t>
  </si>
  <si>
    <t>Mamaearth</t>
  </si>
  <si>
    <t>January 2022[396]</t>
  </si>
  <si>
    <t>Personal care</t>
  </si>
  <si>
    <t>Merama</t>
  </si>
  <si>
    <t>December 2021[397]</t>
  </si>
  <si>
    <t>Jokr</t>
  </si>
  <si>
    <t>Ada</t>
  </si>
  <si>
    <t>May 2021[399]</t>
  </si>
  <si>
    <t>Alation</t>
  </si>
  <si>
    <t>June 2021[400]</t>
  </si>
  <si>
    <t>Apotea</t>
  </si>
  <si>
    <t>April 2021[293]</t>
  </si>
  <si>
    <t>Axonius</t>
  </si>
  <si>
    <t>March 2021[401]</t>
  </si>
  <si>
    <t>Byton</t>
  </si>
  <si>
    <t>Automotive</t>
  </si>
  <si>
    <t>CarDekho</t>
  </si>
  <si>
    <t>October 2021[402]</t>
  </si>
  <si>
    <t>Copado</t>
  </si>
  <si>
    <t>Dada</t>
  </si>
  <si>
    <t>August 2018[124]</t>
  </si>
  <si>
    <t>Dental Monitoring</t>
  </si>
  <si>
    <t>October 2021[403]</t>
  </si>
  <si>
    <t>Deutsche Health</t>
  </si>
  <si>
    <t>August 2020[124]</t>
  </si>
  <si>
    <t>Droom</t>
  </si>
  <si>
    <t>July 2021[404]</t>
  </si>
  <si>
    <t>Fair</t>
  </si>
  <si>
    <t>December 2018[405]</t>
  </si>
  <si>
    <t>FirstCry</t>
  </si>
  <si>
    <t>February 2020[406]</t>
  </si>
  <si>
    <t>FloQast</t>
  </si>
  <si>
    <t>July 2021[407]</t>
  </si>
  <si>
    <t>Forto</t>
  </si>
  <si>
    <t>June 2021[408]</t>
  </si>
  <si>
    <t>Glossier</t>
  </si>
  <si>
    <t>March 2019[409]</t>
  </si>
  <si>
    <t>Intercom</t>
  </si>
  <si>
    <t>March 2018[410]</t>
  </si>
  <si>
    <t>Kyriba</t>
  </si>
  <si>
    <t>October 2021[411]</t>
  </si>
  <si>
    <t>Cloud software</t>
  </si>
  <si>
    <t>MindTickle</t>
  </si>
  <si>
    <t>August 2021[412]</t>
  </si>
  <si>
    <t>MyGlamm</t>
  </si>
  <si>
    <t>November 2021[413]</t>
  </si>
  <si>
    <t>Rohlik</t>
  </si>
  <si>
    <t>June 2021[414]</t>
  </si>
  <si>
    <t>Czech Republic</t>
  </si>
  <si>
    <t>upGrad</t>
  </si>
  <si>
    <t>August 2021[415]</t>
  </si>
  <si>
    <t>Workhuman</t>
  </si>
  <si>
    <t>June 2020[416]</t>
  </si>
  <si>
    <t>Sysdig</t>
  </si>
  <si>
    <t>April 2021[417]</t>
  </si>
  <si>
    <t>Acko</t>
  </si>
  <si>
    <t>October 2021[418]</t>
  </si>
  <si>
    <t>Apna</t>
  </si>
  <si>
    <t>September 2021[419]</t>
  </si>
  <si>
    <t>Carousell</t>
  </si>
  <si>
    <t>September 2021[420]</t>
  </si>
  <si>
    <t>Singapore</t>
  </si>
  <si>
    <t>CoinDCX</t>
  </si>
  <si>
    <t>August 2021[421]</t>
  </si>
  <si>
    <t>Purplle</t>
  </si>
  <si>
    <t>June 2022[422]</t>
  </si>
  <si>
    <t>E-Commerce</t>
  </si>
  <si>
    <t>GlobalBees</t>
  </si>
  <si>
    <t>December 2021[423]</t>
  </si>
  <si>
    <t>Luoji Siwei</t>
  </si>
  <si>
    <t>Nexthink</t>
  </si>
  <si>
    <t>February 2021[424]</t>
  </si>
  <si>
    <t>Sisense</t>
  </si>
  <si>
    <t>January 2020[425]</t>
  </si>
  <si>
    <t>Business intelligence</t>
  </si>
  <si>
    <t>SmartNews</t>
  </si>
  <si>
    <t>August 2019[426]</t>
  </si>
  <si>
    <t>Trax</t>
  </si>
  <si>
    <t>May 2019[427]</t>
  </si>
  <si>
    <t>Virta Health</t>
  </si>
  <si>
    <t>December 2020[428]</t>
  </si>
  <si>
    <t>Benevity</t>
  </si>
  <si>
    <t>December 2020[429]</t>
  </si>
  <si>
    <t>Zego</t>
  </si>
  <si>
    <t>March 2021[430]</t>
  </si>
  <si>
    <t>Instabase</t>
  </si>
  <si>
    <t>October 2019[431]</t>
  </si>
  <si>
    <t>Rivigo</t>
  </si>
  <si>
    <t>October 2019[432]</t>
  </si>
  <si>
    <t>Aprogen</t>
  </si>
  <si>
    <t>December 2019[305]</t>
  </si>
  <si>
    <t>Pentera</t>
  </si>
  <si>
    <t>January 2022[433]</t>
  </si>
  <si>
    <t>Emplifi</t>
  </si>
  <si>
    <t>March 2022[435]</t>
  </si>
  <si>
    <t>Gymshark</t>
  </si>
  <si>
    <t>August 2020[436]</t>
  </si>
  <si>
    <t>Sportswear</t>
  </si>
  <si>
    <t>Kopi Kenangan</t>
  </si>
  <si>
    <t>December 2021[437]</t>
  </si>
  <si>
    <t>Coffee shop</t>
  </si>
  <si>
    <t>Clara</t>
  </si>
  <si>
    <t>December 2021[438]</t>
  </si>
  <si>
    <t>58 Daojia</t>
  </si>
  <si>
    <t>October 2015[124]</t>
  </si>
  <si>
    <t>Acronis</t>
  </si>
  <si>
    <t>September 2019[439]</t>
  </si>
  <si>
    <t>Aircall</t>
  </si>
  <si>
    <t>October 2021[440]</t>
  </si>
  <si>
    <t>Cloud</t>
  </si>
  <si>
    <t>Ajaib</t>
  </si>
  <si>
    <t>October 2021[441]</t>
  </si>
  <si>
    <t>Amber Group</t>
  </si>
  <si>
    <t>June 2021[442]</t>
  </si>
  <si>
    <t>AppDirect</t>
  </si>
  <si>
    <t>October 2015[443]</t>
  </si>
  <si>
    <t>Aqua Security</t>
  </si>
  <si>
    <t>March 2021[444]</t>
  </si>
  <si>
    <t>Asia First Media</t>
  </si>
  <si>
    <t>September 2019[445]</t>
  </si>
  <si>
    <t>Media</t>
  </si>
  <si>
    <t>Assent Compliance</t>
  </si>
  <si>
    <t>January 2022[446]</t>
  </si>
  <si>
    <t>Beibei</t>
  </si>
  <si>
    <t>Blackbuck</t>
  </si>
  <si>
    <t>July 2021[447]</t>
  </si>
  <si>
    <t>Back market</t>
  </si>
  <si>
    <t>October 2021[448]</t>
  </si>
  <si>
    <t>Bluecore</t>
  </si>
  <si>
    <t>August 2021[449]</t>
  </si>
  <si>
    <t>Bringg</t>
  </si>
  <si>
    <t>June 2021[450]</t>
  </si>
  <si>
    <t>Cadence Solutions, Inc.</t>
  </si>
  <si>
    <t>December 2021[451]</t>
  </si>
  <si>
    <t>Calabrio</t>
  </si>
  <si>
    <t>March 2021[452]</t>
  </si>
  <si>
    <t>Carro</t>
  </si>
  <si>
    <t>June 2021[453]</t>
  </si>
  <si>
    <t>Carsome</t>
  </si>
  <si>
    <t>July 2021[454]</t>
  </si>
  <si>
    <t>Malaysia</t>
  </si>
  <si>
    <t>Chubao Technology</t>
  </si>
  <si>
    <t>May 2017[124]</t>
  </si>
  <si>
    <t>Dream Games</t>
  </si>
  <si>
    <t>June 2021[455]</t>
  </si>
  <si>
    <t>Dt Dream</t>
  </si>
  <si>
    <t>June 2017[124]</t>
  </si>
  <si>
    <t>Dunamu</t>
  </si>
  <si>
    <t>Jul 2021[456]</t>
  </si>
  <si>
    <t>DXY</t>
  </si>
  <si>
    <t>Earnix</t>
  </si>
  <si>
    <t>February 2021[457]</t>
  </si>
  <si>
    <t>Ebanx</t>
  </si>
  <si>
    <t>October 2019[458]</t>
  </si>
  <si>
    <t>EMPG</t>
  </si>
  <si>
    <t>June 2020[459]</t>
  </si>
  <si>
    <t>UAE</t>
  </si>
  <si>
    <t>eSentire</t>
  </si>
  <si>
    <t>Feb 2022[460]</t>
  </si>
  <si>
    <t>Flash Express</t>
  </si>
  <si>
    <t>June 2021[461][462]</t>
  </si>
  <si>
    <t>Flexe</t>
  </si>
  <si>
    <t>July 2022[463]</t>
  </si>
  <si>
    <t>Flutterwave</t>
  </si>
  <si>
    <t>March 2021[464]</t>
  </si>
  <si>
    <t>Fractal</t>
  </si>
  <si>
    <t>FreshBooks</t>
  </si>
  <si>
    <t>August 2021[465]</t>
  </si>
  <si>
    <t>Accounting software</t>
  </si>
  <si>
    <t>Frontline Education</t>
  </si>
  <si>
    <t>September 2017[466]</t>
  </si>
  <si>
    <t>FXiaoKe</t>
  </si>
  <si>
    <t>Gelato</t>
  </si>
  <si>
    <t>August 2021[467]</t>
  </si>
  <si>
    <t>GeoComply</t>
  </si>
  <si>
    <t>March 2021[468]</t>
  </si>
  <si>
    <t>GetYourGuide</t>
  </si>
  <si>
    <t>May 2019[469]</t>
  </si>
  <si>
    <t>Glance</t>
  </si>
  <si>
    <t>December 2020[470]</t>
  </si>
  <si>
    <t>Go1</t>
  </si>
  <si>
    <t>July 2021[471]</t>
  </si>
  <si>
    <t>GoGoVan</t>
  </si>
  <si>
    <t>September 2017[472]</t>
  </si>
  <si>
    <t>Gorillas</t>
  </si>
  <si>
    <t>March 2021[473]</t>
  </si>
  <si>
    <t>Gousto</t>
  </si>
  <si>
    <t>November 2020[citation needed]</t>
  </si>
  <si>
    <t>Meal kit</t>
  </si>
  <si>
    <t>Blinkit</t>
  </si>
  <si>
    <t>June 2021[474]</t>
  </si>
  <si>
    <t>Grover</t>
  </si>
  <si>
    <t>April 2022 [475]</t>
  </si>
  <si>
    <t>Grove Collaborative</t>
  </si>
  <si>
    <t>September 2019[citation needed]</t>
  </si>
  <si>
    <t>Hailo</t>
  </si>
  <si>
    <t>June 2021[476]</t>
  </si>
  <si>
    <t>Electronics</t>
  </si>
  <si>
    <t>HighRadius</t>
  </si>
  <si>
    <t>January 2020[477]</t>
  </si>
  <si>
    <t>Huikedu Group</t>
  </si>
  <si>
    <t>May 2018[124]</t>
  </si>
  <si>
    <t>iCarbonX</t>
  </si>
  <si>
    <t>July 2016[124]</t>
  </si>
  <si>
    <t>IFood</t>
  </si>
  <si>
    <t>November 2018[478]</t>
  </si>
  <si>
    <t>IGAWorks</t>
  </si>
  <si>
    <t>Aug 2021[479]</t>
  </si>
  <si>
    <t>Improbable</t>
  </si>
  <si>
    <t>May 2017[480]</t>
  </si>
  <si>
    <t>Infobip</t>
  </si>
  <si>
    <t>July 2020[481]</t>
  </si>
  <si>
    <t>Injective</t>
  </si>
  <si>
    <t>April 2021[482]</t>
  </si>
  <si>
    <t>InMobi</t>
  </si>
  <si>
    <t>May 2017[483]</t>
  </si>
  <si>
    <t>InVision</t>
  </si>
  <si>
    <t>November 2017[484]</t>
  </si>
  <si>
    <t>Ivalua</t>
  </si>
  <si>
    <t>May 2020[485]</t>
  </si>
  <si>
    <t>Jollychic</t>
  </si>
  <si>
    <t>JoyTunes</t>
  </si>
  <si>
    <t>June 2021[486]</t>
  </si>
  <si>
    <t>Kitopi</t>
  </si>
  <si>
    <t>July 2021[487]</t>
  </si>
  <si>
    <t>Klook</t>
  </si>
  <si>
    <t>April 2019[488][489]</t>
  </si>
  <si>
    <t>Lamabang</t>
  </si>
  <si>
    <t>February 2017[124]</t>
  </si>
  <si>
    <t>LetsGetChecked</t>
  </si>
  <si>
    <t>June 2021[490]</t>
  </si>
  <si>
    <t>Licious</t>
  </si>
  <si>
    <t>October 2021[491]</t>
  </si>
  <si>
    <t>Lydia</t>
  </si>
  <si>
    <t>Lilium GmbH</t>
  </si>
  <si>
    <t>June 2020[492]</t>
  </si>
  <si>
    <t>LinkSure Network (WiFi Master Key)</t>
  </si>
  <si>
    <t>January 2015[124]</t>
  </si>
  <si>
    <t>Liquid Group</t>
  </si>
  <si>
    <t>April 2019[493]</t>
  </si>
  <si>
    <t>LMAX Group</t>
  </si>
  <si>
    <t>July 2021[494]</t>
  </si>
  <si>
    <t>Locus Robotics</t>
  </si>
  <si>
    <t>February 2021[495]</t>
  </si>
  <si>
    <t>January 2020[496]</t>
  </si>
  <si>
    <t>Lunar</t>
  </si>
  <si>
    <t>July 2021[497]</t>
  </si>
  <si>
    <t>June 2019[citation needed]</t>
  </si>
  <si>
    <t>Tiket.com</t>
  </si>
  <si>
    <t>Lookout</t>
  </si>
  <si>
    <t>August 2014[498]</t>
  </si>
  <si>
    <t>January 2021[499]</t>
  </si>
  <si>
    <t>Furniture</t>
  </si>
  <si>
    <t>Maimai</t>
  </si>
  <si>
    <t>August 2018[500]</t>
  </si>
  <si>
    <t>Matrixport</t>
  </si>
  <si>
    <t>August 2021[501]</t>
  </si>
  <si>
    <t>Meero</t>
  </si>
  <si>
    <t>June 2019[502]</t>
  </si>
  <si>
    <t>Mensa Brands</t>
  </si>
  <si>
    <t>November 2021[503]</t>
  </si>
  <si>
    <t>Mia.com</t>
  </si>
  <si>
    <t>MindMaze</t>
  </si>
  <si>
    <t>February 2016[504]</t>
  </si>
  <si>
    <t>MobiKwik</t>
  </si>
  <si>
    <t>October 2021[505]</t>
  </si>
  <si>
    <t>MobileCoin</t>
  </si>
  <si>
    <t>August 2021[506]</t>
  </si>
  <si>
    <t>Mobvoi</t>
  </si>
  <si>
    <t>Mofang Apartment</t>
  </si>
  <si>
    <t>April 2016[124]</t>
  </si>
  <si>
    <t>Moglix</t>
  </si>
  <si>
    <t>May 2021[507]</t>
  </si>
  <si>
    <t>Moka</t>
  </si>
  <si>
    <t>November 2021[508]</t>
  </si>
  <si>
    <t>Morning Consult</t>
  </si>
  <si>
    <t>June 2021[509]</t>
  </si>
  <si>
    <t>Ninja Van</t>
  </si>
  <si>
    <t>September 2021[510]</t>
  </si>
  <si>
    <t>Nium</t>
  </si>
  <si>
    <t>July 2021[511]</t>
  </si>
  <si>
    <t>NoBroker</t>
  </si>
  <si>
    <t>November 2021[512]</t>
  </si>
  <si>
    <t>Numbrs</t>
  </si>
  <si>
    <t>August 2019[513]</t>
  </si>
  <si>
    <t>Kredivo</t>
  </si>
  <si>
    <t>OCSiAl</t>
  </si>
  <si>
    <t>March 2019[514]</t>
  </si>
  <si>
    <t>Nanotechnology</t>
  </si>
  <si>
    <t>Luxembourg</t>
  </si>
  <si>
    <t>Opn (Synqa)</t>
  </si>
  <si>
    <t>May 2022[515]</t>
  </si>
  <si>
    <t>OrCam</t>
  </si>
  <si>
    <t>February 2018[516]</t>
  </si>
  <si>
    <t>PandaDoc</t>
  </si>
  <si>
    <t>September 2021[517]</t>
  </si>
  <si>
    <t>Pantheon Systems</t>
  </si>
  <si>
    <t>July 2021[518]</t>
  </si>
  <si>
    <t>WebOps</t>
  </si>
  <si>
    <t>PatSnap</t>
  </si>
  <si>
    <t>March 2021[519]</t>
  </si>
  <si>
    <t>Intellectual property</t>
  </si>
  <si>
    <t>Perimeter 81</t>
  </si>
  <si>
    <t>June 2022 [520]</t>
  </si>
  <si>
    <t>Network security</t>
  </si>
  <si>
    <t>Picsart</t>
  </si>
  <si>
    <t>August 2021[521]</t>
  </si>
  <si>
    <t>Pipedrive</t>
  </si>
  <si>
    <t>November 2020[522]</t>
  </si>
  <si>
    <t>Playco</t>
  </si>
  <si>
    <t>September 2020[523]</t>
  </si>
  <si>
    <t>Printful</t>
  </si>
  <si>
    <t>May 2021[524]</t>
  </si>
  <si>
    <t>Latvia</t>
  </si>
  <si>
    <t>Redis Labs</t>
  </si>
  <si>
    <t>August 2020[525]</t>
  </si>
  <si>
    <t>REEF Technology</t>
  </si>
  <si>
    <t>November 2020[526]</t>
  </si>
  <si>
    <t>Quizlet</t>
  </si>
  <si>
    <t>May 2020[527]</t>
  </si>
  <si>
    <t>Revolution Precrafted</t>
  </si>
  <si>
    <t>October 2017[528]</t>
  </si>
  <si>
    <t>Architecture</t>
  </si>
  <si>
    <t>Rubicon Global</t>
  </si>
  <si>
    <t>September 2017[529]</t>
  </si>
  <si>
    <t>Waste management</t>
  </si>
  <si>
    <t>Sennder</t>
  </si>
  <si>
    <t>January 2021[530]</t>
  </si>
  <si>
    <t>Shift Technology</t>
  </si>
  <si>
    <t>May 2021[531]</t>
  </si>
  <si>
    <t>Shippo</t>
  </si>
  <si>
    <t>June 2021[532]</t>
  </si>
  <si>
    <t>Sift</t>
  </si>
  <si>
    <t>April 2021[533]</t>
  </si>
  <si>
    <t>Fraud prevention</t>
  </si>
  <si>
    <t>Slice</t>
  </si>
  <si>
    <t>November 2021[534]</t>
  </si>
  <si>
    <t>SmartAsset</t>
  </si>
  <si>
    <t>June 2021[535]</t>
  </si>
  <si>
    <t>SmartMore</t>
  </si>
  <si>
    <t>June 2021[536]</t>
  </si>
  <si>
    <t>Snapdeal</t>
  </si>
  <si>
    <t>May 2017[5]</t>
  </si>
  <si>
    <t>Socar</t>
  </si>
  <si>
    <t>October 2020[537]</t>
  </si>
  <si>
    <t>Car sharing</t>
  </si>
  <si>
    <t>SoundHound</t>
  </si>
  <si>
    <t>May 2018[538]</t>
  </si>
  <si>
    <t>Spendesk</t>
  </si>
  <si>
    <t>Financial software</t>
  </si>
  <si>
    <t>Splashtop</t>
  </si>
  <si>
    <t>January 2021[539]</t>
  </si>
  <si>
    <t>Staffbase</t>
  </si>
  <si>
    <t>March 2022[540]</t>
  </si>
  <si>
    <t>Swile</t>
  </si>
  <si>
    <t>October 2021[541]</t>
  </si>
  <si>
    <t>Tekion</t>
  </si>
  <si>
    <t>October 2020[542][543]</t>
  </si>
  <si>
    <t>Tenstorrent</t>
  </si>
  <si>
    <t>May 2021[544]</t>
  </si>
  <si>
    <t>Tezign</t>
  </si>
  <si>
    <t>October 2021[545]</t>
  </si>
  <si>
    <t>Tongdun Technology</t>
  </si>
  <si>
    <t>October 2017[124]</t>
  </si>
  <si>
    <t>Tractable</t>
  </si>
  <si>
    <t>June 2021[546]</t>
  </si>
  <si>
    <t>Tresata</t>
  </si>
  <si>
    <t>October 2018[547]</t>
  </si>
  <si>
    <t>TrueLayer</t>
  </si>
  <si>
    <t>September 2021[548]</t>
  </si>
  <si>
    <t>Trustly</t>
  </si>
  <si>
    <t>June 2020[549]</t>
  </si>
  <si>
    <t>Turo</t>
  </si>
  <si>
    <t>July 2019[550]</t>
  </si>
  <si>
    <t>Udacity</t>
  </si>
  <si>
    <t>November 2015[551]</t>
  </si>
  <si>
    <t>Unisound</t>
  </si>
  <si>
    <t>Vedantu</t>
  </si>
  <si>
    <t>September 2021[552]</t>
  </si>
  <si>
    <t>Blibli</t>
  </si>
  <si>
    <t>Verbit</t>
  </si>
  <si>
    <t>June 2021[553]</t>
  </si>
  <si>
    <t>VerSe Innovation</t>
  </si>
  <si>
    <t>December 2020[554]</t>
  </si>
  <si>
    <t>Visier</t>
  </si>
  <si>
    <t>June 2021[555]</t>
  </si>
  <si>
    <t>volocopter</t>
  </si>
  <si>
    <t>March 2021[556]</t>
  </si>
  <si>
    <t>Vox Media</t>
  </si>
  <si>
    <t>August 2015[557]</t>
  </si>
  <si>
    <t>Digital media</t>
  </si>
  <si>
    <t>VTS</t>
  </si>
  <si>
    <t>May 2019[558]</t>
  </si>
  <si>
    <t>Wacai.com</t>
  </si>
  <si>
    <t>WeLab</t>
  </si>
  <si>
    <t>December 2019[559]</t>
  </si>
  <si>
    <t>Womai</t>
  </si>
  <si>
    <t>Xendit</t>
  </si>
  <si>
    <t>September 2021[560]</t>
  </si>
  <si>
    <t>Xiaozhu.com</t>
  </si>
  <si>
    <t>November 2017[124]</t>
  </si>
  <si>
    <t>YH Global</t>
  </si>
  <si>
    <t>Telecommunications</t>
  </si>
  <si>
    <t>Yidian Zixun</t>
  </si>
  <si>
    <t>Yitu Technology</t>
  </si>
  <si>
    <t>YunQuNa</t>
  </si>
  <si>
    <t>May 2021[561]</t>
  </si>
  <si>
    <t>Zenoti</t>
  </si>
  <si>
    <t>December 2020[562]</t>
  </si>
  <si>
    <t>Software company</t>
  </si>
  <si>
    <t>Zhaogang.com</t>
  </si>
  <si>
    <t>Zhuanzhuan</t>
  </si>
  <si>
    <t>April 2017[124]</t>
  </si>
  <si>
    <t>Zuoyebang</t>
  </si>
  <si>
    <t>LINE MAN Wongnai</t>
  </si>
  <si>
    <t>September 2022[124]</t>
  </si>
  <si>
    <t>E-commerce, Food delivery</t>
  </si>
  <si>
    <t>ReliaQuest</t>
  </si>
  <si>
    <t>December 2021[563]</t>
  </si>
  <si>
    <t>DANA</t>
  </si>
  <si>
    <t>Deezer</t>
  </si>
  <si>
    <t>Ecovadis</t>
  </si>
  <si>
    <t>Environmental,_social,_and_corporate_governance</t>
  </si>
  <si>
    <t>Scandit</t>
  </si>
  <si>
    <t>February 2022[564]</t>
  </si>
  <si>
    <t>BlueVoyant</t>
  </si>
  <si>
    <t>February 2022[565]</t>
  </si>
  <si>
    <t>Payhawk</t>
  </si>
  <si>
    <t>March 2022[566]</t>
  </si>
  <si>
    <t>Bulgaria</t>
  </si>
  <si>
    <t>Einride</t>
  </si>
  <si>
    <t>April 2022[59]</t>
  </si>
  <si>
    <t>Voi</t>
  </si>
  <si>
    <t>Neo Financial</t>
  </si>
  <si>
    <t>May 2022[567]</t>
  </si>
  <si>
    <t>Physics Wallah</t>
  </si>
  <si>
    <t>June 2022[568]</t>
  </si>
  <si>
    <t>OneCard</t>
  </si>
  <si>
    <t>July 2022[569]</t>
  </si>
  <si>
    <t>5ire</t>
  </si>
  <si>
    <t>July 2022[570]</t>
  </si>
  <si>
    <t>June 2022[13]</t>
  </si>
  <si>
    <t>March 2023[13]</t>
  </si>
  <si>
    <t>September 2021[16]</t>
  </si>
  <si>
    <t>March 2022[13]</t>
  </si>
  <si>
    <t>January 2021[17]</t>
  </si>
  <si>
    <t>January 2022[19]</t>
  </si>
  <si>
    <t>January 2022[20]</t>
  </si>
  <si>
    <t>July 2021[21]</t>
  </si>
  <si>
    <t>May 2021[22]</t>
  </si>
  <si>
    <t>October 2020[23]</t>
  </si>
  <si>
    <t>September 2021[24]</t>
  </si>
  <si>
    <t>September 2016[1]</t>
  </si>
  <si>
    <t>July 2021[25]</t>
  </si>
  <si>
    <t>April 2021[26]</t>
  </si>
  <si>
    <t>January 2022[27]</t>
  </si>
  <si>
    <t>November 2021[28]</t>
  </si>
  <si>
    <t>October 2021[31]</t>
  </si>
  <si>
    <t>November 2021[32]</t>
  </si>
  <si>
    <t>QuintoAndar [pt]</t>
  </si>
  <si>
    <t>C6 Bank [pt]</t>
  </si>
  <si>
    <t>Creditas [pt]</t>
  </si>
  <si>
    <t>VTEX [pt]</t>
  </si>
  <si>
    <t>Loft Brazil Technology [pt]</t>
  </si>
  <si>
    <t>Loggi [pt]</t>
  </si>
  <si>
    <t>MadeiraMadeira [pt]</t>
  </si>
  <si>
    <t xml:space="preserve"> US</t>
  </si>
  <si>
    <t>Valuation (US$ Billion)</t>
  </si>
  <si>
    <t>Misc</t>
  </si>
  <si>
    <t>Artificial Intelligence</t>
  </si>
  <si>
    <t>Financial Technology</t>
  </si>
  <si>
    <t>Valuation date (With formula to extract info)</t>
  </si>
  <si>
    <t xml:space="preserve">Unique Industries </t>
  </si>
  <si>
    <t>Total Valuation in Each Industry  (US$ Billions)</t>
  </si>
  <si>
    <t>Row Labels</t>
  </si>
  <si>
    <t>Grand Total</t>
  </si>
  <si>
    <t>Total Valuation in Each Year  (US$ Billions)</t>
  </si>
  <si>
    <t>Valuation YEAR (With formula to extract info)</t>
  </si>
  <si>
    <t>Valuation DATE (With formula to extract info)</t>
  </si>
  <si>
    <t>FROM COUNTRIES</t>
  </si>
  <si>
    <t xml:space="preserve">Argentina </t>
  </si>
  <si>
    <t xml:space="preserve">Armenia </t>
  </si>
  <si>
    <t xml:space="preserve">Australia </t>
  </si>
  <si>
    <t xml:space="preserve"> Hong Kong</t>
  </si>
  <si>
    <t xml:space="preserve">Brazil </t>
  </si>
  <si>
    <t xml:space="preserve">Canada </t>
  </si>
  <si>
    <t xml:space="preserve">  US</t>
  </si>
  <si>
    <t xml:space="preserve">China </t>
  </si>
  <si>
    <t xml:space="preserve">Croatia </t>
  </si>
  <si>
    <t xml:space="preserve"> UK</t>
  </si>
  <si>
    <t xml:space="preserve">Estonia </t>
  </si>
  <si>
    <t xml:space="preserve">France </t>
  </si>
  <si>
    <t xml:space="preserve">Germany </t>
  </si>
  <si>
    <t xml:space="preserve"> Russia</t>
  </si>
  <si>
    <t xml:space="preserve">Hong Kong </t>
  </si>
  <si>
    <t xml:space="preserve"> China</t>
  </si>
  <si>
    <t xml:space="preserve">India </t>
  </si>
  <si>
    <t xml:space="preserve"> Singapore</t>
  </si>
  <si>
    <t xml:space="preserve">Israel </t>
  </si>
  <si>
    <t xml:space="preserve">Nigeria </t>
  </si>
  <si>
    <t xml:space="preserve">Portugal </t>
  </si>
  <si>
    <t xml:space="preserve">Senegal </t>
  </si>
  <si>
    <t xml:space="preserve">Singapore </t>
  </si>
  <si>
    <t xml:space="preserve"> Israel</t>
  </si>
  <si>
    <t xml:space="preserve"> Switzerland</t>
  </si>
  <si>
    <t xml:space="preserve">Spain </t>
  </si>
  <si>
    <t xml:space="preserve">UK </t>
  </si>
  <si>
    <t xml:space="preserve"> UAE</t>
  </si>
  <si>
    <t xml:space="preserve">Ukraine </t>
  </si>
  <si>
    <t xml:space="preserve">US </t>
  </si>
  <si>
    <t xml:space="preserve"> Ireland</t>
  </si>
  <si>
    <t>TO COUNTRIES</t>
  </si>
  <si>
    <t xml:space="preserve"> US [59]</t>
  </si>
  <si>
    <t xml:space="preserve"> UK and Europe</t>
  </si>
  <si>
    <t>Column Labels</t>
  </si>
  <si>
    <t>Food</t>
  </si>
  <si>
    <t>Data Science</t>
  </si>
  <si>
    <t>Management</t>
  </si>
  <si>
    <t>Prosper E-Commerce</t>
  </si>
  <si>
    <t>Cyber Security</t>
  </si>
  <si>
    <t>Devoted Healthcare</t>
  </si>
  <si>
    <t>Hinge Healthcare</t>
  </si>
  <si>
    <t>Virta Healthcare</t>
  </si>
  <si>
    <t>Crypto Currency</t>
  </si>
  <si>
    <t>Five Star Financial Technology</t>
  </si>
  <si>
    <t>M1 Financial Technology</t>
  </si>
  <si>
    <t>SoftwareKitchens</t>
  </si>
  <si>
    <t>JumpSoftware</t>
  </si>
  <si>
    <t>Bio Technology</t>
  </si>
  <si>
    <t>Base Country</t>
  </si>
  <si>
    <t>Valuation YEAR</t>
  </si>
  <si>
    <t>Count of Company</t>
  </si>
  <si>
    <t>Digit Healthcare</t>
  </si>
  <si>
    <t>Next Healthcare</t>
  </si>
  <si>
    <t>Country</t>
  </si>
  <si>
    <t>Value</t>
  </si>
  <si>
    <t>State</t>
  </si>
  <si>
    <t>Count</t>
  </si>
  <si>
    <t>Karnataka</t>
  </si>
  <si>
    <t>Home &amp; Hospitality</t>
  </si>
  <si>
    <t>Delhi</t>
  </si>
  <si>
    <t>Haryana</t>
  </si>
  <si>
    <t>Telangana</t>
  </si>
  <si>
    <t>Maharashtra</t>
  </si>
  <si>
    <t>Uttar Pradesh</t>
  </si>
  <si>
    <t>Armenia</t>
  </si>
  <si>
    <t>Croatia</t>
  </si>
  <si>
    <t>Portugal</t>
  </si>
  <si>
    <t>Senegal</t>
  </si>
  <si>
    <t>Ukraine</t>
  </si>
  <si>
    <t>TO COUNTRY</t>
  </si>
  <si>
    <t>Europe</t>
  </si>
  <si>
    <t>Id</t>
  </si>
  <si>
    <t>Label</t>
  </si>
  <si>
    <t>Russia</t>
  </si>
  <si>
    <t>Source</t>
  </si>
  <si>
    <t>Target</t>
  </si>
  <si>
    <t>Weight</t>
  </si>
  <si>
    <t>New York</t>
  </si>
  <si>
    <t>California</t>
  </si>
  <si>
    <t>Virginia</t>
  </si>
  <si>
    <t>Washington</t>
  </si>
  <si>
    <t>Massachusetts</t>
  </si>
  <si>
    <t>Colorado</t>
  </si>
  <si>
    <t>Pennsylvania</t>
  </si>
  <si>
    <t>Texas</t>
  </si>
  <si>
    <t>Utah</t>
  </si>
  <si>
    <t>City</t>
  </si>
  <si>
    <t>Bangalore</t>
  </si>
  <si>
    <t>Gurgaon</t>
  </si>
  <si>
    <t>Mumbai</t>
  </si>
  <si>
    <t>New Delhi</t>
  </si>
  <si>
    <t>Pune</t>
  </si>
  <si>
    <t>Noida</t>
  </si>
  <si>
    <t>Chennai</t>
  </si>
  <si>
    <t>Jaipur</t>
  </si>
  <si>
    <t>Hyderabad</t>
  </si>
  <si>
    <t>Count of Jokr</t>
  </si>
  <si>
    <t>North Carolina</t>
  </si>
  <si>
    <t>Florida</t>
  </si>
  <si>
    <t>Illinois</t>
  </si>
  <si>
    <t>Minnesota</t>
  </si>
  <si>
    <t>Tennessee</t>
  </si>
  <si>
    <t>Ohio</t>
  </si>
  <si>
    <t>Michigan</t>
  </si>
  <si>
    <t>New Jersey</t>
  </si>
  <si>
    <t>Age of Learning</t>
  </si>
  <si>
    <t xml:space="preserve"> Inc.</t>
  </si>
  <si>
    <t>New York General Group</t>
  </si>
  <si>
    <t>Arizona</t>
  </si>
  <si>
    <t>Maryland</t>
  </si>
  <si>
    <t>Oregon</t>
  </si>
  <si>
    <t>District of Columbia</t>
  </si>
  <si>
    <t>Panther Labs</t>
  </si>
  <si>
    <t>QOMPLX</t>
  </si>
  <si>
    <t>Cadence Solutions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</si>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</sst>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rgb="FF383A42"/>
      <name val="Aptos Narrow"/>
      <scheme val="minor"/>
    </font>
    <font>
      <b/>
      <sz val="12"/>
      <color theme="0"/>
      <name val="Aptos Narrow"/>
      <scheme val="minor"/>
    </font>
    <font>
      <sz val="12"/>
      <color rgb="FF000000"/>
      <name val="Aptos Narrow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7" fontId="19" fillId="0" borderId="0" xfId="0" applyNumberFormat="1" applyFont="1" applyAlignment="1">
      <alignment horizontal="center" vertical="center" wrapText="1"/>
    </xf>
    <xf numFmtId="0" fontId="18" fillId="35" borderId="0" xfId="0" applyFont="1" applyFill="1" applyAlignment="1">
      <alignment horizontal="center" vertical="center" wrapText="1"/>
    </xf>
    <xf numFmtId="0" fontId="18" fillId="36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37" borderId="0" xfId="0" applyFont="1" applyFill="1" applyAlignment="1">
      <alignment horizontal="center" vertical="center" wrapText="1"/>
    </xf>
    <xf numFmtId="0" fontId="21" fillId="38" borderId="0" xfId="0" applyFont="1" applyFill="1" applyAlignment="1">
      <alignment horizontal="center" vertical="center" wrapText="1"/>
    </xf>
    <xf numFmtId="0" fontId="18" fillId="39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8" fillId="0" borderId="0" xfId="0" applyFont="1"/>
    <xf numFmtId="0" fontId="22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ya" refreshedDate="45804.64371851852" createdVersion="8" refreshedVersion="8" minRefreshableVersion="3" recordCount="292" xr:uid="{9F83500B-B7C8-5040-BD5E-7B75DA16E2C6}">
  <cacheSource type="worksheet">
    <worksheetSource ref="A1:E293" sheet="INDIA USA"/>
  </cacheSource>
  <cacheFields count="5">
    <cacheField name="Company" numFmtId="0">
      <sharedItems/>
    </cacheField>
    <cacheField name="Valuation (US$ Billion)" numFmtId="0">
      <sharedItems containsMixedTypes="1" containsNumber="1" minValue="1" maxValue="127"/>
    </cacheField>
    <cacheField name="Valuation YEAR" numFmtId="0">
      <sharedItems containsSemiMixedTypes="0" containsString="0" containsNumber="1" containsInteger="1" minValue="2013" maxValue="2022" count="10">
        <n v="2022"/>
        <n v="2021"/>
        <n v="2020"/>
        <n v="2018"/>
        <n v="2019"/>
        <n v="2017"/>
        <n v="2013"/>
        <n v="2016"/>
        <n v="2015"/>
        <n v="2014"/>
      </sharedItems>
    </cacheField>
    <cacheField name="Industry" numFmtId="0">
      <sharedItems/>
    </cacheField>
    <cacheField name="Base Country" numFmtId="0">
      <sharedItems count="2">
        <s v="India"/>
        <s v="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ya" refreshedDate="45805.067107870367" createdVersion="8" refreshedVersion="8" minRefreshableVersion="3" recordCount="76" xr:uid="{B60F5C2C-1938-5542-A947-226527CBFEAD}">
  <cacheSource type="worksheet">
    <worksheetSource ref="A1:F77" sheet="INDIA USA"/>
  </cacheSource>
  <cacheFields count="6">
    <cacheField name="Company" numFmtId="0">
      <sharedItems/>
    </cacheField>
    <cacheField name="Valuation (US$ Billion)" numFmtId="0">
      <sharedItems containsSemiMixedTypes="0" containsString="0" containsNumber="1" minValue="1" maxValue="22"/>
    </cacheField>
    <cacheField name="Valuation YEAR" numFmtId="0">
      <sharedItems containsSemiMixedTypes="0" containsString="0" containsNumber="1" containsInteger="1" minValue="2013" maxValue="2022"/>
    </cacheField>
    <cacheField name="Industry" numFmtId="0">
      <sharedItems count="13">
        <s v="Education"/>
        <s v="Food"/>
        <s v="Hospitality"/>
        <s v="Technology"/>
        <s v="Financial Technology"/>
        <s v="Transportation"/>
        <s v="Healthcare"/>
        <s v="E-Commerce"/>
        <s v="Software"/>
        <s v="Crypto Currency"/>
        <s v="Misc"/>
        <s v="Management"/>
        <s v="Artificial Intelligence"/>
      </sharedItems>
    </cacheField>
    <cacheField name="Base Country" numFmtId="0">
      <sharedItems/>
    </cacheField>
    <cacheField name="City" numFmtId="0">
      <sharedItems count="10">
        <s v="Bangalore"/>
        <s v="Gurgaon"/>
        <s v="Mumbai"/>
        <s v="New Delhi"/>
        <s v="Pune"/>
        <s v="Noida"/>
        <s v="Chennai"/>
        <s v="Jaipur"/>
        <s v="Hyderabad"/>
        <s v="Singap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ya" refreshedDate="45805.075149421296" createdVersion="8" refreshedVersion="8" minRefreshableVersion="3" recordCount="215" xr:uid="{D64B391F-854E-5C41-80FB-08AA648C1EB9}">
  <cacheSource type="worksheet">
    <worksheetSource ref="A78:F293" sheet="INDIA USA"/>
  </cacheSource>
  <cacheFields count="6">
    <cacheField name="Jokr" numFmtId="0">
      <sharedItems/>
    </cacheField>
    <cacheField name="1.2" numFmtId="0">
      <sharedItems containsMixedTypes="1" containsNumber="1" minValue="1" maxValue="127"/>
    </cacheField>
    <cacheField name="2021" numFmtId="0">
      <sharedItems containsSemiMixedTypes="0" containsString="0" containsNumber="1" minValue="1" maxValue="2022"/>
    </cacheField>
    <cacheField name="Transportation" numFmtId="0">
      <sharedItems containsMixedTypes="1" containsNumber="1" containsInteger="1" minValue="2021" maxValue="2022" count="20">
        <s v="Aerospace"/>
        <s v="E-Commerce"/>
        <s v="Software"/>
        <s v="Financial Technology"/>
        <s v="Healthcare"/>
        <s v="Transportation"/>
        <s v="Crypto Currency"/>
        <s v="Misc"/>
        <s v="Cyber Security"/>
        <s v="Robotics"/>
        <s v="Management"/>
        <s v="Artificial Intelligence"/>
        <s v="Data Science"/>
        <s v="Food"/>
        <s v="Hospitality"/>
        <s v="Education"/>
        <s v="Technology"/>
        <n v="2021"/>
        <n v="2022"/>
        <s v="Bio Technology"/>
      </sharedItems>
    </cacheField>
    <cacheField name="US" numFmtId="0">
      <sharedItems/>
    </cacheField>
    <cacheField name="New York" numFmtId="0">
      <sharedItems count="79">
        <s v="California"/>
        <s v="North Carolina"/>
        <s v="Florida"/>
        <s v="Illinois"/>
        <s v="Pennsylvania"/>
        <s v="New York"/>
        <s v="Massachusetts"/>
        <s v="Washington"/>
        <s v="Texas"/>
        <s v="Minnesota"/>
        <s v="Tennessee"/>
        <s v="Ohio"/>
        <s v="Michigan"/>
        <s v="New Jersey"/>
        <s v="US"/>
        <s v="Georgia"/>
        <s v="Utah"/>
        <s v="Arizona"/>
        <s v="Maryland"/>
        <s v="Oregon"/>
        <s v="District of Columbia"/>
        <s v="Virginia"/>
        <s v="Delaware"/>
        <s v="Hawthorne" u="1"/>
        <s v="San Francisco" u="1"/>
        <s v="Cary" u="1"/>
        <s v="Jacksonville" u="1"/>
        <s v="Chicago" u="1"/>
        <s v="Philadelphia" u="1"/>
        <s v="Waltham" u="1"/>
        <s v="San Diego" u="1"/>
        <s v="Roseville" u="1"/>
        <s v="Pittsburgh" u="1"/>
        <s v="Boston" u="1"/>
        <s v="Glendale" u="1"/>
        <s v="Kirkland" u="1"/>
        <s v="Mountain View" u="1"/>
        <s v="San Jose" u="1"/>
        <s v="Santa Clara" u="1"/>
        <s v="Palo Alto" u="1"/>
        <s v="Oakland" u="1"/>
        <s v="Austin" u="1"/>
        <s v="Costa Mesa" u="1"/>
        <s v="Plantation" u="1"/>
        <s v="Seattle" u="1"/>
        <s v="Eden Prairie" u="1"/>
        <s v="Long Beach" u="1"/>
        <s v="Nashville" u="1"/>
        <s v="Columbus" u="1"/>
        <s v="Detroit" u="1"/>
        <s v="Englewood" u="1"/>
        <s v="Los Angeles" u="1"/>
        <s v="Miami" u="1"/>
        <s v="Cupertino" u="1"/>
        <s v="Atlanta" u="1"/>
        <s v="South Jordan" u="1"/>
        <s v="Chatham" u="1"/>
        <s v="Santa Monica" u="1"/>
        <s v="Sunnyvale" u="1"/>
        <s v="South San Francisco" u="1"/>
        <s v="Scottsdale" u="1"/>
        <s v="Charlotte" u="1"/>
        <s v="Raleigh" u="1"/>
        <s v="Research Triangle Park" u="1"/>
        <s v="San Mateo" u="1"/>
        <s v="Irvine" u="1"/>
        <s v="Somerville" u="1"/>
        <s v="Culver City" u="1"/>
        <s v="Hanover" u="1"/>
        <s v="Bend" u="1"/>
        <s v="Redwood City" u="1"/>
        <s v="McLean" u="1"/>
        <s v="Lehi" u="1"/>
        <s v="Reston" u="1"/>
        <s v="Malvern" u="1"/>
        <s v="Minneapolis" u="1"/>
        <s v="Wilmington" u="1"/>
        <s v="Foster City" u="1"/>
        <s v="Tamp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Byju's"/>
    <n v="22"/>
    <x v="0"/>
    <s v="Education"/>
    <x v="0"/>
  </r>
  <r>
    <s v="Swiggy"/>
    <n v="10.7"/>
    <x v="0"/>
    <s v="Food"/>
    <x v="0"/>
  </r>
  <r>
    <s v="Oyo"/>
    <n v="9.6"/>
    <x v="1"/>
    <s v="Hospitality"/>
    <x v="0"/>
  </r>
  <r>
    <s v="Dream11"/>
    <n v="8"/>
    <x v="1"/>
    <s v="Technology"/>
    <x v="0"/>
  </r>
  <r>
    <s v="Razorpay"/>
    <n v="7.5"/>
    <x v="1"/>
    <s v="Financial Technology"/>
    <x v="0"/>
  </r>
  <r>
    <s v="Ola Cabs"/>
    <n v="7.3"/>
    <x v="1"/>
    <s v="Transportation"/>
    <x v="0"/>
  </r>
  <r>
    <s v="CRED"/>
    <n v="6.4"/>
    <x v="0"/>
    <s v="Financial Technology"/>
    <x v="0"/>
  </r>
  <r>
    <s v="PharmEasy"/>
    <n v="5.6"/>
    <x v="1"/>
    <s v="Healthcare"/>
    <x v="0"/>
  </r>
  <r>
    <s v="PhonePe"/>
    <n v="5.5"/>
    <x v="2"/>
    <s v="Financial Technology"/>
    <x v="0"/>
  </r>
  <r>
    <s v="OfBusiness"/>
    <n v="5"/>
    <x v="1"/>
    <s v="E-Commerce"/>
    <x v="0"/>
  </r>
  <r>
    <s v="Ola Electric"/>
    <n v="5"/>
    <x v="0"/>
    <s v="Transportation"/>
    <x v="0"/>
  </r>
  <r>
    <s v="Meesho"/>
    <n v="4.9000000000000004"/>
    <x v="1"/>
    <s v="E-Commerce"/>
    <x v="0"/>
  </r>
  <r>
    <s v="BrowserStack"/>
    <n v="4"/>
    <x v="1"/>
    <s v="Software"/>
    <x v="0"/>
  </r>
  <r>
    <s v="ShareChat"/>
    <n v="3.7"/>
    <x v="1"/>
    <s v="Software"/>
    <x v="0"/>
  </r>
  <r>
    <s v="Digit Healthcare"/>
    <n v="3.5"/>
    <x v="1"/>
    <s v="Healthcare"/>
    <x v="0"/>
  </r>
  <r>
    <s v="CARS24"/>
    <n v="3.3"/>
    <x v="1"/>
    <s v="E-Commerce"/>
    <x v="0"/>
  </r>
  <r>
    <s v="Unacademy"/>
    <n v="3.4"/>
    <x v="1"/>
    <s v="Education"/>
    <x v="0"/>
  </r>
  <r>
    <s v="Eruditus"/>
    <n v="3.2"/>
    <x v="1"/>
    <s v="Education"/>
    <x v="0"/>
  </r>
  <r>
    <s v="Udaan"/>
    <n v="3.1"/>
    <x v="1"/>
    <s v="E-Commerce"/>
    <x v="0"/>
  </r>
  <r>
    <s v="Groww"/>
    <n v="3"/>
    <x v="1"/>
    <s v="Financial Technology"/>
    <x v="0"/>
  </r>
  <r>
    <s v="Pine Labs"/>
    <n v="5"/>
    <x v="0"/>
    <s v="Financial Technology"/>
    <x v="0"/>
  </r>
  <r>
    <s v="Upstox"/>
    <n v="3"/>
    <x v="1"/>
    <s v="Financial Technology"/>
    <x v="0"/>
  </r>
  <r>
    <s v="BharatPe"/>
    <n v="2.8"/>
    <x v="1"/>
    <s v="Financial Technology"/>
    <x v="0"/>
  </r>
  <r>
    <s v="Urban Company"/>
    <n v="2.8"/>
    <x v="1"/>
    <s v="Hospitality"/>
    <x v="0"/>
  </r>
  <r>
    <s v="Infra.Market"/>
    <n v="2.5"/>
    <x v="1"/>
    <s v="E-Commerce"/>
    <x v="0"/>
  </r>
  <r>
    <s v="Lenskart"/>
    <n v="2.5"/>
    <x v="1"/>
    <s v="E-Commerce"/>
    <x v="0"/>
  </r>
  <r>
    <s v="MPL"/>
    <n v="2.2999999999999998"/>
    <x v="1"/>
    <s v="Software"/>
    <x v="0"/>
  </r>
  <r>
    <s v="Zerodha"/>
    <n v="2"/>
    <x v="1"/>
    <s v="Financial Technology"/>
    <x v="0"/>
  </r>
  <r>
    <s v="CoinSwitch Kuber"/>
    <n v="1.9"/>
    <x v="1"/>
    <s v="Crypto Currency"/>
    <x v="0"/>
  </r>
  <r>
    <s v="BillDesk"/>
    <n v="1.8"/>
    <x v="3"/>
    <s v="Financial Technology"/>
    <x v="0"/>
  </r>
  <r>
    <s v="Spinny"/>
    <n v="1.75"/>
    <x v="1"/>
    <s v="E-Commerce"/>
    <x v="0"/>
  </r>
  <r>
    <s v="CureFit"/>
    <n v="1.56"/>
    <x v="1"/>
    <s v="Misc"/>
    <x v="0"/>
  </r>
  <r>
    <s v="Zeta"/>
    <n v="1.45"/>
    <x v="1"/>
    <s v="Financial Technology"/>
    <x v="0"/>
  </r>
  <r>
    <s v="Five Star Financial Technology"/>
    <n v="1.4"/>
    <x v="1"/>
    <s v="Financial Technology"/>
    <x v="0"/>
  </r>
  <r>
    <s v="Pristyn Care"/>
    <n v="1.4"/>
    <x v="1"/>
    <s v="Healthcare"/>
    <x v="0"/>
  </r>
  <r>
    <s v="Rebel Foods"/>
    <n v="1.4"/>
    <x v="1"/>
    <s v="Food"/>
    <x v="0"/>
  </r>
  <r>
    <s v="Zetwerk"/>
    <n v="1.33"/>
    <x v="1"/>
    <s v="Misc"/>
    <x v="0"/>
  </r>
  <r>
    <s v="Mamaearth"/>
    <n v="1.2"/>
    <x v="0"/>
    <s v="Misc"/>
    <x v="0"/>
  </r>
  <r>
    <s v="CarDekho"/>
    <n v="1.2"/>
    <x v="1"/>
    <s v="E-Commerce"/>
    <x v="0"/>
  </r>
  <r>
    <s v="Droom"/>
    <n v="1.2"/>
    <x v="1"/>
    <s v="E-Commerce"/>
    <x v="0"/>
  </r>
  <r>
    <s v="FirstCry"/>
    <n v="1.2"/>
    <x v="2"/>
    <s v="E-Commerce"/>
    <x v="0"/>
  </r>
  <r>
    <s v="MindTickle"/>
    <n v="1.2"/>
    <x v="1"/>
    <s v="Software"/>
    <x v="0"/>
  </r>
  <r>
    <s v="MyGlamm"/>
    <n v="1.2"/>
    <x v="1"/>
    <s v="E-Commerce"/>
    <x v="0"/>
  </r>
  <r>
    <s v="upGrad"/>
    <n v="1.2"/>
    <x v="1"/>
    <s v="Education"/>
    <x v="0"/>
  </r>
  <r>
    <s v="Acko"/>
    <n v="1.1000000000000001"/>
    <x v="1"/>
    <s v="Healthcare"/>
    <x v="0"/>
  </r>
  <r>
    <s v="Apna"/>
    <n v="1.1000000000000001"/>
    <x v="1"/>
    <s v="Misc"/>
    <x v="0"/>
  </r>
  <r>
    <s v="CoinDCX"/>
    <n v="1.1000000000000001"/>
    <x v="1"/>
    <s v="Crypto Currency"/>
    <x v="0"/>
  </r>
  <r>
    <s v="Purplle"/>
    <n v="1.1000000000000001"/>
    <x v="0"/>
    <s v="E-Commerce"/>
    <x v="0"/>
  </r>
  <r>
    <s v="GlobalBees"/>
    <n v="1.1000000000000001"/>
    <x v="1"/>
    <s v="Misc"/>
    <x v="0"/>
  </r>
  <r>
    <s v="Rivigo"/>
    <n v="1.05"/>
    <x v="4"/>
    <s v="Management"/>
    <x v="0"/>
  </r>
  <r>
    <s v="Blackbuck"/>
    <n v="1"/>
    <x v="1"/>
    <s v="Management"/>
    <x v="0"/>
  </r>
  <r>
    <s v="Glance"/>
    <n v="1"/>
    <x v="2"/>
    <s v="Artificial Intelligence"/>
    <x v="0"/>
  </r>
  <r>
    <s v="Blinkit"/>
    <n v="1"/>
    <x v="1"/>
    <s v="E-Commerce"/>
    <x v="0"/>
  </r>
  <r>
    <s v="InMobi"/>
    <n v="1"/>
    <x v="5"/>
    <s v="Software"/>
    <x v="0"/>
  </r>
  <r>
    <s v="Licious"/>
    <n v="1"/>
    <x v="1"/>
    <s v="E-Commerce"/>
    <x v="0"/>
  </r>
  <r>
    <s v="Mensa Brands"/>
    <n v="1"/>
    <x v="1"/>
    <s v="E-Commerce"/>
    <x v="0"/>
  </r>
  <r>
    <s v="MobiKwik"/>
    <n v="1"/>
    <x v="1"/>
    <s v="Financial Technology"/>
    <x v="0"/>
  </r>
  <r>
    <s v="NoBroker"/>
    <n v="1"/>
    <x v="1"/>
    <s v="Misc"/>
    <x v="0"/>
  </r>
  <r>
    <s v="Slice"/>
    <n v="1"/>
    <x v="1"/>
    <s v="Financial Technology"/>
    <x v="0"/>
  </r>
  <r>
    <s v="Snapdeal"/>
    <n v="1"/>
    <x v="5"/>
    <s v="E-Commerce"/>
    <x v="0"/>
  </r>
  <r>
    <s v="Vedantu"/>
    <n v="1"/>
    <x v="1"/>
    <s v="Education"/>
    <x v="0"/>
  </r>
  <r>
    <s v="VerSe Innovation"/>
    <n v="1"/>
    <x v="2"/>
    <s v="Technology"/>
    <x v="0"/>
  </r>
  <r>
    <s v="Physics Wallah"/>
    <n v="1.1000000000000001"/>
    <x v="0"/>
    <s v="Education"/>
    <x v="0"/>
  </r>
  <r>
    <s v="OneCard"/>
    <n v="1.4"/>
    <x v="0"/>
    <s v="Financial Technology"/>
    <x v="0"/>
  </r>
  <r>
    <s v="5ire"/>
    <n v="1.5"/>
    <x v="0"/>
    <s v="Technology"/>
    <x v="0"/>
  </r>
  <r>
    <s v="Moglix"/>
    <n v="1"/>
    <x v="1"/>
    <s v="E-Commerce"/>
    <x v="0"/>
  </r>
  <r>
    <s v="Postman"/>
    <n v="5.6"/>
    <x v="1"/>
    <s v="Software"/>
    <x v="0"/>
  </r>
  <r>
    <s v="Icertis"/>
    <n v="2.8"/>
    <x v="1"/>
    <s v="Software"/>
    <x v="0"/>
  </r>
  <r>
    <s v="Druva"/>
    <n v="2"/>
    <x v="1"/>
    <s v="Software"/>
    <x v="0"/>
  </r>
  <r>
    <s v="Mu Sigma"/>
    <n v="1.5"/>
    <x v="6"/>
    <s v="Management"/>
    <x v="0"/>
  </r>
  <r>
    <s v="Chargebee"/>
    <n v="1.4"/>
    <x v="1"/>
    <s v="Financial Technology"/>
    <x v="0"/>
  </r>
  <r>
    <s v="Gupshup"/>
    <n v="1.4"/>
    <x v="1"/>
    <s v="Software"/>
    <x v="0"/>
  </r>
  <r>
    <s v="Innovaccer"/>
    <n v="1.3"/>
    <x v="1"/>
    <s v="Healthcare"/>
    <x v="0"/>
  </r>
  <r>
    <s v="HighRadius"/>
    <n v="1"/>
    <x v="2"/>
    <s v="Software"/>
    <x v="0"/>
  </r>
  <r>
    <s v="Zenoti"/>
    <n v="1"/>
    <x v="2"/>
    <s v="Software"/>
    <x v="0"/>
  </r>
  <r>
    <s v="Fractal"/>
    <n v="1"/>
    <x v="0"/>
    <s v="Artificial Intelligence"/>
    <x v="0"/>
  </r>
  <r>
    <s v="Jokr"/>
    <n v="1.2"/>
    <x v="1"/>
    <s v="Transportation"/>
    <x v="1"/>
  </r>
  <r>
    <s v="SpaceX"/>
    <n v="127"/>
    <x v="0"/>
    <s v="Aerospace"/>
    <x v="1"/>
  </r>
  <r>
    <s v="Instacart"/>
    <n v="24"/>
    <x v="0"/>
    <s v="E-Commerce"/>
    <x v="1"/>
  </r>
  <r>
    <s v="Databricks"/>
    <n v="38"/>
    <x v="0"/>
    <s v="Software"/>
    <x v="1"/>
  </r>
  <r>
    <s v="Epic Games"/>
    <n v="31.5"/>
    <x v="0"/>
    <s v="E-Commerce"/>
    <x v="1"/>
  </r>
  <r>
    <s v="Fanatics"/>
    <n v="27"/>
    <x v="0"/>
    <s v="E-Commerce"/>
    <x v="1"/>
  </r>
  <r>
    <s v="Chime"/>
    <n v="25"/>
    <x v="0"/>
    <s v="Financial Technology"/>
    <x v="1"/>
  </r>
  <r>
    <s v="Miro"/>
    <n v="17.5"/>
    <x v="0"/>
    <s v="Software"/>
    <x v="1"/>
  </r>
  <r>
    <s v="Nature's Fynd"/>
    <s v="Undisclosed"/>
    <x v="1"/>
    <s v="E-Commerce"/>
    <x v="1"/>
  </r>
  <r>
    <s v="Discord"/>
    <n v="15"/>
    <x v="1"/>
    <s v="Software"/>
    <x v="1"/>
  </r>
  <r>
    <s v="GoPuff"/>
    <n v="15"/>
    <x v="1"/>
    <s v="E-Commerce"/>
    <x v="1"/>
  </r>
  <r>
    <s v="Plaid"/>
    <n v="13.4"/>
    <x v="1"/>
    <s v="Financial Technology"/>
    <x v="1"/>
  </r>
  <r>
    <s v="OpenSea"/>
    <n v="13.3"/>
    <x v="0"/>
    <s v="E-Commerce"/>
    <x v="1"/>
  </r>
  <r>
    <s v="Devoted Healthcare"/>
    <n v="12.6"/>
    <x v="1"/>
    <s v="Healthcare"/>
    <x v="1"/>
  </r>
  <r>
    <s v="Faire"/>
    <n v="12.4"/>
    <x v="1"/>
    <s v="E-Commerce"/>
    <x v="1"/>
  </r>
  <r>
    <s v="Brex"/>
    <n v="12.3"/>
    <x v="1"/>
    <s v="Financial Technology"/>
    <x v="1"/>
  </r>
  <r>
    <s v="Biosplice Therapeutics"/>
    <n v="12"/>
    <x v="1"/>
    <s v="Healthcare"/>
    <x v="1"/>
  </r>
  <r>
    <s v="GoodLeap"/>
    <n v="12"/>
    <x v="1"/>
    <s v="Financial Technology"/>
    <x v="1"/>
  </r>
  <r>
    <s v="Airtable"/>
    <n v="11"/>
    <x v="1"/>
    <s v="Software"/>
    <x v="1"/>
  </r>
  <r>
    <s v="Bolt Financial"/>
    <n v="11"/>
    <x v="0"/>
    <s v="Financial Technology"/>
    <x v="1"/>
  </r>
  <r>
    <s v="Alchemy"/>
    <n v="10.199999999999999"/>
    <x v="0"/>
    <s v="E-Commerce"/>
    <x v="1"/>
  </r>
  <r>
    <s v="Aurora"/>
    <n v="10"/>
    <x v="2"/>
    <s v="Transportation"/>
    <x v="1"/>
  </r>
  <r>
    <s v="Digital Currency Group"/>
    <n v="10"/>
    <x v="1"/>
    <s v="E-Commerce"/>
    <x v="1"/>
  </r>
  <r>
    <s v="Figma"/>
    <n v="10"/>
    <x v="1"/>
    <s v="Software"/>
    <x v="1"/>
  </r>
  <r>
    <s v="Gusto"/>
    <n v="10"/>
    <x v="1"/>
    <s v="Software"/>
    <x v="1"/>
  </r>
  <r>
    <s v="Notion Labs"/>
    <n v="10"/>
    <x v="1"/>
    <s v="Software"/>
    <x v="1"/>
  </r>
  <r>
    <s v="Reddit"/>
    <n v="10"/>
    <x v="1"/>
    <s v="Software"/>
    <x v="1"/>
  </r>
  <r>
    <s v="Ripple"/>
    <n v="10"/>
    <x v="4"/>
    <s v="Crypto Currency"/>
    <x v="1"/>
  </r>
  <r>
    <s v="Klaviyo"/>
    <n v="9.5"/>
    <x v="1"/>
    <s v="Misc"/>
    <x v="1"/>
  </r>
  <r>
    <s v="ServiceTitan"/>
    <n v="9.5"/>
    <x v="1"/>
    <s v="Software"/>
    <x v="1"/>
  </r>
  <r>
    <s v="Tanium"/>
    <n v="9"/>
    <x v="2"/>
    <s v="Cyber Security"/>
    <x v="1"/>
  </r>
  <r>
    <s v="Nuro"/>
    <n v="8.6"/>
    <x v="1"/>
    <s v="Robotics"/>
    <x v="1"/>
  </r>
  <r>
    <s v="Lacework"/>
    <n v="8.3000000000000007"/>
    <x v="1"/>
    <s v="Software"/>
    <x v="1"/>
  </r>
  <r>
    <s v="Ramp"/>
    <n v="8.1"/>
    <x v="0"/>
    <s v="Financial Technology"/>
    <x v="1"/>
  </r>
  <r>
    <s v="Tempus"/>
    <n v="8.1"/>
    <x v="2"/>
    <s v="Healthcare"/>
    <x v="1"/>
  </r>
  <r>
    <s v="Flexport"/>
    <n v="8"/>
    <x v="0"/>
    <s v="Management"/>
    <x v="1"/>
  </r>
  <r>
    <s v="Netskope"/>
    <n v="7.5"/>
    <x v="1"/>
    <s v="Cyber Security"/>
    <x v="1"/>
  </r>
  <r>
    <s v="Carta"/>
    <n v="7.4"/>
    <x v="1"/>
    <s v="Software"/>
    <x v="1"/>
  </r>
  <r>
    <s v="Scale AI"/>
    <n v="7.3"/>
    <x v="1"/>
    <s v="Artificial Intelligence"/>
    <x v="1"/>
  </r>
  <r>
    <s v="Gong"/>
    <n v="7.25"/>
    <x v="1"/>
    <s v="Artificial Intelligence"/>
    <x v="1"/>
  </r>
  <r>
    <s v="TripActions"/>
    <n v="7.25"/>
    <x v="1"/>
    <s v="Misc"/>
    <x v="1"/>
  </r>
  <r>
    <s v="Automation Anywhere"/>
    <n v="6.8"/>
    <x v="4"/>
    <s v="Robotics"/>
    <x v="1"/>
  </r>
  <r>
    <s v="Rippling"/>
    <n v="11.25"/>
    <x v="0"/>
    <s v="Management"/>
    <x v="1"/>
  </r>
  <r>
    <s v="DataRobot"/>
    <n v="6.3"/>
    <x v="1"/>
    <s v="Artificial Intelligence"/>
    <x v="1"/>
  </r>
  <r>
    <s v="Better.com"/>
    <n v="6"/>
    <x v="1"/>
    <s v="Financial Technology"/>
    <x v="1"/>
  </r>
  <r>
    <s v="Vice Media"/>
    <n v="5.7"/>
    <x v="2"/>
    <s v="Software"/>
    <x v="1"/>
  </r>
  <r>
    <s v="Fivetran"/>
    <n v="5.6"/>
    <x v="1"/>
    <s v="Data Science"/>
    <x v="1"/>
  </r>
  <r>
    <s v="SambaNova"/>
    <n v="5.0999999999999996"/>
    <x v="1"/>
    <s v="Artificial Intelligence"/>
    <x v="1"/>
  </r>
  <r>
    <s v="Thrasio"/>
    <n v="5"/>
    <x v="1"/>
    <s v="E-Commerce"/>
    <x v="1"/>
  </r>
  <r>
    <s v="SoftwareKitchens"/>
    <n v="5"/>
    <x v="4"/>
    <s v="Food"/>
    <x v="1"/>
  </r>
  <r>
    <s v="JUUL Labs"/>
    <n v="5"/>
    <x v="4"/>
    <s v="Misc"/>
    <x v="1"/>
  </r>
  <r>
    <s v="Ro"/>
    <n v="5"/>
    <x v="1"/>
    <s v="Healthcare"/>
    <x v="1"/>
  </r>
  <r>
    <s v="Anduril Industries"/>
    <n v="4.5999999999999996"/>
    <x v="1"/>
    <s v="Cyber Security"/>
    <x v="1"/>
  </r>
  <r>
    <s v="Checkr"/>
    <n v="4.5999999999999996"/>
    <x v="1"/>
    <s v="Management"/>
    <x v="1"/>
  </r>
  <r>
    <s v="Magic Leap"/>
    <n v="4.5"/>
    <x v="7"/>
    <s v="Artificial Intelligence"/>
    <x v="1"/>
  </r>
  <r>
    <s v="Socure"/>
    <n v="4.5"/>
    <x v="1"/>
    <s v="Management"/>
    <x v="1"/>
  </r>
  <r>
    <s v="Zenefits"/>
    <n v="4.5"/>
    <x v="8"/>
    <s v="Management"/>
    <x v="1"/>
  </r>
  <r>
    <s v="Outreach"/>
    <n v="4.4000000000000004"/>
    <x v="1"/>
    <s v="E-Commerce"/>
    <x v="1"/>
  </r>
  <r>
    <s v="Arctic Wolf Networks"/>
    <n v="4.3"/>
    <x v="1"/>
    <s v="Cyber Security"/>
    <x v="1"/>
  </r>
  <r>
    <s v="Chainalysis"/>
    <n v="4.2"/>
    <x v="1"/>
    <s v="E-Commerce"/>
    <x v="1"/>
  </r>
  <r>
    <s v="Relativity Space"/>
    <n v="4.2"/>
    <x v="1"/>
    <s v="Aerospace"/>
    <x v="1"/>
  </r>
  <r>
    <s v="Dataminr"/>
    <n v="4.0999999999999996"/>
    <x v="1"/>
    <s v="Data Science"/>
    <x v="1"/>
  </r>
  <r>
    <s v="Branch Metrics"/>
    <n v="4"/>
    <x v="0"/>
    <s v="Misc"/>
    <x v="1"/>
  </r>
  <r>
    <s v="Clubhouse"/>
    <n v="4"/>
    <x v="1"/>
    <s v="Software"/>
    <x v="1"/>
  </r>
  <r>
    <s v="Houzz"/>
    <n v="4"/>
    <x v="5"/>
    <s v="Hospitality"/>
    <x v="1"/>
  </r>
  <r>
    <s v="iCapital Network"/>
    <n v="4"/>
    <x v="1"/>
    <s v="Financial Technology"/>
    <x v="1"/>
  </r>
  <r>
    <s v="Next Healthcare"/>
    <n v="4"/>
    <x v="1"/>
    <s v="Healthcare"/>
    <x v="1"/>
  </r>
  <r>
    <s v="Olive"/>
    <n v="4"/>
    <x v="1"/>
    <s v="Healthcare"/>
    <x v="1"/>
  </r>
  <r>
    <s v="Patreon"/>
    <n v="4"/>
    <x v="1"/>
    <s v="E-Commerce"/>
    <x v="1"/>
  </r>
  <r>
    <s v="Niantic"/>
    <n v="3.95"/>
    <x v="4"/>
    <s v="E-Commerce"/>
    <x v="1"/>
  </r>
  <r>
    <s v="StockX"/>
    <n v="3.8"/>
    <x v="1"/>
    <s v="E-Commerce"/>
    <x v="1"/>
  </r>
  <r>
    <s v="Articulate"/>
    <n v="3.75"/>
    <x v="1"/>
    <s v="Education"/>
    <x v="1"/>
  </r>
  <r>
    <s v="Cohesity"/>
    <n v="3.7"/>
    <x v="1"/>
    <s v="Software"/>
    <x v="1"/>
  </r>
  <r>
    <s v="Noom"/>
    <n v="3.7"/>
    <x v="1"/>
    <s v="Healthcare"/>
    <x v="1"/>
  </r>
  <r>
    <s v="VAST Data"/>
    <n v="3.7"/>
    <x v="1"/>
    <s v="Data Science"/>
    <x v="1"/>
  </r>
  <r>
    <s v="WHOOP"/>
    <n v="3.6"/>
    <x v="1"/>
    <s v="Technology"/>
    <x v="1"/>
  </r>
  <r>
    <s v="Alchemy"/>
    <n v="3.5"/>
    <x v="1"/>
    <s v="E-Commerce"/>
    <x v="1"/>
  </r>
  <r>
    <s v="Coalition"/>
    <n v="3.5"/>
    <x v="1"/>
    <s v="Cyber Security"/>
    <x v="1"/>
  </r>
  <r>
    <s v="Commure"/>
    <n v="3.5"/>
    <x v="1"/>
    <s v="Healthcare"/>
    <x v="1"/>
  </r>
  <r>
    <s v="OwnBackup"/>
    <n v="3.35"/>
    <x v="1"/>
    <s v="Data Science"/>
    <x v="1"/>
  </r>
  <r>
    <s v="Rubrik"/>
    <n v="3.3"/>
    <x v="4"/>
    <s v="Software"/>
    <x v="1"/>
  </r>
  <r>
    <s v="Scopely"/>
    <n v="3.3"/>
    <x v="2"/>
    <s v="Software"/>
    <x v="1"/>
  </r>
  <r>
    <s v="MoonPay"/>
    <n v="3.4"/>
    <x v="1"/>
    <s v="Crypto Currency"/>
    <x v="1"/>
  </r>
  <r>
    <s v="Plus.ai"/>
    <n v="3.3"/>
    <x v="1"/>
    <s v="Transportation"/>
    <x v="1"/>
  </r>
  <r>
    <s v="Starburst Data"/>
    <n v="3.3"/>
    <x v="0"/>
    <s v="Data Science"/>
    <x v="1"/>
  </r>
  <r>
    <s v="Thumbtack"/>
    <n v="3.2"/>
    <x v="1"/>
    <s v="Software"/>
    <x v="1"/>
  </r>
  <r>
    <s v="ConsenSys"/>
    <n v="3.2"/>
    <x v="1"/>
    <s v="E-Commerce"/>
    <x v="1"/>
  </r>
  <r>
    <s v="PsiQuantum"/>
    <n v="3.15"/>
    <x v="1"/>
    <s v="Technology"/>
    <x v="1"/>
  </r>
  <r>
    <s v="SpotOn"/>
    <n v="3.15"/>
    <x v="1"/>
    <s v="Financial Technology"/>
    <x v="1"/>
  </r>
  <r>
    <s v="SentinelOne"/>
    <n v="3.1"/>
    <x v="2"/>
    <s v="Cyber Security"/>
    <x v="1"/>
  </r>
  <r>
    <s v="ActiveCampaign"/>
    <n v="3"/>
    <x v="1"/>
    <s v="Misc"/>
    <x v="1"/>
  </r>
  <r>
    <s v="Age of Learning, Inc."/>
    <n v="3"/>
    <x v="1"/>
    <s v="Education"/>
    <x v="1"/>
  </r>
  <r>
    <s v="Automattic"/>
    <n v="3"/>
    <x v="4"/>
    <s v="Software"/>
    <x v="1"/>
  </r>
  <r>
    <s v="Calendly"/>
    <n v="3"/>
    <x v="1"/>
    <s v="Software"/>
    <x v="1"/>
  </r>
  <r>
    <s v="Grafana Labs"/>
    <n v="3"/>
    <x v="1"/>
    <s v="Software"/>
    <x v="1"/>
  </r>
  <r>
    <s v="Hinge Healthcare"/>
    <n v="3"/>
    <x v="1"/>
    <s v="Healthcare"/>
    <x v="1"/>
  </r>
  <r>
    <s v="Lucid Software"/>
    <n v="3"/>
    <x v="1"/>
    <s v="Software"/>
    <x v="1"/>
  </r>
  <r>
    <s v="Seismic"/>
    <n v="3"/>
    <x v="1"/>
    <s v="Software"/>
    <x v="1"/>
  </r>
  <r>
    <s v="Warby Parker"/>
    <n v="3"/>
    <x v="2"/>
    <s v="E-Commerce"/>
    <x v="1"/>
  </r>
  <r>
    <s v="New York General Group, Inc."/>
    <n v="3"/>
    <x v="0"/>
    <s v="Software"/>
    <x v="1"/>
  </r>
  <r>
    <s v="Workrise"/>
    <n v="2.9"/>
    <x v="1"/>
    <s v="Management"/>
    <x v="1"/>
  </r>
  <r>
    <s v="DriveWealth"/>
    <n v="2.85"/>
    <x v="1"/>
    <s v="Financial Technology"/>
    <x v="1"/>
  </r>
  <r>
    <s v="Bird"/>
    <n v="2.78"/>
    <x v="4"/>
    <s v="Transportation"/>
    <x v="1"/>
  </r>
  <r>
    <s v="Convoy"/>
    <n v="2.75"/>
    <x v="4"/>
    <s v="Transportation"/>
    <x v="1"/>
  </r>
  <r>
    <s v="Illumio"/>
    <n v="2.75"/>
    <x v="1"/>
    <s v="Cyber Security"/>
    <x v="1"/>
  </r>
  <r>
    <s v="MasterClass"/>
    <n v="2.75"/>
    <x v="1"/>
    <s v="Education"/>
    <x v="1"/>
  </r>
  <r>
    <s v="Zipline"/>
    <n v="2.75"/>
    <x v="1"/>
    <s v="Management"/>
    <x v="1"/>
  </r>
  <r>
    <s v="Nextiva"/>
    <n v="2.7"/>
    <x v="1"/>
    <s v="Software"/>
    <x v="1"/>
  </r>
  <r>
    <s v="Tradeshift"/>
    <n v="2.7"/>
    <x v="1"/>
    <s v="Financial Technology"/>
    <x v="1"/>
  </r>
  <r>
    <s v="AmWINS Group"/>
    <n v="2.6"/>
    <x v="7"/>
    <s v="Healthcare"/>
    <x v="1"/>
  </r>
  <r>
    <s v="Pendo"/>
    <n v="2.6"/>
    <x v="1"/>
    <s v="Software"/>
    <x v="1"/>
  </r>
  <r>
    <s v="Sourcegraph"/>
    <n v="2.6"/>
    <x v="1"/>
    <s v="Software"/>
    <x v="1"/>
  </r>
  <r>
    <s v="JumpSoftware"/>
    <n v="2.56"/>
    <x v="1"/>
    <s v="Software"/>
    <x v="1"/>
  </r>
  <r>
    <s v="BitSight"/>
    <n v="2.4"/>
    <x v="1"/>
    <s v="Cyber Security"/>
    <x v="1"/>
  </r>
  <r>
    <s v="Exabeam"/>
    <n v="2.4"/>
    <x v="1"/>
    <s v="Cyber Security"/>
    <x v="1"/>
  </r>
  <r>
    <s v="Paxos"/>
    <n v="2.4"/>
    <x v="1"/>
    <s v="Crypto Currency"/>
    <x v="1"/>
  </r>
  <r>
    <s v="Mozido"/>
    <n v="2.39"/>
    <x v="9"/>
    <s v="E-Commerce"/>
    <x v="1"/>
  </r>
  <r>
    <s v="Highspot"/>
    <n v="2.2999999999999998"/>
    <x v="1"/>
    <s v="E-Commerce"/>
    <x v="1"/>
  </r>
  <r>
    <s v="Uptake"/>
    <n v="2.2999999999999998"/>
    <x v="5"/>
    <s v="Management"/>
    <x v="1"/>
  </r>
  <r>
    <s v="KeepTruckin"/>
    <n v="2.25"/>
    <x v="1"/>
    <s v="Management"/>
    <x v="1"/>
  </r>
  <r>
    <s v="Via Transportation"/>
    <n v="2.25"/>
    <x v="2"/>
    <s v="Transportation"/>
    <x v="1"/>
  </r>
  <r>
    <s v="Zume"/>
    <n v="2.25"/>
    <x v="3"/>
    <s v="Food"/>
    <x v="1"/>
  </r>
  <r>
    <s v="Acorns"/>
    <n v="2.2000000000000002"/>
    <x v="1"/>
    <s v="Financial Technology"/>
    <x v="1"/>
  </r>
  <r>
    <s v="Addepar"/>
    <n v="2.17"/>
    <x v="1"/>
    <s v="Financial Technology"/>
    <x v="1"/>
  </r>
  <r>
    <s v="Eightfold.ai"/>
    <n v="2.1"/>
    <x v="1"/>
    <s v="Artificial Intelligence"/>
    <x v="1"/>
  </r>
  <r>
    <s v="6sense"/>
    <n v="2.1"/>
    <x v="1"/>
    <s v="Artificial Intelligence"/>
    <x v="1"/>
  </r>
  <r>
    <s v="Moveworks"/>
    <n v="2.1"/>
    <x v="1"/>
    <s v="Artificial Intelligence"/>
    <x v="1"/>
  </r>
  <r>
    <s v="Nextdoor"/>
    <n v="2.1"/>
    <x v="4"/>
    <s v="Software"/>
    <x v="1"/>
  </r>
  <r>
    <s v="Webflow"/>
    <n v="2.1"/>
    <x v="1"/>
    <s v="Software"/>
    <x v="1"/>
  </r>
  <r>
    <s v="Hive"/>
    <n v="2"/>
    <x v="1"/>
    <s v="Artificial Intelligence"/>
    <x v="1"/>
  </r>
  <r>
    <s v="Calm"/>
    <n v="2"/>
    <x v="2"/>
    <s v="Software"/>
    <x v="1"/>
  </r>
  <r>
    <s v="ClickHouse"/>
    <n v="2"/>
    <x v="1"/>
    <s v="Data Science"/>
    <x v="1"/>
  </r>
  <r>
    <s v="Cockroach Labs"/>
    <n v="2"/>
    <x v="1"/>
    <s v="Data Science"/>
    <x v="1"/>
  </r>
  <r>
    <s v="Divvy Homes"/>
    <n v="2"/>
    <x v="1"/>
    <s v="Technology"/>
    <x v="1"/>
  </r>
  <r>
    <s v="Formlabs"/>
    <n v="2"/>
    <x v="1"/>
    <s v="Technology"/>
    <x v="1"/>
  </r>
  <r>
    <s v="Iterable"/>
    <n v="2"/>
    <x v="1"/>
    <s v="Misc"/>
    <x v="1"/>
  </r>
  <r>
    <s v="Unqork"/>
    <n v="2"/>
    <x v="2"/>
    <s v="Software"/>
    <x v="1"/>
  </r>
  <r>
    <s v="Avant"/>
    <n v="1.98"/>
    <x v="8"/>
    <s v="Financial Technology"/>
    <x v="1"/>
  </r>
  <r>
    <s v="Intarcia Therapeutics"/>
    <n v="1.95"/>
    <x v="7"/>
    <s v="Healthcare"/>
    <x v="1"/>
  </r>
  <r>
    <s v="ThoughtSpot"/>
    <n v="1.95"/>
    <x v="4"/>
    <s v="Data Science"/>
    <x v="1"/>
  </r>
  <r>
    <s v="Prosper E-Commerce"/>
    <n v="1.9"/>
    <x v="8"/>
    <s v="Financial Technology"/>
    <x v="1"/>
  </r>
  <r>
    <s v="NantOmics"/>
    <n v="1.8"/>
    <x v="8"/>
    <s v="Bio Technology"/>
    <x v="1"/>
  </r>
  <r>
    <s v="Quora"/>
    <n v="1.8"/>
    <x v="5"/>
    <s v="Software"/>
    <x v="1"/>
  </r>
  <r>
    <s v="Zocdoc"/>
    <n v="1.8"/>
    <x v="8"/>
    <s v="Healthcare"/>
    <x v="1"/>
  </r>
  <r>
    <s v="AlphaSense"/>
    <n v="1.7"/>
    <x v="0"/>
    <s v="Software"/>
    <x v="1"/>
  </r>
  <r>
    <s v="Dragos"/>
    <n v="1.7"/>
    <x v="1"/>
    <s v="Cyber Security"/>
    <x v="1"/>
  </r>
  <r>
    <s v="dutchie"/>
    <n v="1.7"/>
    <x v="1"/>
    <s v="Misc"/>
    <x v="1"/>
  </r>
  <r>
    <s v="Harness"/>
    <n v="1.7"/>
    <x v="1"/>
    <s v="Software"/>
    <x v="1"/>
  </r>
  <r>
    <s v="PAX Labs"/>
    <n v="1.7"/>
    <x v="4"/>
    <s v="Misc"/>
    <x v="1"/>
  </r>
  <r>
    <s v="Workato"/>
    <n v="1.7"/>
    <x v="2"/>
    <s v="Technology"/>
    <x v="1"/>
  </r>
  <r>
    <s v="Afiniti"/>
    <n v="1.6"/>
    <x v="5"/>
    <s v="Software"/>
    <x v="1"/>
  </r>
  <r>
    <s v="Clari"/>
    <n v="1.6"/>
    <x v="1"/>
    <s v="Software"/>
    <x v="1"/>
  </r>
  <r>
    <s v="HomeLight"/>
    <n v="1.6"/>
    <x v="1"/>
    <s v="Misc"/>
    <x v="1"/>
  </r>
  <r>
    <s v="Unite Us"/>
    <n v="1.6"/>
    <x v="1"/>
    <s v="Healthcare"/>
    <x v="1"/>
  </r>
  <r>
    <s v="HeartFlow"/>
    <n v="1.5"/>
    <x v="3"/>
    <s v="Misc"/>
    <x v="1"/>
  </r>
  <r>
    <s v="ID.me"/>
    <n v="1.5"/>
    <x v="1"/>
    <s v="Cyber Security"/>
    <x v="1"/>
  </r>
  <r>
    <s v="MOLOCO"/>
    <n v="1.5"/>
    <x v="1"/>
    <s v="Technology"/>
    <x v="1"/>
  </r>
  <r>
    <s v="Podium"/>
    <n v="1.5"/>
    <x v="4"/>
    <s v="Software"/>
    <x v="1"/>
  </r>
  <r>
    <s v="M1 Financial Technology"/>
    <n v="1.45"/>
    <x v="1"/>
    <s v="Financial Technology"/>
    <x v="1"/>
  </r>
  <r>
    <s v="Away"/>
    <n v="1.4"/>
    <x v="4"/>
    <s v="E-Commerce"/>
    <x v="1"/>
  </r>
  <r>
    <s v="FiscalNote"/>
    <n v="1.4"/>
    <x v="1"/>
    <s v="Data Science"/>
    <x v="1"/>
  </r>
  <r>
    <s v="NetDocuments"/>
    <n v="1.4"/>
    <x v="1"/>
    <s v="Software"/>
    <x v="1"/>
  </r>
  <r>
    <s v="Panther Labs, Inc."/>
    <n v="1.4"/>
    <x v="1"/>
    <s v="Cyber Security"/>
    <x v="1"/>
  </r>
  <r>
    <s v="QOMPLX, Inc."/>
    <n v="1.4"/>
    <x v="1"/>
    <s v="Cyber Security"/>
    <x v="1"/>
  </r>
  <r>
    <s v="Stash"/>
    <n v="1.4"/>
    <x v="1"/>
    <s v="Financial Technology"/>
    <x v="1"/>
  </r>
  <r>
    <s v="Symphony"/>
    <n v="1.4"/>
    <x v="4"/>
    <s v="Software"/>
    <x v="1"/>
  </r>
  <r>
    <s v="DistroKid"/>
    <n v="1.3"/>
    <x v="1"/>
    <s v="Misc"/>
    <x v="1"/>
  </r>
  <r>
    <s v="G2"/>
    <n v="1.3"/>
    <x v="1"/>
    <s v="Technology"/>
    <x v="1"/>
  </r>
  <r>
    <s v="Knotel"/>
    <n v="1.3"/>
    <x v="4"/>
    <s v="Misc"/>
    <x v="1"/>
  </r>
  <r>
    <s v="Yugabyte"/>
    <n v="1.3"/>
    <x v="1"/>
    <s v="Data Science"/>
    <x v="1"/>
  </r>
  <r>
    <s v="Applied Intuition"/>
    <n v="1.25"/>
    <x v="2"/>
    <s v="Software"/>
    <x v="1"/>
  </r>
  <r>
    <s v="ezCater"/>
    <n v="1.25"/>
    <x v="4"/>
    <s v="Misc"/>
    <x v="1"/>
  </r>
  <r>
    <s v="Rec Room"/>
    <n v="1.25"/>
    <x v="1"/>
    <s v="E-Commerce"/>
    <x v="1"/>
  </r>
  <r>
    <s v="Alation"/>
    <n v="1.2"/>
    <x v="1"/>
    <s v="Software"/>
    <x v="1"/>
  </r>
  <r>
    <s v="Fair"/>
    <n v="1.2"/>
    <x v="3"/>
    <s v="Misc"/>
    <x v="1"/>
  </r>
  <r>
    <s v="FloQast"/>
    <n v="1.2"/>
    <x v="1"/>
    <s v="Software"/>
    <x v="1"/>
  </r>
  <r>
    <s v="Glossier"/>
    <n v="1.2"/>
    <x v="4"/>
    <s v="Misc"/>
    <x v="1"/>
  </r>
  <r>
    <s v="Intercom"/>
    <n v="1.2"/>
    <x v="3"/>
    <s v="Software"/>
    <x v="1"/>
  </r>
  <r>
    <s v="Sysdig"/>
    <n v="1.18"/>
    <x v="1"/>
    <s v="Cyber Security"/>
    <x v="1"/>
  </r>
  <r>
    <s v="Virta Healthcare"/>
    <n v="1.1000000000000001"/>
    <x v="2"/>
    <s v="Healthcare"/>
    <x v="1"/>
  </r>
  <r>
    <s v="Instabase"/>
    <n v="1.05"/>
    <x v="4"/>
    <s v="Software"/>
    <x v="1"/>
  </r>
  <r>
    <s v="AppDirect"/>
    <n v="1"/>
    <x v="8"/>
    <s v="Misc"/>
    <x v="1"/>
  </r>
  <r>
    <s v="Bluecore"/>
    <n v="1"/>
    <x v="1"/>
    <s v="E-Commerce"/>
    <x v="1"/>
  </r>
  <r>
    <s v="Cadence Solutions, Inc."/>
    <n v="1"/>
    <x v="1"/>
    <s v="Healthcare"/>
    <x v="1"/>
  </r>
  <r>
    <s v="Calabrio"/>
    <n v="1"/>
    <x v="1"/>
    <s v="Software"/>
    <x v="1"/>
  </r>
  <r>
    <s v="Flexe"/>
    <n v="1"/>
    <x v="0"/>
    <s v="Management"/>
    <x v="1"/>
  </r>
  <r>
    <s v="Frontline Education"/>
    <n v="1"/>
    <x v="5"/>
    <s v="Misc"/>
    <x v="1"/>
  </r>
  <r>
    <s v="Grove Collaborative"/>
    <n v="1"/>
    <x v="4"/>
    <s v="Misc"/>
    <x v="1"/>
  </r>
  <r>
    <s v="Injective"/>
    <n v="1"/>
    <x v="1"/>
    <s v="Financial Technology"/>
    <x v="1"/>
  </r>
  <r>
    <s v="InVision"/>
    <n v="1"/>
    <x v="5"/>
    <s v="Misc"/>
    <x v="1"/>
  </r>
  <r>
    <s v="Locus Robotics"/>
    <n v="1"/>
    <x v="1"/>
    <s v="Robotics"/>
    <x v="1"/>
  </r>
  <r>
    <s v="Lookout"/>
    <n v="1"/>
    <x v="9"/>
    <s v="Cyber Security"/>
    <x v="1"/>
  </r>
  <r>
    <s v="MobileCoin"/>
    <n v="1"/>
    <x v="1"/>
    <s v="Crypto Currency"/>
    <x v="1"/>
  </r>
  <r>
    <s v="Morning Consult"/>
    <n v="1"/>
    <x v="1"/>
    <s v="Misc"/>
    <x v="1"/>
  </r>
  <r>
    <s v="PandaDoc"/>
    <n v="1"/>
    <x v="1"/>
    <s v="Software"/>
    <x v="1"/>
  </r>
  <r>
    <s v="Pantheon Systems"/>
    <n v="1"/>
    <x v="1"/>
    <s v="Software"/>
    <x v="1"/>
  </r>
  <r>
    <s v="REEF Technology"/>
    <n v="1"/>
    <x v="2"/>
    <s v="Technology"/>
    <x v="1"/>
  </r>
  <r>
    <s v="Quizlet"/>
    <n v="1"/>
    <x v="2"/>
    <s v="Education"/>
    <x v="1"/>
  </r>
  <r>
    <s v="Rubicon Global"/>
    <n v="1"/>
    <x v="5"/>
    <s v="Management"/>
    <x v="1"/>
  </r>
  <r>
    <s v="Shippo"/>
    <n v="1"/>
    <x v="1"/>
    <s v="Misc"/>
    <x v="1"/>
  </r>
  <r>
    <s v="Sift"/>
    <n v="1"/>
    <x v="1"/>
    <s v="Cyber Security"/>
    <x v="1"/>
  </r>
  <r>
    <s v="SmartAsset"/>
    <n v="1"/>
    <x v="1"/>
    <s v="Financial Technology"/>
    <x v="1"/>
  </r>
  <r>
    <s v="SoundHound"/>
    <n v="1"/>
    <x v="3"/>
    <s v="Misc"/>
    <x v="1"/>
  </r>
  <r>
    <s v="Splashtop"/>
    <n v="1"/>
    <x v="1"/>
    <s v="Software"/>
    <x v="1"/>
  </r>
  <r>
    <s v="Tekion"/>
    <n v="1"/>
    <x v="2"/>
    <s v="Software"/>
    <x v="1"/>
  </r>
  <r>
    <s v="Tresata"/>
    <n v="1"/>
    <x v="3"/>
    <s v="Misc"/>
    <x v="1"/>
  </r>
  <r>
    <s v="Turo"/>
    <n v="1"/>
    <x v="4"/>
    <s v="Transportation"/>
    <x v="1"/>
  </r>
  <r>
    <s v="Udacity"/>
    <n v="1"/>
    <x v="8"/>
    <s v="Education"/>
    <x v="1"/>
  </r>
  <r>
    <s v="Vox Media"/>
    <n v="1"/>
    <x v="8"/>
    <s v="Software"/>
    <x v="1"/>
  </r>
  <r>
    <s v="VTS"/>
    <n v="1"/>
    <x v="4"/>
    <s v="Misc"/>
    <x v="1"/>
  </r>
  <r>
    <s v="ReliaQuest"/>
    <n v="1"/>
    <x v="1"/>
    <s v="Cyber Security"/>
    <x v="1"/>
  </r>
  <r>
    <s v="BlueVoyant"/>
    <n v="1"/>
    <x v="0"/>
    <s v="Cyber Security"/>
    <x v="1"/>
  </r>
  <r>
    <s v="OutSystems"/>
    <n v="9.5"/>
    <x v="1"/>
    <s v="Software"/>
    <x v="1"/>
  </r>
  <r>
    <s v="Remote"/>
    <n v="1.5"/>
    <x v="1"/>
    <s v="Software"/>
    <x v="1"/>
  </r>
  <r>
    <s v="Tipalti"/>
    <n v="2"/>
    <x v="2"/>
    <s v="Financial Technology"/>
    <x v="1"/>
  </r>
  <r>
    <s v="Emplifi"/>
    <n v="1"/>
    <x v="0"/>
    <s v="Technology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Byju's"/>
    <n v="22"/>
    <n v="2022"/>
    <x v="0"/>
    <s v="India"/>
    <x v="0"/>
  </r>
  <r>
    <s v="Swiggy"/>
    <n v="10.7"/>
    <n v="2022"/>
    <x v="1"/>
    <s v="India"/>
    <x v="0"/>
  </r>
  <r>
    <s v="Oyo"/>
    <n v="9.6"/>
    <n v="2021"/>
    <x v="2"/>
    <s v="India"/>
    <x v="1"/>
  </r>
  <r>
    <s v="Dream11"/>
    <n v="8"/>
    <n v="2021"/>
    <x v="3"/>
    <s v="India"/>
    <x v="2"/>
  </r>
  <r>
    <s v="Razorpay"/>
    <n v="7.5"/>
    <n v="2021"/>
    <x v="4"/>
    <s v="India"/>
    <x v="0"/>
  </r>
  <r>
    <s v="Ola Cabs"/>
    <n v="7.3"/>
    <n v="2021"/>
    <x v="5"/>
    <s v="India"/>
    <x v="0"/>
  </r>
  <r>
    <s v="CRED"/>
    <n v="6.4"/>
    <n v="2022"/>
    <x v="4"/>
    <s v="India"/>
    <x v="0"/>
  </r>
  <r>
    <s v="PharmEasy"/>
    <n v="5.6"/>
    <n v="2021"/>
    <x v="6"/>
    <s v="India"/>
    <x v="2"/>
  </r>
  <r>
    <s v="PhonePe"/>
    <n v="5.5"/>
    <n v="2020"/>
    <x v="4"/>
    <s v="India"/>
    <x v="0"/>
  </r>
  <r>
    <s v="OfBusiness"/>
    <n v="5"/>
    <n v="2021"/>
    <x v="7"/>
    <s v="India"/>
    <x v="3"/>
  </r>
  <r>
    <s v="Ola Electric"/>
    <n v="5"/>
    <n v="2022"/>
    <x v="5"/>
    <s v="India"/>
    <x v="0"/>
  </r>
  <r>
    <s v="Meesho"/>
    <n v="4.9000000000000004"/>
    <n v="2021"/>
    <x v="7"/>
    <s v="India"/>
    <x v="0"/>
  </r>
  <r>
    <s v="BrowserStack"/>
    <n v="4"/>
    <n v="2021"/>
    <x v="8"/>
    <s v="India"/>
    <x v="2"/>
  </r>
  <r>
    <s v="ShareChat"/>
    <n v="3.7"/>
    <n v="2021"/>
    <x v="8"/>
    <s v="India"/>
    <x v="0"/>
  </r>
  <r>
    <s v="Digit Healthcare"/>
    <n v="3.5"/>
    <n v="2021"/>
    <x v="6"/>
    <s v="India"/>
    <x v="4"/>
  </r>
  <r>
    <s v="CARS24"/>
    <n v="3.3"/>
    <n v="2021"/>
    <x v="7"/>
    <s v="India"/>
    <x v="1"/>
  </r>
  <r>
    <s v="Unacademy"/>
    <n v="3.4"/>
    <n v="2021"/>
    <x v="0"/>
    <s v="India"/>
    <x v="0"/>
  </r>
  <r>
    <s v="Eruditus"/>
    <n v="3.2"/>
    <n v="2021"/>
    <x v="0"/>
    <s v="India"/>
    <x v="2"/>
  </r>
  <r>
    <s v="Udaan"/>
    <n v="3.1"/>
    <n v="2021"/>
    <x v="7"/>
    <s v="India"/>
    <x v="0"/>
  </r>
  <r>
    <s v="Groww"/>
    <n v="3"/>
    <n v="2021"/>
    <x v="4"/>
    <s v="India"/>
    <x v="0"/>
  </r>
  <r>
    <s v="Pine Labs"/>
    <n v="5"/>
    <n v="2022"/>
    <x v="4"/>
    <s v="India"/>
    <x v="5"/>
  </r>
  <r>
    <s v="Upstox"/>
    <n v="3"/>
    <n v="2021"/>
    <x v="4"/>
    <s v="India"/>
    <x v="2"/>
  </r>
  <r>
    <s v="BharatPe"/>
    <n v="2.8"/>
    <n v="2021"/>
    <x v="4"/>
    <s v="India"/>
    <x v="3"/>
  </r>
  <r>
    <s v="Urban Company"/>
    <n v="2.8"/>
    <n v="2021"/>
    <x v="2"/>
    <s v="India"/>
    <x v="1"/>
  </r>
  <r>
    <s v="Infra.Market"/>
    <n v="2.5"/>
    <n v="2021"/>
    <x v="7"/>
    <s v="India"/>
    <x v="2"/>
  </r>
  <r>
    <s v="Lenskart"/>
    <n v="2.5"/>
    <n v="2021"/>
    <x v="7"/>
    <s v="India"/>
    <x v="1"/>
  </r>
  <r>
    <s v="MPL"/>
    <n v="2.2999999999999998"/>
    <n v="2021"/>
    <x v="8"/>
    <s v="India"/>
    <x v="0"/>
  </r>
  <r>
    <s v="Zerodha"/>
    <n v="2"/>
    <n v="2021"/>
    <x v="4"/>
    <s v="India"/>
    <x v="0"/>
  </r>
  <r>
    <s v="CoinSwitch Kuber"/>
    <n v="1.9"/>
    <n v="2021"/>
    <x v="9"/>
    <s v="India"/>
    <x v="0"/>
  </r>
  <r>
    <s v="BillDesk"/>
    <n v="1.8"/>
    <n v="2018"/>
    <x v="4"/>
    <s v="India"/>
    <x v="2"/>
  </r>
  <r>
    <s v="Spinny"/>
    <n v="1.75"/>
    <n v="2021"/>
    <x v="7"/>
    <s v="India"/>
    <x v="1"/>
  </r>
  <r>
    <s v="CureFit"/>
    <n v="1.56"/>
    <n v="2021"/>
    <x v="10"/>
    <s v="India"/>
    <x v="0"/>
  </r>
  <r>
    <s v="Zeta"/>
    <n v="1.45"/>
    <n v="2021"/>
    <x v="4"/>
    <s v="India"/>
    <x v="0"/>
  </r>
  <r>
    <s v="Five Star Financial Technology"/>
    <n v="1.4"/>
    <n v="2021"/>
    <x v="4"/>
    <s v="India"/>
    <x v="6"/>
  </r>
  <r>
    <s v="Pristyn Care"/>
    <n v="1.4"/>
    <n v="2021"/>
    <x v="6"/>
    <s v="India"/>
    <x v="1"/>
  </r>
  <r>
    <s v="Rebel Foods"/>
    <n v="1.4"/>
    <n v="2021"/>
    <x v="1"/>
    <s v="India"/>
    <x v="2"/>
  </r>
  <r>
    <s v="Zetwerk"/>
    <n v="1.33"/>
    <n v="2021"/>
    <x v="10"/>
    <s v="India"/>
    <x v="0"/>
  </r>
  <r>
    <s v="Mamaearth"/>
    <n v="1.2"/>
    <n v="2022"/>
    <x v="10"/>
    <s v="India"/>
    <x v="1"/>
  </r>
  <r>
    <s v="CarDekho"/>
    <n v="1.2"/>
    <n v="2021"/>
    <x v="7"/>
    <s v="India"/>
    <x v="7"/>
  </r>
  <r>
    <s v="Droom"/>
    <n v="1.2"/>
    <n v="2021"/>
    <x v="7"/>
    <s v="India"/>
    <x v="1"/>
  </r>
  <r>
    <s v="FirstCry"/>
    <n v="1.2"/>
    <n v="2020"/>
    <x v="7"/>
    <s v="India"/>
    <x v="4"/>
  </r>
  <r>
    <s v="MindTickle"/>
    <n v="1.2"/>
    <n v="2021"/>
    <x v="8"/>
    <s v="India"/>
    <x v="4"/>
  </r>
  <r>
    <s v="MyGlamm"/>
    <n v="1.2"/>
    <n v="2021"/>
    <x v="7"/>
    <s v="India"/>
    <x v="2"/>
  </r>
  <r>
    <s v="upGrad"/>
    <n v="1.2"/>
    <n v="2021"/>
    <x v="0"/>
    <s v="India"/>
    <x v="2"/>
  </r>
  <r>
    <s v="Acko"/>
    <n v="1.1000000000000001"/>
    <n v="2021"/>
    <x v="6"/>
    <s v="India"/>
    <x v="2"/>
  </r>
  <r>
    <s v="Apna"/>
    <n v="1.1000000000000001"/>
    <n v="2021"/>
    <x v="10"/>
    <s v="India"/>
    <x v="0"/>
  </r>
  <r>
    <s v="CoinDCX"/>
    <n v="1.1000000000000001"/>
    <n v="2021"/>
    <x v="9"/>
    <s v="India"/>
    <x v="2"/>
  </r>
  <r>
    <s v="Purplle"/>
    <n v="1.1000000000000001"/>
    <n v="2022"/>
    <x v="7"/>
    <s v="India"/>
    <x v="2"/>
  </r>
  <r>
    <s v="GlobalBees"/>
    <n v="1.1000000000000001"/>
    <n v="2021"/>
    <x v="10"/>
    <s v="India"/>
    <x v="3"/>
  </r>
  <r>
    <s v="Rivigo"/>
    <n v="1.05"/>
    <n v="2019"/>
    <x v="11"/>
    <s v="India"/>
    <x v="1"/>
  </r>
  <r>
    <s v="Blackbuck"/>
    <n v="1"/>
    <n v="2021"/>
    <x v="11"/>
    <s v="India"/>
    <x v="8"/>
  </r>
  <r>
    <s v="Glance"/>
    <n v="1"/>
    <n v="2020"/>
    <x v="12"/>
    <s v="India"/>
    <x v="0"/>
  </r>
  <r>
    <s v="Blinkit"/>
    <n v="1"/>
    <n v="2021"/>
    <x v="7"/>
    <s v="India"/>
    <x v="1"/>
  </r>
  <r>
    <s v="InMobi"/>
    <n v="1"/>
    <n v="2017"/>
    <x v="8"/>
    <s v="India"/>
    <x v="0"/>
  </r>
  <r>
    <s v="Licious"/>
    <n v="1"/>
    <n v="2021"/>
    <x v="7"/>
    <s v="India"/>
    <x v="0"/>
  </r>
  <r>
    <s v="Mensa Brands"/>
    <n v="1"/>
    <n v="2021"/>
    <x v="7"/>
    <s v="India"/>
    <x v="0"/>
  </r>
  <r>
    <s v="MobiKwik"/>
    <n v="1"/>
    <n v="2021"/>
    <x v="4"/>
    <s v="India"/>
    <x v="1"/>
  </r>
  <r>
    <s v="NoBroker"/>
    <n v="1"/>
    <n v="2021"/>
    <x v="10"/>
    <s v="India"/>
    <x v="0"/>
  </r>
  <r>
    <s v="Slice"/>
    <n v="1"/>
    <n v="2021"/>
    <x v="4"/>
    <s v="India"/>
    <x v="0"/>
  </r>
  <r>
    <s v="Snapdeal"/>
    <n v="1"/>
    <n v="2017"/>
    <x v="7"/>
    <s v="India"/>
    <x v="3"/>
  </r>
  <r>
    <s v="Vedantu"/>
    <n v="1"/>
    <n v="2021"/>
    <x v="0"/>
    <s v="India"/>
    <x v="0"/>
  </r>
  <r>
    <s v="VerSe Innovation"/>
    <n v="1"/>
    <n v="2020"/>
    <x v="3"/>
    <s v="India"/>
    <x v="0"/>
  </r>
  <r>
    <s v="Physics Wallah"/>
    <n v="1.1000000000000001"/>
    <n v="2022"/>
    <x v="0"/>
    <s v="India"/>
    <x v="5"/>
  </r>
  <r>
    <s v="OneCard"/>
    <n v="1.4"/>
    <n v="2022"/>
    <x v="4"/>
    <s v="India"/>
    <x v="4"/>
  </r>
  <r>
    <s v="5ire"/>
    <n v="1.5"/>
    <n v="2022"/>
    <x v="3"/>
    <s v="India"/>
    <x v="3"/>
  </r>
  <r>
    <s v="Moglix"/>
    <n v="1"/>
    <n v="2021"/>
    <x v="7"/>
    <s v="India"/>
    <x v="9"/>
  </r>
  <r>
    <s v="Postman"/>
    <n v="5.6"/>
    <n v="2021"/>
    <x v="8"/>
    <s v="India"/>
    <x v="0"/>
  </r>
  <r>
    <s v="Icertis"/>
    <n v="2.8"/>
    <n v="2021"/>
    <x v="8"/>
    <s v="India"/>
    <x v="4"/>
  </r>
  <r>
    <s v="Druva"/>
    <n v="2"/>
    <n v="2021"/>
    <x v="8"/>
    <s v="India"/>
    <x v="4"/>
  </r>
  <r>
    <s v="Mu Sigma"/>
    <n v="1.5"/>
    <n v="2013"/>
    <x v="11"/>
    <s v="India"/>
    <x v="0"/>
  </r>
  <r>
    <s v="Chargebee"/>
    <n v="1.4"/>
    <n v="2021"/>
    <x v="4"/>
    <s v="India"/>
    <x v="6"/>
  </r>
  <r>
    <s v="Gupshup"/>
    <n v="1.4"/>
    <n v="2021"/>
    <x v="8"/>
    <s v="India"/>
    <x v="2"/>
  </r>
  <r>
    <s v="Innovaccer"/>
    <n v="1.3"/>
    <n v="2021"/>
    <x v="6"/>
    <s v="India"/>
    <x v="5"/>
  </r>
  <r>
    <s v="HighRadius"/>
    <n v="1"/>
    <n v="2020"/>
    <x v="8"/>
    <s v="India"/>
    <x v="8"/>
  </r>
  <r>
    <s v="Zenoti"/>
    <n v="1"/>
    <n v="2020"/>
    <x v="8"/>
    <s v="India"/>
    <x v="8"/>
  </r>
  <r>
    <s v="Fractal"/>
    <n v="1"/>
    <n v="2022"/>
    <x v="12"/>
    <s v="India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SpaceX"/>
    <n v="127"/>
    <n v="2022"/>
    <x v="0"/>
    <s v="US"/>
    <x v="0"/>
  </r>
  <r>
    <s v="Instacart"/>
    <n v="24"/>
    <n v="2022"/>
    <x v="1"/>
    <s v="US"/>
    <x v="0"/>
  </r>
  <r>
    <s v="Databricks"/>
    <n v="38"/>
    <n v="2022"/>
    <x v="2"/>
    <s v="US"/>
    <x v="0"/>
  </r>
  <r>
    <s v="Epic Games"/>
    <n v="31.5"/>
    <n v="2022"/>
    <x v="1"/>
    <s v="US"/>
    <x v="1"/>
  </r>
  <r>
    <s v="Fanatics"/>
    <n v="27"/>
    <n v="2022"/>
    <x v="1"/>
    <s v="US"/>
    <x v="2"/>
  </r>
  <r>
    <s v="Chime"/>
    <n v="25"/>
    <n v="2022"/>
    <x v="3"/>
    <s v="US"/>
    <x v="0"/>
  </r>
  <r>
    <s v="Miro"/>
    <n v="17.5"/>
    <n v="2022"/>
    <x v="2"/>
    <s v="US"/>
    <x v="0"/>
  </r>
  <r>
    <s v="Nature's Fynd"/>
    <s v="Undisclosed"/>
    <n v="2021"/>
    <x v="1"/>
    <s v="US"/>
    <x v="3"/>
  </r>
  <r>
    <s v="Discord"/>
    <n v="15"/>
    <n v="2021"/>
    <x v="2"/>
    <s v="US"/>
    <x v="0"/>
  </r>
  <r>
    <s v="GoPuff"/>
    <n v="15"/>
    <n v="2021"/>
    <x v="1"/>
    <s v="US"/>
    <x v="4"/>
  </r>
  <r>
    <s v="Plaid"/>
    <n v="13.4"/>
    <n v="2021"/>
    <x v="3"/>
    <s v="US"/>
    <x v="0"/>
  </r>
  <r>
    <s v="OpenSea"/>
    <n v="13.3"/>
    <n v="2022"/>
    <x v="1"/>
    <s v="US"/>
    <x v="5"/>
  </r>
  <r>
    <s v="Devoted Healthcare"/>
    <n v="12.6"/>
    <n v="2021"/>
    <x v="4"/>
    <s v="US"/>
    <x v="6"/>
  </r>
  <r>
    <s v="Faire"/>
    <n v="12.4"/>
    <n v="2021"/>
    <x v="1"/>
    <s v="US"/>
    <x v="0"/>
  </r>
  <r>
    <s v="Brex"/>
    <n v="12.3"/>
    <n v="2021"/>
    <x v="3"/>
    <s v="US"/>
    <x v="0"/>
  </r>
  <r>
    <s v="Biosplice Therapeutics"/>
    <n v="12"/>
    <n v="2021"/>
    <x v="4"/>
    <s v="US"/>
    <x v="0"/>
  </r>
  <r>
    <s v="GoodLeap"/>
    <n v="12"/>
    <n v="2021"/>
    <x v="3"/>
    <s v="US"/>
    <x v="0"/>
  </r>
  <r>
    <s v="Airtable"/>
    <n v="11"/>
    <n v="2021"/>
    <x v="2"/>
    <s v="US"/>
    <x v="0"/>
  </r>
  <r>
    <s v="Bolt Financial"/>
    <n v="11"/>
    <n v="2022"/>
    <x v="3"/>
    <s v="US"/>
    <x v="0"/>
  </r>
  <r>
    <s v="Alchemy"/>
    <n v="10.199999999999999"/>
    <n v="2022"/>
    <x v="1"/>
    <s v="US"/>
    <x v="0"/>
  </r>
  <r>
    <s v="Aurora"/>
    <n v="10"/>
    <n v="2020"/>
    <x v="5"/>
    <s v="US"/>
    <x v="4"/>
  </r>
  <r>
    <s v="Digital Currency Group"/>
    <n v="10"/>
    <n v="2021"/>
    <x v="1"/>
    <s v="US"/>
    <x v="5"/>
  </r>
  <r>
    <s v="Figma"/>
    <n v="10"/>
    <n v="2021"/>
    <x v="2"/>
    <s v="US"/>
    <x v="0"/>
  </r>
  <r>
    <s v="Gusto"/>
    <n v="10"/>
    <n v="2021"/>
    <x v="2"/>
    <s v="US"/>
    <x v="0"/>
  </r>
  <r>
    <s v="Notion Labs"/>
    <n v="10"/>
    <n v="2021"/>
    <x v="2"/>
    <s v="US"/>
    <x v="0"/>
  </r>
  <r>
    <s v="Reddit"/>
    <n v="10"/>
    <n v="2021"/>
    <x v="2"/>
    <s v="US"/>
    <x v="0"/>
  </r>
  <r>
    <s v="Ripple"/>
    <n v="10"/>
    <n v="2019"/>
    <x v="6"/>
    <s v="US"/>
    <x v="0"/>
  </r>
  <r>
    <s v="Klaviyo"/>
    <n v="9.5"/>
    <n v="2021"/>
    <x v="7"/>
    <s v="US"/>
    <x v="6"/>
  </r>
  <r>
    <s v="ServiceTitan"/>
    <n v="9.5"/>
    <n v="2021"/>
    <x v="2"/>
    <s v="US"/>
    <x v="0"/>
  </r>
  <r>
    <s v="Tanium"/>
    <n v="9"/>
    <n v="2020"/>
    <x v="8"/>
    <s v="US"/>
    <x v="7"/>
  </r>
  <r>
    <s v="Nuro"/>
    <n v="8.6"/>
    <n v="2021"/>
    <x v="9"/>
    <s v="US"/>
    <x v="0"/>
  </r>
  <r>
    <s v="Lacework"/>
    <n v="8.3000000000000007"/>
    <n v="2021"/>
    <x v="2"/>
    <s v="US"/>
    <x v="0"/>
  </r>
  <r>
    <s v="Ramp"/>
    <n v="8.1"/>
    <n v="2022"/>
    <x v="3"/>
    <s v="US"/>
    <x v="5"/>
  </r>
  <r>
    <s v="Tempus"/>
    <n v="8.1"/>
    <n v="2020"/>
    <x v="4"/>
    <s v="US"/>
    <x v="3"/>
  </r>
  <r>
    <s v="Flexport"/>
    <n v="8"/>
    <n v="2022"/>
    <x v="10"/>
    <s v="US"/>
    <x v="0"/>
  </r>
  <r>
    <s v="Netskope"/>
    <n v="7.5"/>
    <n v="2021"/>
    <x v="8"/>
    <s v="US"/>
    <x v="0"/>
  </r>
  <r>
    <s v="Carta"/>
    <n v="7.4"/>
    <n v="2021"/>
    <x v="2"/>
    <s v="US"/>
    <x v="0"/>
  </r>
  <r>
    <s v="Scale AI"/>
    <n v="7.3"/>
    <n v="2021"/>
    <x v="11"/>
    <s v="US"/>
    <x v="0"/>
  </r>
  <r>
    <s v="Gong"/>
    <n v="7.25"/>
    <n v="2021"/>
    <x v="11"/>
    <s v="US"/>
    <x v="0"/>
  </r>
  <r>
    <s v="TripActions"/>
    <n v="7.25"/>
    <n v="2021"/>
    <x v="7"/>
    <s v="US"/>
    <x v="0"/>
  </r>
  <r>
    <s v="Automation Anywhere"/>
    <n v="6.8"/>
    <n v="2019"/>
    <x v="9"/>
    <s v="US"/>
    <x v="0"/>
  </r>
  <r>
    <s v="Rippling"/>
    <n v="11.25"/>
    <n v="2022"/>
    <x v="10"/>
    <s v="US"/>
    <x v="0"/>
  </r>
  <r>
    <s v="DataRobot"/>
    <n v="6.3"/>
    <n v="2021"/>
    <x v="11"/>
    <s v="US"/>
    <x v="6"/>
  </r>
  <r>
    <s v="Better.com"/>
    <n v="6"/>
    <n v="2021"/>
    <x v="3"/>
    <s v="US"/>
    <x v="5"/>
  </r>
  <r>
    <s v="Vice Media"/>
    <n v="5.7"/>
    <n v="2020"/>
    <x v="2"/>
    <s v="US"/>
    <x v="5"/>
  </r>
  <r>
    <s v="Fivetran"/>
    <n v="5.6"/>
    <n v="2021"/>
    <x v="12"/>
    <s v="US"/>
    <x v="0"/>
  </r>
  <r>
    <s v="SambaNova"/>
    <n v="5.0999999999999996"/>
    <n v="2021"/>
    <x v="11"/>
    <s v="US"/>
    <x v="0"/>
  </r>
  <r>
    <s v="Thrasio"/>
    <n v="5"/>
    <n v="2021"/>
    <x v="1"/>
    <s v="US"/>
    <x v="6"/>
  </r>
  <r>
    <s v="SoftwareKitchens"/>
    <n v="5"/>
    <n v="2019"/>
    <x v="13"/>
    <s v="US"/>
    <x v="8"/>
  </r>
  <r>
    <s v="JUUL Labs"/>
    <n v="5"/>
    <n v="2019"/>
    <x v="7"/>
    <s v="US"/>
    <x v="0"/>
  </r>
  <r>
    <s v="Ro"/>
    <n v="5"/>
    <n v="2021"/>
    <x v="4"/>
    <s v="US"/>
    <x v="5"/>
  </r>
  <r>
    <s v="Anduril Industries"/>
    <n v="4.5999999999999996"/>
    <n v="2021"/>
    <x v="8"/>
    <s v="US"/>
    <x v="0"/>
  </r>
  <r>
    <s v="Checkr"/>
    <n v="4.5999999999999996"/>
    <n v="2021"/>
    <x v="10"/>
    <s v="US"/>
    <x v="0"/>
  </r>
  <r>
    <s v="Magic Leap"/>
    <n v="4.5"/>
    <n v="2016"/>
    <x v="11"/>
    <s v="US"/>
    <x v="2"/>
  </r>
  <r>
    <s v="Socure"/>
    <n v="4.5"/>
    <n v="2021"/>
    <x v="10"/>
    <s v="US"/>
    <x v="5"/>
  </r>
  <r>
    <s v="Zenefits"/>
    <n v="4.5"/>
    <n v="2015"/>
    <x v="10"/>
    <s v="US"/>
    <x v="0"/>
  </r>
  <r>
    <s v="Outreach"/>
    <n v="4.4000000000000004"/>
    <n v="2021"/>
    <x v="1"/>
    <s v="US"/>
    <x v="7"/>
  </r>
  <r>
    <s v="Arctic Wolf Networks"/>
    <n v="4.3"/>
    <n v="2021"/>
    <x v="8"/>
    <s v="US"/>
    <x v="9"/>
  </r>
  <r>
    <s v="Chainalysis"/>
    <n v="4.2"/>
    <n v="2021"/>
    <x v="1"/>
    <s v="US"/>
    <x v="5"/>
  </r>
  <r>
    <s v="Relativity Space"/>
    <n v="4.2"/>
    <n v="2021"/>
    <x v="0"/>
    <s v="US"/>
    <x v="0"/>
  </r>
  <r>
    <s v="Dataminr"/>
    <n v="4.0999999999999996"/>
    <n v="2021"/>
    <x v="12"/>
    <s v="US"/>
    <x v="5"/>
  </r>
  <r>
    <s v="Branch Metrics"/>
    <n v="4"/>
    <n v="2022"/>
    <x v="7"/>
    <s v="US"/>
    <x v="0"/>
  </r>
  <r>
    <s v="Clubhouse"/>
    <n v="4"/>
    <n v="2021"/>
    <x v="2"/>
    <s v="US"/>
    <x v="0"/>
  </r>
  <r>
    <s v="Houzz"/>
    <n v="4"/>
    <n v="2017"/>
    <x v="14"/>
    <s v="US"/>
    <x v="0"/>
  </r>
  <r>
    <s v="iCapital Network"/>
    <n v="4"/>
    <n v="2021"/>
    <x v="3"/>
    <s v="US"/>
    <x v="5"/>
  </r>
  <r>
    <s v="Next Healthcare"/>
    <n v="4"/>
    <n v="2021"/>
    <x v="4"/>
    <s v="US"/>
    <x v="10"/>
  </r>
  <r>
    <s v="Olive"/>
    <n v="4"/>
    <n v="2021"/>
    <x v="4"/>
    <s v="US"/>
    <x v="11"/>
  </r>
  <r>
    <s v="Patreon"/>
    <n v="4"/>
    <n v="2021"/>
    <x v="1"/>
    <s v="US"/>
    <x v="0"/>
  </r>
  <r>
    <s v="Niantic"/>
    <n v="3.95"/>
    <n v="2019"/>
    <x v="1"/>
    <s v="US"/>
    <x v="0"/>
  </r>
  <r>
    <s v="StockX"/>
    <n v="3.8"/>
    <n v="2021"/>
    <x v="1"/>
    <s v="US"/>
    <x v="12"/>
  </r>
  <r>
    <s v="Articulate"/>
    <n v="3.75"/>
    <n v="2021"/>
    <x v="15"/>
    <s v="US"/>
    <x v="5"/>
  </r>
  <r>
    <s v="Cohesity"/>
    <n v="3.7"/>
    <n v="2021"/>
    <x v="2"/>
    <s v="US"/>
    <x v="0"/>
  </r>
  <r>
    <s v="Noom"/>
    <n v="3.7"/>
    <n v="2021"/>
    <x v="4"/>
    <s v="US"/>
    <x v="5"/>
  </r>
  <r>
    <s v="VAST Data"/>
    <n v="3.7"/>
    <n v="2021"/>
    <x v="12"/>
    <s v="US"/>
    <x v="5"/>
  </r>
  <r>
    <s v="WHOOP"/>
    <n v="3.6"/>
    <n v="2021"/>
    <x v="16"/>
    <s v="US"/>
    <x v="6"/>
  </r>
  <r>
    <s v="Alchemy"/>
    <n v="3.5"/>
    <n v="2021"/>
    <x v="1"/>
    <s v="US"/>
    <x v="0"/>
  </r>
  <r>
    <s v="Coalition"/>
    <n v="3.5"/>
    <n v="2021"/>
    <x v="8"/>
    <s v="US"/>
    <x v="0"/>
  </r>
  <r>
    <s v="Commure"/>
    <n v="3.5"/>
    <n v="2021"/>
    <x v="4"/>
    <s v="US"/>
    <x v="0"/>
  </r>
  <r>
    <s v="OwnBackup"/>
    <n v="3.35"/>
    <n v="2021"/>
    <x v="12"/>
    <s v="US"/>
    <x v="13"/>
  </r>
  <r>
    <s v="Rubrik"/>
    <n v="3.3"/>
    <n v="2019"/>
    <x v="2"/>
    <s v="US"/>
    <x v="0"/>
  </r>
  <r>
    <s v="Scopely"/>
    <n v="3.3"/>
    <n v="2020"/>
    <x v="2"/>
    <s v="US"/>
    <x v="0"/>
  </r>
  <r>
    <s v="MoonPay"/>
    <n v="3.4"/>
    <n v="2021"/>
    <x v="6"/>
    <s v="US"/>
    <x v="2"/>
  </r>
  <r>
    <s v="Plus.ai"/>
    <n v="3.3"/>
    <n v="2021"/>
    <x v="5"/>
    <s v="US"/>
    <x v="0"/>
  </r>
  <r>
    <s v="Starburst Data"/>
    <n v="3.3"/>
    <n v="2022"/>
    <x v="12"/>
    <s v="US"/>
    <x v="6"/>
  </r>
  <r>
    <s v="Thumbtack"/>
    <n v="3.2"/>
    <n v="2021"/>
    <x v="2"/>
    <s v="US"/>
    <x v="0"/>
  </r>
  <r>
    <s v="ConsenSys"/>
    <n v="3.2"/>
    <n v="2021"/>
    <x v="1"/>
    <s v="US"/>
    <x v="5"/>
  </r>
  <r>
    <s v="PsiQuantum"/>
    <n v="3.15"/>
    <n v="2021"/>
    <x v="16"/>
    <s v="US"/>
    <x v="0"/>
  </r>
  <r>
    <s v="SpotOn"/>
    <n v="3.15"/>
    <n v="2021"/>
    <x v="3"/>
    <s v="US"/>
    <x v="0"/>
  </r>
  <r>
    <s v="SentinelOne"/>
    <n v="3.1"/>
    <n v="2020"/>
    <x v="8"/>
    <s v="US"/>
    <x v="0"/>
  </r>
  <r>
    <s v="ActiveCampaign"/>
    <n v="3"/>
    <n v="2021"/>
    <x v="7"/>
    <s v="US"/>
    <x v="3"/>
  </r>
  <r>
    <s v="Age of Learning"/>
    <s v=" Inc."/>
    <n v="3"/>
    <x v="17"/>
    <s v="Education"/>
    <x v="14"/>
  </r>
  <r>
    <s v="Automattic"/>
    <n v="3"/>
    <n v="2019"/>
    <x v="2"/>
    <s v="US"/>
    <x v="0"/>
  </r>
  <r>
    <s v="Calendly"/>
    <n v="3"/>
    <n v="2021"/>
    <x v="2"/>
    <s v="US"/>
    <x v="15"/>
  </r>
  <r>
    <s v="Grafana Labs"/>
    <n v="3"/>
    <n v="2021"/>
    <x v="2"/>
    <s v="US"/>
    <x v="5"/>
  </r>
  <r>
    <s v="Hinge Healthcare"/>
    <n v="3"/>
    <n v="2021"/>
    <x v="4"/>
    <s v="US"/>
    <x v="0"/>
  </r>
  <r>
    <s v="Lucid Software"/>
    <n v="3"/>
    <n v="2021"/>
    <x v="2"/>
    <s v="US"/>
    <x v="16"/>
  </r>
  <r>
    <s v="Seismic"/>
    <n v="3"/>
    <n v="2021"/>
    <x v="2"/>
    <s v="US"/>
    <x v="0"/>
  </r>
  <r>
    <s v="Warby Parker"/>
    <n v="3"/>
    <n v="2020"/>
    <x v="1"/>
    <s v="US"/>
    <x v="5"/>
  </r>
  <r>
    <s v="New York General Group"/>
    <s v=" Inc."/>
    <n v="3"/>
    <x v="18"/>
    <s v="Software"/>
    <x v="14"/>
  </r>
  <r>
    <s v="Workrise"/>
    <n v="2.9"/>
    <n v="2021"/>
    <x v="10"/>
    <s v="US"/>
    <x v="8"/>
  </r>
  <r>
    <s v="DriveWealth"/>
    <n v="2.85"/>
    <n v="2021"/>
    <x v="3"/>
    <s v="US"/>
    <x v="13"/>
  </r>
  <r>
    <s v="Bird"/>
    <n v="2.78"/>
    <n v="2019"/>
    <x v="5"/>
    <s v="US"/>
    <x v="0"/>
  </r>
  <r>
    <s v="Convoy"/>
    <n v="2.75"/>
    <n v="2019"/>
    <x v="5"/>
    <s v="US"/>
    <x v="7"/>
  </r>
  <r>
    <s v="Illumio"/>
    <n v="2.75"/>
    <n v="2021"/>
    <x v="8"/>
    <s v="US"/>
    <x v="0"/>
  </r>
  <r>
    <s v="MasterClass"/>
    <n v="2.75"/>
    <n v="2021"/>
    <x v="15"/>
    <s v="US"/>
    <x v="0"/>
  </r>
  <r>
    <s v="Zipline"/>
    <n v="2.75"/>
    <n v="2021"/>
    <x v="10"/>
    <s v="US"/>
    <x v="0"/>
  </r>
  <r>
    <s v="Nextiva"/>
    <n v="2.7"/>
    <n v="2021"/>
    <x v="2"/>
    <s v="US"/>
    <x v="17"/>
  </r>
  <r>
    <s v="Tradeshift"/>
    <n v="2.7"/>
    <n v="2021"/>
    <x v="3"/>
    <s v="US"/>
    <x v="0"/>
  </r>
  <r>
    <s v="AmWINS Group"/>
    <n v="2.6"/>
    <n v="2016"/>
    <x v="4"/>
    <s v="US"/>
    <x v="1"/>
  </r>
  <r>
    <s v="Pendo"/>
    <n v="2.6"/>
    <n v="2021"/>
    <x v="2"/>
    <s v="US"/>
    <x v="1"/>
  </r>
  <r>
    <s v="Sourcegraph"/>
    <n v="2.6"/>
    <n v="2021"/>
    <x v="2"/>
    <s v="US"/>
    <x v="0"/>
  </r>
  <r>
    <s v="JumpSoftware"/>
    <n v="2.56"/>
    <n v="2021"/>
    <x v="2"/>
    <s v="US"/>
    <x v="1"/>
  </r>
  <r>
    <s v="BitSight"/>
    <n v="2.4"/>
    <n v="2021"/>
    <x v="8"/>
    <s v="US"/>
    <x v="6"/>
  </r>
  <r>
    <s v="Exabeam"/>
    <n v="2.4"/>
    <n v="2021"/>
    <x v="8"/>
    <s v="US"/>
    <x v="0"/>
  </r>
  <r>
    <s v="Paxos"/>
    <n v="2.4"/>
    <n v="2021"/>
    <x v="6"/>
    <s v="US"/>
    <x v="5"/>
  </r>
  <r>
    <s v="Mozido"/>
    <n v="2.39"/>
    <n v="2014"/>
    <x v="1"/>
    <s v="US"/>
    <x v="8"/>
  </r>
  <r>
    <s v="Highspot"/>
    <n v="2.2999999999999998"/>
    <n v="2021"/>
    <x v="1"/>
    <s v="US"/>
    <x v="7"/>
  </r>
  <r>
    <s v="Uptake"/>
    <n v="2.2999999999999998"/>
    <n v="2017"/>
    <x v="10"/>
    <s v="US"/>
    <x v="3"/>
  </r>
  <r>
    <s v="KeepTruckin"/>
    <n v="2.25"/>
    <n v="2021"/>
    <x v="10"/>
    <s v="US"/>
    <x v="0"/>
  </r>
  <r>
    <s v="Via Transportation"/>
    <n v="2.25"/>
    <n v="2020"/>
    <x v="5"/>
    <s v="US"/>
    <x v="5"/>
  </r>
  <r>
    <s v="Zume"/>
    <n v="2.25"/>
    <n v="2018"/>
    <x v="13"/>
    <s v="US"/>
    <x v="0"/>
  </r>
  <r>
    <s v="Acorns"/>
    <n v="2.2000000000000002"/>
    <n v="2021"/>
    <x v="3"/>
    <s v="US"/>
    <x v="0"/>
  </r>
  <r>
    <s v="Addepar"/>
    <n v="2.17"/>
    <n v="2021"/>
    <x v="3"/>
    <s v="US"/>
    <x v="0"/>
  </r>
  <r>
    <s v="Eightfold.ai"/>
    <n v="2.1"/>
    <n v="2021"/>
    <x v="11"/>
    <s v="US"/>
    <x v="0"/>
  </r>
  <r>
    <s v="6sense"/>
    <n v="2.1"/>
    <n v="2021"/>
    <x v="11"/>
    <s v="US"/>
    <x v="0"/>
  </r>
  <r>
    <s v="Moveworks"/>
    <n v="2.1"/>
    <n v="2021"/>
    <x v="11"/>
    <s v="US"/>
    <x v="0"/>
  </r>
  <r>
    <s v="Nextdoor"/>
    <n v="2.1"/>
    <n v="2019"/>
    <x v="2"/>
    <s v="US"/>
    <x v="0"/>
  </r>
  <r>
    <s v="Webflow"/>
    <n v="2.1"/>
    <n v="2021"/>
    <x v="2"/>
    <s v="US"/>
    <x v="0"/>
  </r>
  <r>
    <s v="Hive"/>
    <n v="2"/>
    <n v="2021"/>
    <x v="11"/>
    <s v="US"/>
    <x v="0"/>
  </r>
  <r>
    <s v="Calm"/>
    <n v="2"/>
    <n v="2020"/>
    <x v="2"/>
    <s v="US"/>
    <x v="0"/>
  </r>
  <r>
    <s v="ClickHouse"/>
    <n v="2"/>
    <n v="2021"/>
    <x v="12"/>
    <s v="US"/>
    <x v="0"/>
  </r>
  <r>
    <s v="Cockroach Labs"/>
    <n v="2"/>
    <n v="2021"/>
    <x v="12"/>
    <s v="US"/>
    <x v="5"/>
  </r>
  <r>
    <s v="Divvy Homes"/>
    <n v="2"/>
    <n v="2021"/>
    <x v="16"/>
    <s v="US"/>
    <x v="0"/>
  </r>
  <r>
    <s v="Formlabs"/>
    <n v="2"/>
    <n v="2021"/>
    <x v="16"/>
    <s v="US"/>
    <x v="6"/>
  </r>
  <r>
    <s v="Iterable"/>
    <n v="2"/>
    <n v="2021"/>
    <x v="7"/>
    <s v="US"/>
    <x v="0"/>
  </r>
  <r>
    <s v="Unqork"/>
    <n v="2"/>
    <n v="2020"/>
    <x v="2"/>
    <s v="US"/>
    <x v="5"/>
  </r>
  <r>
    <s v="Avant"/>
    <n v="1.98"/>
    <n v="2015"/>
    <x v="3"/>
    <s v="US"/>
    <x v="3"/>
  </r>
  <r>
    <s v="Intarcia Therapeutics"/>
    <n v="1.95"/>
    <n v="2016"/>
    <x v="4"/>
    <s v="US"/>
    <x v="6"/>
  </r>
  <r>
    <s v="ThoughtSpot"/>
    <n v="1.95"/>
    <n v="2019"/>
    <x v="12"/>
    <s v="US"/>
    <x v="0"/>
  </r>
  <r>
    <s v="Prosper E-Commerce"/>
    <n v="1.9"/>
    <n v="2015"/>
    <x v="3"/>
    <s v="US"/>
    <x v="0"/>
  </r>
  <r>
    <s v="NantOmics"/>
    <n v="1.8"/>
    <n v="2015"/>
    <x v="19"/>
    <s v="US"/>
    <x v="0"/>
  </r>
  <r>
    <s v="Quora"/>
    <n v="1.8"/>
    <n v="2017"/>
    <x v="2"/>
    <s v="US"/>
    <x v="0"/>
  </r>
  <r>
    <s v="Zocdoc"/>
    <n v="1.8"/>
    <n v="2015"/>
    <x v="4"/>
    <s v="US"/>
    <x v="5"/>
  </r>
  <r>
    <s v="AlphaSense"/>
    <n v="1.7"/>
    <n v="2022"/>
    <x v="2"/>
    <s v="US"/>
    <x v="5"/>
  </r>
  <r>
    <s v="Dragos"/>
    <n v="1.7"/>
    <n v="2021"/>
    <x v="8"/>
    <s v="US"/>
    <x v="18"/>
  </r>
  <r>
    <s v="dutchie"/>
    <n v="1.7"/>
    <n v="2021"/>
    <x v="7"/>
    <s v="US"/>
    <x v="19"/>
  </r>
  <r>
    <s v="Harness"/>
    <n v="1.7"/>
    <n v="2021"/>
    <x v="2"/>
    <s v="US"/>
    <x v="0"/>
  </r>
  <r>
    <s v="PAX Labs"/>
    <n v="1.7"/>
    <n v="2019"/>
    <x v="7"/>
    <s v="US"/>
    <x v="0"/>
  </r>
  <r>
    <s v="Workato"/>
    <n v="1.7"/>
    <n v="2020"/>
    <x v="16"/>
    <s v="US"/>
    <x v="0"/>
  </r>
  <r>
    <s v="Afiniti"/>
    <n v="1.6"/>
    <n v="2017"/>
    <x v="2"/>
    <s v="US"/>
    <x v="20"/>
  </r>
  <r>
    <s v="Clari"/>
    <n v="1.6"/>
    <n v="2021"/>
    <x v="2"/>
    <s v="US"/>
    <x v="0"/>
  </r>
  <r>
    <s v="HomeLight"/>
    <n v="1.6"/>
    <n v="2021"/>
    <x v="7"/>
    <s v="US"/>
    <x v="0"/>
  </r>
  <r>
    <s v="Unite Us"/>
    <n v="1.6"/>
    <n v="2021"/>
    <x v="4"/>
    <s v="US"/>
    <x v="5"/>
  </r>
  <r>
    <s v="HeartFlow"/>
    <n v="1.5"/>
    <n v="2018"/>
    <x v="7"/>
    <s v="US"/>
    <x v="0"/>
  </r>
  <r>
    <s v="ID.me"/>
    <n v="1.5"/>
    <n v="2021"/>
    <x v="8"/>
    <s v="US"/>
    <x v="21"/>
  </r>
  <r>
    <s v="MOLOCO"/>
    <n v="1.5"/>
    <n v="2021"/>
    <x v="16"/>
    <s v="US"/>
    <x v="0"/>
  </r>
  <r>
    <s v="Podium"/>
    <n v="1.5"/>
    <n v="2019"/>
    <x v="2"/>
    <s v="US"/>
    <x v="16"/>
  </r>
  <r>
    <s v="M1 Financial Technology"/>
    <n v="1.45"/>
    <n v="2021"/>
    <x v="3"/>
    <s v="US"/>
    <x v="3"/>
  </r>
  <r>
    <s v="Away"/>
    <n v="1.4"/>
    <n v="2019"/>
    <x v="1"/>
    <s v="US"/>
    <x v="5"/>
  </r>
  <r>
    <s v="FiscalNote"/>
    <n v="1.4"/>
    <n v="2021"/>
    <x v="12"/>
    <s v="US"/>
    <x v="20"/>
  </r>
  <r>
    <s v="NetDocuments"/>
    <n v="1.4"/>
    <n v="2021"/>
    <x v="2"/>
    <s v="US"/>
    <x v="16"/>
  </r>
  <r>
    <s v="Panther Labs"/>
    <s v=" Inc."/>
    <n v="1.4"/>
    <x v="17"/>
    <s v="Cyber Security"/>
    <x v="14"/>
  </r>
  <r>
    <s v="QOMPLX"/>
    <s v=" Inc."/>
    <n v="1.4"/>
    <x v="17"/>
    <s v="Cyber Security"/>
    <x v="14"/>
  </r>
  <r>
    <s v="Stash"/>
    <n v="1.4"/>
    <n v="2021"/>
    <x v="3"/>
    <s v="US"/>
    <x v="5"/>
  </r>
  <r>
    <s v="Symphony"/>
    <n v="1.4"/>
    <n v="2019"/>
    <x v="2"/>
    <s v="US"/>
    <x v="0"/>
  </r>
  <r>
    <s v="DistroKid"/>
    <n v="1.3"/>
    <n v="2021"/>
    <x v="7"/>
    <s v="US"/>
    <x v="5"/>
  </r>
  <r>
    <s v="G2"/>
    <n v="1.3"/>
    <n v="2021"/>
    <x v="16"/>
    <s v="US"/>
    <x v="3"/>
  </r>
  <r>
    <s v="Knotel"/>
    <n v="1.3"/>
    <n v="2019"/>
    <x v="7"/>
    <s v="US"/>
    <x v="5"/>
  </r>
  <r>
    <s v="Yugabyte"/>
    <n v="1.3"/>
    <n v="2021"/>
    <x v="12"/>
    <s v="US"/>
    <x v="0"/>
  </r>
  <r>
    <s v="Applied Intuition"/>
    <n v="1.25"/>
    <n v="2020"/>
    <x v="2"/>
    <s v="US"/>
    <x v="0"/>
  </r>
  <r>
    <s v="ezCater"/>
    <n v="1.25"/>
    <n v="2019"/>
    <x v="7"/>
    <s v="US"/>
    <x v="6"/>
  </r>
  <r>
    <s v="Rec Room"/>
    <n v="1.25"/>
    <n v="2021"/>
    <x v="1"/>
    <s v="US"/>
    <x v="7"/>
  </r>
  <r>
    <s v="Alation"/>
    <n v="1.2"/>
    <n v="2021"/>
    <x v="2"/>
    <s v="US"/>
    <x v="0"/>
  </r>
  <r>
    <s v="Fair"/>
    <n v="1.2"/>
    <n v="2018"/>
    <x v="7"/>
    <s v="US"/>
    <x v="0"/>
  </r>
  <r>
    <s v="FloQast"/>
    <n v="1.2"/>
    <n v="2021"/>
    <x v="2"/>
    <s v="US"/>
    <x v="0"/>
  </r>
  <r>
    <s v="Glossier"/>
    <n v="1.2"/>
    <n v="2019"/>
    <x v="7"/>
    <s v="US"/>
    <x v="5"/>
  </r>
  <r>
    <s v="Intercom"/>
    <n v="1.2"/>
    <n v="2018"/>
    <x v="2"/>
    <s v="US"/>
    <x v="0"/>
  </r>
  <r>
    <s v="Sysdig"/>
    <n v="1.18"/>
    <n v="2021"/>
    <x v="8"/>
    <s v="US"/>
    <x v="0"/>
  </r>
  <r>
    <s v="Virta Healthcare"/>
    <n v="1.1000000000000001"/>
    <n v="2020"/>
    <x v="4"/>
    <s v="US"/>
    <x v="0"/>
  </r>
  <r>
    <s v="Instabase"/>
    <n v="1.05"/>
    <n v="2019"/>
    <x v="2"/>
    <s v="US"/>
    <x v="0"/>
  </r>
  <r>
    <s v="AppDirect"/>
    <n v="1"/>
    <n v="2015"/>
    <x v="7"/>
    <s v="US"/>
    <x v="0"/>
  </r>
  <r>
    <s v="Bluecore"/>
    <n v="1"/>
    <n v="2021"/>
    <x v="1"/>
    <s v="US"/>
    <x v="5"/>
  </r>
  <r>
    <s v="Cadence Solutions"/>
    <s v=" Inc."/>
    <n v="1"/>
    <x v="17"/>
    <s v="Healthcare"/>
    <x v="14"/>
  </r>
  <r>
    <s v="Calabrio"/>
    <n v="1"/>
    <n v="2021"/>
    <x v="2"/>
    <s v="US"/>
    <x v="9"/>
  </r>
  <r>
    <s v="Flexe"/>
    <n v="1"/>
    <n v="2022"/>
    <x v="10"/>
    <s v="US"/>
    <x v="7"/>
  </r>
  <r>
    <s v="Frontline Education"/>
    <n v="1"/>
    <n v="2017"/>
    <x v="7"/>
    <s v="US"/>
    <x v="4"/>
  </r>
  <r>
    <s v="Grove Collaborative"/>
    <n v="1"/>
    <n v="2019"/>
    <x v="7"/>
    <s v="US"/>
    <x v="0"/>
  </r>
  <r>
    <s v="Injective"/>
    <n v="1"/>
    <n v="2021"/>
    <x v="3"/>
    <s v="US"/>
    <x v="5"/>
  </r>
  <r>
    <s v="InVision"/>
    <n v="1"/>
    <n v="2017"/>
    <x v="7"/>
    <s v="US"/>
    <x v="5"/>
  </r>
  <r>
    <s v="Locus Robotics"/>
    <n v="1"/>
    <n v="2021"/>
    <x v="9"/>
    <s v="US"/>
    <x v="22"/>
  </r>
  <r>
    <s v="Lookout"/>
    <n v="1"/>
    <n v="2014"/>
    <x v="8"/>
    <s v="US"/>
    <x v="0"/>
  </r>
  <r>
    <s v="MobileCoin"/>
    <n v="1"/>
    <n v="2021"/>
    <x v="6"/>
    <s v="US"/>
    <x v="0"/>
  </r>
  <r>
    <s v="Morning Consult"/>
    <n v="1"/>
    <n v="2021"/>
    <x v="7"/>
    <s v="US"/>
    <x v="20"/>
  </r>
  <r>
    <s v="PandaDoc"/>
    <n v="1"/>
    <n v="2021"/>
    <x v="2"/>
    <s v="US"/>
    <x v="0"/>
  </r>
  <r>
    <s v="Pantheon Systems"/>
    <n v="1"/>
    <n v="2021"/>
    <x v="2"/>
    <s v="US"/>
    <x v="0"/>
  </r>
  <r>
    <s v="REEF Technology"/>
    <n v="1"/>
    <n v="2020"/>
    <x v="16"/>
    <s v="US"/>
    <x v="2"/>
  </r>
  <r>
    <s v="Quizlet"/>
    <n v="1"/>
    <n v="2020"/>
    <x v="15"/>
    <s v="US"/>
    <x v="0"/>
  </r>
  <r>
    <s v="Rubicon Global"/>
    <n v="1"/>
    <n v="2017"/>
    <x v="10"/>
    <s v="US"/>
    <x v="15"/>
  </r>
  <r>
    <s v="Shippo"/>
    <n v="1"/>
    <n v="2021"/>
    <x v="7"/>
    <s v="US"/>
    <x v="0"/>
  </r>
  <r>
    <s v="Sift"/>
    <n v="1"/>
    <n v="2021"/>
    <x v="8"/>
    <s v="US"/>
    <x v="0"/>
  </r>
  <r>
    <s v="SmartAsset"/>
    <n v="1"/>
    <n v="2021"/>
    <x v="3"/>
    <s v="US"/>
    <x v="5"/>
  </r>
  <r>
    <s v="SoundHound"/>
    <n v="1"/>
    <n v="2018"/>
    <x v="7"/>
    <s v="US"/>
    <x v="0"/>
  </r>
  <r>
    <s v="Splashtop"/>
    <n v="1"/>
    <n v="2021"/>
    <x v="2"/>
    <s v="US"/>
    <x v="0"/>
  </r>
  <r>
    <s v="Tekion"/>
    <n v="1"/>
    <n v="2020"/>
    <x v="2"/>
    <s v="US"/>
    <x v="0"/>
  </r>
  <r>
    <s v="Tresata"/>
    <n v="1"/>
    <n v="2018"/>
    <x v="7"/>
    <s v="US"/>
    <x v="1"/>
  </r>
  <r>
    <s v="Turo"/>
    <n v="1"/>
    <n v="2019"/>
    <x v="5"/>
    <s v="US"/>
    <x v="0"/>
  </r>
  <r>
    <s v="Udacity"/>
    <n v="1"/>
    <n v="2015"/>
    <x v="15"/>
    <s v="US"/>
    <x v="0"/>
  </r>
  <r>
    <s v="Vox Media"/>
    <n v="1"/>
    <n v="2015"/>
    <x v="2"/>
    <s v="US"/>
    <x v="5"/>
  </r>
  <r>
    <s v="VTS"/>
    <n v="1"/>
    <n v="2019"/>
    <x v="7"/>
    <s v="US"/>
    <x v="5"/>
  </r>
  <r>
    <s v="ReliaQuest"/>
    <n v="1"/>
    <n v="2021"/>
    <x v="8"/>
    <s v="US"/>
    <x v="2"/>
  </r>
  <r>
    <s v="BlueVoyant"/>
    <n v="1"/>
    <n v="2022"/>
    <x v="8"/>
    <s v="US"/>
    <x v="5"/>
  </r>
  <r>
    <s v="OutSystems"/>
    <n v="9.5"/>
    <n v="2021"/>
    <x v="2"/>
    <s v="US"/>
    <x v="6"/>
  </r>
  <r>
    <s v="Remote"/>
    <n v="1.5"/>
    <n v="2021"/>
    <x v="2"/>
    <s v="US"/>
    <x v="0"/>
  </r>
  <r>
    <s v="Tipalti"/>
    <n v="2"/>
    <n v="2020"/>
    <x v="3"/>
    <s v="US"/>
    <x v="0"/>
  </r>
  <r>
    <s v="Emplifi"/>
    <n v="1"/>
    <n v="2022"/>
    <x v="16"/>
    <s v="US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234C5-12E8-8640-B9A0-A830E94CC8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7" firstHeaderRow="1" firstDataRow="2" firstDataCol="1"/>
  <pivotFields count="5">
    <pivotField dataField="1" showAll="0"/>
    <pivotField showAll="0"/>
    <pivotField axis="axisCol" showAll="0">
      <items count="11">
        <item x="6"/>
        <item x="9"/>
        <item x="8"/>
        <item x="7"/>
        <item x="5"/>
        <item x="3"/>
        <item x="4"/>
        <item x="2"/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966DF-59F1-8F41-9E9F-3025231EC09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5" firstHeaderRow="1" firstDataRow="2" firstDataCol="1"/>
  <pivotFields count="6">
    <pivotField dataField="1" showAll="0"/>
    <pivotField showAll="0"/>
    <pivotField showAll="0"/>
    <pivotField axis="axisCol" showAll="0">
      <items count="14">
        <item x="12"/>
        <item x="9"/>
        <item x="7"/>
        <item x="0"/>
        <item x="4"/>
        <item x="1"/>
        <item x="6"/>
        <item x="2"/>
        <item x="11"/>
        <item x="10"/>
        <item x="8"/>
        <item x="3"/>
        <item x="5"/>
        <item t="default"/>
      </items>
    </pivotField>
    <pivotField showAll="0"/>
    <pivotField axis="axisRow" showAll="0">
      <items count="11">
        <item x="0"/>
        <item x="6"/>
        <item x="1"/>
        <item x="8"/>
        <item x="7"/>
        <item x="2"/>
        <item x="3"/>
        <item x="5"/>
        <item x="4"/>
        <item x="9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97149-279F-9847-8864-8869B43E56A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28" firstHeaderRow="1" firstDataRow="2" firstDataCol="1"/>
  <pivotFields count="6">
    <pivotField dataField="1" showAll="0"/>
    <pivotField showAll="0"/>
    <pivotField showAll="0"/>
    <pivotField axis="axisCol" showAll="0">
      <items count="21">
        <item x="0"/>
        <item x="11"/>
        <item x="19"/>
        <item x="6"/>
        <item x="8"/>
        <item x="12"/>
        <item x="1"/>
        <item x="15"/>
        <item x="3"/>
        <item x="13"/>
        <item x="4"/>
        <item x="14"/>
        <item x="10"/>
        <item x="7"/>
        <item x="9"/>
        <item x="2"/>
        <item x="16"/>
        <item x="5"/>
        <item x="17"/>
        <item x="18"/>
        <item t="default"/>
      </items>
    </pivotField>
    <pivotField showAll="0"/>
    <pivotField axis="axisRow" showAll="0">
      <items count="80">
        <item m="1" x="54"/>
        <item m="1" x="41"/>
        <item m="1" x="69"/>
        <item m="1" x="33"/>
        <item m="1" x="25"/>
        <item m="1" x="61"/>
        <item m="1" x="56"/>
        <item m="1" x="27"/>
        <item m="1" x="48"/>
        <item m="1" x="42"/>
        <item m="1" x="67"/>
        <item m="1" x="53"/>
        <item m="1" x="49"/>
        <item m="1" x="45"/>
        <item m="1" x="50"/>
        <item m="1" x="77"/>
        <item m="1" x="34"/>
        <item m="1" x="68"/>
        <item m="1" x="23"/>
        <item m="1" x="65"/>
        <item m="1" x="26"/>
        <item m="1" x="35"/>
        <item m="1" x="72"/>
        <item m="1" x="46"/>
        <item m="1" x="51"/>
        <item m="1" x="74"/>
        <item m="1" x="71"/>
        <item m="1" x="52"/>
        <item m="1" x="75"/>
        <item m="1" x="36"/>
        <item m="1" x="47"/>
        <item x="5"/>
        <item m="1" x="40"/>
        <item m="1" x="39"/>
        <item m="1" x="28"/>
        <item m="1" x="32"/>
        <item m="1" x="43"/>
        <item m="1" x="62"/>
        <item m="1" x="70"/>
        <item m="1" x="63"/>
        <item m="1" x="73"/>
        <item m="1" x="31"/>
        <item m="1" x="30"/>
        <item m="1" x="24"/>
        <item m="1" x="37"/>
        <item m="1" x="64"/>
        <item m="1" x="38"/>
        <item m="1" x="57"/>
        <item m="1" x="60"/>
        <item m="1" x="44"/>
        <item m="1" x="66"/>
        <item m="1" x="55"/>
        <item m="1" x="59"/>
        <item m="1" x="58"/>
        <item m="1" x="78"/>
        <item m="1" x="29"/>
        <item x="7"/>
        <item m="1" x="76"/>
        <item x="0"/>
        <item x="1"/>
        <item x="2"/>
        <item x="3"/>
        <item x="4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5"/>
  </rowFields>
  <rowItems count="24">
    <i>
      <x v="31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3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Jok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D19F-C278-9840-94FA-B8EAA8A46C23}">
  <dimension ref="A3:L7"/>
  <sheetViews>
    <sheetView workbookViewId="0">
      <selection activeCell="N30" sqref="N30"/>
    </sheetView>
  </sheetViews>
  <sheetFormatPr baseColWidth="10" defaultRowHeight="16" x14ac:dyDescent="0.2"/>
  <cols>
    <col min="1" max="1" width="16.5" bestFit="1" customWidth="1"/>
    <col min="2" max="2" width="16" bestFit="1" customWidth="1"/>
    <col min="3" max="11" width="5.1640625" bestFit="1" customWidth="1"/>
    <col min="12" max="12" width="10.5" bestFit="1" customWidth="1"/>
  </cols>
  <sheetData>
    <row r="3" spans="1:12" x14ac:dyDescent="0.2">
      <c r="A3" s="13" t="s">
        <v>1524</v>
      </c>
      <c r="B3" s="13" t="s">
        <v>1507</v>
      </c>
    </row>
    <row r="4" spans="1:12" x14ac:dyDescent="0.2">
      <c r="A4" s="13" t="s">
        <v>1467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 t="s">
        <v>1468</v>
      </c>
    </row>
    <row r="5" spans="1:12" x14ac:dyDescent="0.2">
      <c r="A5" s="14" t="s">
        <v>31</v>
      </c>
      <c r="B5">
        <v>1</v>
      </c>
      <c r="F5">
        <v>2</v>
      </c>
      <c r="G5">
        <v>1</v>
      </c>
      <c r="H5">
        <v>1</v>
      </c>
      <c r="I5">
        <v>6</v>
      </c>
      <c r="J5">
        <v>54</v>
      </c>
      <c r="K5">
        <v>11</v>
      </c>
      <c r="L5">
        <v>76</v>
      </c>
    </row>
    <row r="6" spans="1:12" x14ac:dyDescent="0.2">
      <c r="A6" s="14" t="s">
        <v>8</v>
      </c>
      <c r="C6">
        <v>2</v>
      </c>
      <c r="D6">
        <v>8</v>
      </c>
      <c r="E6">
        <v>3</v>
      </c>
      <c r="F6">
        <v>7</v>
      </c>
      <c r="G6">
        <v>6</v>
      </c>
      <c r="H6">
        <v>22</v>
      </c>
      <c r="I6">
        <v>17</v>
      </c>
      <c r="J6">
        <v>131</v>
      </c>
      <c r="K6">
        <v>20</v>
      </c>
      <c r="L6">
        <v>216</v>
      </c>
    </row>
    <row r="7" spans="1:12" x14ac:dyDescent="0.2">
      <c r="A7" s="14" t="s">
        <v>1468</v>
      </c>
      <c r="B7">
        <v>1</v>
      </c>
      <c r="C7">
        <v>2</v>
      </c>
      <c r="D7">
        <v>8</v>
      </c>
      <c r="E7">
        <v>3</v>
      </c>
      <c r="F7">
        <v>9</v>
      </c>
      <c r="G7">
        <v>7</v>
      </c>
      <c r="H7">
        <v>23</v>
      </c>
      <c r="I7">
        <v>23</v>
      </c>
      <c r="J7">
        <v>185</v>
      </c>
      <c r="K7">
        <v>31</v>
      </c>
      <c r="L7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E1A67-BB2C-314A-A84C-B91F3FE7DE07}">
  <dimension ref="A3:O15"/>
  <sheetViews>
    <sheetView workbookViewId="0">
      <selection activeCell="N14" sqref="A4:N14"/>
    </sheetView>
  </sheetViews>
  <sheetFormatPr baseColWidth="10" defaultRowHeight="16" x14ac:dyDescent="0.2"/>
  <cols>
    <col min="1" max="1" width="16.5" bestFit="1" customWidth="1"/>
    <col min="2" max="2" width="18.5" bestFit="1" customWidth="1"/>
    <col min="3" max="3" width="14.5" bestFit="1" customWidth="1"/>
    <col min="4" max="4" width="12.1640625" bestFit="1" customWidth="1"/>
    <col min="5" max="5" width="9.33203125" bestFit="1" customWidth="1"/>
    <col min="6" max="6" width="18.33203125" bestFit="1" customWidth="1"/>
    <col min="7" max="7" width="5.1640625" bestFit="1" customWidth="1"/>
    <col min="8" max="8" width="10.33203125" bestFit="1" customWidth="1"/>
    <col min="9" max="9" width="10.1640625" bestFit="1" customWidth="1"/>
    <col min="10" max="10" width="12" bestFit="1" customWidth="1"/>
    <col min="11" max="11" width="5.1640625" bestFit="1" customWidth="1"/>
    <col min="12" max="12" width="8.5" bestFit="1" customWidth="1"/>
    <col min="13" max="13" width="10.33203125" bestFit="1" customWidth="1"/>
    <col min="14" max="14" width="13.1640625" bestFit="1" customWidth="1"/>
    <col min="15" max="15" width="10.5" bestFit="1" customWidth="1"/>
  </cols>
  <sheetData>
    <row r="3" spans="1:15" x14ac:dyDescent="0.2">
      <c r="A3" s="13" t="s">
        <v>1524</v>
      </c>
      <c r="B3" s="13" t="s">
        <v>1507</v>
      </c>
    </row>
    <row r="4" spans="1:15" x14ac:dyDescent="0.2">
      <c r="A4" s="13" t="s">
        <v>1467</v>
      </c>
      <c r="B4" t="s">
        <v>1462</v>
      </c>
      <c r="C4" t="s">
        <v>1516</v>
      </c>
      <c r="D4" t="s">
        <v>1059</v>
      </c>
      <c r="E4" t="s">
        <v>478</v>
      </c>
      <c r="F4" t="s">
        <v>1463</v>
      </c>
      <c r="G4" t="s">
        <v>1508</v>
      </c>
      <c r="H4" t="s">
        <v>55</v>
      </c>
      <c r="I4" t="s">
        <v>123</v>
      </c>
      <c r="J4" t="s">
        <v>1510</v>
      </c>
      <c r="K4" t="s">
        <v>1461</v>
      </c>
      <c r="L4" t="s">
        <v>22</v>
      </c>
      <c r="M4" t="s">
        <v>47</v>
      </c>
      <c r="N4" t="s">
        <v>150</v>
      </c>
      <c r="O4" t="s">
        <v>1468</v>
      </c>
    </row>
    <row r="5" spans="1:15" x14ac:dyDescent="0.2">
      <c r="A5" s="14" t="s">
        <v>1561</v>
      </c>
      <c r="B5">
        <v>1</v>
      </c>
      <c r="C5">
        <v>1</v>
      </c>
      <c r="D5">
        <v>4</v>
      </c>
      <c r="E5">
        <v>3</v>
      </c>
      <c r="F5">
        <v>7</v>
      </c>
      <c r="G5">
        <v>1</v>
      </c>
      <c r="J5">
        <v>1</v>
      </c>
      <c r="K5">
        <v>4</v>
      </c>
      <c r="L5">
        <v>4</v>
      </c>
      <c r="M5">
        <v>1</v>
      </c>
      <c r="N5">
        <v>2</v>
      </c>
      <c r="O5">
        <v>29</v>
      </c>
    </row>
    <row r="6" spans="1:15" x14ac:dyDescent="0.2">
      <c r="A6" s="14" t="s">
        <v>1567</v>
      </c>
      <c r="F6">
        <v>2</v>
      </c>
      <c r="O6">
        <v>2</v>
      </c>
    </row>
    <row r="7" spans="1:15" x14ac:dyDescent="0.2">
      <c r="A7" s="14" t="s">
        <v>1562</v>
      </c>
      <c r="D7">
        <v>5</v>
      </c>
      <c r="F7">
        <v>1</v>
      </c>
      <c r="H7">
        <v>1</v>
      </c>
      <c r="I7">
        <v>2</v>
      </c>
      <c r="J7">
        <v>1</v>
      </c>
      <c r="K7">
        <v>1</v>
      </c>
      <c r="O7">
        <v>11</v>
      </c>
    </row>
    <row r="8" spans="1:15" x14ac:dyDescent="0.2">
      <c r="A8" s="14" t="s">
        <v>1569</v>
      </c>
      <c r="J8">
        <v>1</v>
      </c>
      <c r="L8">
        <v>2</v>
      </c>
      <c r="O8">
        <v>3</v>
      </c>
    </row>
    <row r="9" spans="1:15" x14ac:dyDescent="0.2">
      <c r="A9" s="14" t="s">
        <v>1568</v>
      </c>
      <c r="D9">
        <v>1</v>
      </c>
      <c r="O9">
        <v>1</v>
      </c>
    </row>
    <row r="10" spans="1:15" x14ac:dyDescent="0.2">
      <c r="A10" s="14" t="s">
        <v>1563</v>
      </c>
      <c r="B10">
        <v>1</v>
      </c>
      <c r="C10">
        <v>1</v>
      </c>
      <c r="D10">
        <v>3</v>
      </c>
      <c r="E10">
        <v>2</v>
      </c>
      <c r="F10">
        <v>2</v>
      </c>
      <c r="G10">
        <v>1</v>
      </c>
      <c r="H10">
        <v>2</v>
      </c>
      <c r="L10">
        <v>2</v>
      </c>
      <c r="M10">
        <v>1</v>
      </c>
      <c r="O10">
        <v>15</v>
      </c>
    </row>
    <row r="11" spans="1:15" x14ac:dyDescent="0.2">
      <c r="A11" s="14" t="s">
        <v>1564</v>
      </c>
      <c r="D11">
        <v>2</v>
      </c>
      <c r="F11">
        <v>1</v>
      </c>
      <c r="K11">
        <v>1</v>
      </c>
      <c r="M11">
        <v>1</v>
      </c>
      <c r="O11">
        <v>5</v>
      </c>
    </row>
    <row r="12" spans="1:15" x14ac:dyDescent="0.2">
      <c r="A12" s="14" t="s">
        <v>1566</v>
      </c>
      <c r="E12">
        <v>1</v>
      </c>
      <c r="F12">
        <v>1</v>
      </c>
      <c r="H12">
        <v>1</v>
      </c>
      <c r="O12">
        <v>3</v>
      </c>
    </row>
    <row r="13" spans="1:15" x14ac:dyDescent="0.2">
      <c r="A13" s="14" t="s">
        <v>1565</v>
      </c>
      <c r="D13">
        <v>1</v>
      </c>
      <c r="F13">
        <v>1</v>
      </c>
      <c r="H13">
        <v>1</v>
      </c>
      <c r="L13">
        <v>3</v>
      </c>
      <c r="O13">
        <v>6</v>
      </c>
    </row>
    <row r="14" spans="1:15" x14ac:dyDescent="0.2">
      <c r="A14" s="14" t="s">
        <v>1054</v>
      </c>
      <c r="D14">
        <v>1</v>
      </c>
      <c r="O14">
        <v>1</v>
      </c>
    </row>
    <row r="15" spans="1:15" x14ac:dyDescent="0.2">
      <c r="A15" s="14" t="s">
        <v>1468</v>
      </c>
      <c r="B15">
        <v>2</v>
      </c>
      <c r="C15">
        <v>2</v>
      </c>
      <c r="D15">
        <v>17</v>
      </c>
      <c r="E15">
        <v>6</v>
      </c>
      <c r="F15">
        <v>15</v>
      </c>
      <c r="G15">
        <v>2</v>
      </c>
      <c r="H15">
        <v>5</v>
      </c>
      <c r="I15">
        <v>2</v>
      </c>
      <c r="J15">
        <v>3</v>
      </c>
      <c r="K15">
        <v>6</v>
      </c>
      <c r="L15">
        <v>11</v>
      </c>
      <c r="M15">
        <v>3</v>
      </c>
      <c r="N15">
        <v>2</v>
      </c>
      <c r="O15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08ED-4689-2346-AC14-3FF8CE55F320}">
  <dimension ref="A3:V28"/>
  <sheetViews>
    <sheetView workbookViewId="0">
      <selection activeCell="E42" sqref="E42"/>
    </sheetView>
  </sheetViews>
  <sheetFormatPr baseColWidth="10" defaultRowHeight="16" x14ac:dyDescent="0.2"/>
  <cols>
    <col min="1" max="1" width="17.5" bestFit="1" customWidth="1"/>
    <col min="2" max="2" width="16" bestFit="1" customWidth="1"/>
    <col min="3" max="3" width="18.5" bestFit="1" customWidth="1"/>
    <col min="4" max="4" width="13.33203125" bestFit="1" customWidth="1"/>
    <col min="5" max="5" width="14.5" bestFit="1" customWidth="1"/>
    <col min="6" max="6" width="13" bestFit="1" customWidth="1"/>
    <col min="7" max="7" width="12" bestFit="1" customWidth="1"/>
    <col min="8" max="8" width="12.1640625" bestFit="1" customWidth="1"/>
    <col min="9" max="9" width="9.33203125" bestFit="1" customWidth="1"/>
    <col min="10" max="10" width="18.33203125" bestFit="1" customWidth="1"/>
    <col min="11" max="11" width="5.1640625" bestFit="1" customWidth="1"/>
    <col min="12" max="12" width="10.33203125" bestFit="1" customWidth="1"/>
    <col min="13" max="13" width="10.1640625" bestFit="1" customWidth="1"/>
    <col min="14" max="14" width="12" bestFit="1" customWidth="1"/>
    <col min="15" max="15" width="5.1640625" bestFit="1" customWidth="1"/>
    <col min="16" max="17" width="8.5" bestFit="1" customWidth="1"/>
    <col min="18" max="18" width="10.33203125" bestFit="1" customWidth="1"/>
    <col min="19" max="19" width="13.1640625" bestFit="1" customWidth="1"/>
    <col min="20" max="21" width="5.1640625" bestFit="1" customWidth="1"/>
    <col min="22" max="22" width="10.5" bestFit="1" customWidth="1"/>
  </cols>
  <sheetData>
    <row r="3" spans="1:22" x14ac:dyDescent="0.2">
      <c r="A3" s="13" t="s">
        <v>1570</v>
      </c>
      <c r="B3" s="13" t="s">
        <v>1507</v>
      </c>
    </row>
    <row r="4" spans="1:22" x14ac:dyDescent="0.2">
      <c r="A4" s="13" t="s">
        <v>1467</v>
      </c>
      <c r="B4" t="s">
        <v>7</v>
      </c>
      <c r="C4" t="s">
        <v>1462</v>
      </c>
      <c r="D4" t="s">
        <v>1521</v>
      </c>
      <c r="E4" t="s">
        <v>1516</v>
      </c>
      <c r="F4" t="s">
        <v>1512</v>
      </c>
      <c r="G4" t="s">
        <v>1509</v>
      </c>
      <c r="H4" t="s">
        <v>1059</v>
      </c>
      <c r="I4" t="s">
        <v>478</v>
      </c>
      <c r="J4" t="s">
        <v>1463</v>
      </c>
      <c r="K4" t="s">
        <v>1508</v>
      </c>
      <c r="L4" t="s">
        <v>55</v>
      </c>
      <c r="M4" t="s">
        <v>123</v>
      </c>
      <c r="N4" t="s">
        <v>1510</v>
      </c>
      <c r="O4" t="s">
        <v>1461</v>
      </c>
      <c r="P4" t="s">
        <v>144</v>
      </c>
      <c r="Q4" t="s">
        <v>22</v>
      </c>
      <c r="R4" t="s">
        <v>47</v>
      </c>
      <c r="S4" t="s">
        <v>150</v>
      </c>
      <c r="T4">
        <v>2021</v>
      </c>
      <c r="U4">
        <v>2022</v>
      </c>
      <c r="V4" t="s">
        <v>1468</v>
      </c>
    </row>
    <row r="5" spans="1:22" x14ac:dyDescent="0.2">
      <c r="A5" s="14" t="s">
        <v>1551</v>
      </c>
      <c r="E5">
        <v>1</v>
      </c>
      <c r="F5">
        <v>1</v>
      </c>
      <c r="G5">
        <v>3</v>
      </c>
      <c r="H5">
        <v>7</v>
      </c>
      <c r="I5">
        <v>1</v>
      </c>
      <c r="J5">
        <v>6</v>
      </c>
      <c r="L5">
        <v>4</v>
      </c>
      <c r="N5">
        <v>1</v>
      </c>
      <c r="O5">
        <v>5</v>
      </c>
      <c r="Q5">
        <v>5</v>
      </c>
      <c r="R5">
        <v>1</v>
      </c>
      <c r="S5">
        <v>1</v>
      </c>
      <c r="V5">
        <v>36</v>
      </c>
    </row>
    <row r="6" spans="1:22" x14ac:dyDescent="0.2">
      <c r="A6" s="14" t="s">
        <v>1554</v>
      </c>
      <c r="F6">
        <v>1</v>
      </c>
      <c r="H6">
        <v>3</v>
      </c>
      <c r="N6">
        <v>1</v>
      </c>
      <c r="S6">
        <v>1</v>
      </c>
      <c r="V6">
        <v>6</v>
      </c>
    </row>
    <row r="7" spans="1:22" x14ac:dyDescent="0.2">
      <c r="A7" s="14" t="s">
        <v>1552</v>
      </c>
      <c r="B7">
        <v>2</v>
      </c>
      <c r="C7">
        <v>7</v>
      </c>
      <c r="D7">
        <v>1</v>
      </c>
      <c r="E7">
        <v>2</v>
      </c>
      <c r="F7">
        <v>9</v>
      </c>
      <c r="G7">
        <v>4</v>
      </c>
      <c r="H7">
        <v>6</v>
      </c>
      <c r="I7">
        <v>3</v>
      </c>
      <c r="J7">
        <v>11</v>
      </c>
      <c r="K7">
        <v>1</v>
      </c>
      <c r="L7">
        <v>4</v>
      </c>
      <c r="M7">
        <v>1</v>
      </c>
      <c r="N7">
        <v>6</v>
      </c>
      <c r="O7">
        <v>12</v>
      </c>
      <c r="P7">
        <v>2</v>
      </c>
      <c r="Q7">
        <v>36</v>
      </c>
      <c r="R7">
        <v>4</v>
      </c>
      <c r="S7">
        <v>3</v>
      </c>
      <c r="V7">
        <v>114</v>
      </c>
    </row>
    <row r="8" spans="1:22" x14ac:dyDescent="0.2">
      <c r="A8" s="14" t="s">
        <v>1571</v>
      </c>
      <c r="H8">
        <v>1</v>
      </c>
      <c r="L8">
        <v>1</v>
      </c>
      <c r="O8">
        <v>1</v>
      </c>
      <c r="Q8">
        <v>2</v>
      </c>
      <c r="V8">
        <v>5</v>
      </c>
    </row>
    <row r="9" spans="1:22" x14ac:dyDescent="0.2">
      <c r="A9" s="14" t="s">
        <v>1572</v>
      </c>
      <c r="C9">
        <v>1</v>
      </c>
      <c r="E9">
        <v>1</v>
      </c>
      <c r="F9">
        <v>1</v>
      </c>
      <c r="H9">
        <v>1</v>
      </c>
      <c r="R9">
        <v>1</v>
      </c>
      <c r="V9">
        <v>5</v>
      </c>
    </row>
    <row r="10" spans="1:22" x14ac:dyDescent="0.2">
      <c r="A10" s="14" t="s">
        <v>1573</v>
      </c>
      <c r="H10">
        <v>1</v>
      </c>
      <c r="J10">
        <v>2</v>
      </c>
      <c r="L10">
        <v>1</v>
      </c>
      <c r="N10">
        <v>1</v>
      </c>
      <c r="O10">
        <v>1</v>
      </c>
      <c r="R10">
        <v>1</v>
      </c>
      <c r="V10">
        <v>7</v>
      </c>
    </row>
    <row r="11" spans="1:22" x14ac:dyDescent="0.2">
      <c r="A11" s="14" t="s">
        <v>1557</v>
      </c>
      <c r="H11">
        <v>1</v>
      </c>
      <c r="O11">
        <v>1</v>
      </c>
      <c r="S11">
        <v>1</v>
      </c>
      <c r="V11">
        <v>3</v>
      </c>
    </row>
    <row r="12" spans="1:22" x14ac:dyDescent="0.2">
      <c r="A12" s="14" t="s">
        <v>1555</v>
      </c>
      <c r="C12">
        <v>1</v>
      </c>
      <c r="F12">
        <v>1</v>
      </c>
      <c r="G12">
        <v>1</v>
      </c>
      <c r="H12">
        <v>1</v>
      </c>
      <c r="L12">
        <v>2</v>
      </c>
      <c r="O12">
        <v>2</v>
      </c>
      <c r="Q12">
        <v>1</v>
      </c>
      <c r="R12">
        <v>2</v>
      </c>
      <c r="V12">
        <v>11</v>
      </c>
    </row>
    <row r="13" spans="1:22" x14ac:dyDescent="0.2">
      <c r="A13" s="14" t="s">
        <v>1558</v>
      </c>
      <c r="H13">
        <v>1</v>
      </c>
      <c r="K13">
        <v>1</v>
      </c>
      <c r="N13">
        <v>1</v>
      </c>
      <c r="V13">
        <v>3</v>
      </c>
    </row>
    <row r="14" spans="1:22" x14ac:dyDescent="0.2">
      <c r="A14" s="14" t="s">
        <v>1574</v>
      </c>
      <c r="F14">
        <v>1</v>
      </c>
      <c r="Q14">
        <v>1</v>
      </c>
      <c r="V14">
        <v>2</v>
      </c>
    </row>
    <row r="15" spans="1:22" x14ac:dyDescent="0.2">
      <c r="A15" s="14" t="s">
        <v>1575</v>
      </c>
      <c r="L15">
        <v>1</v>
      </c>
      <c r="V15">
        <v>1</v>
      </c>
    </row>
    <row r="16" spans="1:22" x14ac:dyDescent="0.2">
      <c r="A16" s="14" t="s">
        <v>1576</v>
      </c>
      <c r="L16">
        <v>1</v>
      </c>
      <c r="V16">
        <v>1</v>
      </c>
    </row>
    <row r="17" spans="1:22" x14ac:dyDescent="0.2">
      <c r="A17" s="14" t="s">
        <v>1577</v>
      </c>
      <c r="H17">
        <v>1</v>
      </c>
      <c r="V17">
        <v>1</v>
      </c>
    </row>
    <row r="18" spans="1:22" x14ac:dyDescent="0.2">
      <c r="A18" s="14" t="s">
        <v>1578</v>
      </c>
      <c r="G18">
        <v>1</v>
      </c>
      <c r="J18">
        <v>1</v>
      </c>
      <c r="V18">
        <v>2</v>
      </c>
    </row>
    <row r="19" spans="1:22" x14ac:dyDescent="0.2">
      <c r="A19" s="14" t="s">
        <v>8</v>
      </c>
      <c r="T19">
        <v>4</v>
      </c>
      <c r="U19">
        <v>1</v>
      </c>
      <c r="V19">
        <v>5</v>
      </c>
    </row>
    <row r="20" spans="1:22" x14ac:dyDescent="0.2">
      <c r="A20" s="14" t="s">
        <v>294</v>
      </c>
      <c r="N20">
        <v>1</v>
      </c>
      <c r="Q20">
        <v>1</v>
      </c>
      <c r="V20">
        <v>2</v>
      </c>
    </row>
    <row r="21" spans="1:22" x14ac:dyDescent="0.2">
      <c r="A21" s="14" t="s">
        <v>1559</v>
      </c>
      <c r="Q21">
        <v>3</v>
      </c>
      <c r="V21">
        <v>3</v>
      </c>
    </row>
    <row r="22" spans="1:22" x14ac:dyDescent="0.2">
      <c r="A22" s="14" t="s">
        <v>1582</v>
      </c>
      <c r="Q22">
        <v>1</v>
      </c>
      <c r="V22">
        <v>1</v>
      </c>
    </row>
    <row r="23" spans="1:22" x14ac:dyDescent="0.2">
      <c r="A23" s="14" t="s">
        <v>1583</v>
      </c>
      <c r="F23">
        <v>1</v>
      </c>
      <c r="V23">
        <v>1</v>
      </c>
    </row>
    <row r="24" spans="1:22" x14ac:dyDescent="0.2">
      <c r="A24" s="14" t="s">
        <v>1584</v>
      </c>
      <c r="O24">
        <v>1</v>
      </c>
      <c r="V24">
        <v>1</v>
      </c>
    </row>
    <row r="25" spans="1:22" x14ac:dyDescent="0.2">
      <c r="A25" s="14" t="s">
        <v>1585</v>
      </c>
      <c r="G25">
        <v>1</v>
      </c>
      <c r="O25">
        <v>1</v>
      </c>
      <c r="Q25">
        <v>1</v>
      </c>
      <c r="V25">
        <v>3</v>
      </c>
    </row>
    <row r="26" spans="1:22" x14ac:dyDescent="0.2">
      <c r="A26" s="14" t="s">
        <v>1553</v>
      </c>
      <c r="F26">
        <v>1</v>
      </c>
      <c r="V26">
        <v>1</v>
      </c>
    </row>
    <row r="27" spans="1:22" x14ac:dyDescent="0.2">
      <c r="A27" s="14" t="s">
        <v>1589</v>
      </c>
      <c r="P27">
        <v>1</v>
      </c>
      <c r="V27">
        <v>1</v>
      </c>
    </row>
    <row r="28" spans="1:22" x14ac:dyDescent="0.2">
      <c r="A28" s="14" t="s">
        <v>1468</v>
      </c>
      <c r="B28">
        <v>2</v>
      </c>
      <c r="C28">
        <v>9</v>
      </c>
      <c r="D28">
        <v>1</v>
      </c>
      <c r="E28">
        <v>4</v>
      </c>
      <c r="F28">
        <v>16</v>
      </c>
      <c r="G28">
        <v>10</v>
      </c>
      <c r="H28">
        <v>23</v>
      </c>
      <c r="I28">
        <v>4</v>
      </c>
      <c r="J28">
        <v>20</v>
      </c>
      <c r="K28">
        <v>2</v>
      </c>
      <c r="L28">
        <v>14</v>
      </c>
      <c r="M28">
        <v>1</v>
      </c>
      <c r="N28">
        <v>11</v>
      </c>
      <c r="O28">
        <v>24</v>
      </c>
      <c r="P28">
        <v>3</v>
      </c>
      <c r="Q28">
        <v>51</v>
      </c>
      <c r="R28">
        <v>9</v>
      </c>
      <c r="S28">
        <v>6</v>
      </c>
      <c r="T28">
        <v>4</v>
      </c>
      <c r="U28">
        <v>1</v>
      </c>
      <c r="V28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D39F-20DF-7C46-AF97-941DDB18758C}">
  <dimension ref="A1:Q293"/>
  <sheetViews>
    <sheetView workbookViewId="0">
      <selection activeCell="H95" sqref="H95"/>
    </sheetView>
  </sheetViews>
  <sheetFormatPr baseColWidth="10" defaultRowHeight="16" x14ac:dyDescent="0.2"/>
  <cols>
    <col min="1" max="5" width="16.33203125" style="1" customWidth="1"/>
    <col min="6" max="6" width="10.83203125" style="1"/>
  </cols>
  <sheetData>
    <row r="1" spans="1:17" ht="34" x14ac:dyDescent="0.2">
      <c r="A1" s="3" t="s">
        <v>0</v>
      </c>
      <c r="B1" s="3" t="s">
        <v>1460</v>
      </c>
      <c r="C1" s="12" t="s">
        <v>1523</v>
      </c>
      <c r="D1" s="3" t="s">
        <v>2</v>
      </c>
      <c r="E1" s="4" t="s">
        <v>1522</v>
      </c>
      <c r="F1" s="4" t="s">
        <v>1560</v>
      </c>
    </row>
    <row r="2" spans="1:17" ht="17" x14ac:dyDescent="0.2">
      <c r="A2" s="5" t="s">
        <v>29</v>
      </c>
      <c r="B2" s="5">
        <v>22</v>
      </c>
      <c r="C2" s="1">
        <v>2022</v>
      </c>
      <c r="D2" s="5" t="s">
        <v>478</v>
      </c>
      <c r="E2" s="5" t="s">
        <v>31</v>
      </c>
      <c r="F2" s="1" t="s">
        <v>1561</v>
      </c>
      <c r="O2" t="s">
        <v>2</v>
      </c>
      <c r="P2" t="s">
        <v>1529</v>
      </c>
      <c r="Q2" t="s">
        <v>1528</v>
      </c>
    </row>
    <row r="3" spans="1:17" ht="17" x14ac:dyDescent="0.2">
      <c r="A3" s="5" t="s">
        <v>89</v>
      </c>
      <c r="B3" s="5">
        <v>10.7</v>
      </c>
      <c r="C3" s="1">
        <v>2022</v>
      </c>
      <c r="D3" s="5" t="s">
        <v>1508</v>
      </c>
      <c r="E3" s="5" t="s">
        <v>31</v>
      </c>
      <c r="F3" s="1" t="s">
        <v>1561</v>
      </c>
      <c r="J3" t="s">
        <v>2</v>
      </c>
      <c r="K3" t="s">
        <v>1529</v>
      </c>
      <c r="L3" t="s">
        <v>1530</v>
      </c>
      <c r="O3" t="s">
        <v>7</v>
      </c>
      <c r="P3" t="s">
        <v>1552</v>
      </c>
      <c r="Q3">
        <v>2</v>
      </c>
    </row>
    <row r="4" spans="1:17" ht="17" x14ac:dyDescent="0.2">
      <c r="A4" s="5" t="s">
        <v>121</v>
      </c>
      <c r="B4" s="5">
        <v>9.6</v>
      </c>
      <c r="C4" s="1">
        <v>2021</v>
      </c>
      <c r="D4" s="5" t="s">
        <v>123</v>
      </c>
      <c r="E4" s="5" t="s">
        <v>31</v>
      </c>
      <c r="F4" s="1" t="s">
        <v>1562</v>
      </c>
      <c r="J4" t="s">
        <v>1462</v>
      </c>
      <c r="K4" t="s">
        <v>1535</v>
      </c>
      <c r="L4">
        <v>1</v>
      </c>
      <c r="O4" t="s">
        <v>1462</v>
      </c>
      <c r="P4" t="s">
        <v>1552</v>
      </c>
      <c r="Q4">
        <v>7</v>
      </c>
    </row>
    <row r="5" spans="1:17" ht="17" x14ac:dyDescent="0.2">
      <c r="A5" s="5" t="s">
        <v>159</v>
      </c>
      <c r="B5" s="5">
        <v>8</v>
      </c>
      <c r="C5" s="1">
        <v>2021</v>
      </c>
      <c r="D5" s="5" t="s">
        <v>47</v>
      </c>
      <c r="E5" s="5" t="s">
        <v>31</v>
      </c>
      <c r="F5" s="1" t="s">
        <v>1563</v>
      </c>
      <c r="J5" t="s">
        <v>1516</v>
      </c>
      <c r="K5" t="s">
        <v>1531</v>
      </c>
      <c r="L5">
        <v>1</v>
      </c>
      <c r="O5" t="s">
        <v>1512</v>
      </c>
      <c r="P5" t="s">
        <v>1552</v>
      </c>
      <c r="Q5">
        <v>15</v>
      </c>
    </row>
    <row r="6" spans="1:17" ht="34" x14ac:dyDescent="0.2">
      <c r="A6" s="5" t="s">
        <v>177</v>
      </c>
      <c r="B6" s="5">
        <v>7.5</v>
      </c>
      <c r="C6" s="1">
        <v>2021</v>
      </c>
      <c r="D6" s="5" t="s">
        <v>1463</v>
      </c>
      <c r="E6" s="5" t="s">
        <v>31</v>
      </c>
      <c r="F6" s="1" t="s">
        <v>1561</v>
      </c>
      <c r="J6" t="s">
        <v>1516</v>
      </c>
      <c r="K6" t="s">
        <v>1536</v>
      </c>
      <c r="L6">
        <v>1</v>
      </c>
      <c r="O6" t="s">
        <v>1512</v>
      </c>
      <c r="P6" t="s">
        <v>1553</v>
      </c>
      <c r="Q6">
        <v>2</v>
      </c>
    </row>
    <row r="7" spans="1:17" ht="17" x14ac:dyDescent="0.2">
      <c r="A7" s="5" t="s">
        <v>181</v>
      </c>
      <c r="B7" s="5">
        <v>7.3</v>
      </c>
      <c r="C7" s="1">
        <v>2021</v>
      </c>
      <c r="D7" s="5" t="s">
        <v>150</v>
      </c>
      <c r="E7" s="5" t="s">
        <v>31</v>
      </c>
      <c r="F7" s="1" t="s">
        <v>1561</v>
      </c>
      <c r="J7" t="s">
        <v>1059</v>
      </c>
      <c r="K7" t="s">
        <v>1531</v>
      </c>
      <c r="L7">
        <v>4</v>
      </c>
      <c r="O7" t="s">
        <v>1509</v>
      </c>
      <c r="P7" t="s">
        <v>1552</v>
      </c>
      <c r="Q7">
        <v>7</v>
      </c>
    </row>
    <row r="8" spans="1:17" ht="34" x14ac:dyDescent="0.2">
      <c r="A8" s="5" t="s">
        <v>212</v>
      </c>
      <c r="B8" s="5">
        <v>6.4</v>
      </c>
      <c r="C8" s="1">
        <v>2022</v>
      </c>
      <c r="D8" s="5" t="s">
        <v>1463</v>
      </c>
      <c r="E8" s="5" t="s">
        <v>31</v>
      </c>
      <c r="F8" s="1" t="s">
        <v>1561</v>
      </c>
      <c r="J8" t="s">
        <v>1059</v>
      </c>
      <c r="K8" t="s">
        <v>1533</v>
      </c>
      <c r="L8">
        <v>3</v>
      </c>
      <c r="O8" t="s">
        <v>1509</v>
      </c>
      <c r="P8" t="s">
        <v>1551</v>
      </c>
      <c r="Q8">
        <v>2</v>
      </c>
    </row>
    <row r="9" spans="1:17" ht="17" x14ac:dyDescent="0.2">
      <c r="A9" s="5" t="s">
        <v>237</v>
      </c>
      <c r="B9" s="5">
        <v>5.6</v>
      </c>
      <c r="C9" s="1">
        <v>2021</v>
      </c>
      <c r="D9" s="5" t="s">
        <v>55</v>
      </c>
      <c r="E9" s="5" t="s">
        <v>31</v>
      </c>
      <c r="F9" s="1" t="s">
        <v>1563</v>
      </c>
      <c r="J9" t="s">
        <v>1059</v>
      </c>
      <c r="K9" t="s">
        <v>1534</v>
      </c>
      <c r="L9">
        <v>4</v>
      </c>
      <c r="O9" t="s">
        <v>478</v>
      </c>
      <c r="P9" t="s">
        <v>1552</v>
      </c>
      <c r="Q9">
        <v>4</v>
      </c>
    </row>
    <row r="10" spans="1:17" ht="34" x14ac:dyDescent="0.2">
      <c r="A10" s="5" t="s">
        <v>244</v>
      </c>
      <c r="B10" s="5">
        <v>5.5</v>
      </c>
      <c r="C10" s="1">
        <v>2020</v>
      </c>
      <c r="D10" s="5" t="s">
        <v>1463</v>
      </c>
      <c r="E10" s="5" t="s">
        <v>31</v>
      </c>
      <c r="F10" s="1" t="s">
        <v>1561</v>
      </c>
      <c r="J10" t="s">
        <v>1059</v>
      </c>
      <c r="K10" t="s">
        <v>1536</v>
      </c>
      <c r="L10">
        <v>5</v>
      </c>
      <c r="O10" t="s">
        <v>1059</v>
      </c>
      <c r="P10" t="s">
        <v>1552</v>
      </c>
      <c r="Q10">
        <v>13</v>
      </c>
    </row>
    <row r="11" spans="1:17" ht="17" x14ac:dyDescent="0.2">
      <c r="A11" s="5" t="s">
        <v>278</v>
      </c>
      <c r="B11" s="5">
        <v>5</v>
      </c>
      <c r="C11" s="1">
        <v>2021</v>
      </c>
      <c r="D11" s="5" t="s">
        <v>1059</v>
      </c>
      <c r="E11" s="5" t="s">
        <v>31</v>
      </c>
      <c r="F11" s="1" t="s">
        <v>1564</v>
      </c>
      <c r="J11" t="s">
        <v>1059</v>
      </c>
      <c r="K11" t="s">
        <v>1537</v>
      </c>
      <c r="L11">
        <v>2</v>
      </c>
      <c r="O11" t="s">
        <v>1059</v>
      </c>
      <c r="P11" t="s">
        <v>1551</v>
      </c>
      <c r="Q11">
        <v>9</v>
      </c>
    </row>
    <row r="12" spans="1:17" ht="17" x14ac:dyDescent="0.2">
      <c r="A12" s="5" t="s">
        <v>281</v>
      </c>
      <c r="B12" s="5">
        <v>5</v>
      </c>
      <c r="C12" s="1">
        <v>2022</v>
      </c>
      <c r="D12" s="5" t="s">
        <v>150</v>
      </c>
      <c r="E12" s="5" t="s">
        <v>31</v>
      </c>
      <c r="F12" s="1" t="s">
        <v>1561</v>
      </c>
      <c r="J12" t="s">
        <v>478</v>
      </c>
      <c r="K12" t="s">
        <v>1531</v>
      </c>
      <c r="L12">
        <v>3</v>
      </c>
      <c r="O12" t="s">
        <v>1059</v>
      </c>
      <c r="P12" t="s">
        <v>1554</v>
      </c>
      <c r="Q12">
        <v>2</v>
      </c>
    </row>
    <row r="13" spans="1:17" ht="17" x14ac:dyDescent="0.2">
      <c r="A13" s="5" t="s">
        <v>306</v>
      </c>
      <c r="B13" s="5">
        <v>4.9000000000000004</v>
      </c>
      <c r="C13" s="1">
        <v>2021</v>
      </c>
      <c r="D13" s="5" t="s">
        <v>1059</v>
      </c>
      <c r="E13" s="5" t="s">
        <v>31</v>
      </c>
      <c r="F13" s="1" t="s">
        <v>1561</v>
      </c>
      <c r="J13" t="s">
        <v>478</v>
      </c>
      <c r="K13" t="s">
        <v>1533</v>
      </c>
      <c r="L13">
        <v>1</v>
      </c>
      <c r="O13" t="s">
        <v>1463</v>
      </c>
      <c r="P13" t="s">
        <v>1552</v>
      </c>
      <c r="Q13">
        <v>12</v>
      </c>
    </row>
    <row r="14" spans="1:17" ht="17" x14ac:dyDescent="0.2">
      <c r="A14" s="5" t="s">
        <v>356</v>
      </c>
      <c r="B14" s="5">
        <v>4</v>
      </c>
      <c r="C14" s="1">
        <v>2021</v>
      </c>
      <c r="D14" s="5" t="s">
        <v>22</v>
      </c>
      <c r="E14" s="5" t="s">
        <v>31</v>
      </c>
      <c r="F14" s="1" t="s">
        <v>1563</v>
      </c>
      <c r="J14" t="s">
        <v>478</v>
      </c>
      <c r="K14" t="s">
        <v>1536</v>
      </c>
      <c r="L14">
        <v>2</v>
      </c>
      <c r="O14" t="s">
        <v>1463</v>
      </c>
      <c r="P14" t="s">
        <v>1551</v>
      </c>
      <c r="Q14">
        <v>6</v>
      </c>
    </row>
    <row r="15" spans="1:17" ht="17" x14ac:dyDescent="0.2">
      <c r="A15" s="5" t="s">
        <v>394</v>
      </c>
      <c r="B15" s="5">
        <v>3.7</v>
      </c>
      <c r="C15" s="1">
        <v>2021</v>
      </c>
      <c r="D15" s="5" t="s">
        <v>22</v>
      </c>
      <c r="E15" s="5" t="s">
        <v>31</v>
      </c>
      <c r="F15" s="1" t="s">
        <v>1561</v>
      </c>
      <c r="J15" t="s">
        <v>478</v>
      </c>
      <c r="K15" t="s">
        <v>1537</v>
      </c>
      <c r="L15">
        <v>2</v>
      </c>
      <c r="O15" t="s">
        <v>55</v>
      </c>
      <c r="P15" t="s">
        <v>1552</v>
      </c>
      <c r="Q15">
        <v>6</v>
      </c>
    </row>
    <row r="16" spans="1:17" ht="17" x14ac:dyDescent="0.2">
      <c r="A16" s="5" t="s">
        <v>1525</v>
      </c>
      <c r="B16" s="5">
        <v>3.5</v>
      </c>
      <c r="C16" s="1">
        <v>2021</v>
      </c>
      <c r="D16" s="5" t="s">
        <v>55</v>
      </c>
      <c r="E16" s="5" t="s">
        <v>31</v>
      </c>
      <c r="F16" s="1" t="s">
        <v>1565</v>
      </c>
      <c r="J16" t="s">
        <v>1463</v>
      </c>
      <c r="K16" t="s">
        <v>1531</v>
      </c>
      <c r="L16">
        <v>7</v>
      </c>
      <c r="O16" t="s">
        <v>55</v>
      </c>
      <c r="P16" t="s">
        <v>1555</v>
      </c>
      <c r="Q16">
        <v>2</v>
      </c>
    </row>
    <row r="17" spans="1:17" ht="17" x14ac:dyDescent="0.2">
      <c r="A17" s="5" t="s">
        <v>421</v>
      </c>
      <c r="B17" s="5">
        <v>3.3</v>
      </c>
      <c r="C17" s="1">
        <v>2021</v>
      </c>
      <c r="D17" s="5" t="s">
        <v>1059</v>
      </c>
      <c r="E17" s="5" t="s">
        <v>31</v>
      </c>
      <c r="F17" s="1" t="s">
        <v>1562</v>
      </c>
      <c r="J17" t="s">
        <v>1463</v>
      </c>
      <c r="K17" t="s">
        <v>1533</v>
      </c>
      <c r="L17">
        <v>1</v>
      </c>
      <c r="O17" t="s">
        <v>55</v>
      </c>
      <c r="P17" t="s">
        <v>1551</v>
      </c>
      <c r="Q17">
        <v>3</v>
      </c>
    </row>
    <row r="18" spans="1:17" ht="17" x14ac:dyDescent="0.2">
      <c r="A18" s="5" t="s">
        <v>437</v>
      </c>
      <c r="B18" s="5">
        <v>3.4</v>
      </c>
      <c r="C18" s="1">
        <v>2021</v>
      </c>
      <c r="D18" s="5" t="s">
        <v>478</v>
      </c>
      <c r="E18" s="5" t="s">
        <v>31</v>
      </c>
      <c r="F18" s="1" t="s">
        <v>1561</v>
      </c>
      <c r="J18" t="s">
        <v>1463</v>
      </c>
      <c r="K18" t="s">
        <v>1534</v>
      </c>
      <c r="L18">
        <v>5</v>
      </c>
      <c r="O18" t="s">
        <v>1510</v>
      </c>
      <c r="P18" t="s">
        <v>1552</v>
      </c>
      <c r="Q18">
        <v>7</v>
      </c>
    </row>
    <row r="19" spans="1:17" ht="17" x14ac:dyDescent="0.2">
      <c r="A19" s="5" t="s">
        <v>454</v>
      </c>
      <c r="B19" s="5">
        <v>3.2</v>
      </c>
      <c r="C19" s="1">
        <v>2021</v>
      </c>
      <c r="D19" s="5" t="s">
        <v>478</v>
      </c>
      <c r="E19" s="5" t="s">
        <v>31</v>
      </c>
      <c r="F19" s="1" t="s">
        <v>1563</v>
      </c>
      <c r="J19" t="s">
        <v>1463</v>
      </c>
      <c r="K19" t="s">
        <v>1536</v>
      </c>
      <c r="L19">
        <v>9</v>
      </c>
      <c r="O19" t="s">
        <v>1510</v>
      </c>
      <c r="P19" t="s">
        <v>1551</v>
      </c>
      <c r="Q19">
        <v>2</v>
      </c>
    </row>
    <row r="20" spans="1:17" ht="17" x14ac:dyDescent="0.2">
      <c r="A20" s="5" t="s">
        <v>466</v>
      </c>
      <c r="B20" s="5">
        <v>3.1</v>
      </c>
      <c r="C20" s="1">
        <v>2021</v>
      </c>
      <c r="D20" s="5" t="s">
        <v>1059</v>
      </c>
      <c r="E20" s="5" t="s">
        <v>31</v>
      </c>
      <c r="F20" s="1" t="s">
        <v>1561</v>
      </c>
      <c r="J20" t="s">
        <v>1463</v>
      </c>
      <c r="K20" t="s">
        <v>1537</v>
      </c>
      <c r="L20">
        <v>1</v>
      </c>
      <c r="O20" t="s">
        <v>1461</v>
      </c>
      <c r="P20" t="s">
        <v>1552</v>
      </c>
      <c r="Q20">
        <v>13</v>
      </c>
    </row>
    <row r="21" spans="1:17" ht="34" x14ac:dyDescent="0.2">
      <c r="A21" s="5" t="s">
        <v>490</v>
      </c>
      <c r="B21" s="5">
        <v>3</v>
      </c>
      <c r="C21" s="1">
        <v>2021</v>
      </c>
      <c r="D21" s="5" t="s">
        <v>1463</v>
      </c>
      <c r="E21" s="5" t="s">
        <v>31</v>
      </c>
      <c r="F21" s="1" t="s">
        <v>1561</v>
      </c>
      <c r="J21" t="s">
        <v>1508</v>
      </c>
      <c r="K21" t="s">
        <v>1533</v>
      </c>
      <c r="L21">
        <v>2</v>
      </c>
      <c r="O21" t="s">
        <v>1461</v>
      </c>
      <c r="P21" t="s">
        <v>1556</v>
      </c>
      <c r="Q21">
        <v>2</v>
      </c>
    </row>
    <row r="22" spans="1:17" ht="34" x14ac:dyDescent="0.2">
      <c r="A22" s="5" t="s">
        <v>502</v>
      </c>
      <c r="B22" s="5">
        <v>5</v>
      </c>
      <c r="C22" s="1">
        <v>2022</v>
      </c>
      <c r="D22" s="5" t="s">
        <v>1463</v>
      </c>
      <c r="E22" s="5" t="s">
        <v>31</v>
      </c>
      <c r="F22" s="1" t="s">
        <v>1566</v>
      </c>
      <c r="J22" t="s">
        <v>1508</v>
      </c>
      <c r="K22" t="s">
        <v>1536</v>
      </c>
      <c r="L22">
        <v>1</v>
      </c>
      <c r="O22" t="s">
        <v>1461</v>
      </c>
      <c r="P22" t="s">
        <v>1551</v>
      </c>
      <c r="Q22">
        <v>6</v>
      </c>
    </row>
    <row r="23" spans="1:17" ht="34" x14ac:dyDescent="0.2">
      <c r="A23" s="5" t="s">
        <v>513</v>
      </c>
      <c r="B23" s="5">
        <v>3</v>
      </c>
      <c r="C23" s="1">
        <v>2021</v>
      </c>
      <c r="D23" s="5" t="s">
        <v>1463</v>
      </c>
      <c r="E23" s="5" t="s">
        <v>31</v>
      </c>
      <c r="F23" s="1" t="s">
        <v>1563</v>
      </c>
      <c r="J23" t="s">
        <v>55</v>
      </c>
      <c r="K23" t="s">
        <v>1531</v>
      </c>
      <c r="L23">
        <v>2</v>
      </c>
      <c r="O23" t="s">
        <v>144</v>
      </c>
      <c r="P23" t="s">
        <v>1552</v>
      </c>
      <c r="Q23">
        <v>2</v>
      </c>
    </row>
    <row r="24" spans="1:17" ht="34" x14ac:dyDescent="0.2">
      <c r="A24" s="5" t="s">
        <v>534</v>
      </c>
      <c r="B24" s="5">
        <v>2.8</v>
      </c>
      <c r="C24" s="1">
        <v>2021</v>
      </c>
      <c r="D24" s="5" t="s">
        <v>1463</v>
      </c>
      <c r="E24" s="5" t="s">
        <v>31</v>
      </c>
      <c r="F24" s="1" t="s">
        <v>1564</v>
      </c>
      <c r="J24" t="s">
        <v>55</v>
      </c>
      <c r="K24" t="s">
        <v>1533</v>
      </c>
      <c r="L24">
        <v>1</v>
      </c>
      <c r="O24" t="s">
        <v>22</v>
      </c>
      <c r="P24" t="s">
        <v>1552</v>
      </c>
      <c r="Q24">
        <v>47</v>
      </c>
    </row>
    <row r="25" spans="1:17" ht="17" x14ac:dyDescent="0.2">
      <c r="A25" s="5" t="s">
        <v>543</v>
      </c>
      <c r="B25" s="5">
        <v>2.8</v>
      </c>
      <c r="C25" s="1">
        <v>2021</v>
      </c>
      <c r="D25" s="5" t="s">
        <v>123</v>
      </c>
      <c r="E25" s="5" t="s">
        <v>31</v>
      </c>
      <c r="F25" s="1" t="s">
        <v>1562</v>
      </c>
      <c r="J25" t="s">
        <v>55</v>
      </c>
      <c r="K25" t="s">
        <v>1534</v>
      </c>
      <c r="L25">
        <v>2</v>
      </c>
      <c r="O25" t="s">
        <v>22</v>
      </c>
      <c r="P25" t="s">
        <v>1551</v>
      </c>
      <c r="Q25">
        <v>7</v>
      </c>
    </row>
    <row r="26" spans="1:17" ht="17" x14ac:dyDescent="0.2">
      <c r="A26" s="5" t="s">
        <v>586</v>
      </c>
      <c r="B26" s="5">
        <v>2.5</v>
      </c>
      <c r="C26" s="1">
        <v>2021</v>
      </c>
      <c r="D26" s="5" t="s">
        <v>1059</v>
      </c>
      <c r="E26" s="5" t="s">
        <v>31</v>
      </c>
      <c r="F26" s="1" t="s">
        <v>1563</v>
      </c>
      <c r="J26" t="s">
        <v>55</v>
      </c>
      <c r="K26" t="s">
        <v>1536</v>
      </c>
      <c r="L26">
        <v>2</v>
      </c>
      <c r="O26" t="s">
        <v>22</v>
      </c>
      <c r="P26" t="s">
        <v>1557</v>
      </c>
      <c r="Q26">
        <v>2</v>
      </c>
    </row>
    <row r="27" spans="1:17" ht="17" x14ac:dyDescent="0.2">
      <c r="A27" s="5" t="s">
        <v>591</v>
      </c>
      <c r="B27" s="5">
        <v>2.5</v>
      </c>
      <c r="C27" s="1">
        <v>2021</v>
      </c>
      <c r="D27" s="5" t="s">
        <v>1059</v>
      </c>
      <c r="E27" s="5" t="s">
        <v>31</v>
      </c>
      <c r="F27" s="1" t="s">
        <v>1562</v>
      </c>
      <c r="J27" t="s">
        <v>1532</v>
      </c>
      <c r="K27" t="s">
        <v>1531</v>
      </c>
      <c r="L27">
        <v>1</v>
      </c>
      <c r="O27" t="s">
        <v>22</v>
      </c>
      <c r="P27" t="s">
        <v>1558</v>
      </c>
      <c r="Q27">
        <v>2</v>
      </c>
    </row>
    <row r="28" spans="1:17" ht="17" x14ac:dyDescent="0.2">
      <c r="A28" s="5" t="s">
        <v>612</v>
      </c>
      <c r="B28" s="5">
        <v>2.2999999999999998</v>
      </c>
      <c r="C28" s="1">
        <v>2021</v>
      </c>
      <c r="D28" s="5" t="s">
        <v>22</v>
      </c>
      <c r="E28" s="5" t="s">
        <v>31</v>
      </c>
      <c r="F28" s="1" t="s">
        <v>1561</v>
      </c>
      <c r="J28" t="s">
        <v>1532</v>
      </c>
      <c r="K28" t="s">
        <v>1533</v>
      </c>
      <c r="L28">
        <v>1</v>
      </c>
      <c r="O28" t="s">
        <v>22</v>
      </c>
      <c r="P28" t="s">
        <v>1559</v>
      </c>
      <c r="Q28">
        <v>2</v>
      </c>
    </row>
    <row r="29" spans="1:17" ht="34" x14ac:dyDescent="0.2">
      <c r="A29" s="5" t="s">
        <v>731</v>
      </c>
      <c r="B29" s="5">
        <v>2</v>
      </c>
      <c r="C29" s="1">
        <v>2021</v>
      </c>
      <c r="D29" s="5" t="s">
        <v>1463</v>
      </c>
      <c r="E29" s="5" t="s">
        <v>31</v>
      </c>
      <c r="F29" s="1" t="s">
        <v>1561</v>
      </c>
      <c r="J29" t="s">
        <v>1532</v>
      </c>
      <c r="K29" t="s">
        <v>1534</v>
      </c>
      <c r="L29">
        <v>1</v>
      </c>
      <c r="O29" t="s">
        <v>22</v>
      </c>
      <c r="P29" t="s">
        <v>1554</v>
      </c>
      <c r="Q29">
        <v>3</v>
      </c>
    </row>
    <row r="30" spans="1:17" ht="17" x14ac:dyDescent="0.2">
      <c r="A30" s="5" t="s">
        <v>755</v>
      </c>
      <c r="B30" s="5">
        <v>1.9</v>
      </c>
      <c r="C30" s="1">
        <v>2021</v>
      </c>
      <c r="D30" s="5" t="s">
        <v>1516</v>
      </c>
      <c r="E30" s="5" t="s">
        <v>31</v>
      </c>
      <c r="F30" s="1" t="s">
        <v>1561</v>
      </c>
      <c r="J30" t="s">
        <v>372</v>
      </c>
      <c r="K30" t="s">
        <v>1533</v>
      </c>
      <c r="L30">
        <v>1</v>
      </c>
      <c r="O30" t="s">
        <v>47</v>
      </c>
      <c r="P30" t="s">
        <v>1552</v>
      </c>
      <c r="Q30">
        <v>5</v>
      </c>
    </row>
    <row r="31" spans="1:17" ht="34" x14ac:dyDescent="0.2">
      <c r="A31" s="5" t="s">
        <v>772</v>
      </c>
      <c r="B31" s="5">
        <v>1.8</v>
      </c>
      <c r="C31" s="1">
        <v>2018</v>
      </c>
      <c r="D31" s="5" t="s">
        <v>1463</v>
      </c>
      <c r="E31" s="5" t="s">
        <v>31</v>
      </c>
      <c r="F31" s="1" t="s">
        <v>1563</v>
      </c>
      <c r="J31" t="s">
        <v>55</v>
      </c>
      <c r="K31" t="s">
        <v>1534</v>
      </c>
      <c r="L31">
        <v>1</v>
      </c>
      <c r="O31" t="s">
        <v>150</v>
      </c>
      <c r="P31" t="s">
        <v>1552</v>
      </c>
      <c r="Q31">
        <v>4</v>
      </c>
    </row>
    <row r="32" spans="1:17" ht="17" x14ac:dyDescent="0.2">
      <c r="A32" s="5" t="s">
        <v>791</v>
      </c>
      <c r="B32" s="5">
        <v>1.75</v>
      </c>
      <c r="C32" s="1">
        <v>2021</v>
      </c>
      <c r="D32" s="5" t="s">
        <v>1059</v>
      </c>
      <c r="E32" s="5" t="s">
        <v>31</v>
      </c>
      <c r="F32" s="1" t="s">
        <v>1562</v>
      </c>
      <c r="J32" t="s">
        <v>55</v>
      </c>
      <c r="K32" t="s">
        <v>1536</v>
      </c>
      <c r="L32">
        <v>1</v>
      </c>
      <c r="O32" t="s">
        <v>150</v>
      </c>
      <c r="P32" t="s">
        <v>1551</v>
      </c>
      <c r="Q32">
        <v>3</v>
      </c>
    </row>
    <row r="33" spans="1:12" ht="17" x14ac:dyDescent="0.2">
      <c r="A33" s="5" t="s">
        <v>856</v>
      </c>
      <c r="B33" s="5">
        <v>1.56</v>
      </c>
      <c r="C33" s="1">
        <v>2021</v>
      </c>
      <c r="D33" s="5" t="s">
        <v>1461</v>
      </c>
      <c r="E33" s="5" t="s">
        <v>31</v>
      </c>
      <c r="F33" s="1" t="s">
        <v>1561</v>
      </c>
      <c r="J33" t="s">
        <v>33</v>
      </c>
      <c r="K33" t="s">
        <v>1534</v>
      </c>
      <c r="L33">
        <v>2</v>
      </c>
    </row>
    <row r="34" spans="1:12" ht="34" x14ac:dyDescent="0.2">
      <c r="A34" s="5" t="s">
        <v>910</v>
      </c>
      <c r="B34" s="5">
        <v>1.45</v>
      </c>
      <c r="C34" s="1">
        <v>2021</v>
      </c>
      <c r="D34" s="5" t="s">
        <v>1463</v>
      </c>
      <c r="E34" s="5" t="s">
        <v>31</v>
      </c>
      <c r="F34" s="1" t="s">
        <v>1561</v>
      </c>
      <c r="J34" t="s">
        <v>1461</v>
      </c>
      <c r="K34" t="s">
        <v>1531</v>
      </c>
      <c r="L34">
        <v>3</v>
      </c>
    </row>
    <row r="35" spans="1:12" ht="34" x14ac:dyDescent="0.2">
      <c r="A35" s="5" t="s">
        <v>1517</v>
      </c>
      <c r="B35" s="5">
        <v>1.4</v>
      </c>
      <c r="C35" s="1">
        <v>2021</v>
      </c>
      <c r="D35" s="5" t="s">
        <v>1463</v>
      </c>
      <c r="E35" s="5" t="s">
        <v>31</v>
      </c>
      <c r="F35" s="1" t="s">
        <v>1567</v>
      </c>
      <c r="J35" t="s">
        <v>1461</v>
      </c>
      <c r="K35" t="s">
        <v>1533</v>
      </c>
      <c r="L35">
        <v>1</v>
      </c>
    </row>
    <row r="36" spans="1:12" ht="17" x14ac:dyDescent="0.2">
      <c r="A36" s="5" t="s">
        <v>935</v>
      </c>
      <c r="B36" s="5">
        <v>1.4</v>
      </c>
      <c r="C36" s="1">
        <v>2021</v>
      </c>
      <c r="D36" s="5" t="s">
        <v>55</v>
      </c>
      <c r="E36" s="5" t="s">
        <v>31</v>
      </c>
      <c r="F36" s="1" t="s">
        <v>1562</v>
      </c>
      <c r="J36" t="s">
        <v>1461</v>
      </c>
      <c r="K36" t="s">
        <v>1534</v>
      </c>
      <c r="L36">
        <v>1</v>
      </c>
    </row>
    <row r="37" spans="1:12" ht="17" x14ac:dyDescent="0.2">
      <c r="A37" s="5" t="s">
        <v>939</v>
      </c>
      <c r="B37" s="5">
        <v>1.4</v>
      </c>
      <c r="C37" s="1">
        <v>2021</v>
      </c>
      <c r="D37" s="5" t="s">
        <v>1508</v>
      </c>
      <c r="E37" s="5" t="s">
        <v>31</v>
      </c>
      <c r="F37" s="1" t="s">
        <v>1563</v>
      </c>
      <c r="J37" t="s">
        <v>1461</v>
      </c>
      <c r="K37" t="s">
        <v>1536</v>
      </c>
      <c r="L37">
        <v>2</v>
      </c>
    </row>
    <row r="38" spans="1:12" ht="17" x14ac:dyDescent="0.2">
      <c r="A38" s="5" t="s">
        <v>951</v>
      </c>
      <c r="B38" s="5">
        <v>1.33</v>
      </c>
      <c r="C38" s="1">
        <v>2021</v>
      </c>
      <c r="D38" s="5" t="s">
        <v>1461</v>
      </c>
      <c r="E38" s="5" t="s">
        <v>31</v>
      </c>
      <c r="F38" s="1" t="s">
        <v>1561</v>
      </c>
      <c r="J38" t="s">
        <v>22</v>
      </c>
      <c r="K38" t="s">
        <v>1531</v>
      </c>
      <c r="L38">
        <v>7</v>
      </c>
    </row>
    <row r="39" spans="1:12" ht="17" x14ac:dyDescent="0.2">
      <c r="A39" s="5" t="s">
        <v>993</v>
      </c>
      <c r="B39" s="5">
        <v>1.2</v>
      </c>
      <c r="C39" s="1">
        <v>2022</v>
      </c>
      <c r="D39" s="5" t="s">
        <v>1461</v>
      </c>
      <c r="E39" s="5" t="s">
        <v>31</v>
      </c>
      <c r="F39" s="1" t="s">
        <v>1562</v>
      </c>
      <c r="J39" t="s">
        <v>22</v>
      </c>
      <c r="K39" t="s">
        <v>1533</v>
      </c>
      <c r="L39">
        <v>1</v>
      </c>
    </row>
    <row r="40" spans="1:12" ht="17" x14ac:dyDescent="0.2">
      <c r="A40" s="5" t="s">
        <v>1009</v>
      </c>
      <c r="B40" s="5">
        <v>1.2</v>
      </c>
      <c r="C40" s="1">
        <v>2021</v>
      </c>
      <c r="D40" s="5" t="s">
        <v>1059</v>
      </c>
      <c r="E40" s="5" t="s">
        <v>31</v>
      </c>
      <c r="F40" s="1" t="s">
        <v>1568</v>
      </c>
      <c r="J40" t="s">
        <v>22</v>
      </c>
      <c r="K40" t="s">
        <v>1534</v>
      </c>
      <c r="L40">
        <v>2</v>
      </c>
    </row>
    <row r="41" spans="1:12" ht="17" x14ac:dyDescent="0.2">
      <c r="A41" s="5" t="s">
        <v>1018</v>
      </c>
      <c r="B41" s="5">
        <v>1.2</v>
      </c>
      <c r="C41" s="1">
        <v>2021</v>
      </c>
      <c r="D41" s="5" t="s">
        <v>1059</v>
      </c>
      <c r="E41" s="5" t="s">
        <v>31</v>
      </c>
      <c r="F41" s="1" t="s">
        <v>1562</v>
      </c>
      <c r="J41" t="s">
        <v>22</v>
      </c>
      <c r="K41" t="s">
        <v>1535</v>
      </c>
      <c r="L41">
        <v>1</v>
      </c>
    </row>
    <row r="42" spans="1:12" ht="17" x14ac:dyDescent="0.2">
      <c r="A42" s="5" t="s">
        <v>1022</v>
      </c>
      <c r="B42" s="5">
        <v>1.2</v>
      </c>
      <c r="C42" s="1">
        <v>2020</v>
      </c>
      <c r="D42" s="5" t="s">
        <v>1059</v>
      </c>
      <c r="E42" s="5" t="s">
        <v>31</v>
      </c>
      <c r="F42" s="1" t="s">
        <v>1565</v>
      </c>
      <c r="J42" t="s">
        <v>22</v>
      </c>
      <c r="K42" t="s">
        <v>1536</v>
      </c>
      <c r="L42">
        <v>3</v>
      </c>
    </row>
    <row r="43" spans="1:12" ht="17" x14ac:dyDescent="0.2">
      <c r="A43" s="5" t="s">
        <v>1035</v>
      </c>
      <c r="B43" s="5">
        <v>1.2</v>
      </c>
      <c r="C43" s="1">
        <v>2021</v>
      </c>
      <c r="D43" s="5" t="s">
        <v>22</v>
      </c>
      <c r="E43" s="5" t="s">
        <v>31</v>
      </c>
      <c r="F43" s="1" t="s">
        <v>1565</v>
      </c>
      <c r="J43" t="s">
        <v>22</v>
      </c>
      <c r="K43" t="s">
        <v>1537</v>
      </c>
      <c r="L43">
        <v>1</v>
      </c>
    </row>
    <row r="44" spans="1:12" ht="17" x14ac:dyDescent="0.2">
      <c r="A44" s="5" t="s">
        <v>1037</v>
      </c>
      <c r="B44" s="5">
        <v>1.2</v>
      </c>
      <c r="C44" s="1">
        <v>2021</v>
      </c>
      <c r="D44" s="5" t="s">
        <v>1059</v>
      </c>
      <c r="E44" s="5" t="s">
        <v>31</v>
      </c>
      <c r="F44" s="1" t="s">
        <v>1563</v>
      </c>
      <c r="J44" t="s">
        <v>22</v>
      </c>
      <c r="K44" t="s">
        <v>1536</v>
      </c>
      <c r="L44">
        <v>3</v>
      </c>
    </row>
    <row r="45" spans="1:12" ht="17" x14ac:dyDescent="0.2">
      <c r="A45" s="5" t="s">
        <v>1042</v>
      </c>
      <c r="B45" s="5">
        <v>1.2</v>
      </c>
      <c r="C45" s="1">
        <v>2021</v>
      </c>
      <c r="D45" s="5" t="s">
        <v>478</v>
      </c>
      <c r="E45" s="5" t="s">
        <v>31</v>
      </c>
      <c r="F45" s="1" t="s">
        <v>1563</v>
      </c>
      <c r="J45" t="s">
        <v>47</v>
      </c>
      <c r="K45" t="s">
        <v>1531</v>
      </c>
      <c r="L45">
        <v>1</v>
      </c>
    </row>
    <row r="46" spans="1:12" ht="17" x14ac:dyDescent="0.2">
      <c r="A46" s="5" t="s">
        <v>1048</v>
      </c>
      <c r="B46" s="5">
        <v>1.1000000000000001</v>
      </c>
      <c r="C46" s="1">
        <v>2021</v>
      </c>
      <c r="D46" s="5" t="s">
        <v>55</v>
      </c>
      <c r="E46" s="5" t="s">
        <v>31</v>
      </c>
      <c r="F46" s="1" t="s">
        <v>1563</v>
      </c>
      <c r="J46" t="s">
        <v>47</v>
      </c>
      <c r="K46" t="s">
        <v>1533</v>
      </c>
      <c r="L46">
        <v>1</v>
      </c>
    </row>
    <row r="47" spans="1:12" ht="17" x14ac:dyDescent="0.2">
      <c r="A47" s="5" t="s">
        <v>1050</v>
      </c>
      <c r="B47" s="5">
        <v>1.1000000000000001</v>
      </c>
      <c r="C47" s="1">
        <v>2021</v>
      </c>
      <c r="D47" s="5" t="s">
        <v>1461</v>
      </c>
      <c r="E47" s="5" t="s">
        <v>31</v>
      </c>
      <c r="F47" s="1" t="s">
        <v>1561</v>
      </c>
    </row>
    <row r="48" spans="1:12" ht="17" x14ac:dyDescent="0.2">
      <c r="A48" s="5" t="s">
        <v>1055</v>
      </c>
      <c r="B48" s="5">
        <v>1.1000000000000001</v>
      </c>
      <c r="C48" s="1">
        <v>2021</v>
      </c>
      <c r="D48" s="5" t="s">
        <v>1516</v>
      </c>
      <c r="E48" s="5" t="s">
        <v>31</v>
      </c>
      <c r="F48" s="1" t="s">
        <v>1563</v>
      </c>
    </row>
    <row r="49" spans="1:6" ht="17" x14ac:dyDescent="0.2">
      <c r="A49" s="5" t="s">
        <v>1057</v>
      </c>
      <c r="B49" s="5">
        <v>1.1000000000000001</v>
      </c>
      <c r="C49" s="1">
        <v>2022</v>
      </c>
      <c r="D49" s="5" t="s">
        <v>1059</v>
      </c>
      <c r="E49" s="5" t="s">
        <v>31</v>
      </c>
      <c r="F49" s="1" t="s">
        <v>1563</v>
      </c>
    </row>
    <row r="50" spans="1:6" ht="17" x14ac:dyDescent="0.2">
      <c r="A50" s="5" t="s">
        <v>1060</v>
      </c>
      <c r="B50" s="5">
        <v>1.1000000000000001</v>
      </c>
      <c r="C50" s="1">
        <v>2021</v>
      </c>
      <c r="D50" s="5" t="s">
        <v>1461</v>
      </c>
      <c r="E50" s="5" t="s">
        <v>31</v>
      </c>
      <c r="F50" s="1" t="s">
        <v>1564</v>
      </c>
    </row>
    <row r="51" spans="1:6" ht="17" x14ac:dyDescent="0.2">
      <c r="A51" s="5" t="s">
        <v>1080</v>
      </c>
      <c r="B51" s="5">
        <v>1.05</v>
      </c>
      <c r="C51" s="1">
        <v>2019</v>
      </c>
      <c r="D51" s="5" t="s">
        <v>1510</v>
      </c>
      <c r="E51" s="5" t="s">
        <v>31</v>
      </c>
      <c r="F51" s="1" t="s">
        <v>1562</v>
      </c>
    </row>
    <row r="52" spans="1:6" ht="17" x14ac:dyDescent="0.2">
      <c r="A52" s="5" t="s">
        <v>1117</v>
      </c>
      <c r="B52" s="5">
        <v>1</v>
      </c>
      <c r="C52" s="1">
        <v>2021</v>
      </c>
      <c r="D52" s="5" t="s">
        <v>1510</v>
      </c>
      <c r="E52" s="5" t="s">
        <v>31</v>
      </c>
      <c r="F52" s="1" t="s">
        <v>1569</v>
      </c>
    </row>
    <row r="53" spans="1:6" ht="34" x14ac:dyDescent="0.2">
      <c r="A53" s="5" t="s">
        <v>1171</v>
      </c>
      <c r="B53" s="5">
        <v>1</v>
      </c>
      <c r="C53" s="1">
        <v>2020</v>
      </c>
      <c r="D53" s="5" t="s">
        <v>1462</v>
      </c>
      <c r="E53" s="5" t="s">
        <v>31</v>
      </c>
      <c r="F53" s="1" t="s">
        <v>1561</v>
      </c>
    </row>
    <row r="54" spans="1:6" ht="17" x14ac:dyDescent="0.2">
      <c r="A54" s="5" t="s">
        <v>1182</v>
      </c>
      <c r="B54" s="5">
        <v>1</v>
      </c>
      <c r="C54" s="1">
        <v>2021</v>
      </c>
      <c r="D54" s="5" t="s">
        <v>1059</v>
      </c>
      <c r="E54" s="5" t="s">
        <v>31</v>
      </c>
      <c r="F54" s="1" t="s">
        <v>1562</v>
      </c>
    </row>
    <row r="55" spans="1:6" ht="17" x14ac:dyDescent="0.2">
      <c r="A55" s="5" t="s">
        <v>1207</v>
      </c>
      <c r="B55" s="5">
        <v>1</v>
      </c>
      <c r="C55" s="1">
        <v>2017</v>
      </c>
      <c r="D55" s="5" t="s">
        <v>22</v>
      </c>
      <c r="E55" s="5" t="s">
        <v>31</v>
      </c>
      <c r="F55" s="1" t="s">
        <v>1561</v>
      </c>
    </row>
    <row r="56" spans="1:6" ht="17" x14ac:dyDescent="0.2">
      <c r="A56" s="5" t="s">
        <v>1224</v>
      </c>
      <c r="B56" s="5">
        <v>1</v>
      </c>
      <c r="C56" s="1">
        <v>2021</v>
      </c>
      <c r="D56" s="5" t="s">
        <v>1059</v>
      </c>
      <c r="E56" s="5" t="s">
        <v>31</v>
      </c>
      <c r="F56" s="1" t="s">
        <v>1561</v>
      </c>
    </row>
    <row r="57" spans="1:6" ht="17" x14ac:dyDescent="0.2">
      <c r="A57" s="5" t="s">
        <v>1252</v>
      </c>
      <c r="B57" s="5">
        <v>1</v>
      </c>
      <c r="C57" s="1">
        <v>2021</v>
      </c>
      <c r="D57" s="5" t="s">
        <v>1059</v>
      </c>
      <c r="E57" s="5" t="s">
        <v>31</v>
      </c>
      <c r="F57" s="1" t="s">
        <v>1561</v>
      </c>
    </row>
    <row r="58" spans="1:6" ht="34" x14ac:dyDescent="0.2">
      <c r="A58" s="5" t="s">
        <v>1257</v>
      </c>
      <c r="B58" s="5">
        <v>1</v>
      </c>
      <c r="C58" s="1">
        <v>2021</v>
      </c>
      <c r="D58" s="5" t="s">
        <v>1463</v>
      </c>
      <c r="E58" s="5" t="s">
        <v>31</v>
      </c>
      <c r="F58" s="1" t="s">
        <v>1562</v>
      </c>
    </row>
    <row r="59" spans="1:6" ht="17" x14ac:dyDescent="0.2">
      <c r="A59" s="5" t="s">
        <v>1274</v>
      </c>
      <c r="B59" s="5">
        <v>1</v>
      </c>
      <c r="C59" s="1">
        <v>2021</v>
      </c>
      <c r="D59" s="5" t="s">
        <v>1461</v>
      </c>
      <c r="E59" s="5" t="s">
        <v>31</v>
      </c>
      <c r="F59" s="1" t="s">
        <v>1561</v>
      </c>
    </row>
    <row r="60" spans="1:6" ht="34" x14ac:dyDescent="0.2">
      <c r="A60" s="5" t="s">
        <v>1328</v>
      </c>
      <c r="B60" s="5">
        <v>1</v>
      </c>
      <c r="C60" s="1">
        <v>2021</v>
      </c>
      <c r="D60" s="5" t="s">
        <v>1463</v>
      </c>
      <c r="E60" s="5" t="s">
        <v>31</v>
      </c>
      <c r="F60" s="1" t="s">
        <v>1561</v>
      </c>
    </row>
    <row r="61" spans="1:6" ht="17" x14ac:dyDescent="0.2">
      <c r="A61" s="5" t="s">
        <v>1334</v>
      </c>
      <c r="B61" s="5">
        <v>1</v>
      </c>
      <c r="C61" s="1">
        <v>2017</v>
      </c>
      <c r="D61" s="5" t="s">
        <v>1059</v>
      </c>
      <c r="E61" s="5" t="s">
        <v>31</v>
      </c>
      <c r="F61" s="1" t="s">
        <v>1564</v>
      </c>
    </row>
    <row r="62" spans="1:6" ht="17" x14ac:dyDescent="0.2">
      <c r="A62" s="5" t="s">
        <v>1370</v>
      </c>
      <c r="B62" s="5">
        <v>1</v>
      </c>
      <c r="C62" s="1">
        <v>2021</v>
      </c>
      <c r="D62" s="5" t="s">
        <v>478</v>
      </c>
      <c r="E62" s="5" t="s">
        <v>31</v>
      </c>
      <c r="F62" s="1" t="s">
        <v>1561</v>
      </c>
    </row>
    <row r="63" spans="1:6" ht="17" x14ac:dyDescent="0.2">
      <c r="A63" s="5" t="s">
        <v>1375</v>
      </c>
      <c r="B63" s="5">
        <v>1</v>
      </c>
      <c r="C63" s="1">
        <v>2020</v>
      </c>
      <c r="D63" s="5" t="s">
        <v>47</v>
      </c>
      <c r="E63" s="5" t="s">
        <v>31</v>
      </c>
      <c r="F63" s="1" t="s">
        <v>1561</v>
      </c>
    </row>
    <row r="64" spans="1:6" ht="17" x14ac:dyDescent="0.2">
      <c r="A64" s="5" t="s">
        <v>1428</v>
      </c>
      <c r="B64" s="5">
        <v>1.1000000000000001</v>
      </c>
      <c r="C64" s="1">
        <v>2022</v>
      </c>
      <c r="D64" s="5" t="s">
        <v>478</v>
      </c>
      <c r="E64" s="5" t="s">
        <v>31</v>
      </c>
      <c r="F64" s="1" t="s">
        <v>1566</v>
      </c>
    </row>
    <row r="65" spans="1:6" ht="34" x14ac:dyDescent="0.2">
      <c r="A65" s="5" t="s">
        <v>1430</v>
      </c>
      <c r="B65" s="5">
        <v>1.4</v>
      </c>
      <c r="C65" s="1">
        <v>2022</v>
      </c>
      <c r="D65" s="5" t="s">
        <v>1463</v>
      </c>
      <c r="E65" s="5" t="s">
        <v>31</v>
      </c>
      <c r="F65" s="1" t="s">
        <v>1565</v>
      </c>
    </row>
    <row r="66" spans="1:6" ht="17" x14ac:dyDescent="0.2">
      <c r="A66" s="5" t="s">
        <v>1432</v>
      </c>
      <c r="B66" s="5">
        <v>1.5</v>
      </c>
      <c r="C66" s="1">
        <v>2022</v>
      </c>
      <c r="D66" s="5" t="s">
        <v>47</v>
      </c>
      <c r="E66" s="5" t="s">
        <v>31</v>
      </c>
      <c r="F66" s="1" t="s">
        <v>1564</v>
      </c>
    </row>
    <row r="67" spans="1:6" ht="17" x14ac:dyDescent="0.2">
      <c r="A67" s="5" t="s">
        <v>1264</v>
      </c>
      <c r="B67" s="5">
        <v>1</v>
      </c>
      <c r="C67" s="1">
        <v>2021</v>
      </c>
      <c r="D67" s="5" t="s">
        <v>1059</v>
      </c>
      <c r="E67" s="5" t="s">
        <v>31</v>
      </c>
      <c r="F67" s="1" t="s">
        <v>1054</v>
      </c>
    </row>
    <row r="68" spans="1:6" ht="17" x14ac:dyDescent="0.2">
      <c r="A68" s="5" t="s">
        <v>240</v>
      </c>
      <c r="B68" s="5">
        <v>5.6</v>
      </c>
      <c r="C68" s="1">
        <v>2021</v>
      </c>
      <c r="D68" s="5" t="s">
        <v>22</v>
      </c>
      <c r="E68" s="5" t="s">
        <v>31</v>
      </c>
      <c r="F68" s="1" t="s">
        <v>1561</v>
      </c>
    </row>
    <row r="69" spans="1:6" ht="17" x14ac:dyDescent="0.2">
      <c r="A69" s="5" t="s">
        <v>538</v>
      </c>
      <c r="B69" s="5">
        <v>2.8</v>
      </c>
      <c r="C69" s="1">
        <v>2021</v>
      </c>
      <c r="D69" s="5" t="s">
        <v>22</v>
      </c>
      <c r="E69" s="5" t="s">
        <v>31</v>
      </c>
      <c r="F69" s="1" t="s">
        <v>1565</v>
      </c>
    </row>
    <row r="70" spans="1:6" ht="17" x14ac:dyDescent="0.2">
      <c r="A70" s="5" t="s">
        <v>695</v>
      </c>
      <c r="B70" s="5">
        <v>2</v>
      </c>
      <c r="C70" s="1">
        <v>2021</v>
      </c>
      <c r="D70" s="5" t="s">
        <v>22</v>
      </c>
      <c r="E70" s="5" t="s">
        <v>31</v>
      </c>
      <c r="F70" s="1" t="s">
        <v>1565</v>
      </c>
    </row>
    <row r="71" spans="1:6" ht="17" x14ac:dyDescent="0.2">
      <c r="A71" s="5" t="s">
        <v>880</v>
      </c>
      <c r="B71" s="5">
        <v>1.5</v>
      </c>
      <c r="C71" s="1">
        <v>2013</v>
      </c>
      <c r="D71" s="5" t="s">
        <v>1510</v>
      </c>
      <c r="E71" s="5" t="s">
        <v>31</v>
      </c>
      <c r="F71" s="1" t="s">
        <v>1561</v>
      </c>
    </row>
    <row r="72" spans="1:6" ht="34" x14ac:dyDescent="0.2">
      <c r="A72" s="5" t="s">
        <v>918</v>
      </c>
      <c r="B72" s="5">
        <v>1.4</v>
      </c>
      <c r="C72" s="1">
        <v>2021</v>
      </c>
      <c r="D72" s="5" t="s">
        <v>1463</v>
      </c>
      <c r="E72" s="5" t="s">
        <v>31</v>
      </c>
      <c r="F72" s="1" t="s">
        <v>1567</v>
      </c>
    </row>
    <row r="73" spans="1:6" ht="17" x14ac:dyDescent="0.2">
      <c r="A73" s="5" t="s">
        <v>927</v>
      </c>
      <c r="B73" s="5">
        <v>1.4</v>
      </c>
      <c r="C73" s="1">
        <v>2021</v>
      </c>
      <c r="D73" s="5" t="s">
        <v>22</v>
      </c>
      <c r="E73" s="5" t="s">
        <v>31</v>
      </c>
      <c r="F73" s="1" t="s">
        <v>1563</v>
      </c>
    </row>
    <row r="74" spans="1:6" ht="17" x14ac:dyDescent="0.2">
      <c r="A74" s="5" t="s">
        <v>962</v>
      </c>
      <c r="B74" s="5">
        <v>1.3</v>
      </c>
      <c r="C74" s="1">
        <v>2021</v>
      </c>
      <c r="D74" s="5" t="s">
        <v>55</v>
      </c>
      <c r="E74" s="5" t="s">
        <v>31</v>
      </c>
      <c r="F74" s="1" t="s">
        <v>1566</v>
      </c>
    </row>
    <row r="75" spans="1:6" ht="17" x14ac:dyDescent="0.2">
      <c r="A75" s="5" t="s">
        <v>1191</v>
      </c>
      <c r="B75" s="5">
        <v>1</v>
      </c>
      <c r="C75" s="1">
        <v>2020</v>
      </c>
      <c r="D75" s="5" t="s">
        <v>22</v>
      </c>
      <c r="E75" s="5" t="s">
        <v>31</v>
      </c>
      <c r="F75" s="1" t="s">
        <v>1569</v>
      </c>
    </row>
    <row r="76" spans="1:6" ht="17" x14ac:dyDescent="0.2">
      <c r="A76" s="5" t="s">
        <v>1400</v>
      </c>
      <c r="B76" s="5">
        <v>1</v>
      </c>
      <c r="C76" s="1">
        <v>2020</v>
      </c>
      <c r="D76" s="5" t="s">
        <v>22</v>
      </c>
      <c r="E76" s="5" t="s">
        <v>31</v>
      </c>
      <c r="F76" s="1" t="s">
        <v>1569</v>
      </c>
    </row>
    <row r="77" spans="1:6" ht="34" x14ac:dyDescent="0.2">
      <c r="A77" s="5" t="s">
        <v>1158</v>
      </c>
      <c r="B77" s="5">
        <v>1</v>
      </c>
      <c r="C77" s="1">
        <v>2022</v>
      </c>
      <c r="D77" s="5" t="s">
        <v>1462</v>
      </c>
      <c r="E77" s="5" t="s">
        <v>31</v>
      </c>
      <c r="F77" s="1" t="s">
        <v>1563</v>
      </c>
    </row>
    <row r="78" spans="1:6" x14ac:dyDescent="0.2">
      <c r="A78" s="5" t="s">
        <v>998</v>
      </c>
      <c r="B78" s="5">
        <v>1.2</v>
      </c>
      <c r="C78" s="1">
        <v>2021</v>
      </c>
      <c r="D78" s="5" t="s">
        <v>150</v>
      </c>
      <c r="E78" s="1" t="s">
        <v>8</v>
      </c>
      <c r="F78" s="1" t="s">
        <v>1551</v>
      </c>
    </row>
    <row r="79" spans="1:6" x14ac:dyDescent="0.2">
      <c r="A79" s="5" t="s">
        <v>6</v>
      </c>
      <c r="B79" s="5">
        <v>127</v>
      </c>
      <c r="C79" s="1">
        <v>2022</v>
      </c>
      <c r="D79" s="5" t="s">
        <v>7</v>
      </c>
      <c r="E79" s="5" t="s">
        <v>8</v>
      </c>
      <c r="F79" s="1" t="s">
        <v>1552</v>
      </c>
    </row>
    <row r="80" spans="1:6" x14ac:dyDescent="0.2">
      <c r="A80" s="5" t="s">
        <v>19</v>
      </c>
      <c r="B80" s="5">
        <v>24</v>
      </c>
      <c r="C80" s="1">
        <v>2022</v>
      </c>
      <c r="D80" s="5" t="s">
        <v>1059</v>
      </c>
      <c r="E80" s="5" t="s">
        <v>8</v>
      </c>
      <c r="F80" s="1" t="s">
        <v>1552</v>
      </c>
    </row>
    <row r="81" spans="1:6" x14ac:dyDescent="0.2">
      <c r="A81" s="5" t="s">
        <v>21</v>
      </c>
      <c r="B81" s="5">
        <v>38</v>
      </c>
      <c r="C81" s="1">
        <v>2022</v>
      </c>
      <c r="D81" s="5" t="s">
        <v>22</v>
      </c>
      <c r="E81" s="5" t="s">
        <v>8</v>
      </c>
      <c r="F81" s="1" t="s">
        <v>1552</v>
      </c>
    </row>
    <row r="82" spans="1:6" x14ac:dyDescent="0.2">
      <c r="A82" s="5" t="s">
        <v>24</v>
      </c>
      <c r="B82" s="5">
        <v>31.5</v>
      </c>
      <c r="C82" s="1">
        <v>2022</v>
      </c>
      <c r="D82" s="5" t="s">
        <v>1059</v>
      </c>
      <c r="E82" s="5" t="s">
        <v>8</v>
      </c>
      <c r="F82" s="1" t="s">
        <v>1571</v>
      </c>
    </row>
    <row r="83" spans="1:6" x14ac:dyDescent="0.2">
      <c r="A83" s="5" t="s">
        <v>27</v>
      </c>
      <c r="B83" s="5">
        <v>27</v>
      </c>
      <c r="C83" s="1">
        <v>2022</v>
      </c>
      <c r="D83" s="5" t="s">
        <v>1059</v>
      </c>
      <c r="E83" s="5" t="s">
        <v>8</v>
      </c>
      <c r="F83" s="1" t="s">
        <v>1572</v>
      </c>
    </row>
    <row r="84" spans="1:6" x14ac:dyDescent="0.2">
      <c r="A84" s="5" t="s">
        <v>28</v>
      </c>
      <c r="B84" s="5">
        <v>25</v>
      </c>
      <c r="C84" s="1">
        <v>2022</v>
      </c>
      <c r="D84" s="5" t="s">
        <v>1463</v>
      </c>
      <c r="E84" s="5" t="s">
        <v>8</v>
      </c>
      <c r="F84" s="1" t="s">
        <v>1552</v>
      </c>
    </row>
    <row r="85" spans="1:6" x14ac:dyDescent="0.2">
      <c r="A85" s="5" t="s">
        <v>36</v>
      </c>
      <c r="B85" s="5">
        <v>17.5</v>
      </c>
      <c r="C85" s="1">
        <v>2022</v>
      </c>
      <c r="D85" s="5" t="s">
        <v>22</v>
      </c>
      <c r="E85" s="5" t="s">
        <v>8</v>
      </c>
      <c r="F85" s="1" t="s">
        <v>1552</v>
      </c>
    </row>
    <row r="86" spans="1:6" x14ac:dyDescent="0.2">
      <c r="A86" s="5" t="s">
        <v>39</v>
      </c>
      <c r="B86" s="5" t="s">
        <v>40</v>
      </c>
      <c r="C86" s="1">
        <v>2021</v>
      </c>
      <c r="D86" s="5" t="s">
        <v>1059</v>
      </c>
      <c r="E86" s="5" t="s">
        <v>8</v>
      </c>
      <c r="F86" s="1" t="s">
        <v>1573</v>
      </c>
    </row>
    <row r="87" spans="1:6" x14ac:dyDescent="0.2">
      <c r="A87" s="5" t="s">
        <v>45</v>
      </c>
      <c r="B87" s="5">
        <v>15</v>
      </c>
      <c r="C87" s="1">
        <v>2021</v>
      </c>
      <c r="D87" s="5" t="s">
        <v>22</v>
      </c>
      <c r="E87" s="5" t="s">
        <v>8</v>
      </c>
      <c r="F87" s="1" t="s">
        <v>1552</v>
      </c>
    </row>
    <row r="88" spans="1:6" x14ac:dyDescent="0.2">
      <c r="A88" s="5" t="s">
        <v>48</v>
      </c>
      <c r="B88" s="5">
        <v>15</v>
      </c>
      <c r="C88" s="1">
        <v>2021</v>
      </c>
      <c r="D88" s="5" t="s">
        <v>1059</v>
      </c>
      <c r="E88" s="5" t="s">
        <v>8</v>
      </c>
      <c r="F88" s="1" t="s">
        <v>1557</v>
      </c>
    </row>
    <row r="89" spans="1:6" x14ac:dyDescent="0.2">
      <c r="A89" s="5" t="s">
        <v>49</v>
      </c>
      <c r="B89" s="5">
        <v>13.4</v>
      </c>
      <c r="C89" s="1">
        <v>2021</v>
      </c>
      <c r="D89" s="5" t="s">
        <v>1463</v>
      </c>
      <c r="E89" s="5" t="s">
        <v>8</v>
      </c>
      <c r="F89" s="1" t="s">
        <v>1552</v>
      </c>
    </row>
    <row r="90" spans="1:6" x14ac:dyDescent="0.2">
      <c r="A90" s="5" t="s">
        <v>50</v>
      </c>
      <c r="B90" s="5">
        <v>13.3</v>
      </c>
      <c r="C90" s="1">
        <v>2022</v>
      </c>
      <c r="D90" s="5" t="s">
        <v>1059</v>
      </c>
      <c r="E90" s="5" t="s">
        <v>8</v>
      </c>
      <c r="F90" s="1" t="s">
        <v>1551</v>
      </c>
    </row>
    <row r="91" spans="1:6" x14ac:dyDescent="0.2">
      <c r="A91" s="5" t="s">
        <v>1513</v>
      </c>
      <c r="B91" s="5">
        <v>12.6</v>
      </c>
      <c r="C91" s="1">
        <v>2021</v>
      </c>
      <c r="D91" s="5" t="s">
        <v>55</v>
      </c>
      <c r="E91" s="5" t="s">
        <v>8</v>
      </c>
      <c r="F91" s="1" t="s">
        <v>1555</v>
      </c>
    </row>
    <row r="92" spans="1:6" x14ac:dyDescent="0.2">
      <c r="A92" s="5" t="s">
        <v>56</v>
      </c>
      <c r="B92" s="5">
        <v>12.4</v>
      </c>
      <c r="C92" s="1">
        <v>2021</v>
      </c>
      <c r="D92" s="5" t="s">
        <v>1059</v>
      </c>
      <c r="E92" s="5" t="s">
        <v>8</v>
      </c>
      <c r="F92" s="1" t="s">
        <v>1552</v>
      </c>
    </row>
    <row r="93" spans="1:6" x14ac:dyDescent="0.2">
      <c r="A93" s="5" t="s">
        <v>57</v>
      </c>
      <c r="B93" s="5">
        <v>12.3</v>
      </c>
      <c r="C93" s="1">
        <v>2021</v>
      </c>
      <c r="D93" s="5" t="s">
        <v>1463</v>
      </c>
      <c r="E93" s="5" t="s">
        <v>8</v>
      </c>
      <c r="F93" s="1" t="s">
        <v>1552</v>
      </c>
    </row>
    <row r="94" spans="1:6" x14ac:dyDescent="0.2">
      <c r="A94" s="5" t="s">
        <v>60</v>
      </c>
      <c r="B94" s="5">
        <v>12</v>
      </c>
      <c r="C94" s="1">
        <v>2021</v>
      </c>
      <c r="D94" s="5" t="s">
        <v>55</v>
      </c>
      <c r="E94" s="5" t="s">
        <v>8</v>
      </c>
      <c r="F94" s="1" t="s">
        <v>1552</v>
      </c>
    </row>
    <row r="95" spans="1:6" x14ac:dyDescent="0.2">
      <c r="A95" s="5" t="s">
        <v>66</v>
      </c>
      <c r="B95" s="5">
        <v>12</v>
      </c>
      <c r="C95" s="1">
        <v>2021</v>
      </c>
      <c r="D95" s="5" t="s">
        <v>1463</v>
      </c>
      <c r="E95" s="5" t="s">
        <v>8</v>
      </c>
      <c r="F95" s="1" t="s">
        <v>1552</v>
      </c>
    </row>
    <row r="96" spans="1:6" x14ac:dyDescent="0.2">
      <c r="A96" s="5" t="s">
        <v>77</v>
      </c>
      <c r="B96" s="5">
        <v>11</v>
      </c>
      <c r="C96" s="1">
        <v>2021</v>
      </c>
      <c r="D96" s="5" t="s">
        <v>22</v>
      </c>
      <c r="E96" s="5" t="s">
        <v>8</v>
      </c>
      <c r="F96" s="1" t="s">
        <v>1552</v>
      </c>
    </row>
    <row r="97" spans="1:6" x14ac:dyDescent="0.2">
      <c r="A97" s="5" t="s">
        <v>85</v>
      </c>
      <c r="B97" s="5">
        <v>11</v>
      </c>
      <c r="C97" s="1">
        <v>2022</v>
      </c>
      <c r="D97" s="5" t="s">
        <v>1463</v>
      </c>
      <c r="E97" s="5" t="s">
        <v>8</v>
      </c>
      <c r="F97" s="1" t="s">
        <v>1552</v>
      </c>
    </row>
    <row r="98" spans="1:6" x14ac:dyDescent="0.2">
      <c r="A98" s="5" t="s">
        <v>87</v>
      </c>
      <c r="B98" s="5">
        <v>10.199999999999999</v>
      </c>
      <c r="C98" s="1">
        <v>2022</v>
      </c>
      <c r="D98" s="5" t="s">
        <v>1059</v>
      </c>
      <c r="E98" s="5" t="s">
        <v>8</v>
      </c>
      <c r="F98" s="1" t="s">
        <v>1552</v>
      </c>
    </row>
    <row r="99" spans="1:6" x14ac:dyDescent="0.2">
      <c r="A99" s="5" t="s">
        <v>92</v>
      </c>
      <c r="B99" s="5">
        <v>10</v>
      </c>
      <c r="C99" s="1">
        <v>2020</v>
      </c>
      <c r="D99" s="5" t="s">
        <v>150</v>
      </c>
      <c r="E99" s="5" t="s">
        <v>8</v>
      </c>
      <c r="F99" s="1" t="s">
        <v>1557</v>
      </c>
    </row>
    <row r="100" spans="1:6" x14ac:dyDescent="0.2">
      <c r="A100" s="5" t="s">
        <v>97</v>
      </c>
      <c r="B100" s="5">
        <v>10</v>
      </c>
      <c r="C100" s="1">
        <v>2021</v>
      </c>
      <c r="D100" s="5" t="s">
        <v>1059</v>
      </c>
      <c r="E100" s="5" t="s">
        <v>8</v>
      </c>
      <c r="F100" s="1" t="s">
        <v>1551</v>
      </c>
    </row>
    <row r="101" spans="1:6" x14ac:dyDescent="0.2">
      <c r="A101" s="5" t="s">
        <v>100</v>
      </c>
      <c r="B101" s="5">
        <v>10</v>
      </c>
      <c r="C101" s="1">
        <v>2021</v>
      </c>
      <c r="D101" s="5" t="s">
        <v>22</v>
      </c>
      <c r="E101" s="5" t="s">
        <v>8</v>
      </c>
      <c r="F101" s="1" t="s">
        <v>1552</v>
      </c>
    </row>
    <row r="102" spans="1:6" x14ac:dyDescent="0.2">
      <c r="A102" s="5" t="s">
        <v>102</v>
      </c>
      <c r="B102" s="5">
        <v>10</v>
      </c>
      <c r="C102" s="1">
        <v>2021</v>
      </c>
      <c r="D102" s="5" t="s">
        <v>22</v>
      </c>
      <c r="E102" s="5" t="s">
        <v>8</v>
      </c>
      <c r="F102" s="1" t="s">
        <v>1552</v>
      </c>
    </row>
    <row r="103" spans="1:6" x14ac:dyDescent="0.2">
      <c r="A103" s="5" t="s">
        <v>110</v>
      </c>
      <c r="B103" s="5">
        <v>10</v>
      </c>
      <c r="C103" s="1">
        <v>2021</v>
      </c>
      <c r="D103" s="5" t="s">
        <v>22</v>
      </c>
      <c r="E103" s="5" t="s">
        <v>8</v>
      </c>
      <c r="F103" s="1" t="s">
        <v>1552</v>
      </c>
    </row>
    <row r="104" spans="1:6" x14ac:dyDescent="0.2">
      <c r="A104" s="5" t="s">
        <v>113</v>
      </c>
      <c r="B104" s="5">
        <v>10</v>
      </c>
      <c r="C104" s="1">
        <v>2021</v>
      </c>
      <c r="D104" s="5" t="s">
        <v>22</v>
      </c>
      <c r="E104" s="5" t="s">
        <v>8</v>
      </c>
      <c r="F104" s="1" t="s">
        <v>1552</v>
      </c>
    </row>
    <row r="105" spans="1:6" x14ac:dyDescent="0.2">
      <c r="A105" s="5" t="s">
        <v>116</v>
      </c>
      <c r="B105" s="5">
        <v>10</v>
      </c>
      <c r="C105" s="1">
        <v>2019</v>
      </c>
      <c r="D105" s="5" t="s">
        <v>1516</v>
      </c>
      <c r="E105" s="5" t="s">
        <v>8</v>
      </c>
      <c r="F105" s="1" t="s">
        <v>1552</v>
      </c>
    </row>
    <row r="106" spans="1:6" x14ac:dyDescent="0.2">
      <c r="A106" s="5" t="s">
        <v>124</v>
      </c>
      <c r="B106" s="5">
        <v>9.5</v>
      </c>
      <c r="C106" s="1">
        <v>2021</v>
      </c>
      <c r="D106" s="5" t="s">
        <v>1461</v>
      </c>
      <c r="E106" s="5" t="s">
        <v>8</v>
      </c>
      <c r="F106" s="1" t="s">
        <v>1555</v>
      </c>
    </row>
    <row r="107" spans="1:6" x14ac:dyDescent="0.2">
      <c r="A107" s="5" t="s">
        <v>130</v>
      </c>
      <c r="B107" s="5">
        <v>9.5</v>
      </c>
      <c r="C107" s="1">
        <v>2021</v>
      </c>
      <c r="D107" s="5" t="s">
        <v>22</v>
      </c>
      <c r="E107" s="5" t="s">
        <v>8</v>
      </c>
      <c r="F107" s="1" t="s">
        <v>1552</v>
      </c>
    </row>
    <row r="108" spans="1:6" x14ac:dyDescent="0.2">
      <c r="A108" s="5" t="s">
        <v>134</v>
      </c>
      <c r="B108" s="5">
        <v>9</v>
      </c>
      <c r="C108" s="1">
        <v>2020</v>
      </c>
      <c r="D108" s="5" t="s">
        <v>1512</v>
      </c>
      <c r="E108" s="5" t="s">
        <v>8</v>
      </c>
      <c r="F108" s="1" t="s">
        <v>1554</v>
      </c>
    </row>
    <row r="109" spans="1:6" x14ac:dyDescent="0.2">
      <c r="A109" s="5" t="s">
        <v>142</v>
      </c>
      <c r="B109" s="5">
        <v>8.6</v>
      </c>
      <c r="C109" s="1">
        <v>2021</v>
      </c>
      <c r="D109" s="5" t="s">
        <v>144</v>
      </c>
      <c r="E109" s="5" t="s">
        <v>8</v>
      </c>
      <c r="F109" s="1" t="s">
        <v>1552</v>
      </c>
    </row>
    <row r="110" spans="1:6" x14ac:dyDescent="0.2">
      <c r="A110" s="5" t="s">
        <v>152</v>
      </c>
      <c r="B110" s="5">
        <v>8.3000000000000007</v>
      </c>
      <c r="C110" s="1">
        <v>2021</v>
      </c>
      <c r="D110" s="5" t="s">
        <v>22</v>
      </c>
      <c r="E110" s="5" t="s">
        <v>8</v>
      </c>
      <c r="F110" s="1" t="s">
        <v>1552</v>
      </c>
    </row>
    <row r="111" spans="1:6" x14ac:dyDescent="0.2">
      <c r="A111" s="5" t="s">
        <v>155</v>
      </c>
      <c r="B111" s="5">
        <v>8.1</v>
      </c>
      <c r="C111" s="1">
        <v>2022</v>
      </c>
      <c r="D111" s="5" t="s">
        <v>1463</v>
      </c>
      <c r="E111" s="5" t="s">
        <v>8</v>
      </c>
      <c r="F111" s="1" t="s">
        <v>1551</v>
      </c>
    </row>
    <row r="112" spans="1:6" x14ac:dyDescent="0.2">
      <c r="A112" s="5" t="s">
        <v>157</v>
      </c>
      <c r="B112" s="5">
        <v>8.1</v>
      </c>
      <c r="C112" s="1">
        <v>2020</v>
      </c>
      <c r="D112" s="5" t="s">
        <v>55</v>
      </c>
      <c r="E112" s="5" t="s">
        <v>8</v>
      </c>
      <c r="F112" s="1" t="s">
        <v>1573</v>
      </c>
    </row>
    <row r="113" spans="1:6" x14ac:dyDescent="0.2">
      <c r="A113" s="5" t="s">
        <v>162</v>
      </c>
      <c r="B113" s="5">
        <v>8</v>
      </c>
      <c r="C113" s="1">
        <v>2022</v>
      </c>
      <c r="D113" s="5" t="s">
        <v>1510</v>
      </c>
      <c r="E113" s="5" t="s">
        <v>8</v>
      </c>
      <c r="F113" s="1" t="s">
        <v>1552</v>
      </c>
    </row>
    <row r="114" spans="1:6" x14ac:dyDescent="0.2">
      <c r="A114" s="5" t="s">
        <v>174</v>
      </c>
      <c r="B114" s="5">
        <v>7.5</v>
      </c>
      <c r="C114" s="1">
        <v>2021</v>
      </c>
      <c r="D114" s="5" t="s">
        <v>1512</v>
      </c>
      <c r="E114" s="5" t="s">
        <v>8</v>
      </c>
      <c r="F114" s="1" t="s">
        <v>1552</v>
      </c>
    </row>
    <row r="115" spans="1:6" x14ac:dyDescent="0.2">
      <c r="A115" s="5" t="s">
        <v>179</v>
      </c>
      <c r="B115" s="5">
        <v>7.4</v>
      </c>
      <c r="C115" s="1">
        <v>2021</v>
      </c>
      <c r="D115" s="5" t="s">
        <v>22</v>
      </c>
      <c r="E115" s="5" t="s">
        <v>8</v>
      </c>
      <c r="F115" s="1" t="s">
        <v>1552</v>
      </c>
    </row>
    <row r="116" spans="1:6" x14ac:dyDescent="0.2">
      <c r="A116" s="5" t="s">
        <v>183</v>
      </c>
      <c r="B116" s="5">
        <v>7.3</v>
      </c>
      <c r="C116" s="1">
        <v>2021</v>
      </c>
      <c r="D116" s="5" t="s">
        <v>1462</v>
      </c>
      <c r="E116" s="5" t="s">
        <v>8</v>
      </c>
      <c r="F116" s="1" t="s">
        <v>1552</v>
      </c>
    </row>
    <row r="117" spans="1:6" x14ac:dyDescent="0.2">
      <c r="A117" s="5" t="s">
        <v>185</v>
      </c>
      <c r="B117" s="5">
        <v>7.25</v>
      </c>
      <c r="C117" s="1">
        <v>2021</v>
      </c>
      <c r="D117" s="5" t="s">
        <v>1462</v>
      </c>
      <c r="E117" s="5" t="s">
        <v>8</v>
      </c>
      <c r="F117" s="1" t="s">
        <v>1552</v>
      </c>
    </row>
    <row r="118" spans="1:6" x14ac:dyDescent="0.2">
      <c r="A118" s="5" t="s">
        <v>187</v>
      </c>
      <c r="B118" s="5">
        <v>7.25</v>
      </c>
      <c r="C118" s="1">
        <v>2021</v>
      </c>
      <c r="D118" s="5" t="s">
        <v>1461</v>
      </c>
      <c r="E118" s="5" t="s">
        <v>8</v>
      </c>
      <c r="F118" s="1" t="s">
        <v>1552</v>
      </c>
    </row>
    <row r="119" spans="1:6" x14ac:dyDescent="0.2">
      <c r="A119" s="5" t="s">
        <v>190</v>
      </c>
      <c r="B119" s="5">
        <v>6.8</v>
      </c>
      <c r="C119" s="1">
        <v>2019</v>
      </c>
      <c r="D119" s="5" t="s">
        <v>144</v>
      </c>
      <c r="E119" s="5" t="s">
        <v>8</v>
      </c>
      <c r="F119" s="1" t="s">
        <v>1552</v>
      </c>
    </row>
    <row r="120" spans="1:6" x14ac:dyDescent="0.2">
      <c r="A120" s="5" t="s">
        <v>209</v>
      </c>
      <c r="B120" s="5">
        <v>11.25</v>
      </c>
      <c r="C120" s="1">
        <v>2022</v>
      </c>
      <c r="D120" s="5" t="s">
        <v>1510</v>
      </c>
      <c r="E120" s="5" t="s">
        <v>8</v>
      </c>
      <c r="F120" s="1" t="s">
        <v>1552</v>
      </c>
    </row>
    <row r="121" spans="1:6" x14ac:dyDescent="0.2">
      <c r="A121" s="5" t="s">
        <v>214</v>
      </c>
      <c r="B121" s="5">
        <v>6.3</v>
      </c>
      <c r="C121" s="1">
        <v>2021</v>
      </c>
      <c r="D121" s="5" t="s">
        <v>1462</v>
      </c>
      <c r="E121" s="5" t="s">
        <v>8</v>
      </c>
      <c r="F121" s="1" t="s">
        <v>1555</v>
      </c>
    </row>
    <row r="122" spans="1:6" x14ac:dyDescent="0.2">
      <c r="A122" s="5" t="s">
        <v>223</v>
      </c>
      <c r="B122" s="5">
        <v>6</v>
      </c>
      <c r="C122" s="1">
        <v>2021</v>
      </c>
      <c r="D122" s="5" t="s">
        <v>1463</v>
      </c>
      <c r="E122" s="5" t="s">
        <v>8</v>
      </c>
      <c r="F122" s="1" t="s">
        <v>1551</v>
      </c>
    </row>
    <row r="123" spans="1:6" x14ac:dyDescent="0.2">
      <c r="A123" s="5" t="s">
        <v>230</v>
      </c>
      <c r="B123" s="5">
        <v>5.7</v>
      </c>
      <c r="C123" s="1">
        <v>2020</v>
      </c>
      <c r="D123" s="5" t="s">
        <v>22</v>
      </c>
      <c r="E123" s="5" t="s">
        <v>8</v>
      </c>
      <c r="F123" s="1" t="s">
        <v>1551</v>
      </c>
    </row>
    <row r="124" spans="1:6" x14ac:dyDescent="0.2">
      <c r="A124" s="5" t="s">
        <v>234</v>
      </c>
      <c r="B124" s="5">
        <v>5.6</v>
      </c>
      <c r="C124" s="1">
        <v>2021</v>
      </c>
      <c r="D124" s="5" t="s">
        <v>1509</v>
      </c>
      <c r="E124" s="5" t="s">
        <v>8</v>
      </c>
      <c r="F124" s="1" t="s">
        <v>1552</v>
      </c>
    </row>
    <row r="125" spans="1:6" x14ac:dyDescent="0.2">
      <c r="A125" s="5" t="s">
        <v>259</v>
      </c>
      <c r="B125" s="5">
        <v>5.0999999999999996</v>
      </c>
      <c r="C125" s="1">
        <v>2021</v>
      </c>
      <c r="D125" s="5" t="s">
        <v>1462</v>
      </c>
      <c r="E125" s="5" t="s">
        <v>8</v>
      </c>
      <c r="F125" s="1" t="s">
        <v>1552</v>
      </c>
    </row>
    <row r="126" spans="1:6" x14ac:dyDescent="0.2">
      <c r="A126" s="5" t="s">
        <v>265</v>
      </c>
      <c r="B126" s="5">
        <v>5</v>
      </c>
      <c r="C126" s="1">
        <v>2021</v>
      </c>
      <c r="D126" s="5" t="s">
        <v>1059</v>
      </c>
      <c r="E126" s="5" t="s">
        <v>8</v>
      </c>
      <c r="F126" s="1" t="s">
        <v>1555</v>
      </c>
    </row>
    <row r="127" spans="1:6" x14ac:dyDescent="0.2">
      <c r="A127" s="5" t="s">
        <v>1519</v>
      </c>
      <c r="B127" s="5">
        <v>5</v>
      </c>
      <c r="C127" s="1">
        <v>2019</v>
      </c>
      <c r="D127" s="5" t="s">
        <v>1508</v>
      </c>
      <c r="E127" s="5" t="s">
        <v>8</v>
      </c>
      <c r="F127" s="1" t="s">
        <v>1558</v>
      </c>
    </row>
    <row r="128" spans="1:6" x14ac:dyDescent="0.2">
      <c r="A128" s="5" t="s">
        <v>275</v>
      </c>
      <c r="B128" s="5">
        <v>5</v>
      </c>
      <c r="C128" s="1">
        <v>2019</v>
      </c>
      <c r="D128" s="5" t="s">
        <v>1461</v>
      </c>
      <c r="E128" s="5" t="s">
        <v>8</v>
      </c>
      <c r="F128" s="1" t="s">
        <v>1552</v>
      </c>
    </row>
    <row r="129" spans="1:6" x14ac:dyDescent="0.2">
      <c r="A129" s="5" t="s">
        <v>285</v>
      </c>
      <c r="B129" s="5">
        <v>5</v>
      </c>
      <c r="C129" s="1">
        <v>2021</v>
      </c>
      <c r="D129" s="5" t="s">
        <v>55</v>
      </c>
      <c r="E129" s="5" t="s">
        <v>8</v>
      </c>
      <c r="F129" s="1" t="s">
        <v>1551</v>
      </c>
    </row>
    <row r="130" spans="1:6" x14ac:dyDescent="0.2">
      <c r="A130" s="5" t="s">
        <v>311</v>
      </c>
      <c r="B130" s="5">
        <v>4.5999999999999996</v>
      </c>
      <c r="C130" s="1">
        <v>2021</v>
      </c>
      <c r="D130" s="5" t="s">
        <v>1512</v>
      </c>
      <c r="E130" s="5" t="s">
        <v>8</v>
      </c>
      <c r="F130" s="1" t="s">
        <v>1552</v>
      </c>
    </row>
    <row r="131" spans="1:6" x14ac:dyDescent="0.2">
      <c r="A131" s="5" t="s">
        <v>314</v>
      </c>
      <c r="B131" s="5">
        <v>4.5999999999999996</v>
      </c>
      <c r="C131" s="1">
        <v>2021</v>
      </c>
      <c r="D131" s="5" t="s">
        <v>1510</v>
      </c>
      <c r="E131" s="5" t="s">
        <v>8</v>
      </c>
      <c r="F131" s="1" t="s">
        <v>1552</v>
      </c>
    </row>
    <row r="132" spans="1:6" x14ac:dyDescent="0.2">
      <c r="A132" s="5" t="s">
        <v>320</v>
      </c>
      <c r="B132" s="5">
        <v>4.5</v>
      </c>
      <c r="C132" s="1">
        <v>2016</v>
      </c>
      <c r="D132" s="5" t="s">
        <v>1462</v>
      </c>
      <c r="E132" s="5" t="s">
        <v>8</v>
      </c>
      <c r="F132" s="1" t="s">
        <v>1572</v>
      </c>
    </row>
    <row r="133" spans="1:6" x14ac:dyDescent="0.2">
      <c r="A133" s="5" t="s">
        <v>323</v>
      </c>
      <c r="B133" s="5">
        <v>4.5</v>
      </c>
      <c r="C133" s="1">
        <v>2021</v>
      </c>
      <c r="D133" s="5" t="s">
        <v>1510</v>
      </c>
      <c r="E133" s="5" t="s">
        <v>8</v>
      </c>
      <c r="F133" s="1" t="s">
        <v>1551</v>
      </c>
    </row>
    <row r="134" spans="1:6" x14ac:dyDescent="0.2">
      <c r="A134" s="5" t="s">
        <v>329</v>
      </c>
      <c r="B134" s="5">
        <v>4.5</v>
      </c>
      <c r="C134" s="1">
        <v>2015</v>
      </c>
      <c r="D134" s="5" t="s">
        <v>1510</v>
      </c>
      <c r="E134" s="5" t="s">
        <v>8</v>
      </c>
      <c r="F134" s="1" t="s">
        <v>1552</v>
      </c>
    </row>
    <row r="135" spans="1:6" x14ac:dyDescent="0.2">
      <c r="A135" s="5" t="s">
        <v>334</v>
      </c>
      <c r="B135" s="5">
        <v>4.4000000000000004</v>
      </c>
      <c r="C135" s="1">
        <v>2021</v>
      </c>
      <c r="D135" s="5" t="s">
        <v>1059</v>
      </c>
      <c r="E135" s="5" t="s">
        <v>8</v>
      </c>
      <c r="F135" s="1" t="s">
        <v>1554</v>
      </c>
    </row>
    <row r="136" spans="1:6" x14ac:dyDescent="0.2">
      <c r="A136" s="5" t="s">
        <v>337</v>
      </c>
      <c r="B136" s="5">
        <v>4.3</v>
      </c>
      <c r="C136" s="1">
        <v>2021</v>
      </c>
      <c r="D136" s="5" t="s">
        <v>1512</v>
      </c>
      <c r="E136" s="5" t="s">
        <v>8</v>
      </c>
      <c r="F136" s="1" t="s">
        <v>1574</v>
      </c>
    </row>
    <row r="137" spans="1:6" x14ac:dyDescent="0.2">
      <c r="A137" s="5" t="s">
        <v>339</v>
      </c>
      <c r="B137" s="5">
        <v>4.2</v>
      </c>
      <c r="C137" s="1">
        <v>2021</v>
      </c>
      <c r="D137" s="5" t="s">
        <v>1059</v>
      </c>
      <c r="E137" s="5" t="s">
        <v>8</v>
      </c>
      <c r="F137" s="1" t="s">
        <v>1551</v>
      </c>
    </row>
    <row r="138" spans="1:6" x14ac:dyDescent="0.2">
      <c r="A138" s="5" t="s">
        <v>341</v>
      </c>
      <c r="B138" s="5">
        <v>4.2</v>
      </c>
      <c r="C138" s="1">
        <v>2021</v>
      </c>
      <c r="D138" s="5" t="s">
        <v>7</v>
      </c>
      <c r="E138" s="5" t="s">
        <v>8</v>
      </c>
      <c r="F138" s="1" t="s">
        <v>1552</v>
      </c>
    </row>
    <row r="139" spans="1:6" x14ac:dyDescent="0.2">
      <c r="A139" s="5" t="s">
        <v>348</v>
      </c>
      <c r="B139" s="5">
        <v>4.0999999999999996</v>
      </c>
      <c r="C139" s="1">
        <v>2021</v>
      </c>
      <c r="D139" s="5" t="s">
        <v>1509</v>
      </c>
      <c r="E139" s="5" t="s">
        <v>8</v>
      </c>
      <c r="F139" s="1" t="s">
        <v>1551</v>
      </c>
    </row>
    <row r="140" spans="1:6" x14ac:dyDescent="0.2">
      <c r="A140" s="5" t="s">
        <v>354</v>
      </c>
      <c r="B140" s="5">
        <v>4</v>
      </c>
      <c r="C140" s="1">
        <v>2022</v>
      </c>
      <c r="D140" s="5" t="s">
        <v>1461</v>
      </c>
      <c r="E140" s="5" t="s">
        <v>8</v>
      </c>
      <c r="F140" s="1" t="s">
        <v>1552</v>
      </c>
    </row>
    <row r="141" spans="1:6" x14ac:dyDescent="0.2">
      <c r="A141" s="5" t="s">
        <v>358</v>
      </c>
      <c r="B141" s="5">
        <v>4</v>
      </c>
      <c r="C141" s="1">
        <v>2021</v>
      </c>
      <c r="D141" s="5" t="s">
        <v>22</v>
      </c>
      <c r="E141" s="5" t="s">
        <v>8</v>
      </c>
      <c r="F141" s="1" t="s">
        <v>1552</v>
      </c>
    </row>
    <row r="142" spans="1:6" x14ac:dyDescent="0.2">
      <c r="A142" s="5" t="s">
        <v>361</v>
      </c>
      <c r="B142" s="5">
        <v>4</v>
      </c>
      <c r="C142" s="1">
        <v>2017</v>
      </c>
      <c r="D142" s="5" t="s">
        <v>123</v>
      </c>
      <c r="E142" s="5" t="s">
        <v>8</v>
      </c>
      <c r="F142" s="1" t="s">
        <v>1552</v>
      </c>
    </row>
    <row r="143" spans="1:6" x14ac:dyDescent="0.2">
      <c r="A143" s="5" t="s">
        <v>364</v>
      </c>
      <c r="B143" s="5">
        <v>4</v>
      </c>
      <c r="C143" s="1">
        <v>2021</v>
      </c>
      <c r="D143" s="5" t="s">
        <v>1463</v>
      </c>
      <c r="E143" s="5" t="s">
        <v>8</v>
      </c>
      <c r="F143" s="1" t="s">
        <v>1551</v>
      </c>
    </row>
    <row r="144" spans="1:6" x14ac:dyDescent="0.2">
      <c r="A144" s="5" t="s">
        <v>1526</v>
      </c>
      <c r="B144" s="5">
        <v>4</v>
      </c>
      <c r="C144" s="1">
        <v>2021</v>
      </c>
      <c r="D144" s="5" t="s">
        <v>55</v>
      </c>
      <c r="E144" s="5" t="s">
        <v>8</v>
      </c>
      <c r="F144" s="1" t="s">
        <v>1575</v>
      </c>
    </row>
    <row r="145" spans="1:6" x14ac:dyDescent="0.2">
      <c r="A145" s="5" t="s">
        <v>373</v>
      </c>
      <c r="B145" s="5">
        <v>4</v>
      </c>
      <c r="C145" s="1">
        <v>2021</v>
      </c>
      <c r="D145" s="5" t="s">
        <v>55</v>
      </c>
      <c r="E145" s="5" t="s">
        <v>8</v>
      </c>
      <c r="F145" s="1" t="s">
        <v>1576</v>
      </c>
    </row>
    <row r="146" spans="1:6" x14ac:dyDescent="0.2">
      <c r="A146" s="5" t="s">
        <v>375</v>
      </c>
      <c r="B146" s="5">
        <v>4</v>
      </c>
      <c r="C146" s="1">
        <v>2021</v>
      </c>
      <c r="D146" s="5" t="s">
        <v>1059</v>
      </c>
      <c r="E146" s="5" t="s">
        <v>8</v>
      </c>
      <c r="F146" s="1" t="s">
        <v>1552</v>
      </c>
    </row>
    <row r="147" spans="1:6" x14ac:dyDescent="0.2">
      <c r="A147" s="5" t="s">
        <v>382</v>
      </c>
      <c r="B147" s="5">
        <v>3.95</v>
      </c>
      <c r="C147" s="1">
        <v>2019</v>
      </c>
      <c r="D147" s="5" t="s">
        <v>1059</v>
      </c>
      <c r="E147" s="5" t="s">
        <v>8</v>
      </c>
      <c r="F147" s="1" t="s">
        <v>1552</v>
      </c>
    </row>
    <row r="148" spans="1:6" x14ac:dyDescent="0.2">
      <c r="A148" s="5" t="s">
        <v>384</v>
      </c>
      <c r="B148" s="5">
        <v>3.8</v>
      </c>
      <c r="C148" s="1">
        <v>2021</v>
      </c>
      <c r="D148" s="5" t="s">
        <v>1059</v>
      </c>
      <c r="E148" s="5" t="s">
        <v>8</v>
      </c>
      <c r="F148" s="1" t="s">
        <v>1577</v>
      </c>
    </row>
    <row r="149" spans="1:6" x14ac:dyDescent="0.2">
      <c r="A149" s="5" t="s">
        <v>386</v>
      </c>
      <c r="B149" s="5">
        <v>3.75</v>
      </c>
      <c r="C149" s="1">
        <v>2021</v>
      </c>
      <c r="D149" s="5" t="s">
        <v>478</v>
      </c>
      <c r="E149" s="5" t="s">
        <v>8</v>
      </c>
      <c r="F149" s="1" t="s">
        <v>1551</v>
      </c>
    </row>
    <row r="150" spans="1:6" x14ac:dyDescent="0.2">
      <c r="A150" s="5" t="s">
        <v>388</v>
      </c>
      <c r="B150" s="5">
        <v>3.7</v>
      </c>
      <c r="C150" s="1">
        <v>2021</v>
      </c>
      <c r="D150" s="5" t="s">
        <v>22</v>
      </c>
      <c r="E150" s="5" t="s">
        <v>8</v>
      </c>
      <c r="F150" s="1" t="s">
        <v>1552</v>
      </c>
    </row>
    <row r="151" spans="1:6" x14ac:dyDescent="0.2">
      <c r="A151" s="5" t="s">
        <v>390</v>
      </c>
      <c r="B151" s="5">
        <v>3.7</v>
      </c>
      <c r="C151" s="1">
        <v>2021</v>
      </c>
      <c r="D151" s="5" t="s">
        <v>55</v>
      </c>
      <c r="E151" s="5" t="s">
        <v>8</v>
      </c>
      <c r="F151" s="1" t="s">
        <v>1551</v>
      </c>
    </row>
    <row r="152" spans="1:6" x14ac:dyDescent="0.2">
      <c r="A152" s="5" t="s">
        <v>397</v>
      </c>
      <c r="B152" s="5">
        <v>3.7</v>
      </c>
      <c r="C152" s="1">
        <v>2021</v>
      </c>
      <c r="D152" s="5" t="s">
        <v>1509</v>
      </c>
      <c r="E152" s="5" t="s">
        <v>8</v>
      </c>
      <c r="F152" s="1" t="s">
        <v>1551</v>
      </c>
    </row>
    <row r="153" spans="1:6" x14ac:dyDescent="0.2">
      <c r="A153" s="5" t="s">
        <v>400</v>
      </c>
      <c r="B153" s="5">
        <v>3.6</v>
      </c>
      <c r="C153" s="1">
        <v>2021</v>
      </c>
      <c r="D153" s="5" t="s">
        <v>47</v>
      </c>
      <c r="E153" s="5" t="s">
        <v>8</v>
      </c>
      <c r="F153" s="1" t="s">
        <v>1555</v>
      </c>
    </row>
    <row r="154" spans="1:6" x14ac:dyDescent="0.2">
      <c r="A154" s="5" t="s">
        <v>87</v>
      </c>
      <c r="B154" s="5">
        <v>3.5</v>
      </c>
      <c r="C154" s="1">
        <v>2021</v>
      </c>
      <c r="D154" s="5" t="s">
        <v>1059</v>
      </c>
      <c r="E154" s="5" t="s">
        <v>8</v>
      </c>
      <c r="F154" s="1" t="s">
        <v>1552</v>
      </c>
    </row>
    <row r="155" spans="1:6" x14ac:dyDescent="0.2">
      <c r="A155" s="5" t="s">
        <v>406</v>
      </c>
      <c r="B155" s="5">
        <v>3.5</v>
      </c>
      <c r="C155" s="1">
        <v>2021</v>
      </c>
      <c r="D155" s="5" t="s">
        <v>1512</v>
      </c>
      <c r="E155" s="5" t="s">
        <v>8</v>
      </c>
      <c r="F155" s="1" t="s">
        <v>1552</v>
      </c>
    </row>
    <row r="156" spans="1:6" x14ac:dyDescent="0.2">
      <c r="A156" s="5" t="s">
        <v>408</v>
      </c>
      <c r="B156" s="5">
        <v>3.5</v>
      </c>
      <c r="C156" s="1">
        <v>2021</v>
      </c>
      <c r="D156" s="5" t="s">
        <v>55</v>
      </c>
      <c r="E156" s="5" t="s">
        <v>8</v>
      </c>
      <c r="F156" s="1" t="s">
        <v>1552</v>
      </c>
    </row>
    <row r="157" spans="1:6" x14ac:dyDescent="0.2">
      <c r="A157" s="5" t="s">
        <v>416</v>
      </c>
      <c r="B157" s="5">
        <v>3.35</v>
      </c>
      <c r="C157" s="1">
        <v>2021</v>
      </c>
      <c r="D157" s="5" t="s">
        <v>1509</v>
      </c>
      <c r="E157" s="5" t="s">
        <v>8</v>
      </c>
      <c r="F157" s="1" t="s">
        <v>1578</v>
      </c>
    </row>
    <row r="158" spans="1:6" x14ac:dyDescent="0.2">
      <c r="A158" s="5" t="s">
        <v>425</v>
      </c>
      <c r="B158" s="5">
        <v>3.3</v>
      </c>
      <c r="C158" s="1">
        <v>2019</v>
      </c>
      <c r="D158" s="5" t="s">
        <v>22</v>
      </c>
      <c r="E158" s="5" t="s">
        <v>8</v>
      </c>
      <c r="F158" s="1" t="s">
        <v>1552</v>
      </c>
    </row>
    <row r="159" spans="1:6" x14ac:dyDescent="0.2">
      <c r="A159" s="5" t="s">
        <v>428</v>
      </c>
      <c r="B159" s="5">
        <v>3.3</v>
      </c>
      <c r="C159" s="1">
        <v>2020</v>
      </c>
      <c r="D159" s="5" t="s">
        <v>22</v>
      </c>
      <c r="E159" s="5" t="s">
        <v>8</v>
      </c>
      <c r="F159" s="1" t="s">
        <v>1552</v>
      </c>
    </row>
    <row r="160" spans="1:6" x14ac:dyDescent="0.2">
      <c r="A160" s="5" t="s">
        <v>435</v>
      </c>
      <c r="B160" s="5">
        <v>3.4</v>
      </c>
      <c r="C160" s="1">
        <v>2021</v>
      </c>
      <c r="D160" s="5" t="s">
        <v>1516</v>
      </c>
      <c r="E160" s="5" t="s">
        <v>8</v>
      </c>
      <c r="F160" s="1" t="s">
        <v>1572</v>
      </c>
    </row>
    <row r="161" spans="1:6" x14ac:dyDescent="0.2">
      <c r="A161" s="5" t="s">
        <v>439</v>
      </c>
      <c r="B161" s="5">
        <v>3.3</v>
      </c>
      <c r="C161" s="1">
        <v>2021</v>
      </c>
      <c r="D161" s="5" t="s">
        <v>150</v>
      </c>
      <c r="E161" s="5" t="s">
        <v>8</v>
      </c>
      <c r="F161" s="1" t="s">
        <v>1552</v>
      </c>
    </row>
    <row r="162" spans="1:6" x14ac:dyDescent="0.2">
      <c r="A162" s="5" t="s">
        <v>442</v>
      </c>
      <c r="B162" s="5">
        <v>3.3</v>
      </c>
      <c r="C162" s="1">
        <v>2022</v>
      </c>
      <c r="D162" s="5" t="s">
        <v>1509</v>
      </c>
      <c r="E162" s="5" t="s">
        <v>8</v>
      </c>
      <c r="F162" s="1" t="s">
        <v>1555</v>
      </c>
    </row>
    <row r="163" spans="1:6" x14ac:dyDescent="0.2">
      <c r="A163" s="5" t="s">
        <v>444</v>
      </c>
      <c r="B163" s="5">
        <v>3.2</v>
      </c>
      <c r="C163" s="1">
        <v>2021</v>
      </c>
      <c r="D163" s="5" t="s">
        <v>22</v>
      </c>
      <c r="E163" s="5" t="s">
        <v>8</v>
      </c>
      <c r="F163" s="1" t="s">
        <v>1552</v>
      </c>
    </row>
    <row r="164" spans="1:6" x14ac:dyDescent="0.2">
      <c r="A164" s="5" t="s">
        <v>450</v>
      </c>
      <c r="B164" s="5">
        <v>3.2</v>
      </c>
      <c r="C164" s="1">
        <v>2021</v>
      </c>
      <c r="D164" s="5" t="s">
        <v>1059</v>
      </c>
      <c r="E164" s="5" t="s">
        <v>8</v>
      </c>
      <c r="F164" s="1" t="s">
        <v>1551</v>
      </c>
    </row>
    <row r="165" spans="1:6" x14ac:dyDescent="0.2">
      <c r="A165" s="5" t="s">
        <v>456</v>
      </c>
      <c r="B165" s="5">
        <v>3.15</v>
      </c>
      <c r="C165" s="1">
        <v>2021</v>
      </c>
      <c r="D165" s="5" t="s">
        <v>47</v>
      </c>
      <c r="E165" s="5" t="s">
        <v>8</v>
      </c>
      <c r="F165" s="1" t="s">
        <v>1552</v>
      </c>
    </row>
    <row r="166" spans="1:6" x14ac:dyDescent="0.2">
      <c r="A166" s="5" t="s">
        <v>459</v>
      </c>
      <c r="B166" s="5">
        <v>3.15</v>
      </c>
      <c r="C166" s="1">
        <v>2021</v>
      </c>
      <c r="D166" s="5" t="s">
        <v>1463</v>
      </c>
      <c r="E166" s="5" t="s">
        <v>8</v>
      </c>
      <c r="F166" s="1" t="s">
        <v>1552</v>
      </c>
    </row>
    <row r="167" spans="1:6" x14ac:dyDescent="0.2">
      <c r="A167" s="5" t="s">
        <v>464</v>
      </c>
      <c r="B167" s="5">
        <v>3.1</v>
      </c>
      <c r="C167" s="1">
        <v>2020</v>
      </c>
      <c r="D167" s="5" t="s">
        <v>1512</v>
      </c>
      <c r="E167" s="5" t="s">
        <v>8</v>
      </c>
      <c r="F167" s="1" t="s">
        <v>1552</v>
      </c>
    </row>
    <row r="168" spans="1:6" x14ac:dyDescent="0.2">
      <c r="A168" s="5" t="s">
        <v>474</v>
      </c>
      <c r="B168" s="5">
        <v>3</v>
      </c>
      <c r="C168" s="1">
        <v>2021</v>
      </c>
      <c r="D168" s="5" t="s">
        <v>1461</v>
      </c>
      <c r="E168" s="5" t="s">
        <v>8</v>
      </c>
      <c r="F168" s="1" t="s">
        <v>1573</v>
      </c>
    </row>
    <row r="169" spans="1:6" x14ac:dyDescent="0.2">
      <c r="A169" s="5" t="s">
        <v>1579</v>
      </c>
      <c r="B169" s="5" t="s">
        <v>1580</v>
      </c>
      <c r="C169" s="1">
        <v>3</v>
      </c>
      <c r="D169" s="5">
        <v>2021</v>
      </c>
      <c r="E169" s="5" t="s">
        <v>478</v>
      </c>
      <c r="F169" s="1" t="s">
        <v>8</v>
      </c>
    </row>
    <row r="170" spans="1:6" x14ac:dyDescent="0.2">
      <c r="A170" s="5" t="s">
        <v>479</v>
      </c>
      <c r="B170" s="5">
        <v>3</v>
      </c>
      <c r="C170" s="1">
        <v>2019</v>
      </c>
      <c r="D170" s="5" t="s">
        <v>22</v>
      </c>
      <c r="E170" s="5" t="s">
        <v>8</v>
      </c>
      <c r="F170" s="1" t="s">
        <v>1552</v>
      </c>
    </row>
    <row r="171" spans="1:6" x14ac:dyDescent="0.2">
      <c r="A171" s="5" t="s">
        <v>481</v>
      </c>
      <c r="B171" s="5">
        <v>3</v>
      </c>
      <c r="C171" s="1">
        <v>2021</v>
      </c>
      <c r="D171" s="5" t="s">
        <v>22</v>
      </c>
      <c r="E171" s="5" t="s">
        <v>8</v>
      </c>
      <c r="F171" s="1" t="s">
        <v>294</v>
      </c>
    </row>
    <row r="172" spans="1:6" x14ac:dyDescent="0.2">
      <c r="A172" s="5" t="s">
        <v>488</v>
      </c>
      <c r="B172" s="5">
        <v>3</v>
      </c>
      <c r="C172" s="1">
        <v>2021</v>
      </c>
      <c r="D172" s="5" t="s">
        <v>22</v>
      </c>
      <c r="E172" s="5" t="s">
        <v>8</v>
      </c>
      <c r="F172" s="1" t="s">
        <v>1551</v>
      </c>
    </row>
    <row r="173" spans="1:6" x14ac:dyDescent="0.2">
      <c r="A173" s="5" t="s">
        <v>1514</v>
      </c>
      <c r="B173" s="5">
        <v>3</v>
      </c>
      <c r="C173" s="1">
        <v>2021</v>
      </c>
      <c r="D173" s="5" t="s">
        <v>55</v>
      </c>
      <c r="E173" s="5" t="s">
        <v>8</v>
      </c>
      <c r="F173" s="1" t="s">
        <v>1552</v>
      </c>
    </row>
    <row r="174" spans="1:6" x14ac:dyDescent="0.2">
      <c r="A174" s="5" t="s">
        <v>497</v>
      </c>
      <c r="B174" s="5">
        <v>3</v>
      </c>
      <c r="C174" s="1">
        <v>2021</v>
      </c>
      <c r="D174" s="5" t="s">
        <v>22</v>
      </c>
      <c r="E174" s="5" t="s">
        <v>8</v>
      </c>
      <c r="F174" s="1" t="s">
        <v>1559</v>
      </c>
    </row>
    <row r="175" spans="1:6" x14ac:dyDescent="0.2">
      <c r="A175" s="5" t="s">
        <v>504</v>
      </c>
      <c r="B175" s="5">
        <v>3</v>
      </c>
      <c r="C175" s="1">
        <v>2021</v>
      </c>
      <c r="D175" s="5" t="s">
        <v>22</v>
      </c>
      <c r="E175" s="5" t="s">
        <v>8</v>
      </c>
      <c r="F175" s="1" t="s">
        <v>1552</v>
      </c>
    </row>
    <row r="176" spans="1:6" x14ac:dyDescent="0.2">
      <c r="A176" s="5" t="s">
        <v>520</v>
      </c>
      <c r="B176" s="5">
        <v>3</v>
      </c>
      <c r="C176" s="1">
        <v>2020</v>
      </c>
      <c r="D176" s="5" t="s">
        <v>1059</v>
      </c>
      <c r="E176" s="5" t="s">
        <v>8</v>
      </c>
      <c r="F176" s="1" t="s">
        <v>1551</v>
      </c>
    </row>
    <row r="177" spans="1:6" x14ac:dyDescent="0.2">
      <c r="A177" s="5" t="s">
        <v>1581</v>
      </c>
      <c r="B177" s="5" t="s">
        <v>1580</v>
      </c>
      <c r="C177" s="1">
        <v>3</v>
      </c>
      <c r="D177" s="5">
        <v>2022</v>
      </c>
      <c r="E177" s="5" t="s">
        <v>22</v>
      </c>
      <c r="F177" s="1" t="s">
        <v>8</v>
      </c>
    </row>
    <row r="178" spans="1:6" x14ac:dyDescent="0.2">
      <c r="A178" s="5" t="s">
        <v>530</v>
      </c>
      <c r="B178" s="5">
        <v>2.9</v>
      </c>
      <c r="C178" s="1">
        <v>2021</v>
      </c>
      <c r="D178" s="5" t="s">
        <v>1510</v>
      </c>
      <c r="E178" s="5" t="s">
        <v>8</v>
      </c>
      <c r="F178" s="1" t="s">
        <v>1558</v>
      </c>
    </row>
    <row r="179" spans="1:6" x14ac:dyDescent="0.2">
      <c r="A179" s="5" t="s">
        <v>532</v>
      </c>
      <c r="B179" s="5">
        <v>2.85</v>
      </c>
      <c r="C179" s="1">
        <v>2021</v>
      </c>
      <c r="D179" s="5" t="s">
        <v>1463</v>
      </c>
      <c r="E179" s="5" t="s">
        <v>8</v>
      </c>
      <c r="F179" s="1" t="s">
        <v>1578</v>
      </c>
    </row>
    <row r="180" spans="1:6" x14ac:dyDescent="0.2">
      <c r="A180" s="5" t="s">
        <v>546</v>
      </c>
      <c r="B180" s="5">
        <v>2.78</v>
      </c>
      <c r="C180" s="1">
        <v>2019</v>
      </c>
      <c r="D180" s="5" t="s">
        <v>150</v>
      </c>
      <c r="E180" s="5" t="s">
        <v>8</v>
      </c>
      <c r="F180" s="1" t="s">
        <v>1552</v>
      </c>
    </row>
    <row r="181" spans="1:6" x14ac:dyDescent="0.2">
      <c r="A181" s="5" t="s">
        <v>548</v>
      </c>
      <c r="B181" s="5">
        <v>2.75</v>
      </c>
      <c r="C181" s="1">
        <v>2019</v>
      </c>
      <c r="D181" s="5" t="s">
        <v>150</v>
      </c>
      <c r="E181" s="5" t="s">
        <v>8</v>
      </c>
      <c r="F181" s="1" t="s">
        <v>1554</v>
      </c>
    </row>
    <row r="182" spans="1:6" x14ac:dyDescent="0.2">
      <c r="A182" s="5" t="s">
        <v>551</v>
      </c>
      <c r="B182" s="5">
        <v>2.75</v>
      </c>
      <c r="C182" s="1">
        <v>2021</v>
      </c>
      <c r="D182" s="5" t="s">
        <v>1512</v>
      </c>
      <c r="E182" s="5" t="s">
        <v>8</v>
      </c>
      <c r="F182" s="1" t="s">
        <v>1552</v>
      </c>
    </row>
    <row r="183" spans="1:6" x14ac:dyDescent="0.2">
      <c r="A183" s="5" t="s">
        <v>553</v>
      </c>
      <c r="B183" s="5">
        <v>2.75</v>
      </c>
      <c r="C183" s="1">
        <v>2021</v>
      </c>
      <c r="D183" s="5" t="s">
        <v>478</v>
      </c>
      <c r="E183" s="5" t="s">
        <v>8</v>
      </c>
      <c r="F183" s="1" t="s">
        <v>1552</v>
      </c>
    </row>
    <row r="184" spans="1:6" x14ac:dyDescent="0.2">
      <c r="A184" s="5" t="s">
        <v>555</v>
      </c>
      <c r="B184" s="5">
        <v>2.75</v>
      </c>
      <c r="C184" s="1">
        <v>2021</v>
      </c>
      <c r="D184" s="5" t="s">
        <v>1510</v>
      </c>
      <c r="E184" s="5" t="s">
        <v>8</v>
      </c>
      <c r="F184" s="1" t="s">
        <v>1552</v>
      </c>
    </row>
    <row r="185" spans="1:6" x14ac:dyDescent="0.2">
      <c r="A185" s="5" t="s">
        <v>561</v>
      </c>
      <c r="B185" s="5">
        <v>2.7</v>
      </c>
      <c r="C185" s="1">
        <v>2021</v>
      </c>
      <c r="D185" s="5" t="s">
        <v>22</v>
      </c>
      <c r="E185" s="5" t="s">
        <v>8</v>
      </c>
      <c r="F185" s="1" t="s">
        <v>1582</v>
      </c>
    </row>
    <row r="186" spans="1:6" x14ac:dyDescent="0.2">
      <c r="A186" s="5" t="s">
        <v>563</v>
      </c>
      <c r="B186" s="5">
        <v>2.7</v>
      </c>
      <c r="C186" s="1">
        <v>2021</v>
      </c>
      <c r="D186" s="5" t="s">
        <v>1463</v>
      </c>
      <c r="E186" s="5" t="s">
        <v>8</v>
      </c>
      <c r="F186" s="1" t="s">
        <v>1552</v>
      </c>
    </row>
    <row r="187" spans="1:6" x14ac:dyDescent="0.2">
      <c r="A187" s="5" t="s">
        <v>571</v>
      </c>
      <c r="B187" s="5">
        <v>2.6</v>
      </c>
      <c r="C187" s="1">
        <v>2016</v>
      </c>
      <c r="D187" s="5" t="s">
        <v>55</v>
      </c>
      <c r="E187" s="5" t="s">
        <v>8</v>
      </c>
      <c r="F187" s="1" t="s">
        <v>1571</v>
      </c>
    </row>
    <row r="188" spans="1:6" x14ac:dyDescent="0.2">
      <c r="A188" s="5" t="s">
        <v>575</v>
      </c>
      <c r="B188" s="5">
        <v>2.6</v>
      </c>
      <c r="C188" s="1">
        <v>2021</v>
      </c>
      <c r="D188" s="5" t="s">
        <v>22</v>
      </c>
      <c r="E188" s="5" t="s">
        <v>8</v>
      </c>
      <c r="F188" s="1" t="s">
        <v>1571</v>
      </c>
    </row>
    <row r="189" spans="1:6" x14ac:dyDescent="0.2">
      <c r="A189" s="5" t="s">
        <v>577</v>
      </c>
      <c r="B189" s="5">
        <v>2.6</v>
      </c>
      <c r="C189" s="1">
        <v>2021</v>
      </c>
      <c r="D189" s="5" t="s">
        <v>22</v>
      </c>
      <c r="E189" s="5" t="s">
        <v>8</v>
      </c>
      <c r="F189" s="1" t="s">
        <v>1552</v>
      </c>
    </row>
    <row r="190" spans="1:6" x14ac:dyDescent="0.2">
      <c r="A190" s="5" t="s">
        <v>1520</v>
      </c>
      <c r="B190" s="5">
        <v>2.56</v>
      </c>
      <c r="C190" s="1">
        <v>2021</v>
      </c>
      <c r="D190" s="5" t="s">
        <v>22</v>
      </c>
      <c r="E190" s="5" t="s">
        <v>8</v>
      </c>
      <c r="F190" s="1" t="s">
        <v>1571</v>
      </c>
    </row>
    <row r="191" spans="1:6" x14ac:dyDescent="0.2">
      <c r="A191" s="5" t="s">
        <v>600</v>
      </c>
      <c r="B191" s="5">
        <v>2.4</v>
      </c>
      <c r="C191" s="1">
        <v>2021</v>
      </c>
      <c r="D191" s="5" t="s">
        <v>1512</v>
      </c>
      <c r="E191" s="5" t="s">
        <v>8</v>
      </c>
      <c r="F191" s="1" t="s">
        <v>1555</v>
      </c>
    </row>
    <row r="192" spans="1:6" x14ac:dyDescent="0.2">
      <c r="A192" s="5" t="s">
        <v>602</v>
      </c>
      <c r="B192" s="5">
        <v>2.4</v>
      </c>
      <c r="C192" s="1">
        <v>2021</v>
      </c>
      <c r="D192" s="5" t="s">
        <v>1512</v>
      </c>
      <c r="E192" s="5" t="s">
        <v>8</v>
      </c>
      <c r="F192" s="1" t="s">
        <v>1552</v>
      </c>
    </row>
    <row r="193" spans="1:6" x14ac:dyDescent="0.2">
      <c r="A193" s="5" t="s">
        <v>604</v>
      </c>
      <c r="B193" s="5">
        <v>2.4</v>
      </c>
      <c r="C193" s="1">
        <v>2021</v>
      </c>
      <c r="D193" s="5" t="s">
        <v>1516</v>
      </c>
      <c r="E193" s="5" t="s">
        <v>8</v>
      </c>
      <c r="F193" s="1" t="s">
        <v>1551</v>
      </c>
    </row>
    <row r="194" spans="1:6" x14ac:dyDescent="0.2">
      <c r="A194" s="5" t="s">
        <v>606</v>
      </c>
      <c r="B194" s="5">
        <v>2.39</v>
      </c>
      <c r="C194" s="1">
        <v>2014</v>
      </c>
      <c r="D194" s="5" t="s">
        <v>1059</v>
      </c>
      <c r="E194" s="5" t="s">
        <v>8</v>
      </c>
      <c r="F194" s="1" t="s">
        <v>1558</v>
      </c>
    </row>
    <row r="195" spans="1:6" x14ac:dyDescent="0.2">
      <c r="A195" s="5" t="s">
        <v>610</v>
      </c>
      <c r="B195" s="5">
        <v>2.2999999999999998</v>
      </c>
      <c r="C195" s="1">
        <v>2021</v>
      </c>
      <c r="D195" s="5" t="s">
        <v>1059</v>
      </c>
      <c r="E195" s="5" t="s">
        <v>8</v>
      </c>
      <c r="F195" s="1" t="s">
        <v>1554</v>
      </c>
    </row>
    <row r="196" spans="1:6" x14ac:dyDescent="0.2">
      <c r="A196" s="5" t="s">
        <v>614</v>
      </c>
      <c r="B196" s="5">
        <v>2.2999999999999998</v>
      </c>
      <c r="C196" s="1">
        <v>2017</v>
      </c>
      <c r="D196" s="5" t="s">
        <v>1510</v>
      </c>
      <c r="E196" s="5" t="s">
        <v>8</v>
      </c>
      <c r="F196" s="1" t="s">
        <v>1573</v>
      </c>
    </row>
    <row r="197" spans="1:6" x14ac:dyDescent="0.2">
      <c r="A197" s="5" t="s">
        <v>619</v>
      </c>
      <c r="B197" s="5">
        <v>2.25</v>
      </c>
      <c r="C197" s="1">
        <v>2021</v>
      </c>
      <c r="D197" s="5" t="s">
        <v>1510</v>
      </c>
      <c r="E197" s="5" t="s">
        <v>8</v>
      </c>
      <c r="F197" s="1" t="s">
        <v>1552</v>
      </c>
    </row>
    <row r="198" spans="1:6" x14ac:dyDescent="0.2">
      <c r="A198" s="5" t="s">
        <v>621</v>
      </c>
      <c r="B198" s="5">
        <v>2.25</v>
      </c>
      <c r="C198" s="1">
        <v>2020</v>
      </c>
      <c r="D198" s="5" t="s">
        <v>150</v>
      </c>
      <c r="E198" s="5" t="s">
        <v>8</v>
      </c>
      <c r="F198" s="1" t="s">
        <v>1551</v>
      </c>
    </row>
    <row r="199" spans="1:6" x14ac:dyDescent="0.2">
      <c r="A199" s="5" t="s">
        <v>623</v>
      </c>
      <c r="B199" s="5">
        <v>2.25</v>
      </c>
      <c r="C199" s="1">
        <v>2018</v>
      </c>
      <c r="D199" s="5" t="s">
        <v>1508</v>
      </c>
      <c r="E199" s="5" t="s">
        <v>8</v>
      </c>
      <c r="F199" s="1" t="s">
        <v>1552</v>
      </c>
    </row>
    <row r="200" spans="1:6" x14ac:dyDescent="0.2">
      <c r="A200" s="5" t="s">
        <v>626</v>
      </c>
      <c r="B200" s="5">
        <v>2.2000000000000002</v>
      </c>
      <c r="C200" s="1">
        <v>2021</v>
      </c>
      <c r="D200" s="5" t="s">
        <v>1463</v>
      </c>
      <c r="E200" s="5" t="s">
        <v>8</v>
      </c>
      <c r="F200" s="1" t="s">
        <v>1552</v>
      </c>
    </row>
    <row r="201" spans="1:6" x14ac:dyDescent="0.2">
      <c r="A201" s="5" t="s">
        <v>635</v>
      </c>
      <c r="B201" s="5">
        <v>2.17</v>
      </c>
      <c r="C201" s="1">
        <v>2021</v>
      </c>
      <c r="D201" s="5" t="s">
        <v>1463</v>
      </c>
      <c r="E201" s="5" t="s">
        <v>8</v>
      </c>
      <c r="F201" s="1" t="s">
        <v>1552</v>
      </c>
    </row>
    <row r="202" spans="1:6" x14ac:dyDescent="0.2">
      <c r="A202" s="5" t="s">
        <v>637</v>
      </c>
      <c r="B202" s="5">
        <v>2.1</v>
      </c>
      <c r="C202" s="1">
        <v>2021</v>
      </c>
      <c r="D202" s="5" t="s">
        <v>1462</v>
      </c>
      <c r="E202" s="5" t="s">
        <v>8</v>
      </c>
      <c r="F202" s="1" t="s">
        <v>1552</v>
      </c>
    </row>
    <row r="203" spans="1:6" x14ac:dyDescent="0.2">
      <c r="A203" s="5" t="s">
        <v>639</v>
      </c>
      <c r="B203" s="5">
        <v>2.1</v>
      </c>
      <c r="C203" s="1">
        <v>2021</v>
      </c>
      <c r="D203" s="5" t="s">
        <v>1462</v>
      </c>
      <c r="E203" s="5" t="s">
        <v>8</v>
      </c>
      <c r="F203" s="1" t="s">
        <v>1552</v>
      </c>
    </row>
    <row r="204" spans="1:6" x14ac:dyDescent="0.2">
      <c r="A204" s="5" t="s">
        <v>644</v>
      </c>
      <c r="B204" s="5">
        <v>2.1</v>
      </c>
      <c r="C204" s="1">
        <v>2021</v>
      </c>
      <c r="D204" s="5" t="s">
        <v>1462</v>
      </c>
      <c r="E204" s="5" t="s">
        <v>8</v>
      </c>
      <c r="F204" s="1" t="s">
        <v>1552</v>
      </c>
    </row>
    <row r="205" spans="1:6" x14ac:dyDescent="0.2">
      <c r="A205" s="5" t="s">
        <v>646</v>
      </c>
      <c r="B205" s="5">
        <v>2.1</v>
      </c>
      <c r="C205" s="1">
        <v>2019</v>
      </c>
      <c r="D205" s="5" t="s">
        <v>22</v>
      </c>
      <c r="E205" s="5" t="s">
        <v>8</v>
      </c>
      <c r="F205" s="1" t="s">
        <v>1552</v>
      </c>
    </row>
    <row r="206" spans="1:6" x14ac:dyDescent="0.2">
      <c r="A206" s="5" t="s">
        <v>648</v>
      </c>
      <c r="B206" s="5">
        <v>2.1</v>
      </c>
      <c r="C206" s="1">
        <v>2021</v>
      </c>
      <c r="D206" s="5" t="s">
        <v>22</v>
      </c>
      <c r="E206" s="5" t="s">
        <v>8</v>
      </c>
      <c r="F206" s="1" t="s">
        <v>1552</v>
      </c>
    </row>
    <row r="207" spans="1:6" x14ac:dyDescent="0.2">
      <c r="A207" s="5" t="s">
        <v>666</v>
      </c>
      <c r="B207" s="5">
        <v>2</v>
      </c>
      <c r="C207" s="1">
        <v>2021</v>
      </c>
      <c r="D207" s="5" t="s">
        <v>1462</v>
      </c>
      <c r="E207" s="5" t="s">
        <v>8</v>
      </c>
      <c r="F207" s="1" t="s">
        <v>1552</v>
      </c>
    </row>
    <row r="208" spans="1:6" x14ac:dyDescent="0.2">
      <c r="A208" s="5" t="s">
        <v>681</v>
      </c>
      <c r="B208" s="5">
        <v>2</v>
      </c>
      <c r="C208" s="1">
        <v>2020</v>
      </c>
      <c r="D208" s="5" t="s">
        <v>22</v>
      </c>
      <c r="E208" s="5" t="s">
        <v>8</v>
      </c>
      <c r="F208" s="1" t="s">
        <v>1552</v>
      </c>
    </row>
    <row r="209" spans="1:6" x14ac:dyDescent="0.2">
      <c r="A209" s="5" t="s">
        <v>686</v>
      </c>
      <c r="B209" s="5">
        <v>2</v>
      </c>
      <c r="C209" s="1">
        <v>2021</v>
      </c>
      <c r="D209" s="5" t="s">
        <v>1509</v>
      </c>
      <c r="E209" s="5" t="s">
        <v>8</v>
      </c>
      <c r="F209" s="1" t="s">
        <v>1552</v>
      </c>
    </row>
    <row r="210" spans="1:6" x14ac:dyDescent="0.2">
      <c r="A210" s="5" t="s">
        <v>691</v>
      </c>
      <c r="B210" s="5">
        <v>2</v>
      </c>
      <c r="C210" s="1">
        <v>2021</v>
      </c>
      <c r="D210" s="5" t="s">
        <v>1509</v>
      </c>
      <c r="E210" s="5" t="s">
        <v>8</v>
      </c>
      <c r="F210" s="1" t="s">
        <v>1551</v>
      </c>
    </row>
    <row r="211" spans="1:6" x14ac:dyDescent="0.2">
      <c r="A211" s="5" t="s">
        <v>693</v>
      </c>
      <c r="B211" s="5">
        <v>2</v>
      </c>
      <c r="C211" s="1">
        <v>2021</v>
      </c>
      <c r="D211" s="5" t="s">
        <v>47</v>
      </c>
      <c r="E211" s="5" t="s">
        <v>8</v>
      </c>
      <c r="F211" s="1" t="s">
        <v>1552</v>
      </c>
    </row>
    <row r="212" spans="1:6" x14ac:dyDescent="0.2">
      <c r="A212" s="5" t="s">
        <v>701</v>
      </c>
      <c r="B212" s="5">
        <v>2</v>
      </c>
      <c r="C212" s="1">
        <v>2021</v>
      </c>
      <c r="D212" s="5" t="s">
        <v>47</v>
      </c>
      <c r="E212" s="5" t="s">
        <v>8</v>
      </c>
      <c r="F212" s="1" t="s">
        <v>1555</v>
      </c>
    </row>
    <row r="213" spans="1:6" x14ac:dyDescent="0.2">
      <c r="A213" s="5" t="s">
        <v>706</v>
      </c>
      <c r="B213" s="5">
        <v>2</v>
      </c>
      <c r="C213" s="1">
        <v>2021</v>
      </c>
      <c r="D213" s="5" t="s">
        <v>1461</v>
      </c>
      <c r="E213" s="5" t="s">
        <v>8</v>
      </c>
      <c r="F213" s="1" t="s">
        <v>1552</v>
      </c>
    </row>
    <row r="214" spans="1:6" x14ac:dyDescent="0.2">
      <c r="A214" s="5" t="s">
        <v>729</v>
      </c>
      <c r="B214" s="5">
        <v>2</v>
      </c>
      <c r="C214" s="1">
        <v>2020</v>
      </c>
      <c r="D214" s="5" t="s">
        <v>22</v>
      </c>
      <c r="E214" s="5" t="s">
        <v>8</v>
      </c>
      <c r="F214" s="1" t="s">
        <v>1551</v>
      </c>
    </row>
    <row r="215" spans="1:6" x14ac:dyDescent="0.2">
      <c r="A215" s="5" t="s">
        <v>738</v>
      </c>
      <c r="B215" s="5">
        <v>1.98</v>
      </c>
      <c r="C215" s="1">
        <v>2015</v>
      </c>
      <c r="D215" s="5" t="s">
        <v>1463</v>
      </c>
      <c r="E215" s="5" t="s">
        <v>8</v>
      </c>
      <c r="F215" s="1" t="s">
        <v>1573</v>
      </c>
    </row>
    <row r="216" spans="1:6" x14ac:dyDescent="0.2">
      <c r="A216" s="5" t="s">
        <v>741</v>
      </c>
      <c r="B216" s="5">
        <v>1.95</v>
      </c>
      <c r="C216" s="1">
        <v>2016</v>
      </c>
      <c r="D216" s="5" t="s">
        <v>55</v>
      </c>
      <c r="E216" s="5" t="s">
        <v>8</v>
      </c>
      <c r="F216" s="1" t="s">
        <v>1555</v>
      </c>
    </row>
    <row r="217" spans="1:6" x14ac:dyDescent="0.2">
      <c r="A217" s="5" t="s">
        <v>743</v>
      </c>
      <c r="B217" s="5">
        <v>1.95</v>
      </c>
      <c r="C217" s="1">
        <v>2019</v>
      </c>
      <c r="D217" s="5" t="s">
        <v>1509</v>
      </c>
      <c r="E217" s="5" t="s">
        <v>8</v>
      </c>
      <c r="F217" s="1" t="s">
        <v>1552</v>
      </c>
    </row>
    <row r="218" spans="1:6" x14ac:dyDescent="0.2">
      <c r="A218" s="5" t="s">
        <v>1511</v>
      </c>
      <c r="B218" s="5">
        <v>1.9</v>
      </c>
      <c r="C218" s="1">
        <v>2015</v>
      </c>
      <c r="D218" s="5" t="s">
        <v>1463</v>
      </c>
      <c r="E218" s="5" t="s">
        <v>8</v>
      </c>
      <c r="F218" s="1" t="s">
        <v>1552</v>
      </c>
    </row>
    <row r="219" spans="1:6" x14ac:dyDescent="0.2">
      <c r="A219" s="5" t="s">
        <v>779</v>
      </c>
      <c r="B219" s="5">
        <v>1.8</v>
      </c>
      <c r="C219" s="1">
        <v>2015</v>
      </c>
      <c r="D219" s="5" t="s">
        <v>1521</v>
      </c>
      <c r="E219" s="5" t="s">
        <v>8</v>
      </c>
      <c r="F219" s="1" t="s">
        <v>1552</v>
      </c>
    </row>
    <row r="220" spans="1:6" x14ac:dyDescent="0.2">
      <c r="A220" s="5" t="s">
        <v>784</v>
      </c>
      <c r="B220" s="5">
        <v>1.8</v>
      </c>
      <c r="C220" s="1">
        <v>2017</v>
      </c>
      <c r="D220" s="5" t="s">
        <v>22</v>
      </c>
      <c r="E220" s="5" t="s">
        <v>8</v>
      </c>
      <c r="F220" s="1" t="s">
        <v>1552</v>
      </c>
    </row>
    <row r="221" spans="1:6" x14ac:dyDescent="0.2">
      <c r="A221" s="5" t="s">
        <v>786</v>
      </c>
      <c r="B221" s="5">
        <v>1.8</v>
      </c>
      <c r="C221" s="1">
        <v>2015</v>
      </c>
      <c r="D221" s="5" t="s">
        <v>55</v>
      </c>
      <c r="E221" s="5" t="s">
        <v>8</v>
      </c>
      <c r="F221" s="1" t="s">
        <v>1551</v>
      </c>
    </row>
    <row r="222" spans="1:6" x14ac:dyDescent="0.2">
      <c r="A222" s="5" t="s">
        <v>795</v>
      </c>
      <c r="B222" s="5">
        <v>1.7</v>
      </c>
      <c r="C222" s="1">
        <v>2022</v>
      </c>
      <c r="D222" s="5" t="s">
        <v>22</v>
      </c>
      <c r="E222" s="5" t="s">
        <v>8</v>
      </c>
      <c r="F222" s="1" t="s">
        <v>1551</v>
      </c>
    </row>
    <row r="223" spans="1:6" x14ac:dyDescent="0.2">
      <c r="A223" s="5" t="s">
        <v>797</v>
      </c>
      <c r="B223" s="5">
        <v>1.7</v>
      </c>
      <c r="C223" s="1">
        <v>2021</v>
      </c>
      <c r="D223" s="5" t="s">
        <v>1512</v>
      </c>
      <c r="E223" s="5" t="s">
        <v>8</v>
      </c>
      <c r="F223" s="1" t="s">
        <v>1583</v>
      </c>
    </row>
    <row r="224" spans="1:6" x14ac:dyDescent="0.2">
      <c r="A224" s="5" t="s">
        <v>799</v>
      </c>
      <c r="B224" s="5">
        <v>1.7</v>
      </c>
      <c r="C224" s="1">
        <v>2021</v>
      </c>
      <c r="D224" s="5" t="s">
        <v>1461</v>
      </c>
      <c r="E224" s="5" t="s">
        <v>8</v>
      </c>
      <c r="F224" s="1" t="s">
        <v>1584</v>
      </c>
    </row>
    <row r="225" spans="1:6" x14ac:dyDescent="0.2">
      <c r="A225" s="5" t="s">
        <v>802</v>
      </c>
      <c r="B225" s="5">
        <v>1.7</v>
      </c>
      <c r="C225" s="1">
        <v>2021</v>
      </c>
      <c r="D225" s="5" t="s">
        <v>22</v>
      </c>
      <c r="E225" s="5" t="s">
        <v>8</v>
      </c>
      <c r="F225" s="1" t="s">
        <v>1552</v>
      </c>
    </row>
    <row r="226" spans="1:6" x14ac:dyDescent="0.2">
      <c r="A226" s="5" t="s">
        <v>804</v>
      </c>
      <c r="B226" s="5">
        <v>1.7</v>
      </c>
      <c r="C226" s="1">
        <v>2019</v>
      </c>
      <c r="D226" s="5" t="s">
        <v>1461</v>
      </c>
      <c r="E226" s="5" t="s">
        <v>8</v>
      </c>
      <c r="F226" s="1" t="s">
        <v>1552</v>
      </c>
    </row>
    <row r="227" spans="1:6" x14ac:dyDescent="0.2">
      <c r="A227" s="5" t="s">
        <v>815</v>
      </c>
      <c r="B227" s="5">
        <v>1.7</v>
      </c>
      <c r="C227" s="1">
        <v>2020</v>
      </c>
      <c r="D227" s="5" t="s">
        <v>47</v>
      </c>
      <c r="E227" s="5" t="s">
        <v>8</v>
      </c>
      <c r="F227" s="1" t="s">
        <v>1552</v>
      </c>
    </row>
    <row r="228" spans="1:6" x14ac:dyDescent="0.2">
      <c r="A228" s="5" t="s">
        <v>828</v>
      </c>
      <c r="B228" s="5">
        <v>1.6</v>
      </c>
      <c r="C228" s="1">
        <v>2017</v>
      </c>
      <c r="D228" s="5" t="s">
        <v>22</v>
      </c>
      <c r="E228" s="5" t="s">
        <v>8</v>
      </c>
      <c r="F228" s="1" t="s">
        <v>1585</v>
      </c>
    </row>
    <row r="229" spans="1:6" x14ac:dyDescent="0.2">
      <c r="A229" s="5" t="s">
        <v>834</v>
      </c>
      <c r="B229" s="5">
        <v>1.6</v>
      </c>
      <c r="C229" s="1">
        <v>2021</v>
      </c>
      <c r="D229" s="5" t="s">
        <v>22</v>
      </c>
      <c r="E229" s="5" t="s">
        <v>8</v>
      </c>
      <c r="F229" s="1" t="s">
        <v>1552</v>
      </c>
    </row>
    <row r="230" spans="1:6" x14ac:dyDescent="0.2">
      <c r="A230" s="5" t="s">
        <v>841</v>
      </c>
      <c r="B230" s="5">
        <v>1.6</v>
      </c>
      <c r="C230" s="1">
        <v>2021</v>
      </c>
      <c r="D230" s="5" t="s">
        <v>1461</v>
      </c>
      <c r="E230" s="5" t="s">
        <v>8</v>
      </c>
      <c r="F230" s="1" t="s">
        <v>1552</v>
      </c>
    </row>
    <row r="231" spans="1:6" x14ac:dyDescent="0.2">
      <c r="A231" s="5" t="s">
        <v>854</v>
      </c>
      <c r="B231" s="5">
        <v>1.6</v>
      </c>
      <c r="C231" s="1">
        <v>2021</v>
      </c>
      <c r="D231" s="5" t="s">
        <v>55</v>
      </c>
      <c r="E231" s="5" t="s">
        <v>8</v>
      </c>
      <c r="F231" s="1" t="s">
        <v>1551</v>
      </c>
    </row>
    <row r="232" spans="1:6" x14ac:dyDescent="0.2">
      <c r="A232" s="5" t="s">
        <v>858</v>
      </c>
      <c r="B232" s="5">
        <v>1.5</v>
      </c>
      <c r="C232" s="1">
        <v>2018</v>
      </c>
      <c r="D232" s="5" t="s">
        <v>1461</v>
      </c>
      <c r="E232" s="5" t="s">
        <v>8</v>
      </c>
      <c r="F232" s="1" t="s">
        <v>1552</v>
      </c>
    </row>
    <row r="233" spans="1:6" x14ac:dyDescent="0.2">
      <c r="A233" s="5" t="s">
        <v>870</v>
      </c>
      <c r="B233" s="5">
        <v>1.5</v>
      </c>
      <c r="C233" s="1">
        <v>2021</v>
      </c>
      <c r="D233" s="5" t="s">
        <v>1512</v>
      </c>
      <c r="E233" s="5" t="s">
        <v>8</v>
      </c>
      <c r="F233" s="1" t="s">
        <v>1553</v>
      </c>
    </row>
    <row r="234" spans="1:6" x14ac:dyDescent="0.2">
      <c r="A234" s="5" t="s">
        <v>877</v>
      </c>
      <c r="B234" s="5">
        <v>1.5</v>
      </c>
      <c r="C234" s="1">
        <v>2021</v>
      </c>
      <c r="D234" s="5" t="s">
        <v>47</v>
      </c>
      <c r="E234" s="5" t="s">
        <v>8</v>
      </c>
      <c r="F234" s="1" t="s">
        <v>1552</v>
      </c>
    </row>
    <row r="235" spans="1:6" x14ac:dyDescent="0.2">
      <c r="A235" s="5" t="s">
        <v>889</v>
      </c>
      <c r="B235" s="5">
        <v>1.5</v>
      </c>
      <c r="C235" s="1">
        <v>2019</v>
      </c>
      <c r="D235" s="5" t="s">
        <v>22</v>
      </c>
      <c r="E235" s="5" t="s">
        <v>8</v>
      </c>
      <c r="F235" s="1" t="s">
        <v>1559</v>
      </c>
    </row>
    <row r="236" spans="1:6" x14ac:dyDescent="0.2">
      <c r="A236" s="5" t="s">
        <v>1518</v>
      </c>
      <c r="B236" s="5">
        <v>1.45</v>
      </c>
      <c r="C236" s="1">
        <v>2021</v>
      </c>
      <c r="D236" s="5" t="s">
        <v>1463</v>
      </c>
      <c r="E236" s="5" t="s">
        <v>8</v>
      </c>
      <c r="F236" s="1" t="s">
        <v>1573</v>
      </c>
    </row>
    <row r="237" spans="1:6" x14ac:dyDescent="0.2">
      <c r="A237" s="5" t="s">
        <v>912</v>
      </c>
      <c r="B237" s="5">
        <v>1.4</v>
      </c>
      <c r="C237" s="1">
        <v>2019</v>
      </c>
      <c r="D237" s="5" t="s">
        <v>1059</v>
      </c>
      <c r="E237" s="5" t="s">
        <v>8</v>
      </c>
      <c r="F237" s="1" t="s">
        <v>1551</v>
      </c>
    </row>
    <row r="238" spans="1:6" x14ac:dyDescent="0.2">
      <c r="A238" s="5" t="s">
        <v>923</v>
      </c>
      <c r="B238" s="5">
        <v>1.4</v>
      </c>
      <c r="C238" s="1">
        <v>2021</v>
      </c>
      <c r="D238" s="5" t="s">
        <v>1509</v>
      </c>
      <c r="E238" s="5" t="s">
        <v>8</v>
      </c>
      <c r="F238" s="1" t="s">
        <v>1585</v>
      </c>
    </row>
    <row r="239" spans="1:6" x14ac:dyDescent="0.2">
      <c r="A239" s="5" t="s">
        <v>931</v>
      </c>
      <c r="B239" s="5">
        <v>1.4</v>
      </c>
      <c r="C239" s="1">
        <v>2021</v>
      </c>
      <c r="D239" s="5" t="s">
        <v>22</v>
      </c>
      <c r="E239" s="5" t="s">
        <v>8</v>
      </c>
      <c r="F239" s="1" t="s">
        <v>1559</v>
      </c>
    </row>
    <row r="240" spans="1:6" x14ac:dyDescent="0.2">
      <c r="A240" s="5" t="s">
        <v>1586</v>
      </c>
      <c r="B240" s="5" t="s">
        <v>1580</v>
      </c>
      <c r="C240" s="1">
        <v>1.4</v>
      </c>
      <c r="D240" s="5">
        <v>2021</v>
      </c>
      <c r="E240" s="5" t="s">
        <v>1512</v>
      </c>
      <c r="F240" s="1" t="s">
        <v>8</v>
      </c>
    </row>
    <row r="241" spans="1:6" x14ac:dyDescent="0.2">
      <c r="A241" s="5" t="s">
        <v>1587</v>
      </c>
      <c r="B241" s="5" t="s">
        <v>1580</v>
      </c>
      <c r="C241" s="1">
        <v>1.4</v>
      </c>
      <c r="D241" s="5">
        <v>2021</v>
      </c>
      <c r="E241" s="5" t="s">
        <v>1512</v>
      </c>
      <c r="F241" s="1" t="s">
        <v>8</v>
      </c>
    </row>
    <row r="242" spans="1:6" x14ac:dyDescent="0.2">
      <c r="A242" s="5" t="s">
        <v>941</v>
      </c>
      <c r="B242" s="5">
        <v>1.4</v>
      </c>
      <c r="C242" s="1">
        <v>2021</v>
      </c>
      <c r="D242" s="5" t="s">
        <v>1463</v>
      </c>
      <c r="E242" s="5" t="s">
        <v>8</v>
      </c>
      <c r="F242" s="1" t="s">
        <v>1551</v>
      </c>
    </row>
    <row r="243" spans="1:6" x14ac:dyDescent="0.2">
      <c r="A243" s="5" t="s">
        <v>943</v>
      </c>
      <c r="B243" s="5">
        <v>1.4</v>
      </c>
      <c r="C243" s="1">
        <v>2019</v>
      </c>
      <c r="D243" s="5" t="s">
        <v>22</v>
      </c>
      <c r="E243" s="5" t="s">
        <v>8</v>
      </c>
      <c r="F243" s="1" t="s">
        <v>1552</v>
      </c>
    </row>
    <row r="244" spans="1:6" x14ac:dyDescent="0.2">
      <c r="A244" s="5" t="s">
        <v>955</v>
      </c>
      <c r="B244" s="5">
        <v>1.3</v>
      </c>
      <c r="C244" s="1">
        <v>2021</v>
      </c>
      <c r="D244" s="5" t="s">
        <v>1461</v>
      </c>
      <c r="E244" s="5" t="s">
        <v>8</v>
      </c>
      <c r="F244" s="1" t="s">
        <v>1551</v>
      </c>
    </row>
    <row r="245" spans="1:6" x14ac:dyDescent="0.2">
      <c r="A245" s="5" t="s">
        <v>960</v>
      </c>
      <c r="B245" s="5">
        <v>1.3</v>
      </c>
      <c r="C245" s="1">
        <v>2021</v>
      </c>
      <c r="D245" s="5" t="s">
        <v>47</v>
      </c>
      <c r="E245" s="5" t="s">
        <v>8</v>
      </c>
      <c r="F245" s="1" t="s">
        <v>1573</v>
      </c>
    </row>
    <row r="246" spans="1:6" x14ac:dyDescent="0.2">
      <c r="A246" s="5" t="s">
        <v>965</v>
      </c>
      <c r="B246" s="5">
        <v>1.3</v>
      </c>
      <c r="C246" s="1">
        <v>2019</v>
      </c>
      <c r="D246" s="5" t="s">
        <v>1461</v>
      </c>
      <c r="E246" s="5" t="s">
        <v>8</v>
      </c>
      <c r="F246" s="1" t="s">
        <v>1551</v>
      </c>
    </row>
    <row r="247" spans="1:6" x14ac:dyDescent="0.2">
      <c r="A247" s="5" t="s">
        <v>970</v>
      </c>
      <c r="B247" s="5">
        <v>1.3</v>
      </c>
      <c r="C247" s="1">
        <v>2021</v>
      </c>
      <c r="D247" s="5" t="s">
        <v>1509</v>
      </c>
      <c r="E247" s="5" t="s">
        <v>8</v>
      </c>
      <c r="F247" s="1" t="s">
        <v>1552</v>
      </c>
    </row>
    <row r="248" spans="1:6" x14ac:dyDescent="0.2">
      <c r="A248" s="5" t="s">
        <v>974</v>
      </c>
      <c r="B248" s="5">
        <v>1.25</v>
      </c>
      <c r="C248" s="1">
        <v>2020</v>
      </c>
      <c r="D248" s="5" t="s">
        <v>22</v>
      </c>
      <c r="E248" s="5" t="s">
        <v>8</v>
      </c>
      <c r="F248" s="1" t="s">
        <v>1552</v>
      </c>
    </row>
    <row r="249" spans="1:6" x14ac:dyDescent="0.2">
      <c r="A249" s="5" t="s">
        <v>980</v>
      </c>
      <c r="B249" s="5">
        <v>1.25</v>
      </c>
      <c r="C249" s="1">
        <v>2019</v>
      </c>
      <c r="D249" s="5" t="s">
        <v>1461</v>
      </c>
      <c r="E249" s="5" t="s">
        <v>8</v>
      </c>
      <c r="F249" s="1" t="s">
        <v>1555</v>
      </c>
    </row>
    <row r="250" spans="1:6" x14ac:dyDescent="0.2">
      <c r="A250" s="5" t="s">
        <v>986</v>
      </c>
      <c r="B250" s="5">
        <v>1.25</v>
      </c>
      <c r="C250" s="1">
        <v>2021</v>
      </c>
      <c r="D250" s="5" t="s">
        <v>1059</v>
      </c>
      <c r="E250" s="5" t="s">
        <v>8</v>
      </c>
      <c r="F250" s="1" t="s">
        <v>1554</v>
      </c>
    </row>
    <row r="251" spans="1:6" x14ac:dyDescent="0.2">
      <c r="A251" s="5" t="s">
        <v>1001</v>
      </c>
      <c r="B251" s="5">
        <v>1.2</v>
      </c>
      <c r="C251" s="1">
        <v>2021</v>
      </c>
      <c r="D251" s="5" t="s">
        <v>22</v>
      </c>
      <c r="E251" s="5" t="s">
        <v>8</v>
      </c>
      <c r="F251" s="1" t="s">
        <v>1552</v>
      </c>
    </row>
    <row r="252" spans="1:6" x14ac:dyDescent="0.2">
      <c r="A252" s="5" t="s">
        <v>1020</v>
      </c>
      <c r="B252" s="5">
        <v>1.2</v>
      </c>
      <c r="C252" s="1">
        <v>2018</v>
      </c>
      <c r="D252" s="5" t="s">
        <v>1461</v>
      </c>
      <c r="E252" s="5" t="s">
        <v>8</v>
      </c>
      <c r="F252" s="1" t="s">
        <v>1552</v>
      </c>
    </row>
    <row r="253" spans="1:6" x14ac:dyDescent="0.2">
      <c r="A253" s="5" t="s">
        <v>1024</v>
      </c>
      <c r="B253" s="5">
        <v>1.2</v>
      </c>
      <c r="C253" s="1">
        <v>2021</v>
      </c>
      <c r="D253" s="5" t="s">
        <v>22</v>
      </c>
      <c r="E253" s="5" t="s">
        <v>8</v>
      </c>
      <c r="F253" s="1" t="s">
        <v>1552</v>
      </c>
    </row>
    <row r="254" spans="1:6" x14ac:dyDescent="0.2">
      <c r="A254" s="5" t="s">
        <v>1028</v>
      </c>
      <c r="B254" s="5">
        <v>1.2</v>
      </c>
      <c r="C254" s="1">
        <v>2019</v>
      </c>
      <c r="D254" s="5" t="s">
        <v>1461</v>
      </c>
      <c r="E254" s="5" t="s">
        <v>8</v>
      </c>
      <c r="F254" s="1" t="s">
        <v>1551</v>
      </c>
    </row>
    <row r="255" spans="1:6" x14ac:dyDescent="0.2">
      <c r="A255" s="5" t="s">
        <v>1030</v>
      </c>
      <c r="B255" s="5">
        <v>1.2</v>
      </c>
      <c r="C255" s="1">
        <v>2018</v>
      </c>
      <c r="D255" s="5" t="s">
        <v>22</v>
      </c>
      <c r="E255" s="5" t="s">
        <v>8</v>
      </c>
      <c r="F255" s="1" t="s">
        <v>1552</v>
      </c>
    </row>
    <row r="256" spans="1:6" x14ac:dyDescent="0.2">
      <c r="A256" s="5" t="s">
        <v>1046</v>
      </c>
      <c r="B256" s="5">
        <v>1.18</v>
      </c>
      <c r="C256" s="1">
        <v>2021</v>
      </c>
      <c r="D256" s="5" t="s">
        <v>1512</v>
      </c>
      <c r="E256" s="5" t="s">
        <v>8</v>
      </c>
      <c r="F256" s="1" t="s">
        <v>1552</v>
      </c>
    </row>
    <row r="257" spans="1:6" x14ac:dyDescent="0.2">
      <c r="A257" s="5" t="s">
        <v>1515</v>
      </c>
      <c r="B257" s="5">
        <v>1.1000000000000001</v>
      </c>
      <c r="C257" s="1">
        <v>2020</v>
      </c>
      <c r="D257" s="5" t="s">
        <v>55</v>
      </c>
      <c r="E257" s="5" t="s">
        <v>8</v>
      </c>
      <c r="F257" s="1" t="s">
        <v>1552</v>
      </c>
    </row>
    <row r="258" spans="1:6" x14ac:dyDescent="0.2">
      <c r="A258" s="5" t="s">
        <v>1078</v>
      </c>
      <c r="B258" s="5">
        <v>1.05</v>
      </c>
      <c r="C258" s="1">
        <v>2019</v>
      </c>
      <c r="D258" s="5" t="s">
        <v>22</v>
      </c>
      <c r="E258" s="5" t="s">
        <v>8</v>
      </c>
      <c r="F258" s="1" t="s">
        <v>1552</v>
      </c>
    </row>
    <row r="259" spans="1:6" x14ac:dyDescent="0.2">
      <c r="A259" s="5" t="s">
        <v>1107</v>
      </c>
      <c r="B259" s="5">
        <v>1</v>
      </c>
      <c r="C259" s="1">
        <v>2015</v>
      </c>
      <c r="D259" s="5" t="s">
        <v>1461</v>
      </c>
      <c r="E259" s="5" t="s">
        <v>8</v>
      </c>
      <c r="F259" s="1" t="s">
        <v>1552</v>
      </c>
    </row>
    <row r="260" spans="1:6" x14ac:dyDescent="0.2">
      <c r="A260" s="5" t="s">
        <v>1121</v>
      </c>
      <c r="B260" s="5">
        <v>1</v>
      </c>
      <c r="C260" s="1">
        <v>2021</v>
      </c>
      <c r="D260" s="5" t="s">
        <v>1059</v>
      </c>
      <c r="E260" s="5" t="s">
        <v>8</v>
      </c>
      <c r="F260" s="1" t="s">
        <v>1551</v>
      </c>
    </row>
    <row r="261" spans="1:6" x14ac:dyDescent="0.2">
      <c r="A261" s="5" t="s">
        <v>1588</v>
      </c>
      <c r="B261" s="5" t="s">
        <v>1580</v>
      </c>
      <c r="C261" s="1">
        <v>1</v>
      </c>
      <c r="D261" s="5">
        <v>2021</v>
      </c>
      <c r="E261" s="5" t="s">
        <v>55</v>
      </c>
      <c r="F261" s="1" t="s">
        <v>8</v>
      </c>
    </row>
    <row r="262" spans="1:6" x14ac:dyDescent="0.2">
      <c r="A262" s="5" t="s">
        <v>1127</v>
      </c>
      <c r="B262" s="5">
        <v>1</v>
      </c>
      <c r="C262" s="1">
        <v>2021</v>
      </c>
      <c r="D262" s="5" t="s">
        <v>22</v>
      </c>
      <c r="E262" s="5" t="s">
        <v>8</v>
      </c>
      <c r="F262" s="1" t="s">
        <v>1574</v>
      </c>
    </row>
    <row r="263" spans="1:6" x14ac:dyDescent="0.2">
      <c r="A263" s="5" t="s">
        <v>1154</v>
      </c>
      <c r="B263" s="5">
        <v>1</v>
      </c>
      <c r="C263" s="1">
        <v>2022</v>
      </c>
      <c r="D263" s="5" t="s">
        <v>1510</v>
      </c>
      <c r="E263" s="5" t="s">
        <v>8</v>
      </c>
      <c r="F263" s="1" t="s">
        <v>1554</v>
      </c>
    </row>
    <row r="264" spans="1:6" x14ac:dyDescent="0.2">
      <c r="A264" s="5" t="s">
        <v>1162</v>
      </c>
      <c r="B264" s="5">
        <v>1</v>
      </c>
      <c r="C264" s="1">
        <v>2017</v>
      </c>
      <c r="D264" s="5" t="s">
        <v>1461</v>
      </c>
      <c r="E264" s="5" t="s">
        <v>8</v>
      </c>
      <c r="F264" s="1" t="s">
        <v>1557</v>
      </c>
    </row>
    <row r="265" spans="1:6" x14ac:dyDescent="0.2">
      <c r="A265" s="5" t="s">
        <v>1186</v>
      </c>
      <c r="B265" s="5">
        <v>1</v>
      </c>
      <c r="C265" s="1">
        <v>2019</v>
      </c>
      <c r="D265" s="5" t="s">
        <v>1461</v>
      </c>
      <c r="E265" s="5" t="s">
        <v>8</v>
      </c>
      <c r="F265" s="1" t="s">
        <v>1552</v>
      </c>
    </row>
    <row r="266" spans="1:6" x14ac:dyDescent="0.2">
      <c r="A266" s="5" t="s">
        <v>1205</v>
      </c>
      <c r="B266" s="5">
        <v>1</v>
      </c>
      <c r="C266" s="1">
        <v>2021</v>
      </c>
      <c r="D266" s="5" t="s">
        <v>1463</v>
      </c>
      <c r="E266" s="5" t="s">
        <v>8</v>
      </c>
      <c r="F266" s="1" t="s">
        <v>1551</v>
      </c>
    </row>
    <row r="267" spans="1:6" x14ac:dyDescent="0.2">
      <c r="A267" s="5" t="s">
        <v>1209</v>
      </c>
      <c r="B267" s="5">
        <v>1</v>
      </c>
      <c r="C267" s="1">
        <v>2017</v>
      </c>
      <c r="D267" s="5" t="s">
        <v>1461</v>
      </c>
      <c r="E267" s="5" t="s">
        <v>8</v>
      </c>
      <c r="F267" s="1" t="s">
        <v>1551</v>
      </c>
    </row>
    <row r="268" spans="1:6" x14ac:dyDescent="0.2">
      <c r="A268" s="5" t="s">
        <v>1235</v>
      </c>
      <c r="B268" s="5">
        <v>1</v>
      </c>
      <c r="C268" s="1">
        <v>2021</v>
      </c>
      <c r="D268" s="5" t="s">
        <v>144</v>
      </c>
      <c r="E268" s="5" t="s">
        <v>8</v>
      </c>
      <c r="F268" s="1" t="s">
        <v>1589</v>
      </c>
    </row>
    <row r="269" spans="1:6" x14ac:dyDescent="0.2">
      <c r="A269" s="5" t="s">
        <v>1242</v>
      </c>
      <c r="B269" s="5">
        <v>1</v>
      </c>
      <c r="C269" s="1">
        <v>2014</v>
      </c>
      <c r="D269" s="5" t="s">
        <v>1512</v>
      </c>
      <c r="E269" s="5" t="s">
        <v>8</v>
      </c>
      <c r="F269" s="1" t="s">
        <v>1552</v>
      </c>
    </row>
    <row r="270" spans="1:6" x14ac:dyDescent="0.2">
      <c r="A270" s="5" t="s">
        <v>1259</v>
      </c>
      <c r="B270" s="5">
        <v>1</v>
      </c>
      <c r="C270" s="1">
        <v>2021</v>
      </c>
      <c r="D270" s="5" t="s">
        <v>1516</v>
      </c>
      <c r="E270" s="5" t="s">
        <v>8</v>
      </c>
      <c r="F270" s="1" t="s">
        <v>1552</v>
      </c>
    </row>
    <row r="271" spans="1:6" x14ac:dyDescent="0.2">
      <c r="A271" s="5" t="s">
        <v>1268</v>
      </c>
      <c r="B271" s="5">
        <v>1</v>
      </c>
      <c r="C271" s="1">
        <v>2021</v>
      </c>
      <c r="D271" s="5" t="s">
        <v>1461</v>
      </c>
      <c r="E271" s="5" t="s">
        <v>8</v>
      </c>
      <c r="F271" s="1" t="s">
        <v>1585</v>
      </c>
    </row>
    <row r="272" spans="1:6" x14ac:dyDescent="0.2">
      <c r="A272" s="5" t="s">
        <v>1287</v>
      </c>
      <c r="B272" s="5">
        <v>1</v>
      </c>
      <c r="C272" s="1">
        <v>2021</v>
      </c>
      <c r="D272" s="5" t="s">
        <v>22</v>
      </c>
      <c r="E272" s="5" t="s">
        <v>8</v>
      </c>
      <c r="F272" s="1" t="s">
        <v>1552</v>
      </c>
    </row>
    <row r="273" spans="1:6" x14ac:dyDescent="0.2">
      <c r="A273" s="5" t="s">
        <v>1289</v>
      </c>
      <c r="B273" s="5">
        <v>1</v>
      </c>
      <c r="C273" s="1">
        <v>2021</v>
      </c>
      <c r="D273" s="5" t="s">
        <v>22</v>
      </c>
      <c r="E273" s="5" t="s">
        <v>8</v>
      </c>
      <c r="F273" s="1" t="s">
        <v>1552</v>
      </c>
    </row>
    <row r="274" spans="1:6" x14ac:dyDescent="0.2">
      <c r="A274" s="5" t="s">
        <v>1309</v>
      </c>
      <c r="B274" s="5">
        <v>1</v>
      </c>
      <c r="C274" s="1">
        <v>2020</v>
      </c>
      <c r="D274" s="5" t="s">
        <v>47</v>
      </c>
      <c r="E274" s="5" t="s">
        <v>8</v>
      </c>
      <c r="F274" s="1" t="s">
        <v>1572</v>
      </c>
    </row>
    <row r="275" spans="1:6" x14ac:dyDescent="0.2">
      <c r="A275" s="5" t="s">
        <v>1311</v>
      </c>
      <c r="B275" s="5">
        <v>1</v>
      </c>
      <c r="C275" s="1">
        <v>2020</v>
      </c>
      <c r="D275" s="5" t="s">
        <v>478</v>
      </c>
      <c r="E275" s="5" t="s">
        <v>8</v>
      </c>
      <c r="F275" s="1" t="s">
        <v>1552</v>
      </c>
    </row>
    <row r="276" spans="1:6" x14ac:dyDescent="0.2">
      <c r="A276" s="5" t="s">
        <v>1316</v>
      </c>
      <c r="B276" s="5">
        <v>1</v>
      </c>
      <c r="C276" s="1">
        <v>2017</v>
      </c>
      <c r="D276" s="5" t="s">
        <v>1510</v>
      </c>
      <c r="E276" s="5" t="s">
        <v>8</v>
      </c>
      <c r="F276" s="1" t="s">
        <v>294</v>
      </c>
    </row>
    <row r="277" spans="1:6" x14ac:dyDescent="0.2">
      <c r="A277" s="5" t="s">
        <v>1323</v>
      </c>
      <c r="B277" s="5">
        <v>1</v>
      </c>
      <c r="C277" s="1">
        <v>2021</v>
      </c>
      <c r="D277" s="5" t="s">
        <v>1461</v>
      </c>
      <c r="E277" s="5" t="s">
        <v>8</v>
      </c>
      <c r="F277" s="1" t="s">
        <v>1552</v>
      </c>
    </row>
    <row r="278" spans="1:6" x14ac:dyDescent="0.2">
      <c r="A278" s="5" t="s">
        <v>1325</v>
      </c>
      <c r="B278" s="5">
        <v>1</v>
      </c>
      <c r="C278" s="1">
        <v>2021</v>
      </c>
      <c r="D278" s="5" t="s">
        <v>1512</v>
      </c>
      <c r="E278" s="5" t="s">
        <v>8</v>
      </c>
      <c r="F278" s="1" t="s">
        <v>1552</v>
      </c>
    </row>
    <row r="279" spans="1:6" x14ac:dyDescent="0.2">
      <c r="A279" s="5" t="s">
        <v>1330</v>
      </c>
      <c r="B279" s="5">
        <v>1</v>
      </c>
      <c r="C279" s="1">
        <v>2021</v>
      </c>
      <c r="D279" s="5" t="s">
        <v>1463</v>
      </c>
      <c r="E279" s="5" t="s">
        <v>8</v>
      </c>
      <c r="F279" s="1" t="s">
        <v>1551</v>
      </c>
    </row>
    <row r="280" spans="1:6" x14ac:dyDescent="0.2">
      <c r="A280" s="5" t="s">
        <v>1339</v>
      </c>
      <c r="B280" s="5">
        <v>1</v>
      </c>
      <c r="C280" s="1">
        <v>2018</v>
      </c>
      <c r="D280" s="5" t="s">
        <v>1461</v>
      </c>
      <c r="E280" s="5" t="s">
        <v>8</v>
      </c>
      <c r="F280" s="1" t="s">
        <v>1552</v>
      </c>
    </row>
    <row r="281" spans="1:6" x14ac:dyDescent="0.2">
      <c r="A281" s="5" t="s">
        <v>1343</v>
      </c>
      <c r="B281" s="5">
        <v>1</v>
      </c>
      <c r="C281" s="1">
        <v>2021</v>
      </c>
      <c r="D281" s="5" t="s">
        <v>22</v>
      </c>
      <c r="E281" s="5" t="s">
        <v>8</v>
      </c>
      <c r="F281" s="1" t="s">
        <v>1552</v>
      </c>
    </row>
    <row r="282" spans="1:6" x14ac:dyDescent="0.2">
      <c r="A282" s="5" t="s">
        <v>1349</v>
      </c>
      <c r="B282" s="5">
        <v>1</v>
      </c>
      <c r="C282" s="1">
        <v>2020</v>
      </c>
      <c r="D282" s="5" t="s">
        <v>22</v>
      </c>
      <c r="E282" s="5" t="s">
        <v>8</v>
      </c>
      <c r="F282" s="1" t="s">
        <v>1552</v>
      </c>
    </row>
    <row r="283" spans="1:6" x14ac:dyDescent="0.2">
      <c r="A283" s="5" t="s">
        <v>1359</v>
      </c>
      <c r="B283" s="5">
        <v>1</v>
      </c>
      <c r="C283" s="1">
        <v>2018</v>
      </c>
      <c r="D283" s="5" t="s">
        <v>1461</v>
      </c>
      <c r="E283" s="5" t="s">
        <v>8</v>
      </c>
      <c r="F283" s="1" t="s">
        <v>1571</v>
      </c>
    </row>
    <row r="284" spans="1:6" x14ac:dyDescent="0.2">
      <c r="A284" s="5" t="s">
        <v>1365</v>
      </c>
      <c r="B284" s="5">
        <v>1</v>
      </c>
      <c r="C284" s="1">
        <v>2019</v>
      </c>
      <c r="D284" s="5" t="s">
        <v>150</v>
      </c>
      <c r="E284" s="5" t="s">
        <v>8</v>
      </c>
      <c r="F284" s="1" t="s">
        <v>1552</v>
      </c>
    </row>
    <row r="285" spans="1:6" x14ac:dyDescent="0.2">
      <c r="A285" s="5" t="s">
        <v>1367</v>
      </c>
      <c r="B285" s="5">
        <v>1</v>
      </c>
      <c r="C285" s="1">
        <v>2015</v>
      </c>
      <c r="D285" s="5" t="s">
        <v>478</v>
      </c>
      <c r="E285" s="5" t="s">
        <v>8</v>
      </c>
      <c r="F285" s="1" t="s">
        <v>1552</v>
      </c>
    </row>
    <row r="286" spans="1:6" x14ac:dyDescent="0.2">
      <c r="A286" s="5" t="s">
        <v>1381</v>
      </c>
      <c r="B286" s="5">
        <v>1</v>
      </c>
      <c r="C286" s="1">
        <v>2015</v>
      </c>
      <c r="D286" s="5" t="s">
        <v>22</v>
      </c>
      <c r="E286" s="5" t="s">
        <v>8</v>
      </c>
      <c r="F286" s="1" t="s">
        <v>1551</v>
      </c>
    </row>
    <row r="287" spans="1:6" x14ac:dyDescent="0.2">
      <c r="A287" s="5" t="s">
        <v>1384</v>
      </c>
      <c r="B287" s="5">
        <v>1</v>
      </c>
      <c r="C287" s="1">
        <v>2019</v>
      </c>
      <c r="D287" s="5" t="s">
        <v>1461</v>
      </c>
      <c r="E287" s="5" t="s">
        <v>8</v>
      </c>
      <c r="F287" s="1" t="s">
        <v>1551</v>
      </c>
    </row>
    <row r="288" spans="1:6" x14ac:dyDescent="0.2">
      <c r="A288" s="5" t="s">
        <v>1410</v>
      </c>
      <c r="B288" s="5">
        <v>1</v>
      </c>
      <c r="C288" s="1">
        <v>2021</v>
      </c>
      <c r="D288" s="5" t="s">
        <v>1512</v>
      </c>
      <c r="E288" s="5" t="s">
        <v>8</v>
      </c>
      <c r="F288" s="1" t="s">
        <v>1572</v>
      </c>
    </row>
    <row r="289" spans="1:6" x14ac:dyDescent="0.2">
      <c r="A289" s="5" t="s">
        <v>1418</v>
      </c>
      <c r="B289" s="5">
        <v>1</v>
      </c>
      <c r="C289" s="1">
        <v>2022</v>
      </c>
      <c r="D289" s="5" t="s">
        <v>1512</v>
      </c>
      <c r="E289" s="5" t="s">
        <v>8</v>
      </c>
      <c r="F289" s="1" t="s">
        <v>1551</v>
      </c>
    </row>
    <row r="290" spans="1:6" x14ac:dyDescent="0.2">
      <c r="A290" s="5" t="s">
        <v>127</v>
      </c>
      <c r="B290" s="5">
        <v>9.5</v>
      </c>
      <c r="C290" s="1">
        <v>2021</v>
      </c>
      <c r="D290" s="5" t="s">
        <v>22</v>
      </c>
      <c r="E290" s="5" t="s">
        <v>8</v>
      </c>
      <c r="F290" s="1" t="s">
        <v>1555</v>
      </c>
    </row>
    <row r="291" spans="1:6" x14ac:dyDescent="0.2">
      <c r="A291" s="5" t="s">
        <v>891</v>
      </c>
      <c r="B291" s="5">
        <v>1.5</v>
      </c>
      <c r="C291" s="1">
        <v>2021</v>
      </c>
      <c r="D291" s="5" t="s">
        <v>22</v>
      </c>
      <c r="E291" s="5" t="s">
        <v>8</v>
      </c>
      <c r="F291" s="1" t="s">
        <v>1552</v>
      </c>
    </row>
    <row r="292" spans="1:6" x14ac:dyDescent="0.2">
      <c r="A292" s="5" t="s">
        <v>661</v>
      </c>
      <c r="B292" s="5">
        <v>2</v>
      </c>
      <c r="C292" s="1">
        <v>2020</v>
      </c>
      <c r="D292" s="5" t="s">
        <v>1463</v>
      </c>
      <c r="E292" s="5" t="s">
        <v>8</v>
      </c>
      <c r="F292" s="1" t="s">
        <v>1552</v>
      </c>
    </row>
    <row r="293" spans="1:6" x14ac:dyDescent="0.2">
      <c r="A293" s="5" t="s">
        <v>1086</v>
      </c>
      <c r="B293" s="5">
        <v>1</v>
      </c>
      <c r="C293" s="1">
        <v>2022</v>
      </c>
      <c r="D293" s="5" t="s">
        <v>47</v>
      </c>
      <c r="E293" s="5" t="s">
        <v>8</v>
      </c>
      <c r="F293" s="1" t="s">
        <v>1551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D5A2-DB32-014C-B75A-F70D18C06D76}">
  <dimension ref="A1:AK1253"/>
  <sheetViews>
    <sheetView tabSelected="1" zoomScale="115" zoomScaleNormal="75" workbookViewId="0">
      <selection activeCell="AD22" sqref="AD22"/>
    </sheetView>
  </sheetViews>
  <sheetFormatPr baseColWidth="10" defaultRowHeight="16" x14ac:dyDescent="0.2"/>
  <cols>
    <col min="1" max="4" width="23.5" style="5" customWidth="1"/>
    <col min="5" max="5" width="23.5" style="1" customWidth="1"/>
    <col min="6" max="17" width="23.5" style="5" customWidth="1"/>
    <col min="18" max="16384" width="10.83203125" style="5"/>
  </cols>
  <sheetData>
    <row r="1" spans="1:32" ht="62" customHeight="1" x14ac:dyDescent="0.2">
      <c r="A1" s="3" t="s">
        <v>0</v>
      </c>
      <c r="B1" s="3" t="s">
        <v>1460</v>
      </c>
      <c r="C1" s="2" t="s">
        <v>1</v>
      </c>
      <c r="D1" s="10" t="s">
        <v>1471</v>
      </c>
      <c r="E1" s="10" t="s">
        <v>1470</v>
      </c>
      <c r="F1" s="3" t="s">
        <v>2</v>
      </c>
      <c r="G1" s="3" t="s">
        <v>1527</v>
      </c>
      <c r="H1" s="3" t="s">
        <v>1543</v>
      </c>
      <c r="I1" s="2"/>
      <c r="J1" s="7" t="s">
        <v>1465</v>
      </c>
      <c r="K1" s="7" t="s">
        <v>1466</v>
      </c>
      <c r="M1" s="8" t="s">
        <v>1464</v>
      </c>
      <c r="N1" s="8" t="s">
        <v>1469</v>
      </c>
      <c r="P1" s="11" t="s">
        <v>1472</v>
      </c>
      <c r="Q1" s="11" t="s">
        <v>1504</v>
      </c>
      <c r="R1" s="1"/>
    </row>
    <row r="2" spans="1:32" ht="17" x14ac:dyDescent="0.2">
      <c r="J2" s="5" t="s">
        <v>703</v>
      </c>
      <c r="K2" s="9">
        <f t="shared" ref="K2:K33" si="0">SUMPRODUCT(SUMIFS(B2:B700,F2:F700,"*"&amp;J2&amp;"*"))</f>
        <v>2</v>
      </c>
      <c r="M2" s="5">
        <v>2012</v>
      </c>
      <c r="N2" s="5">
        <f>SUMPRODUCT(SUMIFS(B2:B700,E2:E700,"2012"))</f>
        <v>4</v>
      </c>
      <c r="P2" s="5" t="s">
        <v>1459</v>
      </c>
      <c r="R2" s="1"/>
    </row>
    <row r="3" spans="1:32" ht="17" x14ac:dyDescent="0.2">
      <c r="A3" s="5" t="s">
        <v>461</v>
      </c>
      <c r="B3" s="5">
        <v>3.1</v>
      </c>
      <c r="C3" s="5" t="s">
        <v>462</v>
      </c>
      <c r="D3" s="5" t="str">
        <f t="shared" ref="D3:D65" si="1">LEFT(C3,FIND("[",C3&amp;"[")-1)</f>
        <v>August 2021</v>
      </c>
      <c r="E3" s="1">
        <f t="shared" ref="E3:E66" si="2">YEAR(D3)</f>
        <v>2021</v>
      </c>
      <c r="F3" s="5" t="s">
        <v>10</v>
      </c>
      <c r="G3" s="5" t="s">
        <v>463</v>
      </c>
      <c r="J3" s="5" t="s">
        <v>1161</v>
      </c>
      <c r="K3" s="9">
        <f t="shared" si="0"/>
        <v>1</v>
      </c>
      <c r="M3" s="5">
        <v>2013</v>
      </c>
      <c r="N3" s="5">
        <f>SUMPRODUCT(SUMIFS(B2:B701,E2:E701,"2013"))</f>
        <v>1.5</v>
      </c>
      <c r="P3" s="5" t="s">
        <v>463</v>
      </c>
      <c r="R3" s="1"/>
    </row>
    <row r="4" spans="1:32" ht="34" x14ac:dyDescent="0.2">
      <c r="A4" s="5" t="s">
        <v>595</v>
      </c>
      <c r="B4" s="5">
        <v>2.4500000000000002</v>
      </c>
      <c r="C4" s="5" t="s">
        <v>596</v>
      </c>
      <c r="D4" s="5" t="str">
        <f t="shared" si="1"/>
        <v>November 2019</v>
      </c>
      <c r="E4" s="1">
        <f t="shared" si="2"/>
        <v>2019</v>
      </c>
      <c r="F4" s="5" t="s">
        <v>597</v>
      </c>
      <c r="G4" s="5" t="s">
        <v>463</v>
      </c>
      <c r="J4" s="5" t="s">
        <v>879</v>
      </c>
      <c r="K4" s="9">
        <f t="shared" si="0"/>
        <v>2.5</v>
      </c>
      <c r="M4" s="5">
        <v>2014</v>
      </c>
      <c r="N4" s="5">
        <f>SUMPRODUCT(SUMIFS(B2:B702,E2:E702,"2014"))</f>
        <v>7.84</v>
      </c>
      <c r="P4" s="5" t="s">
        <v>463</v>
      </c>
      <c r="R4" s="1"/>
    </row>
    <row r="5" spans="1:32" ht="17" x14ac:dyDescent="0.2">
      <c r="A5" s="5" t="s">
        <v>668</v>
      </c>
      <c r="B5" s="5">
        <v>2</v>
      </c>
      <c r="C5" s="5" t="s">
        <v>669</v>
      </c>
      <c r="D5" s="5" t="str">
        <f t="shared" si="1"/>
        <v>July 2021</v>
      </c>
      <c r="E5" s="1">
        <f t="shared" si="2"/>
        <v>2021</v>
      </c>
      <c r="F5" s="5" t="s">
        <v>47</v>
      </c>
      <c r="G5" s="5" t="s">
        <v>463</v>
      </c>
      <c r="H5" s="5" t="s">
        <v>1459</v>
      </c>
      <c r="J5" s="5" t="s">
        <v>7</v>
      </c>
      <c r="K5" s="9">
        <f t="shared" si="0"/>
        <v>131.19999999999999</v>
      </c>
      <c r="M5" s="5">
        <v>2015</v>
      </c>
      <c r="N5" s="5">
        <f>SUMPRODUCT(SUMIFS(B2:B703,E2:E703,"2015"))</f>
        <v>25.91</v>
      </c>
      <c r="P5" s="5" t="s">
        <v>1473</v>
      </c>
      <c r="Q5" s="5" t="s">
        <v>1459</v>
      </c>
      <c r="R5" s="1"/>
      <c r="U5" s="5" t="s">
        <v>1473</v>
      </c>
      <c r="V5" s="5" t="s">
        <v>1459</v>
      </c>
      <c r="Z5" s="15" t="s">
        <v>1545</v>
      </c>
      <c r="AA5" s="15" t="s">
        <v>1546</v>
      </c>
      <c r="AD5" s="15" t="s">
        <v>1548</v>
      </c>
      <c r="AE5" s="15" t="s">
        <v>1549</v>
      </c>
      <c r="AF5" s="15" t="s">
        <v>1550</v>
      </c>
    </row>
    <row r="6" spans="1:32" ht="17" x14ac:dyDescent="0.2">
      <c r="A6" s="5" t="s">
        <v>1298</v>
      </c>
      <c r="B6" s="5">
        <v>1</v>
      </c>
      <c r="C6" s="5" t="s">
        <v>1299</v>
      </c>
      <c r="D6" s="5" t="str">
        <f t="shared" si="1"/>
        <v>August 2021</v>
      </c>
      <c r="E6" s="1">
        <f t="shared" si="2"/>
        <v>2021</v>
      </c>
      <c r="F6" s="5" t="s">
        <v>14</v>
      </c>
      <c r="G6" s="5" t="s">
        <v>1538</v>
      </c>
      <c r="H6" s="5" t="s">
        <v>1459</v>
      </c>
      <c r="J6" s="5" t="s">
        <v>712</v>
      </c>
      <c r="K6" s="9">
        <f t="shared" si="0"/>
        <v>2</v>
      </c>
      <c r="M6" s="5">
        <v>2016</v>
      </c>
      <c r="N6" s="5">
        <f>SUMPRODUCT(SUMIFS(B2:B704,E2:E704,"2016"))</f>
        <v>59.6</v>
      </c>
      <c r="P6" s="5" t="s">
        <v>1474</v>
      </c>
      <c r="Q6" s="5" t="s">
        <v>1459</v>
      </c>
      <c r="R6" s="1"/>
      <c r="U6" s="5" t="s">
        <v>1474</v>
      </c>
      <c r="V6" s="5" t="s">
        <v>1459</v>
      </c>
      <c r="Z6">
        <v>1</v>
      </c>
      <c r="AA6" t="s">
        <v>463</v>
      </c>
      <c r="AD6" t="s">
        <v>31</v>
      </c>
      <c r="AE6" t="s">
        <v>8</v>
      </c>
      <c r="AF6">
        <v>12</v>
      </c>
    </row>
    <row r="7" spans="1:32" ht="17" x14ac:dyDescent="0.2">
      <c r="A7" s="5" t="s">
        <v>13</v>
      </c>
      <c r="B7" s="5">
        <v>40</v>
      </c>
      <c r="C7" s="5" t="s">
        <v>1436</v>
      </c>
      <c r="D7" s="5" t="str">
        <f t="shared" si="1"/>
        <v>September 2021</v>
      </c>
      <c r="E7" s="1">
        <f t="shared" si="2"/>
        <v>2021</v>
      </c>
      <c r="F7" s="5" t="s">
        <v>14</v>
      </c>
      <c r="G7" s="5" t="s">
        <v>15</v>
      </c>
      <c r="J7" s="5" t="s">
        <v>745</v>
      </c>
      <c r="K7" s="9">
        <f t="shared" si="0"/>
        <v>14.249999999999998</v>
      </c>
      <c r="M7" s="5">
        <v>2017</v>
      </c>
      <c r="N7" s="5">
        <f>SUMPRODUCT(SUMIFS(B2:B705,E2:E705,"2017"))</f>
        <v>48.79</v>
      </c>
      <c r="P7" s="5" t="s">
        <v>15</v>
      </c>
      <c r="R7" s="1"/>
      <c r="U7" s="5" t="s">
        <v>1475</v>
      </c>
      <c r="V7" s="5" t="s">
        <v>1476</v>
      </c>
      <c r="Z7">
        <v>2</v>
      </c>
      <c r="AA7" t="s">
        <v>1538</v>
      </c>
      <c r="AD7" t="s">
        <v>166</v>
      </c>
      <c r="AE7" t="s">
        <v>8</v>
      </c>
      <c r="AF7">
        <v>13</v>
      </c>
    </row>
    <row r="8" spans="1:32" ht="17" x14ac:dyDescent="0.2">
      <c r="A8" s="5" t="s">
        <v>845</v>
      </c>
      <c r="B8" s="5">
        <v>1.6</v>
      </c>
      <c r="C8" s="5" t="s">
        <v>846</v>
      </c>
      <c r="D8" s="5" t="str">
        <f t="shared" si="1"/>
        <v>December 2020</v>
      </c>
      <c r="E8" s="1">
        <f t="shared" si="2"/>
        <v>2020</v>
      </c>
      <c r="F8" s="5" t="s">
        <v>12</v>
      </c>
      <c r="G8" s="5" t="s">
        <v>15</v>
      </c>
      <c r="J8" s="5" t="s">
        <v>147</v>
      </c>
      <c r="K8" s="9">
        <f t="shared" si="0"/>
        <v>8.5</v>
      </c>
      <c r="M8" s="5">
        <v>2018</v>
      </c>
      <c r="N8" s="5">
        <f>SUMPRODUCT(SUMIFS(B2:B706,E2:E706,"2018"))</f>
        <v>79.670000000000016</v>
      </c>
      <c r="P8" s="5" t="s">
        <v>15</v>
      </c>
      <c r="R8" s="1"/>
      <c r="U8" s="5" t="s">
        <v>1477</v>
      </c>
      <c r="V8" s="5" t="s">
        <v>1459</v>
      </c>
      <c r="Z8">
        <v>3</v>
      </c>
      <c r="AA8" t="s">
        <v>15</v>
      </c>
      <c r="AD8" t="s">
        <v>5</v>
      </c>
      <c r="AE8" t="s">
        <v>8</v>
      </c>
      <c r="AF8">
        <v>4</v>
      </c>
    </row>
    <row r="9" spans="1:32" ht="17" x14ac:dyDescent="0.2">
      <c r="A9" s="5" t="s">
        <v>850</v>
      </c>
      <c r="B9" s="5">
        <v>1.6</v>
      </c>
      <c r="C9" s="5" t="s">
        <v>851</v>
      </c>
      <c r="D9" s="5" t="str">
        <f t="shared" si="1"/>
        <v>May 2021</v>
      </c>
      <c r="E9" s="1">
        <f t="shared" si="2"/>
        <v>2021</v>
      </c>
      <c r="F9" s="5" t="s">
        <v>47</v>
      </c>
      <c r="G9" s="5" t="s">
        <v>15</v>
      </c>
      <c r="J9" s="5" t="s">
        <v>1315</v>
      </c>
      <c r="K9" s="9">
        <f t="shared" si="0"/>
        <v>1</v>
      </c>
      <c r="M9" s="5">
        <v>2019</v>
      </c>
      <c r="N9" s="5">
        <f>SUMPRODUCT(SUMIFS(B2:B707,E2:E707,"2019"))</f>
        <v>109.59</v>
      </c>
      <c r="P9" s="5" t="s">
        <v>15</v>
      </c>
      <c r="R9" s="1"/>
      <c r="U9" s="5" t="s">
        <v>1478</v>
      </c>
      <c r="V9" s="5" t="s">
        <v>1479</v>
      </c>
      <c r="Z9">
        <v>4</v>
      </c>
      <c r="AA9" t="s">
        <v>381</v>
      </c>
      <c r="AD9" t="s">
        <v>1540</v>
      </c>
      <c r="AE9" t="s">
        <v>8</v>
      </c>
      <c r="AF9">
        <v>3</v>
      </c>
    </row>
    <row r="10" spans="1:32" ht="17" x14ac:dyDescent="0.2">
      <c r="A10" s="5" t="s">
        <v>863</v>
      </c>
      <c r="B10" s="5">
        <v>1.5</v>
      </c>
      <c r="C10" s="5" t="s">
        <v>864</v>
      </c>
      <c r="D10" s="5" t="str">
        <f t="shared" si="1"/>
        <v>July 2021</v>
      </c>
      <c r="E10" s="1">
        <f t="shared" si="2"/>
        <v>2021</v>
      </c>
      <c r="F10" s="5" t="s">
        <v>22</v>
      </c>
      <c r="G10" s="5" t="s">
        <v>15</v>
      </c>
      <c r="J10" s="5" t="s">
        <v>70</v>
      </c>
      <c r="K10" s="9">
        <f t="shared" si="0"/>
        <v>66.78</v>
      </c>
      <c r="M10" s="5">
        <v>2020</v>
      </c>
      <c r="N10" s="5">
        <f>SUMPRODUCT(SUMIFS(B2:B708,E2:E708,"2020"))</f>
        <v>142.34999999999997</v>
      </c>
      <c r="P10" s="5" t="s">
        <v>15</v>
      </c>
      <c r="U10" s="5" t="s">
        <v>1480</v>
      </c>
      <c r="V10" s="5" t="s">
        <v>1476</v>
      </c>
      <c r="Z10">
        <v>5</v>
      </c>
      <c r="AA10" t="s">
        <v>173</v>
      </c>
      <c r="AD10" t="s">
        <v>173</v>
      </c>
      <c r="AE10" t="s">
        <v>8</v>
      </c>
      <c r="AF10">
        <v>2</v>
      </c>
    </row>
    <row r="11" spans="1:32" ht="34" x14ac:dyDescent="0.2">
      <c r="A11" s="5" t="s">
        <v>1173</v>
      </c>
      <c r="B11" s="5">
        <v>1</v>
      </c>
      <c r="C11" s="5" t="s">
        <v>1174</v>
      </c>
      <c r="D11" s="5" t="str">
        <f t="shared" si="1"/>
        <v>July 2021</v>
      </c>
      <c r="E11" s="1">
        <f t="shared" si="2"/>
        <v>2021</v>
      </c>
      <c r="F11" s="5" t="s">
        <v>478</v>
      </c>
      <c r="G11" s="5" t="s">
        <v>15</v>
      </c>
      <c r="J11" s="5" t="s">
        <v>616</v>
      </c>
      <c r="K11" s="9">
        <f t="shared" si="0"/>
        <v>2.2999999999999998</v>
      </c>
      <c r="M11" s="5">
        <v>2021</v>
      </c>
      <c r="N11" s="5">
        <f>SUMPRODUCT(SUMIFS(B2:B709,E2:E709,"2021"))</f>
        <v>1222.1400000000008</v>
      </c>
      <c r="P11" s="5" t="s">
        <v>15</v>
      </c>
      <c r="U11" s="5" t="s">
        <v>1480</v>
      </c>
      <c r="V11" s="5" t="s">
        <v>1476</v>
      </c>
      <c r="Z11">
        <v>6</v>
      </c>
      <c r="AA11" t="s">
        <v>5</v>
      </c>
      <c r="AD11" t="s">
        <v>38</v>
      </c>
      <c r="AE11" t="s">
        <v>8</v>
      </c>
      <c r="AF11">
        <v>2</v>
      </c>
    </row>
    <row r="12" spans="1:32" ht="17" x14ac:dyDescent="0.2">
      <c r="A12" s="5" t="s">
        <v>242</v>
      </c>
      <c r="B12" s="5">
        <v>5.5</v>
      </c>
      <c r="C12" s="5" t="s">
        <v>243</v>
      </c>
      <c r="D12" s="5" t="str">
        <f t="shared" si="1"/>
        <v>November 2021</v>
      </c>
      <c r="E12" s="1">
        <f t="shared" si="2"/>
        <v>2021</v>
      </c>
      <c r="F12" s="5" t="s">
        <v>12</v>
      </c>
      <c r="G12" s="5" t="s">
        <v>15</v>
      </c>
      <c r="H12" s="5" t="s">
        <v>1476</v>
      </c>
      <c r="J12" s="5" t="s">
        <v>322</v>
      </c>
      <c r="K12" s="9">
        <f t="shared" si="0"/>
        <v>4.5</v>
      </c>
      <c r="M12" s="5">
        <v>2022</v>
      </c>
      <c r="N12" s="5">
        <f>SUMPRODUCT(SUMIFS(B2:B710,E2:E710,"2022"))</f>
        <v>902.03000000000009</v>
      </c>
      <c r="P12" s="5" t="s">
        <v>1475</v>
      </c>
      <c r="Q12" s="5" t="s">
        <v>1476</v>
      </c>
      <c r="U12" s="5" t="s">
        <v>1480</v>
      </c>
      <c r="V12" s="5" t="s">
        <v>1459</v>
      </c>
      <c r="Z12">
        <v>7</v>
      </c>
      <c r="AA12" t="s">
        <v>254</v>
      </c>
      <c r="AD12" t="s">
        <v>718</v>
      </c>
      <c r="AE12" t="s">
        <v>8</v>
      </c>
      <c r="AF12">
        <v>2</v>
      </c>
    </row>
    <row r="13" spans="1:32" ht="17" x14ac:dyDescent="0.2">
      <c r="A13" s="5" t="s">
        <v>345</v>
      </c>
      <c r="B13" s="5">
        <v>4.0999999999999996</v>
      </c>
      <c r="C13" s="5" t="s">
        <v>346</v>
      </c>
      <c r="D13" s="5" t="str">
        <f t="shared" si="1"/>
        <v>August 2021</v>
      </c>
      <c r="E13" s="1">
        <f t="shared" si="2"/>
        <v>2021</v>
      </c>
      <c r="F13" s="5" t="s">
        <v>65</v>
      </c>
      <c r="G13" s="5" t="s">
        <v>347</v>
      </c>
      <c r="J13" s="5" t="s">
        <v>1008</v>
      </c>
      <c r="K13" s="9">
        <f t="shared" si="0"/>
        <v>1.2</v>
      </c>
      <c r="M13" s="5">
        <v>2023</v>
      </c>
      <c r="N13" s="5">
        <f>SUMPRODUCT(SUMIFS(B2:B711,E2:E711,"2023"))</f>
        <v>50</v>
      </c>
      <c r="P13" s="5" t="s">
        <v>347</v>
      </c>
      <c r="U13" s="5" t="s">
        <v>1480</v>
      </c>
      <c r="V13" s="5" t="s">
        <v>1459</v>
      </c>
      <c r="Z13">
        <v>8</v>
      </c>
      <c r="AA13" t="s">
        <v>1539</v>
      </c>
      <c r="AD13" t="s">
        <v>18</v>
      </c>
      <c r="AE13" t="s">
        <v>8</v>
      </c>
      <c r="AF13">
        <v>2</v>
      </c>
    </row>
    <row r="14" spans="1:32" ht="17" x14ac:dyDescent="0.2">
      <c r="A14" s="5" t="s">
        <v>818</v>
      </c>
      <c r="B14" s="5">
        <v>1.67</v>
      </c>
      <c r="C14" s="5" t="s">
        <v>819</v>
      </c>
      <c r="D14" s="5" t="str">
        <f t="shared" si="1"/>
        <v>June 2021</v>
      </c>
      <c r="E14" s="1">
        <f t="shared" si="2"/>
        <v>2021</v>
      </c>
      <c r="F14" s="5" t="s">
        <v>30</v>
      </c>
      <c r="G14" s="5" t="s">
        <v>347</v>
      </c>
      <c r="J14" s="5" t="s">
        <v>280</v>
      </c>
      <c r="K14" s="9">
        <f t="shared" si="0"/>
        <v>10.1</v>
      </c>
      <c r="P14" s="5" t="s">
        <v>347</v>
      </c>
      <c r="U14" s="5" t="s">
        <v>254</v>
      </c>
      <c r="Z14">
        <v>9</v>
      </c>
      <c r="AA14" t="s">
        <v>151</v>
      </c>
      <c r="AD14" t="s">
        <v>5</v>
      </c>
      <c r="AE14" t="s">
        <v>302</v>
      </c>
      <c r="AF14">
        <v>3</v>
      </c>
    </row>
    <row r="15" spans="1:32" ht="17" x14ac:dyDescent="0.2">
      <c r="A15" s="5" t="s">
        <v>651</v>
      </c>
      <c r="B15" s="5">
        <v>2</v>
      </c>
      <c r="C15" s="5" t="s">
        <v>652</v>
      </c>
      <c r="D15" s="5" t="str">
        <f t="shared" si="1"/>
        <v>November 2021</v>
      </c>
      <c r="E15" s="1">
        <f t="shared" si="2"/>
        <v>2021</v>
      </c>
      <c r="F15" s="5" t="s">
        <v>653</v>
      </c>
      <c r="G15" s="5" t="s">
        <v>654</v>
      </c>
      <c r="J15" s="5" t="s">
        <v>75</v>
      </c>
      <c r="K15" s="9">
        <f t="shared" si="0"/>
        <v>11.75</v>
      </c>
      <c r="M15" s="1"/>
      <c r="P15" s="5" t="s">
        <v>654</v>
      </c>
      <c r="U15" s="5" t="s">
        <v>1481</v>
      </c>
      <c r="V15" s="5" t="s">
        <v>1482</v>
      </c>
      <c r="Z15">
        <v>10</v>
      </c>
      <c r="AA15" t="s">
        <v>38</v>
      </c>
      <c r="AD15" t="s">
        <v>1054</v>
      </c>
      <c r="AE15" t="s">
        <v>166</v>
      </c>
      <c r="AF15">
        <v>1</v>
      </c>
    </row>
    <row r="16" spans="1:32" ht="17" x14ac:dyDescent="0.2">
      <c r="A16" s="5" t="s">
        <v>261</v>
      </c>
      <c r="B16" s="5">
        <v>5</v>
      </c>
      <c r="C16" s="5" t="s">
        <v>262</v>
      </c>
      <c r="D16" s="5" t="str">
        <f t="shared" si="1"/>
        <v>January 2019</v>
      </c>
      <c r="E16" s="1">
        <f t="shared" si="2"/>
        <v>2019</v>
      </c>
      <c r="F16" s="5" t="s">
        <v>263</v>
      </c>
      <c r="G16" s="5" t="s">
        <v>264</v>
      </c>
      <c r="J16" s="5" t="s">
        <v>781</v>
      </c>
      <c r="K16" s="9">
        <f t="shared" si="0"/>
        <v>3.02</v>
      </c>
      <c r="M16" s="1"/>
      <c r="P16" s="5" t="s">
        <v>264</v>
      </c>
      <c r="U16" s="5" t="s">
        <v>1483</v>
      </c>
      <c r="V16" s="5" t="s">
        <v>1459</v>
      </c>
      <c r="Z16">
        <v>11</v>
      </c>
      <c r="AA16" t="s">
        <v>81</v>
      </c>
      <c r="AD16" t="s">
        <v>1541</v>
      </c>
      <c r="AE16" t="s">
        <v>8</v>
      </c>
      <c r="AF16">
        <v>1</v>
      </c>
    </row>
    <row r="17" spans="1:32" ht="17" x14ac:dyDescent="0.2">
      <c r="A17" s="5" t="s">
        <v>565</v>
      </c>
      <c r="B17" s="5">
        <v>1.4</v>
      </c>
      <c r="C17" s="5" t="s">
        <v>566</v>
      </c>
      <c r="D17" s="5" t="str">
        <f t="shared" si="1"/>
        <v>January 2022</v>
      </c>
      <c r="E17" s="1">
        <f t="shared" si="2"/>
        <v>2022</v>
      </c>
      <c r="F17" s="5" t="s">
        <v>567</v>
      </c>
      <c r="G17" s="5" t="s">
        <v>264</v>
      </c>
      <c r="J17" s="5" t="s">
        <v>51</v>
      </c>
      <c r="K17" s="9">
        <f t="shared" si="0"/>
        <v>55.2</v>
      </c>
      <c r="M17" s="1"/>
      <c r="P17" s="5" t="s">
        <v>264</v>
      </c>
      <c r="U17" s="17" t="s">
        <v>1484</v>
      </c>
      <c r="V17" s="17" t="s">
        <v>1459</v>
      </c>
      <c r="Z17">
        <v>12</v>
      </c>
      <c r="AA17" t="s">
        <v>302</v>
      </c>
      <c r="AD17" t="s">
        <v>463</v>
      </c>
      <c r="AE17" t="s">
        <v>8</v>
      </c>
      <c r="AF17">
        <v>1</v>
      </c>
    </row>
    <row r="18" spans="1:32" ht="17" x14ac:dyDescent="0.2">
      <c r="A18" s="5" t="s">
        <v>568</v>
      </c>
      <c r="B18" s="5">
        <v>2.63</v>
      </c>
      <c r="C18" s="5" t="s">
        <v>569</v>
      </c>
      <c r="D18" s="5" t="str">
        <f t="shared" si="1"/>
        <v>July 2021</v>
      </c>
      <c r="E18" s="1">
        <f t="shared" si="2"/>
        <v>2021</v>
      </c>
      <c r="F18" s="5" t="s">
        <v>570</v>
      </c>
      <c r="G18" s="5" t="s">
        <v>264</v>
      </c>
      <c r="J18" s="5" t="s">
        <v>301</v>
      </c>
      <c r="K18" s="9">
        <f t="shared" si="0"/>
        <v>5</v>
      </c>
      <c r="M18" s="1"/>
      <c r="P18" s="5" t="s">
        <v>264</v>
      </c>
      <c r="U18" s="17" t="s">
        <v>1484</v>
      </c>
      <c r="V18" s="17" t="s">
        <v>1459</v>
      </c>
      <c r="Z18">
        <v>13</v>
      </c>
      <c r="AA18" t="s">
        <v>31</v>
      </c>
      <c r="AD18" t="s">
        <v>1538</v>
      </c>
      <c r="AE18" t="s">
        <v>8</v>
      </c>
      <c r="AF18">
        <v>1</v>
      </c>
    </row>
    <row r="19" spans="1:32" ht="34" x14ac:dyDescent="0.2">
      <c r="A19" s="5" t="s">
        <v>1452</v>
      </c>
      <c r="B19" s="5">
        <v>4</v>
      </c>
      <c r="C19" s="5" t="s">
        <v>380</v>
      </c>
      <c r="D19" s="5" t="str">
        <f t="shared" si="1"/>
        <v>May 2021</v>
      </c>
      <c r="E19" s="1">
        <f t="shared" si="2"/>
        <v>2021</v>
      </c>
      <c r="F19" s="5" t="s">
        <v>222</v>
      </c>
      <c r="G19" s="5" t="s">
        <v>381</v>
      </c>
      <c r="J19" s="5" t="s">
        <v>990</v>
      </c>
      <c r="K19" s="9">
        <f t="shared" si="0"/>
        <v>1.23</v>
      </c>
      <c r="M19" s="1"/>
      <c r="P19" s="5" t="s">
        <v>381</v>
      </c>
      <c r="U19" s="17" t="s">
        <v>1485</v>
      </c>
      <c r="V19" s="17" t="s">
        <v>1486</v>
      </c>
      <c r="Z19">
        <v>14</v>
      </c>
      <c r="AA19" t="s">
        <v>166</v>
      </c>
      <c r="AD19" t="s">
        <v>15</v>
      </c>
      <c r="AE19" t="s">
        <v>302</v>
      </c>
      <c r="AF19">
        <v>1</v>
      </c>
    </row>
    <row r="20" spans="1:32" ht="17" x14ac:dyDescent="0.2">
      <c r="A20" s="5" t="s">
        <v>468</v>
      </c>
      <c r="B20" s="5">
        <v>3</v>
      </c>
      <c r="C20" s="5" t="s">
        <v>469</v>
      </c>
      <c r="D20" s="5" t="str">
        <f t="shared" si="1"/>
        <v>August 2020</v>
      </c>
      <c r="E20" s="1">
        <f t="shared" si="2"/>
        <v>2020</v>
      </c>
      <c r="F20" s="5" t="s">
        <v>430</v>
      </c>
      <c r="G20" s="5" t="s">
        <v>381</v>
      </c>
      <c r="J20" s="5" t="s">
        <v>1067</v>
      </c>
      <c r="K20" s="9">
        <f t="shared" si="0"/>
        <v>1.1000000000000001</v>
      </c>
      <c r="M20" s="1"/>
      <c r="P20" s="5" t="s">
        <v>381</v>
      </c>
      <c r="U20" s="17" t="s">
        <v>1487</v>
      </c>
      <c r="V20" s="17" t="s">
        <v>1488</v>
      </c>
      <c r="Z20">
        <v>15</v>
      </c>
      <c r="AA20" t="s">
        <v>718</v>
      </c>
      <c r="AD20" t="s">
        <v>381</v>
      </c>
      <c r="AE20" t="s">
        <v>8</v>
      </c>
      <c r="AF20">
        <v>1</v>
      </c>
    </row>
    <row r="21" spans="1:32" ht="17" x14ac:dyDescent="0.2">
      <c r="A21" s="5" t="s">
        <v>1453</v>
      </c>
      <c r="B21" s="5">
        <v>2.1</v>
      </c>
      <c r="C21" s="5" t="s">
        <v>641</v>
      </c>
      <c r="D21" s="5" t="str">
        <f t="shared" si="1"/>
        <v>December 2020</v>
      </c>
      <c r="E21" s="1">
        <f t="shared" si="2"/>
        <v>2020</v>
      </c>
      <c r="F21" s="5" t="s">
        <v>12</v>
      </c>
      <c r="G21" s="5" t="s">
        <v>381</v>
      </c>
      <c r="J21" s="5" t="s">
        <v>801</v>
      </c>
      <c r="K21" s="9">
        <f t="shared" si="0"/>
        <v>3.4</v>
      </c>
      <c r="M21" s="1"/>
      <c r="P21" s="5" t="s">
        <v>381</v>
      </c>
      <c r="U21" s="17" t="s">
        <v>1489</v>
      </c>
      <c r="V21" s="17" t="s">
        <v>1490</v>
      </c>
      <c r="Z21">
        <v>16</v>
      </c>
      <c r="AA21" t="s">
        <v>1540</v>
      </c>
      <c r="AD21" t="s">
        <v>1539</v>
      </c>
      <c r="AE21" t="s">
        <v>18</v>
      </c>
      <c r="AF21">
        <v>1</v>
      </c>
    </row>
    <row r="22" spans="1:32" ht="34" x14ac:dyDescent="0.2">
      <c r="A22" s="5" t="s">
        <v>1454</v>
      </c>
      <c r="B22" s="5">
        <v>1.75</v>
      </c>
      <c r="C22" s="5" t="s">
        <v>790</v>
      </c>
      <c r="D22" s="5" t="str">
        <f t="shared" si="1"/>
        <v>December 2020</v>
      </c>
      <c r="E22" s="1">
        <f t="shared" si="2"/>
        <v>2020</v>
      </c>
      <c r="F22" s="5" t="s">
        <v>12</v>
      </c>
      <c r="G22" s="5" t="s">
        <v>381</v>
      </c>
      <c r="J22" s="5" t="s">
        <v>1338</v>
      </c>
      <c r="K22" s="9">
        <f t="shared" si="0"/>
        <v>2</v>
      </c>
      <c r="M22" s="1"/>
      <c r="P22" s="5" t="s">
        <v>381</v>
      </c>
      <c r="U22" s="17" t="s">
        <v>1489</v>
      </c>
      <c r="V22" s="17" t="s">
        <v>1459</v>
      </c>
      <c r="Z22">
        <v>17</v>
      </c>
      <c r="AA22" t="s">
        <v>1541</v>
      </c>
      <c r="AD22" t="s">
        <v>151</v>
      </c>
      <c r="AE22" t="s">
        <v>8</v>
      </c>
      <c r="AF22">
        <v>1</v>
      </c>
    </row>
    <row r="23" spans="1:32" ht="17" x14ac:dyDescent="0.2">
      <c r="A23" s="5" t="s">
        <v>1455</v>
      </c>
      <c r="B23" s="5">
        <v>1.7</v>
      </c>
      <c r="C23" s="5" t="s">
        <v>812</v>
      </c>
      <c r="D23" s="5" t="str">
        <f t="shared" si="1"/>
        <v>September 2020</v>
      </c>
      <c r="E23" s="1">
        <f t="shared" si="2"/>
        <v>2020</v>
      </c>
      <c r="F23" s="5" t="s">
        <v>47</v>
      </c>
      <c r="G23" s="5" t="s">
        <v>381</v>
      </c>
      <c r="J23" s="5" t="s">
        <v>1102</v>
      </c>
      <c r="K23" s="9">
        <f t="shared" si="0"/>
        <v>22.23</v>
      </c>
      <c r="M23" s="1"/>
      <c r="P23" s="5" t="s">
        <v>381</v>
      </c>
      <c r="U23" s="17" t="s">
        <v>1489</v>
      </c>
      <c r="V23" s="17" t="s">
        <v>1459</v>
      </c>
      <c r="Z23">
        <v>18</v>
      </c>
      <c r="AA23" t="s">
        <v>1054</v>
      </c>
      <c r="AD23" t="s">
        <v>81</v>
      </c>
      <c r="AE23" t="s">
        <v>1547</v>
      </c>
      <c r="AF23">
        <v>1</v>
      </c>
    </row>
    <row r="24" spans="1:32" ht="17" x14ac:dyDescent="0.2">
      <c r="A24" s="5" t="s">
        <v>1145</v>
      </c>
      <c r="B24" s="5">
        <v>1</v>
      </c>
      <c r="C24" s="5" t="s">
        <v>1146</v>
      </c>
      <c r="D24" s="5" t="str">
        <f t="shared" si="1"/>
        <v>October 2019</v>
      </c>
      <c r="E24" s="1">
        <f t="shared" si="2"/>
        <v>2019</v>
      </c>
      <c r="F24" s="5" t="s">
        <v>12</v>
      </c>
      <c r="G24" s="5" t="s">
        <v>381</v>
      </c>
      <c r="J24" s="5" t="s">
        <v>501</v>
      </c>
      <c r="K24" s="9">
        <f t="shared" si="0"/>
        <v>4</v>
      </c>
      <c r="M24" s="1"/>
      <c r="P24" s="5" t="s">
        <v>381</v>
      </c>
      <c r="U24" s="17" t="s">
        <v>1489</v>
      </c>
      <c r="V24" s="17" t="s">
        <v>1459</v>
      </c>
      <c r="Z24">
        <v>19</v>
      </c>
      <c r="AA24" t="s">
        <v>867</v>
      </c>
      <c r="AD24" t="s">
        <v>302</v>
      </c>
      <c r="AE24" t="s">
        <v>5</v>
      </c>
      <c r="AF24">
        <v>1</v>
      </c>
    </row>
    <row r="25" spans="1:32" ht="17" x14ac:dyDescent="0.2">
      <c r="A25" s="5" t="s">
        <v>1197</v>
      </c>
      <c r="B25" s="5">
        <v>1</v>
      </c>
      <c r="C25" s="5" t="s">
        <v>1198</v>
      </c>
      <c r="D25" s="5" t="str">
        <f t="shared" si="1"/>
        <v>November 2018</v>
      </c>
      <c r="E25" s="1">
        <f t="shared" si="2"/>
        <v>2018</v>
      </c>
      <c r="F25" s="5" t="s">
        <v>91</v>
      </c>
      <c r="G25" s="5" t="s">
        <v>381</v>
      </c>
      <c r="J25" s="5" t="s">
        <v>697</v>
      </c>
      <c r="K25" s="9">
        <f t="shared" si="0"/>
        <v>7.73</v>
      </c>
      <c r="M25" s="1"/>
      <c r="P25" s="5" t="s">
        <v>381</v>
      </c>
      <c r="U25" s="17" t="s">
        <v>1489</v>
      </c>
      <c r="V25" s="17" t="s">
        <v>1459</v>
      </c>
      <c r="Z25">
        <v>20</v>
      </c>
      <c r="AA25" t="s">
        <v>18</v>
      </c>
      <c r="AD25" t="s">
        <v>31</v>
      </c>
      <c r="AE25" t="s">
        <v>1054</v>
      </c>
      <c r="AF25">
        <v>1</v>
      </c>
    </row>
    <row r="26" spans="1:32" ht="17" x14ac:dyDescent="0.2">
      <c r="A26" s="5" t="s">
        <v>1456</v>
      </c>
      <c r="B26" s="5">
        <v>1</v>
      </c>
      <c r="C26" s="5" t="s">
        <v>1237</v>
      </c>
      <c r="D26" s="5" t="str">
        <f t="shared" si="1"/>
        <v>January 2020</v>
      </c>
      <c r="E26" s="1">
        <f t="shared" si="2"/>
        <v>2020</v>
      </c>
      <c r="F26" s="5" t="s">
        <v>222</v>
      </c>
      <c r="G26" s="5" t="s">
        <v>381</v>
      </c>
      <c r="J26" s="5" t="s">
        <v>154</v>
      </c>
      <c r="K26" s="9">
        <f t="shared" si="0"/>
        <v>8.3000000000000007</v>
      </c>
      <c r="M26" s="1"/>
      <c r="P26" s="5" t="s">
        <v>381</v>
      </c>
      <c r="U26" s="17" t="s">
        <v>1489</v>
      </c>
      <c r="V26" s="17" t="s">
        <v>1459</v>
      </c>
      <c r="Z26">
        <v>21</v>
      </c>
      <c r="AA26" t="s">
        <v>1542</v>
      </c>
      <c r="AD26" t="s">
        <v>1054</v>
      </c>
      <c r="AE26" t="s">
        <v>759</v>
      </c>
      <c r="AF26">
        <v>1</v>
      </c>
    </row>
    <row r="27" spans="1:32" ht="17" x14ac:dyDescent="0.2">
      <c r="A27" s="5" t="s">
        <v>1457</v>
      </c>
      <c r="B27" s="5">
        <v>1</v>
      </c>
      <c r="C27" s="5" t="s">
        <v>1240</v>
      </c>
      <c r="D27" s="5" t="str">
        <f t="shared" si="1"/>
        <v>June 2019</v>
      </c>
      <c r="E27" s="1">
        <f t="shared" si="2"/>
        <v>2019</v>
      </c>
      <c r="F27" s="5" t="s">
        <v>33</v>
      </c>
      <c r="G27" s="5" t="s">
        <v>381</v>
      </c>
      <c r="J27" s="5" t="s">
        <v>1034</v>
      </c>
      <c r="K27" s="9">
        <f t="shared" si="0"/>
        <v>1.2</v>
      </c>
      <c r="M27" s="1"/>
      <c r="P27" s="5" t="s">
        <v>381</v>
      </c>
      <c r="U27" s="17" t="s">
        <v>1489</v>
      </c>
      <c r="V27" s="17" t="s">
        <v>1459</v>
      </c>
      <c r="Z27">
        <v>22</v>
      </c>
      <c r="AA27" t="s">
        <v>8</v>
      </c>
      <c r="AD27" t="s">
        <v>867</v>
      </c>
      <c r="AE27" t="s">
        <v>8</v>
      </c>
      <c r="AF27">
        <v>1</v>
      </c>
    </row>
    <row r="28" spans="1:32" ht="17" x14ac:dyDescent="0.2">
      <c r="A28" s="5" t="s">
        <v>1458</v>
      </c>
      <c r="B28" s="5">
        <v>1</v>
      </c>
      <c r="C28" s="5" t="s">
        <v>1244</v>
      </c>
      <c r="D28" s="5" t="str">
        <f t="shared" si="1"/>
        <v>January 2021</v>
      </c>
      <c r="E28" s="1">
        <f t="shared" si="2"/>
        <v>2021</v>
      </c>
      <c r="F28" s="5" t="s">
        <v>1245</v>
      </c>
      <c r="G28" s="5" t="s">
        <v>381</v>
      </c>
      <c r="J28" s="5" t="s">
        <v>1093</v>
      </c>
      <c r="K28" s="9">
        <f t="shared" si="0"/>
        <v>1</v>
      </c>
      <c r="M28" s="1"/>
      <c r="P28" s="5" t="s">
        <v>381</v>
      </c>
      <c r="U28" s="17" t="s">
        <v>1489</v>
      </c>
      <c r="V28" s="17" t="s">
        <v>1459</v>
      </c>
      <c r="Z28">
        <v>23</v>
      </c>
      <c r="AA28" t="s">
        <v>1547</v>
      </c>
      <c r="AD28" t="s">
        <v>18</v>
      </c>
      <c r="AE28" t="s">
        <v>1149</v>
      </c>
      <c r="AF28">
        <v>1</v>
      </c>
    </row>
    <row r="29" spans="1:32" ht="17" x14ac:dyDescent="0.2">
      <c r="A29" s="5" t="s">
        <v>630</v>
      </c>
      <c r="B29" s="5">
        <v>2.2000000000000002</v>
      </c>
      <c r="C29" s="5" t="s">
        <v>631</v>
      </c>
      <c r="D29" s="5" t="str">
        <f t="shared" si="1"/>
        <v>June 2021</v>
      </c>
      <c r="E29" s="1">
        <f t="shared" si="2"/>
        <v>2021</v>
      </c>
      <c r="F29" s="5" t="s">
        <v>632</v>
      </c>
      <c r="G29" s="5" t="s">
        <v>381</v>
      </c>
      <c r="H29" s="5" t="s">
        <v>1459</v>
      </c>
      <c r="J29" s="5" t="s">
        <v>53</v>
      </c>
      <c r="K29" s="9">
        <f t="shared" si="0"/>
        <v>24</v>
      </c>
      <c r="M29" s="1"/>
      <c r="P29" s="5" t="s">
        <v>1477</v>
      </c>
      <c r="Q29" s="5" t="s">
        <v>1459</v>
      </c>
      <c r="U29" s="17" t="s">
        <v>1489</v>
      </c>
      <c r="V29" s="17" t="s">
        <v>1459</v>
      </c>
      <c r="Z29">
        <v>24</v>
      </c>
      <c r="AA29" t="s">
        <v>759</v>
      </c>
      <c r="AD29" t="s">
        <v>1542</v>
      </c>
      <c r="AE29" t="s">
        <v>8</v>
      </c>
      <c r="AF29">
        <v>1</v>
      </c>
    </row>
    <row r="30" spans="1:32" ht="17" x14ac:dyDescent="0.2">
      <c r="A30" s="5" t="s">
        <v>1420</v>
      </c>
      <c r="B30" s="5">
        <v>1</v>
      </c>
      <c r="C30" s="5" t="s">
        <v>1421</v>
      </c>
      <c r="D30" s="5" t="str">
        <f t="shared" si="1"/>
        <v>March 2022</v>
      </c>
      <c r="E30" s="1">
        <f t="shared" si="2"/>
        <v>2022</v>
      </c>
      <c r="F30" s="5" t="s">
        <v>17</v>
      </c>
      <c r="G30" s="5" t="s">
        <v>1422</v>
      </c>
      <c r="J30" s="5" t="s">
        <v>176</v>
      </c>
      <c r="K30" s="9">
        <f t="shared" si="0"/>
        <v>10.3</v>
      </c>
      <c r="M30" s="1"/>
      <c r="P30" s="5" t="s">
        <v>1422</v>
      </c>
      <c r="U30" s="17" t="s">
        <v>1489</v>
      </c>
      <c r="V30" s="17" t="s">
        <v>1459</v>
      </c>
      <c r="Z30">
        <v>25</v>
      </c>
      <c r="AA30" t="s">
        <v>827</v>
      </c>
      <c r="AD30" t="s">
        <v>8</v>
      </c>
      <c r="AE30" t="s">
        <v>827</v>
      </c>
      <c r="AF30">
        <v>1</v>
      </c>
    </row>
    <row r="31" spans="1:32" ht="17" x14ac:dyDescent="0.2">
      <c r="A31" s="5" t="s">
        <v>170</v>
      </c>
      <c r="B31" s="5">
        <v>7.6</v>
      </c>
      <c r="C31" s="5" t="s">
        <v>171</v>
      </c>
      <c r="D31" s="5" t="str">
        <f t="shared" si="1"/>
        <v>September 2021</v>
      </c>
      <c r="E31" s="1">
        <f t="shared" si="2"/>
        <v>2021</v>
      </c>
      <c r="F31" s="5" t="s">
        <v>172</v>
      </c>
      <c r="G31" s="5" t="s">
        <v>173</v>
      </c>
      <c r="J31" s="5" t="s">
        <v>427</v>
      </c>
      <c r="K31" s="9">
        <f t="shared" si="0"/>
        <v>3.3</v>
      </c>
      <c r="M31" s="1"/>
      <c r="P31" s="5" t="s">
        <v>173</v>
      </c>
      <c r="U31" s="17" t="s">
        <v>31</v>
      </c>
      <c r="V31" s="17" t="s">
        <v>1459</v>
      </c>
      <c r="Z31">
        <v>26</v>
      </c>
      <c r="AA31" t="s">
        <v>1149</v>
      </c>
      <c r="AD31" t="s">
        <v>8</v>
      </c>
      <c r="AE31" t="s">
        <v>166</v>
      </c>
      <c r="AF31">
        <v>1</v>
      </c>
    </row>
    <row r="32" spans="1:32" ht="17" x14ac:dyDescent="0.2">
      <c r="A32" s="5" t="s">
        <v>193</v>
      </c>
      <c r="B32" s="5">
        <v>6.8</v>
      </c>
      <c r="C32" s="5" t="s">
        <v>194</v>
      </c>
      <c r="D32" s="5" t="str">
        <f t="shared" si="1"/>
        <v>July 2021</v>
      </c>
      <c r="E32" s="1">
        <f t="shared" si="2"/>
        <v>2021</v>
      </c>
      <c r="F32" s="5" t="s">
        <v>195</v>
      </c>
      <c r="G32" s="5" t="s">
        <v>173</v>
      </c>
      <c r="J32" s="5" t="s">
        <v>333</v>
      </c>
      <c r="K32" s="9">
        <f t="shared" si="0"/>
        <v>4.4000000000000004</v>
      </c>
      <c r="M32" s="1"/>
      <c r="P32" s="5" t="s">
        <v>173</v>
      </c>
      <c r="U32" s="17" t="s">
        <v>1491</v>
      </c>
      <c r="V32" s="17" t="s">
        <v>1459</v>
      </c>
      <c r="AD32" t="s">
        <v>8</v>
      </c>
      <c r="AE32" t="s">
        <v>18</v>
      </c>
      <c r="AF32">
        <v>1</v>
      </c>
    </row>
    <row r="33" spans="1:22" ht="17" x14ac:dyDescent="0.2">
      <c r="A33" s="5" t="s">
        <v>273</v>
      </c>
      <c r="B33" s="5">
        <v>5</v>
      </c>
      <c r="C33" s="5" t="s">
        <v>274</v>
      </c>
      <c r="D33" s="5" t="str">
        <f t="shared" si="1"/>
        <v>August 2021</v>
      </c>
      <c r="E33" s="1">
        <f t="shared" si="2"/>
        <v>2021</v>
      </c>
      <c r="F33" s="5" t="s">
        <v>189</v>
      </c>
      <c r="G33" s="5" t="s">
        <v>173</v>
      </c>
      <c r="J33" s="5" t="s">
        <v>740</v>
      </c>
      <c r="K33" s="9">
        <f t="shared" si="0"/>
        <v>1.98</v>
      </c>
      <c r="M33" s="1"/>
      <c r="P33" s="5" t="s">
        <v>173</v>
      </c>
      <c r="U33" s="17" t="s">
        <v>1491</v>
      </c>
      <c r="V33" s="17" t="s">
        <v>1459</v>
      </c>
    </row>
    <row r="34" spans="1:22" ht="17" x14ac:dyDescent="0.2">
      <c r="A34" s="5" t="s">
        <v>343</v>
      </c>
      <c r="B34" s="5">
        <v>4.1500000000000004</v>
      </c>
      <c r="C34" s="5" t="s">
        <v>344</v>
      </c>
      <c r="D34" s="5" t="str">
        <f t="shared" si="1"/>
        <v>June 2021</v>
      </c>
      <c r="E34" s="1">
        <f t="shared" si="2"/>
        <v>2021</v>
      </c>
      <c r="F34" s="5" t="s">
        <v>10</v>
      </c>
      <c r="G34" s="5" t="s">
        <v>173</v>
      </c>
      <c r="J34" s="5" t="s">
        <v>41</v>
      </c>
      <c r="K34" s="9">
        <f t="shared" ref="K34:K65" si="3">SUMPRODUCT(SUMIFS(B34:B732,F34:F732,"*"&amp;J34&amp;"*"))</f>
        <v>0</v>
      </c>
      <c r="M34" s="1"/>
      <c r="P34" s="5" t="s">
        <v>173</v>
      </c>
      <c r="U34" s="17" t="s">
        <v>1491</v>
      </c>
      <c r="V34" s="17" t="s">
        <v>1459</v>
      </c>
    </row>
    <row r="35" spans="1:22" ht="34" x14ac:dyDescent="0.2">
      <c r="A35" s="5" t="s">
        <v>378</v>
      </c>
      <c r="B35" s="5">
        <v>4</v>
      </c>
      <c r="C35" s="5" t="s">
        <v>379</v>
      </c>
      <c r="D35" s="5" t="str">
        <f t="shared" si="1"/>
        <v>January 2021</v>
      </c>
      <c r="E35" s="1">
        <f t="shared" si="2"/>
        <v>2021</v>
      </c>
      <c r="F35" s="5" t="s">
        <v>22</v>
      </c>
      <c r="G35" s="5" t="s">
        <v>173</v>
      </c>
      <c r="J35" s="5" t="s">
        <v>485</v>
      </c>
      <c r="K35" s="9">
        <f t="shared" si="3"/>
        <v>3</v>
      </c>
      <c r="M35" s="1"/>
      <c r="P35" s="5" t="s">
        <v>173</v>
      </c>
      <c r="U35" s="17" t="s">
        <v>1491</v>
      </c>
      <c r="V35" s="17" t="s">
        <v>1459</v>
      </c>
    </row>
    <row r="36" spans="1:22" ht="17" x14ac:dyDescent="0.2">
      <c r="A36" s="5" t="s">
        <v>446</v>
      </c>
      <c r="B36" s="5">
        <v>3.2</v>
      </c>
      <c r="C36" s="5" t="s">
        <v>447</v>
      </c>
      <c r="D36" s="5" t="str">
        <f t="shared" si="1"/>
        <v>June 2021</v>
      </c>
      <c r="E36" s="1">
        <f t="shared" si="2"/>
        <v>2021</v>
      </c>
      <c r="F36" s="5" t="s">
        <v>30</v>
      </c>
      <c r="G36" s="5" t="s">
        <v>173</v>
      </c>
      <c r="J36" s="5" t="s">
        <v>789</v>
      </c>
      <c r="K36" s="9">
        <f t="shared" si="3"/>
        <v>1.78</v>
      </c>
      <c r="M36" s="1"/>
      <c r="P36" s="5" t="s">
        <v>173</v>
      </c>
      <c r="U36" s="17" t="s">
        <v>1491</v>
      </c>
      <c r="V36" s="17" t="s">
        <v>1459</v>
      </c>
    </row>
    <row r="37" spans="1:22" ht="17" x14ac:dyDescent="0.2">
      <c r="A37" s="5" t="s">
        <v>448</v>
      </c>
      <c r="B37" s="5">
        <v>3.2</v>
      </c>
      <c r="C37" s="5" t="s">
        <v>449</v>
      </c>
      <c r="D37" s="5" t="str">
        <f t="shared" si="1"/>
        <v>August 2021</v>
      </c>
      <c r="E37" s="1">
        <f t="shared" si="2"/>
        <v>2021</v>
      </c>
      <c r="F37" s="5" t="s">
        <v>51</v>
      </c>
      <c r="G37" s="5" t="s">
        <v>173</v>
      </c>
      <c r="J37" s="5" t="s">
        <v>570</v>
      </c>
      <c r="K37" s="9">
        <f t="shared" si="3"/>
        <v>1</v>
      </c>
      <c r="M37" s="1"/>
      <c r="P37" s="5" t="s">
        <v>173</v>
      </c>
      <c r="U37" s="17" t="s">
        <v>1491</v>
      </c>
      <c r="V37" s="17" t="s">
        <v>1459</v>
      </c>
    </row>
    <row r="38" spans="1:22" ht="17" x14ac:dyDescent="0.2">
      <c r="A38" s="5" t="s">
        <v>684</v>
      </c>
      <c r="B38" s="5">
        <v>2</v>
      </c>
      <c r="C38" s="5" t="s">
        <v>685</v>
      </c>
      <c r="D38" s="5" t="str">
        <f t="shared" si="1"/>
        <v>April 2021</v>
      </c>
      <c r="E38" s="1">
        <f t="shared" si="2"/>
        <v>2021</v>
      </c>
      <c r="F38" s="5" t="s">
        <v>12</v>
      </c>
      <c r="G38" s="5" t="s">
        <v>173</v>
      </c>
      <c r="J38" s="5" t="s">
        <v>65</v>
      </c>
      <c r="K38" s="9">
        <f t="shared" si="3"/>
        <v>53.699999999999996</v>
      </c>
      <c r="M38" s="1"/>
      <c r="P38" s="5" t="s">
        <v>173</v>
      </c>
      <c r="U38" s="17" t="s">
        <v>1491</v>
      </c>
      <c r="V38" s="17" t="s">
        <v>1459</v>
      </c>
    </row>
    <row r="39" spans="1:22" ht="17" x14ac:dyDescent="0.2">
      <c r="A39" s="5" t="s">
        <v>793</v>
      </c>
      <c r="B39" s="5">
        <v>1.75</v>
      </c>
      <c r="C39" s="5" t="s">
        <v>794</v>
      </c>
      <c r="D39" s="5" t="str">
        <f t="shared" si="1"/>
        <v>June 2021</v>
      </c>
      <c r="E39" s="1">
        <f t="shared" si="2"/>
        <v>2021</v>
      </c>
      <c r="F39" s="5" t="s">
        <v>325</v>
      </c>
      <c r="G39" s="5" t="s">
        <v>173</v>
      </c>
      <c r="J39" s="5" t="s">
        <v>136</v>
      </c>
      <c r="K39" s="9">
        <f t="shared" si="3"/>
        <v>59.58</v>
      </c>
      <c r="M39" s="1"/>
      <c r="P39" s="5" t="s">
        <v>173</v>
      </c>
      <c r="U39" s="17" t="s">
        <v>1491</v>
      </c>
      <c r="V39" s="17" t="s">
        <v>1459</v>
      </c>
    </row>
    <row r="40" spans="1:22" ht="17" x14ac:dyDescent="0.2">
      <c r="A40" s="5" t="s">
        <v>836</v>
      </c>
      <c r="B40" s="5">
        <v>1.6</v>
      </c>
      <c r="C40" s="5" t="s">
        <v>837</v>
      </c>
      <c r="D40" s="5" t="str">
        <f t="shared" si="1"/>
        <v>April 2021</v>
      </c>
      <c r="E40" s="1">
        <f t="shared" si="2"/>
        <v>2021</v>
      </c>
      <c r="F40" s="5" t="s">
        <v>838</v>
      </c>
      <c r="G40" s="5" t="s">
        <v>173</v>
      </c>
      <c r="J40" s="5" t="s">
        <v>350</v>
      </c>
      <c r="K40" s="9">
        <f t="shared" si="3"/>
        <v>10.299999999999999</v>
      </c>
      <c r="M40" s="1"/>
      <c r="P40" s="5" t="s">
        <v>173</v>
      </c>
      <c r="U40" s="17" t="s">
        <v>1491</v>
      </c>
      <c r="V40" s="17" t="s">
        <v>1459</v>
      </c>
    </row>
    <row r="41" spans="1:22" ht="34" x14ac:dyDescent="0.2">
      <c r="A41" s="5" t="s">
        <v>988</v>
      </c>
      <c r="B41" s="5">
        <v>1.23</v>
      </c>
      <c r="C41" s="5" t="s">
        <v>989</v>
      </c>
      <c r="D41" s="5" t="str">
        <f t="shared" si="1"/>
        <v>September 2021</v>
      </c>
      <c r="E41" s="1">
        <f t="shared" si="2"/>
        <v>2021</v>
      </c>
      <c r="F41" s="5" t="s">
        <v>990</v>
      </c>
      <c r="G41" s="5" t="s">
        <v>173</v>
      </c>
      <c r="J41" s="5" t="s">
        <v>263</v>
      </c>
      <c r="K41" s="9">
        <f t="shared" si="3"/>
        <v>0</v>
      </c>
      <c r="M41" s="1"/>
      <c r="P41" s="5" t="s">
        <v>173</v>
      </c>
      <c r="U41" s="17" t="s">
        <v>1491</v>
      </c>
      <c r="V41" s="17" t="s">
        <v>1459</v>
      </c>
    </row>
    <row r="42" spans="1:22" ht="17" x14ac:dyDescent="0.2">
      <c r="A42" s="5" t="s">
        <v>999</v>
      </c>
      <c r="B42" s="5">
        <v>1.2</v>
      </c>
      <c r="C42" s="5" t="s">
        <v>1000</v>
      </c>
      <c r="D42" s="5" t="str">
        <f t="shared" si="1"/>
        <v>May 2021</v>
      </c>
      <c r="E42" s="1">
        <f t="shared" si="2"/>
        <v>2021</v>
      </c>
      <c r="F42" s="5" t="s">
        <v>22</v>
      </c>
      <c r="G42" s="5" t="s">
        <v>173</v>
      </c>
      <c r="J42" s="5" t="s">
        <v>236</v>
      </c>
      <c r="K42" s="9">
        <f t="shared" si="3"/>
        <v>7.6</v>
      </c>
      <c r="M42" s="1"/>
      <c r="P42" s="5" t="s">
        <v>173</v>
      </c>
      <c r="U42" s="17" t="s">
        <v>1491</v>
      </c>
      <c r="V42" s="17" t="s">
        <v>1459</v>
      </c>
    </row>
    <row r="43" spans="1:22" ht="17" x14ac:dyDescent="0.2">
      <c r="A43" s="5" t="s">
        <v>1074</v>
      </c>
      <c r="B43" s="5">
        <v>1.1000000000000001</v>
      </c>
      <c r="C43" s="5" t="s">
        <v>1075</v>
      </c>
      <c r="D43" s="5" t="str">
        <f t="shared" si="1"/>
        <v>December 2020</v>
      </c>
      <c r="E43" s="1">
        <f t="shared" si="2"/>
        <v>2020</v>
      </c>
      <c r="F43" s="5" t="s">
        <v>120</v>
      </c>
      <c r="G43" s="5" t="s">
        <v>173</v>
      </c>
      <c r="J43" s="5" t="s">
        <v>399</v>
      </c>
      <c r="K43" s="9">
        <f t="shared" si="3"/>
        <v>8.65</v>
      </c>
      <c r="M43" s="1"/>
      <c r="P43" s="5" t="s">
        <v>173</v>
      </c>
      <c r="U43" s="17" t="s">
        <v>1491</v>
      </c>
      <c r="V43" s="17" t="s">
        <v>1459</v>
      </c>
    </row>
    <row r="44" spans="1:22" ht="17" x14ac:dyDescent="0.2">
      <c r="A44" s="5" t="s">
        <v>1114</v>
      </c>
      <c r="B44" s="5">
        <v>1</v>
      </c>
      <c r="C44" s="5" t="s">
        <v>1115</v>
      </c>
      <c r="D44" s="5" t="str">
        <f t="shared" si="1"/>
        <v>January 2022</v>
      </c>
      <c r="E44" s="1">
        <f t="shared" si="2"/>
        <v>2022</v>
      </c>
      <c r="F44" s="5" t="s">
        <v>109</v>
      </c>
      <c r="G44" s="5" t="s">
        <v>173</v>
      </c>
      <c r="J44" s="5" t="s">
        <v>688</v>
      </c>
      <c r="K44" s="9">
        <f t="shared" si="3"/>
        <v>5.3</v>
      </c>
      <c r="M44" s="1"/>
      <c r="P44" s="5" t="s">
        <v>173</v>
      </c>
      <c r="U44" s="17" t="s">
        <v>1491</v>
      </c>
      <c r="V44" s="17" t="s">
        <v>1459</v>
      </c>
    </row>
    <row r="45" spans="1:22" ht="17" x14ac:dyDescent="0.2">
      <c r="A45" s="5" t="s">
        <v>1159</v>
      </c>
      <c r="B45" s="5">
        <v>1</v>
      </c>
      <c r="C45" s="5" t="s">
        <v>1160</v>
      </c>
      <c r="D45" s="5" t="str">
        <f t="shared" si="1"/>
        <v>August 2021</v>
      </c>
      <c r="E45" s="1">
        <f t="shared" si="2"/>
        <v>2021</v>
      </c>
      <c r="F45" s="5" t="s">
        <v>1161</v>
      </c>
      <c r="G45" s="5" t="s">
        <v>173</v>
      </c>
      <c r="J45" s="5" t="s">
        <v>313</v>
      </c>
      <c r="K45" s="9">
        <f t="shared" si="3"/>
        <v>4.5999999999999996</v>
      </c>
      <c r="M45" s="1"/>
      <c r="P45" s="5" t="s">
        <v>173</v>
      </c>
      <c r="U45" s="17" t="s">
        <v>1491</v>
      </c>
      <c r="V45" s="17" t="s">
        <v>1459</v>
      </c>
    </row>
    <row r="46" spans="1:22" ht="17" x14ac:dyDescent="0.2">
      <c r="A46" s="5" t="s">
        <v>1167</v>
      </c>
      <c r="B46" s="5">
        <v>1</v>
      </c>
      <c r="C46" s="5" t="s">
        <v>1168</v>
      </c>
      <c r="D46" s="5" t="str">
        <f t="shared" si="1"/>
        <v>March 2021</v>
      </c>
      <c r="E46" s="1">
        <f t="shared" si="2"/>
        <v>2021</v>
      </c>
      <c r="F46" s="5" t="s">
        <v>136</v>
      </c>
      <c r="G46" s="5" t="s">
        <v>173</v>
      </c>
      <c r="J46" s="5" t="s">
        <v>579</v>
      </c>
      <c r="K46" s="9">
        <f t="shared" si="3"/>
        <v>2.6</v>
      </c>
      <c r="M46" s="1"/>
      <c r="P46" s="5" t="s">
        <v>173</v>
      </c>
      <c r="U46" s="17" t="s">
        <v>1492</v>
      </c>
      <c r="V46" s="17" t="s">
        <v>1459</v>
      </c>
    </row>
    <row r="47" spans="1:22" ht="17" x14ac:dyDescent="0.2">
      <c r="A47" s="5" t="s">
        <v>1351</v>
      </c>
      <c r="B47" s="5">
        <v>1</v>
      </c>
      <c r="C47" s="5" t="s">
        <v>1352</v>
      </c>
      <c r="D47" s="5" t="str">
        <f t="shared" si="1"/>
        <v>May 2021</v>
      </c>
      <c r="E47" s="1">
        <f t="shared" si="2"/>
        <v>2021</v>
      </c>
      <c r="F47" s="5" t="s">
        <v>496</v>
      </c>
      <c r="G47" s="5" t="s">
        <v>173</v>
      </c>
      <c r="J47" s="5" t="s">
        <v>683</v>
      </c>
      <c r="K47" s="9">
        <f t="shared" si="3"/>
        <v>2</v>
      </c>
      <c r="M47" s="1"/>
      <c r="P47" s="5" t="s">
        <v>173</v>
      </c>
      <c r="U47" s="17" t="s">
        <v>1492</v>
      </c>
      <c r="V47" s="17" t="s">
        <v>1459</v>
      </c>
    </row>
    <row r="48" spans="1:22" ht="17" x14ac:dyDescent="0.2">
      <c r="A48" s="5" t="s">
        <v>1377</v>
      </c>
      <c r="B48" s="5">
        <v>1</v>
      </c>
      <c r="C48" s="5" t="s">
        <v>1378</v>
      </c>
      <c r="D48" s="5" t="str">
        <f t="shared" si="1"/>
        <v>June 2021</v>
      </c>
      <c r="E48" s="1">
        <f t="shared" si="2"/>
        <v>2021</v>
      </c>
      <c r="F48" s="5" t="s">
        <v>47</v>
      </c>
      <c r="G48" s="5" t="s">
        <v>173</v>
      </c>
      <c r="J48" s="5" t="s">
        <v>1383</v>
      </c>
      <c r="K48" s="9">
        <f t="shared" si="3"/>
        <v>1</v>
      </c>
      <c r="M48" s="1"/>
      <c r="P48" s="5" t="s">
        <v>173</v>
      </c>
      <c r="U48" s="17" t="s">
        <v>1493</v>
      </c>
      <c r="V48" s="17" t="s">
        <v>1459</v>
      </c>
    </row>
    <row r="49" spans="1:22" ht="17" x14ac:dyDescent="0.2">
      <c r="A49" s="5" t="s">
        <v>1426</v>
      </c>
      <c r="B49" s="5">
        <v>1</v>
      </c>
      <c r="C49" s="5" t="s">
        <v>1427</v>
      </c>
      <c r="D49" s="5" t="str">
        <f t="shared" si="1"/>
        <v>May 2022</v>
      </c>
      <c r="E49" s="1">
        <f t="shared" si="2"/>
        <v>2022</v>
      </c>
      <c r="F49" s="5" t="s">
        <v>17</v>
      </c>
      <c r="G49" s="5" t="s">
        <v>173</v>
      </c>
      <c r="J49" s="5" t="s">
        <v>769</v>
      </c>
      <c r="K49" s="9">
        <f t="shared" si="3"/>
        <v>1.85</v>
      </c>
      <c r="M49" s="1"/>
      <c r="P49" s="5" t="s">
        <v>173</v>
      </c>
      <c r="U49" s="17" t="s">
        <v>1493</v>
      </c>
      <c r="V49" s="17" t="s">
        <v>1459</v>
      </c>
    </row>
    <row r="50" spans="1:22" ht="17" x14ac:dyDescent="0.2">
      <c r="A50" s="5" t="s">
        <v>1150</v>
      </c>
      <c r="B50" s="5">
        <v>1</v>
      </c>
      <c r="C50" s="5" t="s">
        <v>1151</v>
      </c>
      <c r="D50" s="5" t="str">
        <f t="shared" si="1"/>
        <v>Feb 2022</v>
      </c>
      <c r="E50" s="1">
        <f t="shared" si="2"/>
        <v>2022</v>
      </c>
      <c r="F50" s="5" t="s">
        <v>136</v>
      </c>
      <c r="G50" s="5" t="s">
        <v>173</v>
      </c>
      <c r="H50" s="5" t="s">
        <v>1479</v>
      </c>
      <c r="J50" s="5" t="s">
        <v>10</v>
      </c>
      <c r="K50" s="9">
        <f t="shared" si="3"/>
        <v>251.24999999999997</v>
      </c>
      <c r="M50" s="1"/>
      <c r="P50" s="5" t="s">
        <v>1478</v>
      </c>
      <c r="Q50" s="5" t="s">
        <v>1479</v>
      </c>
      <c r="U50" s="17" t="s">
        <v>1493</v>
      </c>
      <c r="V50" s="17" t="s">
        <v>1505</v>
      </c>
    </row>
    <row r="51" spans="1:22" ht="17" x14ac:dyDescent="0.2">
      <c r="A51" s="5" t="s">
        <v>885</v>
      </c>
      <c r="B51" s="5">
        <v>1.5</v>
      </c>
      <c r="C51" s="5" t="s">
        <v>886</v>
      </c>
      <c r="D51" s="5" t="str">
        <f t="shared" si="1"/>
        <v>July 2021</v>
      </c>
      <c r="E51" s="1">
        <f t="shared" si="2"/>
        <v>2021</v>
      </c>
      <c r="F51" s="5" t="s">
        <v>887</v>
      </c>
      <c r="G51" s="5" t="s">
        <v>888</v>
      </c>
      <c r="J51" s="5" t="s">
        <v>1409</v>
      </c>
      <c r="K51" s="9">
        <f t="shared" si="3"/>
        <v>1</v>
      </c>
      <c r="M51" s="1"/>
      <c r="P51" s="5" t="s">
        <v>888</v>
      </c>
      <c r="U51" s="17" t="s">
        <v>1494</v>
      </c>
      <c r="V51" s="17" t="s">
        <v>1459</v>
      </c>
    </row>
    <row r="52" spans="1:22" ht="34" x14ac:dyDescent="0.2">
      <c r="A52" s="5" t="s">
        <v>3</v>
      </c>
      <c r="B52" s="5">
        <v>140</v>
      </c>
      <c r="C52" s="5" t="s">
        <v>1434</v>
      </c>
      <c r="D52" s="5" t="str">
        <f t="shared" si="1"/>
        <v>June 2022</v>
      </c>
      <c r="E52" s="1">
        <f t="shared" si="2"/>
        <v>2022</v>
      </c>
      <c r="F52" s="5" t="s">
        <v>4</v>
      </c>
      <c r="G52" s="5" t="s">
        <v>5</v>
      </c>
      <c r="J52" s="5" t="s">
        <v>678</v>
      </c>
      <c r="K52" s="9">
        <f t="shared" si="3"/>
        <v>4</v>
      </c>
      <c r="M52" s="1"/>
      <c r="P52" s="5" t="s">
        <v>5</v>
      </c>
      <c r="U52" s="17" t="s">
        <v>1495</v>
      </c>
      <c r="V52" s="17" t="s">
        <v>1496</v>
      </c>
    </row>
    <row r="53" spans="1:22" ht="34" x14ac:dyDescent="0.2">
      <c r="A53" s="5" t="s">
        <v>9</v>
      </c>
      <c r="B53" s="5">
        <v>100</v>
      </c>
      <c r="C53" s="5" t="s">
        <v>1434</v>
      </c>
      <c r="D53" s="5" t="str">
        <f t="shared" si="1"/>
        <v>June 2022</v>
      </c>
      <c r="E53" s="1">
        <f t="shared" si="2"/>
        <v>2022</v>
      </c>
      <c r="F53" s="5" t="s">
        <v>10</v>
      </c>
      <c r="G53" s="5" t="s">
        <v>5</v>
      </c>
      <c r="J53" s="5" t="s">
        <v>478</v>
      </c>
      <c r="K53" s="9">
        <f t="shared" si="3"/>
        <v>63.400000000000006</v>
      </c>
      <c r="M53" s="1"/>
      <c r="P53" s="5" t="s">
        <v>5</v>
      </c>
      <c r="U53" s="17" t="s">
        <v>1495</v>
      </c>
      <c r="V53" s="17" t="s">
        <v>1497</v>
      </c>
    </row>
    <row r="54" spans="1:22" ht="17" x14ac:dyDescent="0.2">
      <c r="A54" s="5" t="s">
        <v>35</v>
      </c>
      <c r="B54" s="5">
        <v>20</v>
      </c>
      <c r="C54" s="5" t="s">
        <v>1434</v>
      </c>
      <c r="D54" s="5" t="str">
        <f t="shared" si="1"/>
        <v>June 2022</v>
      </c>
      <c r="E54" s="1">
        <f t="shared" si="2"/>
        <v>2022</v>
      </c>
      <c r="F54" s="5" t="s">
        <v>10</v>
      </c>
      <c r="G54" s="5" t="s">
        <v>5</v>
      </c>
      <c r="J54" s="5" t="s">
        <v>30</v>
      </c>
      <c r="K54" s="9">
        <f t="shared" si="3"/>
        <v>54.900000000000006</v>
      </c>
      <c r="M54" s="1"/>
      <c r="P54" s="5" t="s">
        <v>5</v>
      </c>
      <c r="U54" s="17" t="s">
        <v>1498</v>
      </c>
      <c r="V54" s="17" t="s">
        <v>1459</v>
      </c>
    </row>
    <row r="55" spans="1:22" ht="17" x14ac:dyDescent="0.2">
      <c r="A55" s="5" t="s">
        <v>44</v>
      </c>
      <c r="B55" s="5">
        <v>15.5</v>
      </c>
      <c r="C55" s="5" t="s">
        <v>1443</v>
      </c>
      <c r="D55" s="5" t="str">
        <f t="shared" si="1"/>
        <v>October 2020</v>
      </c>
      <c r="E55" s="1">
        <f t="shared" si="2"/>
        <v>2020</v>
      </c>
      <c r="F55" s="5" t="s">
        <v>30</v>
      </c>
      <c r="G55" s="5" t="s">
        <v>5</v>
      </c>
      <c r="J55" s="5" t="s">
        <v>283</v>
      </c>
      <c r="K55" s="9">
        <f t="shared" si="3"/>
        <v>9.9</v>
      </c>
      <c r="M55" s="1"/>
      <c r="P55" s="5" t="s">
        <v>5</v>
      </c>
      <c r="U55" s="17" t="s">
        <v>1499</v>
      </c>
      <c r="V55" s="17" t="s">
        <v>1500</v>
      </c>
    </row>
    <row r="56" spans="1:22" ht="17" x14ac:dyDescent="0.2">
      <c r="A56" s="5" t="s">
        <v>46</v>
      </c>
      <c r="B56" s="5">
        <v>15</v>
      </c>
      <c r="C56" s="5" t="s">
        <v>1445</v>
      </c>
      <c r="D56" s="5" t="str">
        <f t="shared" si="1"/>
        <v>September 2016</v>
      </c>
      <c r="E56" s="1">
        <f t="shared" si="2"/>
        <v>2016</v>
      </c>
      <c r="F56" s="5" t="s">
        <v>47</v>
      </c>
      <c r="G56" s="5" t="s">
        <v>5</v>
      </c>
      <c r="J56" s="5" t="s">
        <v>277</v>
      </c>
      <c r="K56" s="9">
        <f t="shared" si="3"/>
        <v>5</v>
      </c>
      <c r="M56" s="1"/>
      <c r="P56" s="5" t="s">
        <v>5</v>
      </c>
      <c r="U56" s="17" t="s">
        <v>1499</v>
      </c>
      <c r="V56" s="17" t="s">
        <v>1459</v>
      </c>
    </row>
    <row r="57" spans="1:22" ht="17" x14ac:dyDescent="0.2">
      <c r="A57" s="5" t="s">
        <v>63</v>
      </c>
      <c r="B57" s="5">
        <v>12</v>
      </c>
      <c r="C57" s="5" t="s">
        <v>64</v>
      </c>
      <c r="D57" s="5" t="str">
        <f t="shared" si="1"/>
        <v>June 2018</v>
      </c>
      <c r="E57" s="1">
        <f t="shared" si="2"/>
        <v>2018</v>
      </c>
      <c r="F57" s="5" t="s">
        <v>65</v>
      </c>
      <c r="G57" s="5" t="s">
        <v>5</v>
      </c>
      <c r="J57" s="5" t="s">
        <v>1190</v>
      </c>
      <c r="K57" s="9">
        <f t="shared" si="3"/>
        <v>10.4</v>
      </c>
      <c r="M57" s="1"/>
      <c r="P57" s="5" t="s">
        <v>5</v>
      </c>
      <c r="U57" s="17" t="s">
        <v>1501</v>
      </c>
      <c r="V57" s="17" t="s">
        <v>1479</v>
      </c>
    </row>
    <row r="58" spans="1:22" ht="17" x14ac:dyDescent="0.2">
      <c r="A58" s="5" t="s">
        <v>82</v>
      </c>
      <c r="B58" s="5">
        <v>11</v>
      </c>
      <c r="C58" s="5" t="s">
        <v>83</v>
      </c>
      <c r="D58" s="5" t="str">
        <f t="shared" si="1"/>
        <v>June 2021</v>
      </c>
      <c r="E58" s="1">
        <f t="shared" si="2"/>
        <v>2021</v>
      </c>
      <c r="F58" s="5" t="s">
        <v>84</v>
      </c>
      <c r="G58" s="5" t="s">
        <v>5</v>
      </c>
      <c r="J58" s="5" t="s">
        <v>747</v>
      </c>
      <c r="K58" s="9">
        <f t="shared" si="3"/>
        <v>6.95</v>
      </c>
      <c r="M58" s="1"/>
      <c r="P58" s="5" t="s">
        <v>5</v>
      </c>
      <c r="U58" s="17" t="s">
        <v>1502</v>
      </c>
      <c r="V58" s="17" t="s">
        <v>1503</v>
      </c>
    </row>
    <row r="59" spans="1:22" ht="17" x14ac:dyDescent="0.2">
      <c r="A59" s="5" t="s">
        <v>94</v>
      </c>
      <c r="B59" s="5">
        <v>10</v>
      </c>
      <c r="C59" s="5" t="s">
        <v>95</v>
      </c>
      <c r="D59" s="5" t="str">
        <f t="shared" si="1"/>
        <v>July 2021</v>
      </c>
      <c r="E59" s="1">
        <f t="shared" si="2"/>
        <v>2021</v>
      </c>
      <c r="F59" s="5" t="s">
        <v>96</v>
      </c>
      <c r="G59" s="5" t="s">
        <v>5</v>
      </c>
      <c r="J59" s="5" t="s">
        <v>305</v>
      </c>
      <c r="K59" s="9">
        <f t="shared" si="3"/>
        <v>5</v>
      </c>
      <c r="M59" s="1"/>
      <c r="P59" s="5" t="s">
        <v>5</v>
      </c>
      <c r="U59" s="17" t="s">
        <v>1502</v>
      </c>
      <c r="V59" s="17" t="s">
        <v>1496</v>
      </c>
    </row>
    <row r="60" spans="1:22" ht="34" x14ac:dyDescent="0.2">
      <c r="A60" s="5" t="s">
        <v>132</v>
      </c>
      <c r="B60" s="5">
        <v>9.3000000000000007</v>
      </c>
      <c r="C60" s="5" t="s">
        <v>133</v>
      </c>
      <c r="D60" s="5" t="str">
        <f t="shared" si="1"/>
        <v>July 2021</v>
      </c>
      <c r="E60" s="1">
        <f t="shared" si="2"/>
        <v>2021</v>
      </c>
      <c r="F60" s="5" t="s">
        <v>20</v>
      </c>
      <c r="G60" s="5" t="s">
        <v>5</v>
      </c>
      <c r="J60" s="5" t="s">
        <v>1415</v>
      </c>
      <c r="K60" s="9">
        <f t="shared" si="3"/>
        <v>1</v>
      </c>
      <c r="M60" s="1"/>
      <c r="P60" s="5" t="s">
        <v>5</v>
      </c>
      <c r="U60" s="17" t="s">
        <v>8</v>
      </c>
      <c r="V60" s="17" t="s">
        <v>1482</v>
      </c>
    </row>
    <row r="61" spans="1:22" ht="17" x14ac:dyDescent="0.2">
      <c r="A61" s="5" t="s">
        <v>196</v>
      </c>
      <c r="B61" s="5">
        <v>6.8</v>
      </c>
      <c r="C61" s="5" t="s">
        <v>197</v>
      </c>
      <c r="D61" s="5" t="str">
        <f t="shared" si="1"/>
        <v>February 2021</v>
      </c>
      <c r="E61" s="1">
        <f t="shared" si="2"/>
        <v>2021</v>
      </c>
      <c r="F61" s="5" t="s">
        <v>55</v>
      </c>
      <c r="G61" s="5" t="s">
        <v>5</v>
      </c>
      <c r="J61" s="5" t="s">
        <v>161</v>
      </c>
      <c r="K61" s="9">
        <f t="shared" si="3"/>
        <v>12.6</v>
      </c>
      <c r="M61" s="1"/>
      <c r="P61" s="5" t="s">
        <v>5</v>
      </c>
      <c r="U61" s="17"/>
      <c r="V61" s="17"/>
    </row>
    <row r="62" spans="1:22" ht="17" x14ac:dyDescent="0.2">
      <c r="A62" s="5" t="s">
        <v>201</v>
      </c>
      <c r="B62" s="5">
        <v>6.6</v>
      </c>
      <c r="C62" s="5" t="s">
        <v>202</v>
      </c>
      <c r="D62" s="5" t="str">
        <f t="shared" si="1"/>
        <v>March 2020</v>
      </c>
      <c r="E62" s="1">
        <f t="shared" si="2"/>
        <v>2020</v>
      </c>
      <c r="F62" s="5" t="s">
        <v>203</v>
      </c>
      <c r="G62" s="5" t="s">
        <v>5</v>
      </c>
      <c r="J62" s="5" t="s">
        <v>764</v>
      </c>
      <c r="K62" s="9">
        <f t="shared" si="3"/>
        <v>3.8899999999999997</v>
      </c>
      <c r="M62" s="1"/>
      <c r="P62" s="5" t="s">
        <v>5</v>
      </c>
      <c r="U62" s="17"/>
      <c r="V62" s="17"/>
    </row>
    <row r="63" spans="1:22" ht="17" x14ac:dyDescent="0.2">
      <c r="A63" s="5" t="s">
        <v>220</v>
      </c>
      <c r="B63" s="5">
        <v>6.04</v>
      </c>
      <c r="C63" s="5" t="s">
        <v>221</v>
      </c>
      <c r="D63" s="5" t="str">
        <f t="shared" si="1"/>
        <v>April 2017</v>
      </c>
      <c r="E63" s="1">
        <f t="shared" si="2"/>
        <v>2017</v>
      </c>
      <c r="F63" s="5" t="s">
        <v>222</v>
      </c>
      <c r="G63" s="5" t="s">
        <v>5</v>
      </c>
      <c r="J63" s="5" t="s">
        <v>728</v>
      </c>
      <c r="K63" s="9">
        <f t="shared" si="3"/>
        <v>2</v>
      </c>
      <c r="M63" s="1"/>
      <c r="P63" s="5" t="s">
        <v>5</v>
      </c>
      <c r="U63" s="17"/>
      <c r="V63" s="17"/>
    </row>
    <row r="64" spans="1:22" ht="17" x14ac:dyDescent="0.2">
      <c r="A64" s="5" t="s">
        <v>227</v>
      </c>
      <c r="B64" s="5">
        <v>6</v>
      </c>
      <c r="C64" s="5" t="s">
        <v>228</v>
      </c>
      <c r="D64" s="5" t="str">
        <f t="shared" si="1"/>
        <v>January 2021</v>
      </c>
      <c r="E64" s="1">
        <f t="shared" si="2"/>
        <v>2021</v>
      </c>
      <c r="F64" s="5" t="s">
        <v>20</v>
      </c>
      <c r="G64" s="5" t="s">
        <v>5</v>
      </c>
      <c r="J64" s="5" t="s">
        <v>59</v>
      </c>
      <c r="K64" s="9">
        <f t="shared" si="3"/>
        <v>28.880000000000003</v>
      </c>
      <c r="M64" s="1"/>
      <c r="P64" s="5" t="s">
        <v>5</v>
      </c>
      <c r="U64" s="17"/>
      <c r="V64" s="17"/>
    </row>
    <row r="65" spans="1:22" ht="17" x14ac:dyDescent="0.2">
      <c r="A65" s="5" t="s">
        <v>271</v>
      </c>
      <c r="B65" s="5">
        <v>5</v>
      </c>
      <c r="C65" s="5" t="s">
        <v>272</v>
      </c>
      <c r="D65" s="5" t="str">
        <f t="shared" si="1"/>
        <v>March 2021</v>
      </c>
      <c r="E65" s="1">
        <f t="shared" si="2"/>
        <v>2021</v>
      </c>
      <c r="F65" s="5" t="s">
        <v>150</v>
      </c>
      <c r="G65" s="5" t="s">
        <v>5</v>
      </c>
      <c r="J65" s="5" t="s">
        <v>12</v>
      </c>
      <c r="K65" s="9">
        <f t="shared" si="3"/>
        <v>101</v>
      </c>
      <c r="M65" s="1"/>
      <c r="P65" s="5" t="s">
        <v>5</v>
      </c>
      <c r="U65" s="17"/>
      <c r="V65" s="17"/>
    </row>
    <row r="66" spans="1:22" ht="17" x14ac:dyDescent="0.2">
      <c r="A66" s="5" t="s">
        <v>290</v>
      </c>
      <c r="B66" s="5">
        <v>5</v>
      </c>
      <c r="C66" s="5" t="s">
        <v>291</v>
      </c>
      <c r="D66" s="5" t="str">
        <f t="shared" ref="D66:D129" si="4">LEFT(C66,FIND("[",C66&amp;"[")-1)</f>
        <v>May 2018</v>
      </c>
      <c r="E66" s="1">
        <f t="shared" si="2"/>
        <v>2018</v>
      </c>
      <c r="F66" s="5" t="s">
        <v>144</v>
      </c>
      <c r="G66" s="5" t="s">
        <v>5</v>
      </c>
      <c r="J66" s="5" t="s">
        <v>1342</v>
      </c>
      <c r="K66" s="9">
        <f t="shared" ref="K66:K97" si="5">SUMPRODUCT(SUMIFS(B66:B764,F66:F764,"*"&amp;J66&amp;"*"))</f>
        <v>1</v>
      </c>
      <c r="M66" s="1"/>
      <c r="P66" s="5" t="s">
        <v>5</v>
      </c>
      <c r="U66" s="17"/>
      <c r="V66" s="17"/>
    </row>
    <row r="67" spans="1:22" ht="17" x14ac:dyDescent="0.2">
      <c r="A67" s="5" t="s">
        <v>295</v>
      </c>
      <c r="B67" s="5">
        <v>5</v>
      </c>
      <c r="C67" s="5" t="s">
        <v>296</v>
      </c>
      <c r="D67" s="5" t="str">
        <f t="shared" si="4"/>
        <v>September 2017</v>
      </c>
      <c r="E67" s="1">
        <f t="shared" ref="E67:E130" si="6">YEAR(D67)</f>
        <v>2017</v>
      </c>
      <c r="F67" s="5" t="s">
        <v>55</v>
      </c>
      <c r="G67" s="5" t="s">
        <v>5</v>
      </c>
      <c r="J67" s="5" t="s">
        <v>17</v>
      </c>
      <c r="K67" s="9">
        <f t="shared" si="5"/>
        <v>271.59999999999991</v>
      </c>
      <c r="M67" s="1"/>
      <c r="P67" s="5" t="s">
        <v>5</v>
      </c>
      <c r="U67" s="17"/>
      <c r="V67" s="17"/>
    </row>
    <row r="68" spans="1:22" ht="17" x14ac:dyDescent="0.2">
      <c r="A68" s="5" t="s">
        <v>331</v>
      </c>
      <c r="B68" s="5">
        <v>4.4000000000000004</v>
      </c>
      <c r="C68" s="5" t="s">
        <v>332</v>
      </c>
      <c r="D68" s="5" t="str">
        <f t="shared" si="4"/>
        <v>October 2016</v>
      </c>
      <c r="E68" s="1">
        <f t="shared" si="6"/>
        <v>2016</v>
      </c>
      <c r="F68" s="5" t="s">
        <v>333</v>
      </c>
      <c r="G68" s="5" t="s">
        <v>5</v>
      </c>
      <c r="J68" s="5" t="s">
        <v>632</v>
      </c>
      <c r="K68" s="9">
        <f t="shared" si="5"/>
        <v>0</v>
      </c>
      <c r="M68" s="1"/>
      <c r="P68" s="5" t="s">
        <v>5</v>
      </c>
      <c r="U68" s="17"/>
      <c r="V68" s="17"/>
    </row>
    <row r="69" spans="1:22" ht="17" x14ac:dyDescent="0.2">
      <c r="A69" s="5" t="s">
        <v>366</v>
      </c>
      <c r="B69" s="5">
        <v>4</v>
      </c>
      <c r="C69" s="5" t="s">
        <v>367</v>
      </c>
      <c r="D69" s="5" t="str">
        <f t="shared" si="4"/>
        <v>May 2019</v>
      </c>
      <c r="E69" s="1">
        <f t="shared" si="6"/>
        <v>2019</v>
      </c>
      <c r="F69" s="5" t="s">
        <v>47</v>
      </c>
      <c r="G69" s="5" t="s">
        <v>5</v>
      </c>
      <c r="J69" s="5" t="s">
        <v>289</v>
      </c>
      <c r="K69" s="9">
        <f t="shared" si="5"/>
        <v>5</v>
      </c>
      <c r="M69" s="1"/>
      <c r="P69" s="5" t="s">
        <v>5</v>
      </c>
      <c r="U69" s="17"/>
      <c r="V69" s="17"/>
    </row>
    <row r="70" spans="1:22" ht="17" x14ac:dyDescent="0.2">
      <c r="A70" s="5" t="s">
        <v>403</v>
      </c>
      <c r="B70" s="5">
        <v>3.55</v>
      </c>
      <c r="C70" s="5" t="s">
        <v>404</v>
      </c>
      <c r="D70" s="5" t="str">
        <f t="shared" si="4"/>
        <v>December 2016</v>
      </c>
      <c r="E70" s="1">
        <f t="shared" si="6"/>
        <v>2016</v>
      </c>
      <c r="F70" s="5" t="s">
        <v>150</v>
      </c>
      <c r="G70" s="5" t="s">
        <v>5</v>
      </c>
      <c r="J70" s="5" t="s">
        <v>91</v>
      </c>
      <c r="K70" s="9">
        <f t="shared" si="5"/>
        <v>11.7</v>
      </c>
      <c r="M70" s="1"/>
      <c r="P70" s="5" t="s">
        <v>5</v>
      </c>
      <c r="U70" s="17"/>
      <c r="V70" s="17"/>
    </row>
    <row r="71" spans="1:22" ht="17" x14ac:dyDescent="0.2">
      <c r="A71" s="5" t="s">
        <v>431</v>
      </c>
      <c r="B71" s="5">
        <v>3.3</v>
      </c>
      <c r="C71" s="5" t="s">
        <v>432</v>
      </c>
      <c r="D71" s="5" t="str">
        <f t="shared" si="4"/>
        <v>June 2021</v>
      </c>
      <c r="E71" s="1">
        <f t="shared" si="6"/>
        <v>2021</v>
      </c>
      <c r="F71" s="5" t="s">
        <v>84</v>
      </c>
      <c r="G71" s="5" t="s">
        <v>5</v>
      </c>
      <c r="J71" s="5" t="s">
        <v>625</v>
      </c>
      <c r="K71" s="9">
        <f t="shared" si="5"/>
        <v>2.25</v>
      </c>
      <c r="M71" s="1"/>
      <c r="P71" s="5" t="s">
        <v>5</v>
      </c>
      <c r="U71" s="17"/>
      <c r="V71" s="17"/>
    </row>
    <row r="72" spans="1:22" ht="17" x14ac:dyDescent="0.2">
      <c r="A72" s="5" t="s">
        <v>433</v>
      </c>
      <c r="B72" s="5">
        <v>3.3</v>
      </c>
      <c r="C72" s="5" t="s">
        <v>434</v>
      </c>
      <c r="D72" s="5" t="str">
        <f t="shared" si="4"/>
        <v>October 2018</v>
      </c>
      <c r="E72" s="1">
        <f t="shared" si="6"/>
        <v>2018</v>
      </c>
      <c r="F72" s="5" t="s">
        <v>283</v>
      </c>
      <c r="G72" s="5" t="s">
        <v>5</v>
      </c>
      <c r="J72" s="5" t="s">
        <v>887</v>
      </c>
      <c r="K72" s="9">
        <f t="shared" si="5"/>
        <v>0</v>
      </c>
      <c r="M72" s="1"/>
      <c r="P72" s="5" t="s">
        <v>5</v>
      </c>
      <c r="U72" s="17"/>
      <c r="V72" s="17"/>
    </row>
    <row r="73" spans="1:22" ht="17" x14ac:dyDescent="0.2">
      <c r="A73" s="5" t="s">
        <v>494</v>
      </c>
      <c r="B73" s="5">
        <v>3</v>
      </c>
      <c r="C73" s="5" t="s">
        <v>495</v>
      </c>
      <c r="D73" s="5" t="str">
        <f t="shared" si="4"/>
        <v>February 2018</v>
      </c>
      <c r="E73" s="1">
        <f t="shared" si="6"/>
        <v>2018</v>
      </c>
      <c r="F73" s="5" t="s">
        <v>496</v>
      </c>
      <c r="G73" s="5" t="s">
        <v>5</v>
      </c>
      <c r="J73" s="5" t="s">
        <v>1327</v>
      </c>
      <c r="K73" s="9">
        <f t="shared" si="5"/>
        <v>1</v>
      </c>
      <c r="M73" s="1"/>
      <c r="P73" s="5" t="s">
        <v>5</v>
      </c>
      <c r="U73" s="17"/>
      <c r="V73" s="17"/>
    </row>
    <row r="74" spans="1:22" ht="17" x14ac:dyDescent="0.2">
      <c r="A74" s="5" t="s">
        <v>509</v>
      </c>
      <c r="B74" s="5">
        <v>3</v>
      </c>
      <c r="C74" s="5" t="s">
        <v>510</v>
      </c>
      <c r="D74" s="5" t="str">
        <f t="shared" si="4"/>
        <v>September 2018</v>
      </c>
      <c r="E74" s="1">
        <f t="shared" si="6"/>
        <v>2018</v>
      </c>
      <c r="F74" s="5" t="s">
        <v>96</v>
      </c>
      <c r="G74" s="5" t="s">
        <v>5</v>
      </c>
      <c r="J74" s="5" t="s">
        <v>1245</v>
      </c>
      <c r="K74" s="9">
        <f t="shared" si="5"/>
        <v>0</v>
      </c>
      <c r="M74" s="1"/>
      <c r="P74" s="5" t="s">
        <v>5</v>
      </c>
      <c r="U74" s="17"/>
      <c r="V74" s="17"/>
    </row>
    <row r="75" spans="1:22" ht="17" x14ac:dyDescent="0.2">
      <c r="A75" s="5" t="s">
        <v>515</v>
      </c>
      <c r="B75" s="5">
        <v>3</v>
      </c>
      <c r="C75" s="5" t="s">
        <v>516</v>
      </c>
      <c r="D75" s="5" t="str">
        <f t="shared" si="4"/>
        <v>February 2014</v>
      </c>
      <c r="E75" s="1">
        <f t="shared" si="6"/>
        <v>2014</v>
      </c>
      <c r="F75" s="5" t="s">
        <v>10</v>
      </c>
      <c r="G75" s="5" t="s">
        <v>5</v>
      </c>
      <c r="J75" s="5" t="s">
        <v>811</v>
      </c>
      <c r="K75" s="9">
        <f t="shared" si="5"/>
        <v>13.3</v>
      </c>
      <c r="M75" s="1"/>
      <c r="P75" s="5" t="s">
        <v>5</v>
      </c>
      <c r="U75" s="17"/>
      <c r="V75" s="17"/>
    </row>
    <row r="76" spans="1:22" ht="17" x14ac:dyDescent="0.2">
      <c r="A76" s="5" t="s">
        <v>518</v>
      </c>
      <c r="B76" s="5">
        <v>3</v>
      </c>
      <c r="C76" s="5" t="s">
        <v>519</v>
      </c>
      <c r="D76" s="5" t="str">
        <f t="shared" si="4"/>
        <v>June 2018</v>
      </c>
      <c r="E76" s="1">
        <f t="shared" si="6"/>
        <v>2018</v>
      </c>
      <c r="F76" s="5" t="s">
        <v>478</v>
      </c>
      <c r="G76" s="5" t="s">
        <v>5</v>
      </c>
      <c r="J76" s="5" t="s">
        <v>270</v>
      </c>
      <c r="K76" s="9">
        <f t="shared" si="5"/>
        <v>7.4</v>
      </c>
      <c r="M76" s="1"/>
      <c r="P76" s="5" t="s">
        <v>5</v>
      </c>
      <c r="U76" s="17"/>
      <c r="V76" s="17"/>
    </row>
    <row r="77" spans="1:22" ht="17" x14ac:dyDescent="0.2">
      <c r="A77" s="5" t="s">
        <v>524</v>
      </c>
      <c r="B77" s="5">
        <v>3</v>
      </c>
      <c r="C77" s="5" t="s">
        <v>525</v>
      </c>
      <c r="D77" s="5" t="str">
        <f t="shared" si="4"/>
        <v>November 2016</v>
      </c>
      <c r="E77" s="1">
        <f t="shared" si="6"/>
        <v>2016</v>
      </c>
      <c r="F77" s="5" t="s">
        <v>115</v>
      </c>
      <c r="G77" s="5" t="s">
        <v>5</v>
      </c>
      <c r="J77" s="5" t="s">
        <v>14</v>
      </c>
      <c r="K77" s="9">
        <f t="shared" si="5"/>
        <v>0</v>
      </c>
      <c r="M77" s="1"/>
      <c r="P77" s="5" t="s">
        <v>5</v>
      </c>
      <c r="U77" s="17"/>
      <c r="V77" s="17"/>
    </row>
    <row r="78" spans="1:22" ht="17" x14ac:dyDescent="0.2">
      <c r="A78" s="5" t="s">
        <v>542</v>
      </c>
      <c r="B78" s="5">
        <v>2.8</v>
      </c>
      <c r="C78" s="5" t="s">
        <v>332</v>
      </c>
      <c r="D78" s="5" t="str">
        <f t="shared" si="4"/>
        <v>October 2016</v>
      </c>
      <c r="E78" s="1">
        <f t="shared" si="6"/>
        <v>2016</v>
      </c>
      <c r="F78" s="5" t="s">
        <v>59</v>
      </c>
      <c r="G78" s="5" t="s">
        <v>5</v>
      </c>
      <c r="J78" s="5" t="s">
        <v>62</v>
      </c>
      <c r="K78" s="9">
        <f t="shared" si="5"/>
        <v>85.779999999999987</v>
      </c>
      <c r="M78" s="1"/>
      <c r="P78" s="5" t="s">
        <v>5</v>
      </c>
      <c r="U78" s="17"/>
      <c r="V78" s="17"/>
    </row>
    <row r="79" spans="1:22" ht="17" x14ac:dyDescent="0.2">
      <c r="A79" s="5" t="s">
        <v>663</v>
      </c>
      <c r="B79" s="5">
        <v>2</v>
      </c>
      <c r="C79" s="5" t="s">
        <v>664</v>
      </c>
      <c r="D79" s="5" t="str">
        <f t="shared" si="4"/>
        <v>August 2021</v>
      </c>
      <c r="E79" s="1">
        <f t="shared" si="6"/>
        <v>2021</v>
      </c>
      <c r="F79" s="5" t="s">
        <v>665</v>
      </c>
      <c r="G79" s="5" t="s">
        <v>5</v>
      </c>
      <c r="J79" s="5" t="s">
        <v>964</v>
      </c>
      <c r="K79" s="9">
        <f t="shared" si="5"/>
        <v>1.3</v>
      </c>
      <c r="M79" s="1"/>
      <c r="P79" s="5" t="s">
        <v>5</v>
      </c>
      <c r="U79" s="17"/>
      <c r="V79" s="17"/>
    </row>
    <row r="80" spans="1:22" ht="34" x14ac:dyDescent="0.2">
      <c r="A80" s="5" t="s">
        <v>676</v>
      </c>
      <c r="B80" s="5">
        <v>2</v>
      </c>
      <c r="C80" s="5" t="s">
        <v>677</v>
      </c>
      <c r="D80" s="5" t="str">
        <f t="shared" si="4"/>
        <v>April 2016</v>
      </c>
      <c r="E80" s="1">
        <f t="shared" si="6"/>
        <v>2016</v>
      </c>
      <c r="F80" s="5" t="s">
        <v>678</v>
      </c>
      <c r="G80" s="5" t="s">
        <v>5</v>
      </c>
      <c r="J80" s="5" t="s">
        <v>239</v>
      </c>
      <c r="K80" s="9">
        <f t="shared" si="5"/>
        <v>21.18</v>
      </c>
      <c r="M80" s="1"/>
      <c r="P80" s="5" t="s">
        <v>5</v>
      </c>
      <c r="U80" s="17"/>
      <c r="V80" s="17"/>
    </row>
    <row r="81" spans="1:22" ht="17" x14ac:dyDescent="0.2">
      <c r="A81" s="5" t="s">
        <v>699</v>
      </c>
      <c r="B81" s="5">
        <v>2</v>
      </c>
      <c r="C81" s="5" t="s">
        <v>700</v>
      </c>
      <c r="D81" s="5" t="str">
        <f t="shared" si="4"/>
        <v>September 2016</v>
      </c>
      <c r="E81" s="1">
        <f t="shared" si="6"/>
        <v>2016</v>
      </c>
      <c r="F81" s="5" t="s">
        <v>12</v>
      </c>
      <c r="G81" s="5" t="s">
        <v>5</v>
      </c>
      <c r="J81" s="5" t="s">
        <v>55</v>
      </c>
      <c r="K81" s="9">
        <f t="shared" si="5"/>
        <v>38.200000000000003</v>
      </c>
      <c r="M81" s="1"/>
      <c r="P81" s="5" t="s">
        <v>5</v>
      </c>
      <c r="U81" s="17"/>
      <c r="V81" s="17"/>
    </row>
    <row r="82" spans="1:22" ht="17" x14ac:dyDescent="0.2">
      <c r="A82" s="5" t="s">
        <v>704</v>
      </c>
      <c r="B82" s="5">
        <v>2</v>
      </c>
      <c r="C82" s="5" t="s">
        <v>705</v>
      </c>
      <c r="D82" s="5" t="str">
        <f t="shared" si="4"/>
        <v>September 2016</v>
      </c>
      <c r="E82" s="1">
        <f t="shared" si="6"/>
        <v>2016</v>
      </c>
      <c r="F82" s="5" t="s">
        <v>280</v>
      </c>
      <c r="G82" s="5" t="s">
        <v>5</v>
      </c>
      <c r="J82" s="5" t="s">
        <v>267</v>
      </c>
      <c r="K82" s="9">
        <f t="shared" si="5"/>
        <v>8.4</v>
      </c>
      <c r="M82" s="1"/>
      <c r="P82" s="5" t="s">
        <v>5</v>
      </c>
      <c r="U82" s="17"/>
      <c r="V82" s="17"/>
    </row>
    <row r="83" spans="1:22" ht="17" x14ac:dyDescent="0.2">
      <c r="A83" s="5" t="s">
        <v>710</v>
      </c>
      <c r="B83" s="5">
        <v>2</v>
      </c>
      <c r="C83" s="5" t="s">
        <v>711</v>
      </c>
      <c r="D83" s="5" t="str">
        <f t="shared" si="4"/>
        <v>June 2016</v>
      </c>
      <c r="E83" s="1">
        <f t="shared" si="6"/>
        <v>2016</v>
      </c>
      <c r="F83" s="5" t="s">
        <v>712</v>
      </c>
      <c r="G83" s="5" t="s">
        <v>5</v>
      </c>
      <c r="J83" s="5" t="s">
        <v>545</v>
      </c>
      <c r="K83" s="9">
        <f t="shared" si="5"/>
        <v>2.8</v>
      </c>
      <c r="M83" s="1"/>
      <c r="P83" s="5" t="s">
        <v>5</v>
      </c>
      <c r="U83" s="17"/>
      <c r="V83" s="17"/>
    </row>
    <row r="84" spans="1:22" ht="34" x14ac:dyDescent="0.2">
      <c r="A84" s="5" t="s">
        <v>724</v>
      </c>
      <c r="B84" s="5">
        <v>2</v>
      </c>
      <c r="C84" s="5" t="s">
        <v>725</v>
      </c>
      <c r="D84" s="5" t="str">
        <f t="shared" si="4"/>
        <v>July 2017</v>
      </c>
      <c r="E84" s="1">
        <f t="shared" si="6"/>
        <v>2017</v>
      </c>
      <c r="F84" s="5" t="s">
        <v>678</v>
      </c>
      <c r="G84" s="5" t="s">
        <v>5</v>
      </c>
      <c r="J84" s="5" t="s">
        <v>123</v>
      </c>
      <c r="K84" s="9">
        <f t="shared" si="5"/>
        <v>16.3</v>
      </c>
      <c r="M84" s="1"/>
      <c r="P84" s="5" t="s">
        <v>5</v>
      </c>
      <c r="U84" s="17"/>
      <c r="V84" s="17"/>
    </row>
    <row r="85" spans="1:22" ht="17" x14ac:dyDescent="0.2">
      <c r="A85" s="5" t="s">
        <v>746</v>
      </c>
      <c r="B85" s="5">
        <v>1.95</v>
      </c>
      <c r="C85" s="5" t="s">
        <v>404</v>
      </c>
      <c r="D85" s="5" t="str">
        <f t="shared" si="4"/>
        <v>December 2016</v>
      </c>
      <c r="E85" s="1">
        <f t="shared" si="6"/>
        <v>2016</v>
      </c>
      <c r="F85" s="5" t="s">
        <v>747</v>
      </c>
      <c r="G85" s="5" t="s">
        <v>5</v>
      </c>
      <c r="J85" s="5" t="s">
        <v>822</v>
      </c>
      <c r="K85" s="9">
        <f t="shared" si="5"/>
        <v>3.25</v>
      </c>
      <c r="M85" s="1"/>
      <c r="P85" s="5" t="s">
        <v>5</v>
      </c>
      <c r="U85" s="17"/>
      <c r="V85" s="17"/>
    </row>
    <row r="86" spans="1:22" ht="34" x14ac:dyDescent="0.2">
      <c r="A86" s="5" t="s">
        <v>748</v>
      </c>
      <c r="B86" s="5">
        <v>1.93</v>
      </c>
      <c r="C86" s="5" t="s">
        <v>749</v>
      </c>
      <c r="D86" s="5" t="str">
        <f t="shared" si="4"/>
        <v>March 2018</v>
      </c>
      <c r="E86" s="1">
        <f t="shared" si="6"/>
        <v>2018</v>
      </c>
      <c r="F86" s="5" t="s">
        <v>267</v>
      </c>
      <c r="G86" s="5" t="s">
        <v>5</v>
      </c>
      <c r="J86" s="5" t="s">
        <v>316</v>
      </c>
      <c r="K86" s="9">
        <f t="shared" si="5"/>
        <v>10.1</v>
      </c>
      <c r="M86" s="1"/>
      <c r="P86" s="5" t="s">
        <v>5</v>
      </c>
      <c r="U86" s="17"/>
      <c r="V86" s="17"/>
    </row>
    <row r="87" spans="1:22" ht="17" x14ac:dyDescent="0.2">
      <c r="A87" s="5" t="s">
        <v>765</v>
      </c>
      <c r="B87" s="5">
        <v>1.85</v>
      </c>
      <c r="C87" s="5" t="s">
        <v>766</v>
      </c>
      <c r="D87" s="5" t="str">
        <f t="shared" si="4"/>
        <v>August 2017</v>
      </c>
      <c r="E87" s="1">
        <f t="shared" si="6"/>
        <v>2017</v>
      </c>
      <c r="F87" s="5" t="s">
        <v>767</v>
      </c>
      <c r="G87" s="5" t="s">
        <v>5</v>
      </c>
      <c r="J87" s="5" t="s">
        <v>325</v>
      </c>
      <c r="K87" s="9">
        <f t="shared" si="5"/>
        <v>4.5</v>
      </c>
      <c r="M87" s="1"/>
      <c r="P87" s="5" t="s">
        <v>5</v>
      </c>
      <c r="U87" s="17"/>
      <c r="V87" s="17"/>
    </row>
    <row r="88" spans="1:22" ht="17" x14ac:dyDescent="0.2">
      <c r="A88" s="5" t="s">
        <v>806</v>
      </c>
      <c r="B88" s="5">
        <v>1.7</v>
      </c>
      <c r="C88" s="5" t="s">
        <v>807</v>
      </c>
      <c r="D88" s="5" t="str">
        <f t="shared" si="4"/>
        <v>June 2018</v>
      </c>
      <c r="E88" s="1">
        <f t="shared" si="6"/>
        <v>2018</v>
      </c>
      <c r="G88" s="5" t="s">
        <v>5</v>
      </c>
      <c r="J88" s="5" t="s">
        <v>872</v>
      </c>
      <c r="K88" s="9">
        <f t="shared" si="5"/>
        <v>1.5</v>
      </c>
      <c r="M88" s="1"/>
      <c r="P88" s="5" t="s">
        <v>5</v>
      </c>
      <c r="U88" s="17"/>
      <c r="V88" s="17"/>
    </row>
    <row r="89" spans="1:22" ht="17" x14ac:dyDescent="0.2">
      <c r="A89" s="5" t="s">
        <v>830</v>
      </c>
      <c r="B89" s="5">
        <v>1.6</v>
      </c>
      <c r="C89" s="5" t="s">
        <v>831</v>
      </c>
      <c r="D89" s="5" t="str">
        <f t="shared" si="4"/>
        <v>April 2018</v>
      </c>
      <c r="E89" s="1">
        <f t="shared" si="6"/>
        <v>2018</v>
      </c>
      <c r="F89" s="5" t="s">
        <v>283</v>
      </c>
      <c r="G89" s="5" t="s">
        <v>5</v>
      </c>
      <c r="J89" s="5" t="s">
        <v>372</v>
      </c>
      <c r="K89" s="9">
        <f t="shared" si="5"/>
        <v>18.55</v>
      </c>
      <c r="M89" s="1"/>
      <c r="P89" s="5" t="s">
        <v>5</v>
      </c>
      <c r="U89" s="17"/>
      <c r="V89" s="17"/>
    </row>
    <row r="90" spans="1:22" ht="17" x14ac:dyDescent="0.2">
      <c r="A90" s="5" t="s">
        <v>832</v>
      </c>
      <c r="B90" s="5">
        <v>1.6</v>
      </c>
      <c r="C90" s="5" t="s">
        <v>833</v>
      </c>
      <c r="D90" s="5" t="str">
        <f t="shared" si="4"/>
        <v>January 2018</v>
      </c>
      <c r="E90" s="1">
        <f t="shared" si="6"/>
        <v>2018</v>
      </c>
      <c r="G90" s="5" t="s">
        <v>5</v>
      </c>
      <c r="J90" s="5" t="s">
        <v>1294</v>
      </c>
      <c r="K90" s="9">
        <f t="shared" si="5"/>
        <v>1</v>
      </c>
      <c r="M90" s="1"/>
      <c r="P90" s="5" t="s">
        <v>5</v>
      </c>
      <c r="U90" s="17"/>
      <c r="V90" s="17"/>
    </row>
    <row r="91" spans="1:22" ht="17" x14ac:dyDescent="0.2">
      <c r="A91" s="5" t="s">
        <v>860</v>
      </c>
      <c r="B91" s="5">
        <v>1.5</v>
      </c>
      <c r="C91" s="5" t="s">
        <v>833</v>
      </c>
      <c r="D91" s="5" t="str">
        <f t="shared" si="4"/>
        <v>January 2018</v>
      </c>
      <c r="E91" s="1">
        <f t="shared" si="6"/>
        <v>2018</v>
      </c>
      <c r="G91" s="5" t="s">
        <v>5</v>
      </c>
      <c r="J91" s="5" t="s">
        <v>363</v>
      </c>
      <c r="K91" s="9">
        <f t="shared" si="5"/>
        <v>5.4</v>
      </c>
      <c r="M91" s="1"/>
      <c r="P91" s="5" t="s">
        <v>5</v>
      </c>
      <c r="U91" s="17"/>
      <c r="V91" s="17"/>
    </row>
    <row r="92" spans="1:22" ht="17" x14ac:dyDescent="0.2">
      <c r="A92" s="5" t="s">
        <v>893</v>
      </c>
      <c r="B92" s="5">
        <v>1.5</v>
      </c>
      <c r="C92" s="5" t="s">
        <v>711</v>
      </c>
      <c r="D92" s="5" t="str">
        <f t="shared" si="4"/>
        <v>June 2016</v>
      </c>
      <c r="E92" s="1">
        <f t="shared" si="6"/>
        <v>2016</v>
      </c>
      <c r="G92" s="5" t="s">
        <v>5</v>
      </c>
      <c r="J92" s="5" t="s">
        <v>4</v>
      </c>
      <c r="K92" s="9">
        <f t="shared" si="5"/>
        <v>45</v>
      </c>
      <c r="M92" s="1"/>
      <c r="P92" s="5" t="s">
        <v>5</v>
      </c>
      <c r="U92" s="17"/>
      <c r="V92" s="17"/>
    </row>
    <row r="93" spans="1:22" ht="17" x14ac:dyDescent="0.2">
      <c r="A93" s="5" t="s">
        <v>896</v>
      </c>
      <c r="B93" s="5">
        <v>1.5</v>
      </c>
      <c r="C93" s="5" t="s">
        <v>897</v>
      </c>
      <c r="D93" s="5" t="str">
        <f t="shared" si="4"/>
        <v>October 2017</v>
      </c>
      <c r="E93" s="1">
        <f t="shared" si="6"/>
        <v>2017</v>
      </c>
      <c r="G93" s="5" t="s">
        <v>5</v>
      </c>
      <c r="J93" s="5" t="s">
        <v>115</v>
      </c>
      <c r="K93" s="9">
        <f t="shared" si="5"/>
        <v>10</v>
      </c>
      <c r="M93" s="1"/>
      <c r="P93" s="5" t="s">
        <v>5</v>
      </c>
      <c r="U93" s="17"/>
      <c r="V93" s="17"/>
    </row>
    <row r="94" spans="1:22" ht="17" x14ac:dyDescent="0.2">
      <c r="A94" s="5" t="s">
        <v>898</v>
      </c>
      <c r="B94" s="5">
        <v>1.5</v>
      </c>
      <c r="C94" s="5" t="s">
        <v>899</v>
      </c>
      <c r="D94" s="5" t="str">
        <f t="shared" si="4"/>
        <v>June 2015</v>
      </c>
      <c r="E94" s="1">
        <f t="shared" si="6"/>
        <v>2015</v>
      </c>
      <c r="G94" s="5" t="s">
        <v>5</v>
      </c>
      <c r="J94" s="5" t="s">
        <v>838</v>
      </c>
      <c r="K94" s="9">
        <f t="shared" si="5"/>
        <v>0</v>
      </c>
      <c r="M94" s="1"/>
      <c r="P94" s="5" t="s">
        <v>5</v>
      </c>
      <c r="U94" s="17"/>
      <c r="V94" s="17"/>
    </row>
    <row r="95" spans="1:22" ht="17" x14ac:dyDescent="0.2">
      <c r="A95" s="5" t="s">
        <v>903</v>
      </c>
      <c r="B95" s="5">
        <v>1.47</v>
      </c>
      <c r="C95" s="5" t="s">
        <v>807</v>
      </c>
      <c r="D95" s="5" t="str">
        <f t="shared" si="4"/>
        <v>June 2018</v>
      </c>
      <c r="E95" s="1">
        <f t="shared" si="6"/>
        <v>2018</v>
      </c>
      <c r="G95" s="5" t="s">
        <v>5</v>
      </c>
      <c r="J95" s="5" t="s">
        <v>33</v>
      </c>
      <c r="K95" s="9">
        <f t="shared" si="5"/>
        <v>43.3</v>
      </c>
      <c r="M95" s="1"/>
      <c r="P95" s="5" t="s">
        <v>5</v>
      </c>
      <c r="U95" s="17"/>
      <c r="V95" s="17"/>
    </row>
    <row r="96" spans="1:22" ht="17" x14ac:dyDescent="0.2">
      <c r="A96" s="5" t="s">
        <v>904</v>
      </c>
      <c r="B96" s="5">
        <v>1.47</v>
      </c>
      <c r="C96" s="5" t="s">
        <v>905</v>
      </c>
      <c r="D96" s="5" t="str">
        <f t="shared" si="4"/>
        <v>July 2018</v>
      </c>
      <c r="E96" s="1">
        <f t="shared" si="6"/>
        <v>2018</v>
      </c>
      <c r="F96" s="5" t="s">
        <v>267</v>
      </c>
      <c r="G96" s="5" t="s">
        <v>5</v>
      </c>
      <c r="J96" s="5" t="s">
        <v>882</v>
      </c>
      <c r="K96" s="9">
        <f t="shared" si="5"/>
        <v>1.5</v>
      </c>
      <c r="M96" s="1"/>
      <c r="P96" s="5" t="s">
        <v>5</v>
      </c>
      <c r="U96" s="17"/>
      <c r="V96" s="17"/>
    </row>
    <row r="97" spans="1:22" ht="17" x14ac:dyDescent="0.2">
      <c r="A97" s="5" t="s">
        <v>906</v>
      </c>
      <c r="B97" s="5">
        <v>1.45</v>
      </c>
      <c r="C97" s="5" t="s">
        <v>907</v>
      </c>
      <c r="D97" s="5" t="str">
        <f t="shared" si="4"/>
        <v>October 2014</v>
      </c>
      <c r="E97" s="1">
        <f t="shared" si="6"/>
        <v>2014</v>
      </c>
      <c r="G97" s="5" t="s">
        <v>5</v>
      </c>
      <c r="J97" s="5" t="s">
        <v>126</v>
      </c>
      <c r="K97" s="9">
        <f t="shared" si="5"/>
        <v>21.9</v>
      </c>
      <c r="M97" s="1"/>
      <c r="P97" s="5" t="s">
        <v>5</v>
      </c>
      <c r="U97" s="17"/>
      <c r="V97" s="17"/>
    </row>
    <row r="98" spans="1:22" ht="17" x14ac:dyDescent="0.2">
      <c r="A98" s="5" t="s">
        <v>957</v>
      </c>
      <c r="B98" s="5">
        <v>1.3</v>
      </c>
      <c r="C98" s="5" t="s">
        <v>332</v>
      </c>
      <c r="D98" s="5" t="str">
        <f t="shared" si="4"/>
        <v>October 2016</v>
      </c>
      <c r="E98" s="1">
        <f t="shared" si="6"/>
        <v>2016</v>
      </c>
      <c r="G98" s="5" t="s">
        <v>5</v>
      </c>
      <c r="J98" s="5" t="s">
        <v>96</v>
      </c>
      <c r="K98" s="9">
        <f t="shared" ref="K98:K129" si="7">SUMPRODUCT(SUMIFS(B98:B796,F98:F796,"*"&amp;J98&amp;"*"))</f>
        <v>39.229999999999997</v>
      </c>
      <c r="M98" s="1"/>
      <c r="P98" s="5" t="s">
        <v>5</v>
      </c>
      <c r="U98" s="17"/>
      <c r="V98" s="17"/>
    </row>
    <row r="99" spans="1:22" ht="17" x14ac:dyDescent="0.2">
      <c r="A99" s="5" t="s">
        <v>969</v>
      </c>
      <c r="B99" s="5">
        <v>1.3</v>
      </c>
      <c r="C99" s="5" t="s">
        <v>807</v>
      </c>
      <c r="D99" s="5" t="str">
        <f t="shared" si="4"/>
        <v>June 2018</v>
      </c>
      <c r="E99" s="1">
        <f t="shared" si="6"/>
        <v>2018</v>
      </c>
      <c r="G99" s="5" t="s">
        <v>5</v>
      </c>
      <c r="J99" s="5" t="s">
        <v>232</v>
      </c>
      <c r="K99" s="9">
        <f t="shared" si="7"/>
        <v>5.7</v>
      </c>
      <c r="M99" s="1"/>
      <c r="P99" s="5" t="s">
        <v>5</v>
      </c>
      <c r="U99" s="17"/>
      <c r="V99" s="17"/>
    </row>
    <row r="100" spans="1:22" ht="17" x14ac:dyDescent="0.2">
      <c r="A100" s="5" t="s">
        <v>982</v>
      </c>
      <c r="B100" s="5">
        <v>1.25</v>
      </c>
      <c r="C100" s="5" t="s">
        <v>983</v>
      </c>
      <c r="D100" s="5" t="str">
        <f t="shared" si="4"/>
        <v>November 2015</v>
      </c>
      <c r="E100" s="1">
        <f t="shared" si="6"/>
        <v>2015</v>
      </c>
      <c r="G100" s="5" t="s">
        <v>5</v>
      </c>
      <c r="J100" s="5" t="s">
        <v>1181</v>
      </c>
      <c r="K100" s="9">
        <f t="shared" si="7"/>
        <v>1</v>
      </c>
      <c r="M100" s="1"/>
      <c r="P100" s="5" t="s">
        <v>5</v>
      </c>
      <c r="U100" s="17"/>
      <c r="V100" s="17"/>
    </row>
    <row r="101" spans="1:22" ht="17" x14ac:dyDescent="0.2">
      <c r="A101" s="5" t="s">
        <v>1007</v>
      </c>
      <c r="B101" s="5">
        <v>1.2</v>
      </c>
      <c r="C101" s="5" t="s">
        <v>807</v>
      </c>
      <c r="D101" s="5" t="str">
        <f t="shared" si="4"/>
        <v>June 2018</v>
      </c>
      <c r="E101" s="1">
        <f t="shared" si="6"/>
        <v>2018</v>
      </c>
      <c r="F101" s="5" t="s">
        <v>1008</v>
      </c>
      <c r="G101" s="5" t="s">
        <v>5</v>
      </c>
      <c r="J101" s="5" t="s">
        <v>1113</v>
      </c>
      <c r="K101" s="9">
        <f t="shared" si="7"/>
        <v>17.7</v>
      </c>
      <c r="M101" s="1"/>
      <c r="P101" s="5" t="s">
        <v>5</v>
      </c>
      <c r="U101" s="17"/>
      <c r="V101" s="17"/>
    </row>
    <row r="102" spans="1:22" ht="17" x14ac:dyDescent="0.2">
      <c r="A102" s="5" t="s">
        <v>1012</v>
      </c>
      <c r="B102" s="5">
        <v>1.2</v>
      </c>
      <c r="C102" s="5" t="s">
        <v>1013</v>
      </c>
      <c r="D102" s="5" t="str">
        <f t="shared" si="4"/>
        <v>August 2018</v>
      </c>
      <c r="E102" s="1">
        <f t="shared" si="6"/>
        <v>2018</v>
      </c>
      <c r="G102" s="5" t="s">
        <v>5</v>
      </c>
      <c r="J102" s="5" t="s">
        <v>360</v>
      </c>
      <c r="K102" s="9">
        <f t="shared" si="7"/>
        <v>5.4</v>
      </c>
      <c r="M102" s="1"/>
      <c r="P102" s="5" t="s">
        <v>5</v>
      </c>
      <c r="U102" s="17"/>
      <c r="V102" s="17"/>
    </row>
    <row r="103" spans="1:22" ht="17" x14ac:dyDescent="0.2">
      <c r="A103" s="5" t="s">
        <v>1062</v>
      </c>
      <c r="B103" s="5">
        <v>1.1000000000000001</v>
      </c>
      <c r="C103" s="5" t="s">
        <v>296</v>
      </c>
      <c r="D103" s="5" t="str">
        <f t="shared" si="4"/>
        <v>September 2017</v>
      </c>
      <c r="E103" s="1">
        <f t="shared" si="6"/>
        <v>2017</v>
      </c>
      <c r="G103" s="5" t="s">
        <v>5</v>
      </c>
      <c r="J103" s="5" t="s">
        <v>653</v>
      </c>
      <c r="K103" s="9">
        <f t="shared" si="7"/>
        <v>0</v>
      </c>
      <c r="M103" s="1"/>
      <c r="P103" s="5" t="s">
        <v>5</v>
      </c>
      <c r="U103" s="17"/>
      <c r="V103" s="17"/>
    </row>
    <row r="104" spans="1:22" ht="17" x14ac:dyDescent="0.2">
      <c r="A104" s="5" t="s">
        <v>1096</v>
      </c>
      <c r="B104" s="5">
        <v>1</v>
      </c>
      <c r="C104" s="5" t="s">
        <v>1097</v>
      </c>
      <c r="D104" s="5" t="str">
        <f t="shared" si="4"/>
        <v>October 2015</v>
      </c>
      <c r="E104" s="1">
        <f t="shared" si="6"/>
        <v>2015</v>
      </c>
      <c r="G104" s="5" t="s">
        <v>5</v>
      </c>
      <c r="J104" s="5" t="s">
        <v>430</v>
      </c>
      <c r="K104" s="9">
        <f t="shared" si="7"/>
        <v>6.6</v>
      </c>
      <c r="M104" s="1"/>
      <c r="P104" s="5" t="s">
        <v>5</v>
      </c>
    </row>
    <row r="105" spans="1:22" ht="17" x14ac:dyDescent="0.2">
      <c r="A105" s="5" t="s">
        <v>1116</v>
      </c>
      <c r="B105" s="5">
        <v>1</v>
      </c>
      <c r="C105" s="5" t="s">
        <v>711</v>
      </c>
      <c r="D105" s="5" t="str">
        <f t="shared" si="4"/>
        <v>June 2016</v>
      </c>
      <c r="E105" s="1">
        <f t="shared" si="6"/>
        <v>2016</v>
      </c>
      <c r="F105" s="5" t="s">
        <v>10</v>
      </c>
      <c r="G105" s="5" t="s">
        <v>5</v>
      </c>
      <c r="J105" s="5" t="s">
        <v>767</v>
      </c>
      <c r="K105" s="9">
        <f t="shared" si="7"/>
        <v>0</v>
      </c>
      <c r="M105" s="1"/>
      <c r="P105" s="5" t="s">
        <v>5</v>
      </c>
    </row>
    <row r="106" spans="1:22" ht="17" x14ac:dyDescent="0.2">
      <c r="A106" s="5" t="s">
        <v>1134</v>
      </c>
      <c r="B106" s="5">
        <v>1</v>
      </c>
      <c r="C106" s="5" t="s">
        <v>1135</v>
      </c>
      <c r="D106" s="5" t="str">
        <f t="shared" si="4"/>
        <v>May 2017</v>
      </c>
      <c r="E106" s="1">
        <f t="shared" si="6"/>
        <v>2017</v>
      </c>
      <c r="G106" s="5" t="s">
        <v>5</v>
      </c>
      <c r="J106" s="5" t="s">
        <v>675</v>
      </c>
      <c r="K106" s="9">
        <f t="shared" si="7"/>
        <v>2</v>
      </c>
      <c r="M106" s="1"/>
      <c r="P106" s="5" t="s">
        <v>5</v>
      </c>
    </row>
    <row r="107" spans="1:22" ht="17" x14ac:dyDescent="0.2">
      <c r="A107" s="5" t="s">
        <v>1138</v>
      </c>
      <c r="B107" s="5">
        <v>1</v>
      </c>
      <c r="C107" s="5" t="s">
        <v>1139</v>
      </c>
      <c r="D107" s="5" t="str">
        <f t="shared" si="4"/>
        <v>June 2017</v>
      </c>
      <c r="E107" s="1">
        <f t="shared" si="6"/>
        <v>2017</v>
      </c>
      <c r="G107" s="5" t="s">
        <v>5</v>
      </c>
      <c r="J107" s="5" t="s">
        <v>922</v>
      </c>
      <c r="K107" s="9">
        <f t="shared" si="7"/>
        <v>4.7</v>
      </c>
      <c r="M107" s="1"/>
      <c r="P107" s="5" t="s">
        <v>5</v>
      </c>
      <c r="U107" s="17"/>
      <c r="V107" s="17"/>
    </row>
    <row r="108" spans="1:22" ht="17" x14ac:dyDescent="0.2">
      <c r="A108" s="5" t="s">
        <v>1142</v>
      </c>
      <c r="B108" s="5">
        <v>1</v>
      </c>
      <c r="C108" s="5" t="s">
        <v>831</v>
      </c>
      <c r="D108" s="5" t="str">
        <f t="shared" si="4"/>
        <v>April 2018</v>
      </c>
      <c r="E108" s="1">
        <f t="shared" si="6"/>
        <v>2018</v>
      </c>
      <c r="G108" s="5" t="s">
        <v>5</v>
      </c>
      <c r="J108" s="5" t="s">
        <v>721</v>
      </c>
      <c r="K108" s="9">
        <f t="shared" si="7"/>
        <v>2</v>
      </c>
      <c r="M108" s="1"/>
      <c r="P108" s="5" t="s">
        <v>5</v>
      </c>
      <c r="U108" s="17"/>
      <c r="V108" s="17"/>
    </row>
    <row r="109" spans="1:22" ht="17" x14ac:dyDescent="0.2">
      <c r="A109" s="5" t="s">
        <v>1164</v>
      </c>
      <c r="B109" s="5">
        <v>1</v>
      </c>
      <c r="C109" s="5" t="s">
        <v>833</v>
      </c>
      <c r="D109" s="5" t="str">
        <f t="shared" si="4"/>
        <v>January 2018</v>
      </c>
      <c r="E109" s="1">
        <f t="shared" si="6"/>
        <v>2018</v>
      </c>
      <c r="G109" s="5" t="s">
        <v>5</v>
      </c>
      <c r="J109" s="5" t="s">
        <v>1281</v>
      </c>
      <c r="K109" s="9">
        <f t="shared" si="7"/>
        <v>1</v>
      </c>
      <c r="M109" s="1"/>
      <c r="P109" s="5" t="s">
        <v>5</v>
      </c>
      <c r="U109" s="17"/>
      <c r="V109" s="17"/>
    </row>
    <row r="110" spans="1:22" ht="68" x14ac:dyDescent="0.2">
      <c r="A110" s="5" t="s">
        <v>1193</v>
      </c>
      <c r="B110" s="5">
        <v>1</v>
      </c>
      <c r="C110" s="5" t="s">
        <v>1194</v>
      </c>
      <c r="D110" s="5" t="str">
        <f t="shared" si="4"/>
        <v>May 2018</v>
      </c>
      <c r="E110" s="1">
        <f t="shared" si="6"/>
        <v>2018</v>
      </c>
      <c r="G110" s="5" t="s">
        <v>5</v>
      </c>
      <c r="J110" s="5" t="s">
        <v>590</v>
      </c>
      <c r="K110" s="9">
        <f t="shared" si="7"/>
        <v>2.5</v>
      </c>
      <c r="M110" s="1"/>
      <c r="P110" s="5" t="s">
        <v>5</v>
      </c>
      <c r="U110" s="17"/>
      <c r="V110" s="17"/>
    </row>
    <row r="111" spans="1:22" ht="17" x14ac:dyDescent="0.2">
      <c r="A111" s="5" t="s">
        <v>1195</v>
      </c>
      <c r="B111" s="5">
        <v>1</v>
      </c>
      <c r="C111" s="5" t="s">
        <v>1196</v>
      </c>
      <c r="D111" s="5" t="str">
        <f t="shared" si="4"/>
        <v>July 2016</v>
      </c>
      <c r="E111" s="1">
        <f t="shared" si="6"/>
        <v>2016</v>
      </c>
      <c r="F111" s="5" t="s">
        <v>55</v>
      </c>
      <c r="G111" s="5" t="s">
        <v>5</v>
      </c>
      <c r="J111" s="5" t="s">
        <v>1297</v>
      </c>
      <c r="K111" s="9">
        <f t="shared" si="7"/>
        <v>1</v>
      </c>
      <c r="M111" s="1"/>
      <c r="P111" s="5" t="s">
        <v>5</v>
      </c>
      <c r="U111" s="17"/>
      <c r="V111" s="17"/>
    </row>
    <row r="112" spans="1:22" ht="17" x14ac:dyDescent="0.2">
      <c r="A112" s="5" t="s">
        <v>1213</v>
      </c>
      <c r="B112" s="5">
        <v>1</v>
      </c>
      <c r="C112" s="5" t="s">
        <v>1194</v>
      </c>
      <c r="D112" s="5" t="str">
        <f t="shared" si="4"/>
        <v>May 2018</v>
      </c>
      <c r="E112" s="1">
        <f t="shared" si="6"/>
        <v>2018</v>
      </c>
      <c r="G112" s="5" t="s">
        <v>5</v>
      </c>
      <c r="J112" s="5" t="s">
        <v>172</v>
      </c>
      <c r="K112" s="9">
        <f t="shared" si="7"/>
        <v>0</v>
      </c>
      <c r="M112" s="1"/>
      <c r="P112" s="5" t="s">
        <v>5</v>
      </c>
      <c r="U112" s="17"/>
      <c r="V112" s="17"/>
    </row>
    <row r="113" spans="1:22" ht="17" x14ac:dyDescent="0.2">
      <c r="A113" s="5" t="s">
        <v>1220</v>
      </c>
      <c r="B113" s="5">
        <v>1</v>
      </c>
      <c r="C113" s="5" t="s">
        <v>1221</v>
      </c>
      <c r="D113" s="5" t="str">
        <f t="shared" si="4"/>
        <v>February 2017</v>
      </c>
      <c r="E113" s="1">
        <f t="shared" si="6"/>
        <v>2017</v>
      </c>
      <c r="G113" s="5" t="s">
        <v>5</v>
      </c>
      <c r="J113" s="5" t="s">
        <v>377</v>
      </c>
      <c r="K113" s="9">
        <f t="shared" si="7"/>
        <v>4</v>
      </c>
      <c r="M113" s="1"/>
      <c r="P113" s="5" t="s">
        <v>5</v>
      </c>
      <c r="U113" s="17"/>
      <c r="V113" s="17"/>
    </row>
    <row r="114" spans="1:22" ht="34" x14ac:dyDescent="0.2">
      <c r="A114" s="5" t="s">
        <v>1229</v>
      </c>
      <c r="B114" s="5">
        <v>1</v>
      </c>
      <c r="C114" s="5" t="s">
        <v>1230</v>
      </c>
      <c r="D114" s="5" t="str">
        <f t="shared" si="4"/>
        <v>January 2015</v>
      </c>
      <c r="E114" s="1">
        <f t="shared" si="6"/>
        <v>2015</v>
      </c>
      <c r="G114" s="5" t="s">
        <v>5</v>
      </c>
      <c r="J114" s="5" t="s">
        <v>567</v>
      </c>
      <c r="K114" s="9">
        <f t="shared" si="7"/>
        <v>0</v>
      </c>
      <c r="M114" s="1"/>
      <c r="P114" s="5" t="s">
        <v>5</v>
      </c>
      <c r="U114" s="17"/>
      <c r="V114" s="17"/>
    </row>
    <row r="115" spans="1:22" ht="17" x14ac:dyDescent="0.2">
      <c r="A115" s="5" t="s">
        <v>1246</v>
      </c>
      <c r="B115" s="5">
        <v>1</v>
      </c>
      <c r="C115" s="5" t="s">
        <v>1247</v>
      </c>
      <c r="D115" s="5" t="str">
        <f t="shared" si="4"/>
        <v>August 2018</v>
      </c>
      <c r="E115" s="1">
        <f t="shared" si="6"/>
        <v>2018</v>
      </c>
      <c r="G115" s="5" t="s">
        <v>5</v>
      </c>
      <c r="J115" s="5" t="s">
        <v>195</v>
      </c>
      <c r="K115" s="9">
        <f t="shared" si="7"/>
        <v>0</v>
      </c>
      <c r="M115" s="1"/>
      <c r="P115" s="5" t="s">
        <v>5</v>
      </c>
      <c r="U115" s="17"/>
      <c r="V115" s="17"/>
    </row>
    <row r="116" spans="1:22" ht="17" x14ac:dyDescent="0.2">
      <c r="A116" s="5" t="s">
        <v>1254</v>
      </c>
      <c r="B116" s="5">
        <v>1</v>
      </c>
      <c r="C116" s="5" t="s">
        <v>332</v>
      </c>
      <c r="D116" s="5" t="str">
        <f t="shared" si="4"/>
        <v>October 2016</v>
      </c>
      <c r="E116" s="1">
        <f t="shared" si="6"/>
        <v>2016</v>
      </c>
      <c r="G116" s="5" t="s">
        <v>5</v>
      </c>
      <c r="J116" s="5" t="s">
        <v>995</v>
      </c>
      <c r="K116" s="9">
        <f t="shared" si="7"/>
        <v>1.2</v>
      </c>
      <c r="M116" s="1"/>
      <c r="P116" s="5" t="s">
        <v>5</v>
      </c>
      <c r="U116" s="17"/>
      <c r="V116" s="17"/>
    </row>
    <row r="117" spans="1:22" ht="17" x14ac:dyDescent="0.2">
      <c r="A117" s="5" t="s">
        <v>1261</v>
      </c>
      <c r="B117" s="5">
        <v>1</v>
      </c>
      <c r="C117" s="5" t="s">
        <v>1097</v>
      </c>
      <c r="D117" s="5" t="str">
        <f t="shared" si="4"/>
        <v>October 2015</v>
      </c>
      <c r="E117" s="1">
        <f t="shared" si="6"/>
        <v>2015</v>
      </c>
      <c r="F117" s="5" t="s">
        <v>70</v>
      </c>
      <c r="G117" s="5" t="s">
        <v>5</v>
      </c>
      <c r="J117" s="5" t="s">
        <v>597</v>
      </c>
      <c r="K117" s="9">
        <f t="shared" si="7"/>
        <v>0</v>
      </c>
      <c r="M117" s="1"/>
      <c r="P117" s="5" t="s">
        <v>5</v>
      </c>
      <c r="U117" s="17"/>
      <c r="V117" s="17"/>
    </row>
    <row r="118" spans="1:22" ht="17" x14ac:dyDescent="0.2">
      <c r="A118" s="5" t="s">
        <v>1262</v>
      </c>
      <c r="B118" s="5">
        <v>1</v>
      </c>
      <c r="C118" s="5" t="s">
        <v>1263</v>
      </c>
      <c r="D118" s="5" t="str">
        <f t="shared" si="4"/>
        <v>April 2016</v>
      </c>
      <c r="E118" s="1">
        <f t="shared" si="6"/>
        <v>2016</v>
      </c>
      <c r="G118" s="5" t="s">
        <v>5</v>
      </c>
      <c r="J118" s="5" t="s">
        <v>742</v>
      </c>
      <c r="K118" s="9">
        <f t="shared" si="7"/>
        <v>1.95</v>
      </c>
      <c r="M118" s="1"/>
      <c r="P118" s="5" t="s">
        <v>5</v>
      </c>
      <c r="U118" s="17"/>
      <c r="V118" s="17"/>
    </row>
    <row r="119" spans="1:22" ht="34" x14ac:dyDescent="0.2">
      <c r="A119" s="5" t="s">
        <v>1266</v>
      </c>
      <c r="B119" s="5">
        <v>1</v>
      </c>
      <c r="C119" s="5" t="s">
        <v>1267</v>
      </c>
      <c r="D119" s="5" t="str">
        <f t="shared" si="4"/>
        <v>November 2021</v>
      </c>
      <c r="E119" s="1">
        <f t="shared" si="6"/>
        <v>2021</v>
      </c>
      <c r="F119" s="5" t="s">
        <v>316</v>
      </c>
      <c r="G119" s="5" t="s">
        <v>5</v>
      </c>
      <c r="J119" s="5" t="s">
        <v>665</v>
      </c>
      <c r="K119" s="9">
        <f t="shared" si="7"/>
        <v>0</v>
      </c>
      <c r="M119" s="1"/>
      <c r="P119" s="5" t="s">
        <v>5</v>
      </c>
      <c r="U119" s="17"/>
      <c r="V119" s="17"/>
    </row>
    <row r="120" spans="1:22" ht="17" x14ac:dyDescent="0.2">
      <c r="A120" s="5" t="s">
        <v>1332</v>
      </c>
      <c r="B120" s="5">
        <v>1</v>
      </c>
      <c r="C120" s="5" t="s">
        <v>1333</v>
      </c>
      <c r="D120" s="5" t="str">
        <f t="shared" si="4"/>
        <v>June 2021</v>
      </c>
      <c r="E120" s="1">
        <f t="shared" si="6"/>
        <v>2021</v>
      </c>
      <c r="F120" s="5" t="s">
        <v>70</v>
      </c>
      <c r="G120" s="5" t="s">
        <v>5</v>
      </c>
      <c r="J120" s="5" t="s">
        <v>776</v>
      </c>
      <c r="K120" s="9">
        <f t="shared" si="7"/>
        <v>3.8</v>
      </c>
      <c r="M120" s="1"/>
      <c r="P120" s="5" t="s">
        <v>5</v>
      </c>
      <c r="U120" s="17"/>
      <c r="V120" s="17"/>
    </row>
    <row r="121" spans="1:22" ht="17" x14ac:dyDescent="0.2">
      <c r="A121" s="5" t="s">
        <v>1353</v>
      </c>
      <c r="B121" s="5">
        <v>1</v>
      </c>
      <c r="C121" s="5" t="s">
        <v>1354</v>
      </c>
      <c r="D121" s="5" t="str">
        <f t="shared" si="4"/>
        <v>October 2021</v>
      </c>
      <c r="E121" s="1">
        <f t="shared" si="6"/>
        <v>2021</v>
      </c>
      <c r="F121" s="5" t="s">
        <v>22</v>
      </c>
      <c r="G121" s="5" t="s">
        <v>5</v>
      </c>
      <c r="J121" s="5" t="s">
        <v>112</v>
      </c>
      <c r="K121" s="9">
        <f t="shared" si="7"/>
        <v>10</v>
      </c>
      <c r="M121" s="1"/>
      <c r="P121" s="5" t="s">
        <v>5</v>
      </c>
      <c r="U121" s="17"/>
      <c r="V121" s="17"/>
    </row>
    <row r="122" spans="1:22" ht="17" x14ac:dyDescent="0.2">
      <c r="A122" s="5" t="s">
        <v>1355</v>
      </c>
      <c r="B122" s="5">
        <v>1</v>
      </c>
      <c r="C122" s="5" t="s">
        <v>1356</v>
      </c>
      <c r="D122" s="5" t="str">
        <f t="shared" si="4"/>
        <v>October 2017</v>
      </c>
      <c r="E122" s="1">
        <f t="shared" si="6"/>
        <v>2017</v>
      </c>
      <c r="G122" s="5" t="s">
        <v>5</v>
      </c>
      <c r="J122" s="5" t="s">
        <v>752</v>
      </c>
      <c r="K122" s="9">
        <f t="shared" si="7"/>
        <v>1.93</v>
      </c>
      <c r="M122" s="1"/>
      <c r="P122" s="5" t="s">
        <v>5</v>
      </c>
      <c r="U122" s="17"/>
      <c r="V122" s="17"/>
    </row>
    <row r="123" spans="1:22" ht="17" x14ac:dyDescent="0.2">
      <c r="A123" s="5" t="s">
        <v>1369</v>
      </c>
      <c r="B123" s="5">
        <v>1</v>
      </c>
      <c r="C123" s="5" t="s">
        <v>905</v>
      </c>
      <c r="D123" s="5" t="str">
        <f t="shared" si="4"/>
        <v>July 2018</v>
      </c>
      <c r="E123" s="1">
        <f t="shared" si="6"/>
        <v>2018</v>
      </c>
      <c r="F123" s="5" t="s">
        <v>47</v>
      </c>
      <c r="G123" s="5" t="s">
        <v>5</v>
      </c>
      <c r="J123" s="5" t="s">
        <v>458</v>
      </c>
      <c r="K123" s="9">
        <f t="shared" si="7"/>
        <v>3.15</v>
      </c>
      <c r="M123" s="1"/>
      <c r="P123" s="5" t="s">
        <v>5</v>
      </c>
      <c r="U123" s="17"/>
      <c r="V123" s="17"/>
    </row>
    <row r="124" spans="1:22" ht="17" x14ac:dyDescent="0.2">
      <c r="A124" s="5" t="s">
        <v>1386</v>
      </c>
      <c r="B124" s="5">
        <v>1</v>
      </c>
      <c r="C124" s="5" t="s">
        <v>905</v>
      </c>
      <c r="D124" s="5" t="str">
        <f t="shared" si="4"/>
        <v>July 2018</v>
      </c>
      <c r="E124" s="1">
        <f t="shared" si="6"/>
        <v>2018</v>
      </c>
      <c r="G124" s="5" t="s">
        <v>5</v>
      </c>
      <c r="J124" s="5" t="s">
        <v>222</v>
      </c>
      <c r="K124" s="9">
        <f t="shared" si="7"/>
        <v>7</v>
      </c>
      <c r="M124" s="1"/>
      <c r="P124" s="5" t="s">
        <v>5</v>
      </c>
      <c r="U124" s="17"/>
      <c r="V124" s="17"/>
    </row>
    <row r="125" spans="1:22" ht="17" x14ac:dyDescent="0.2">
      <c r="A125" s="5" t="s">
        <v>1389</v>
      </c>
      <c r="B125" s="5">
        <v>1</v>
      </c>
      <c r="C125" s="5" t="s">
        <v>1097</v>
      </c>
      <c r="D125" s="5" t="str">
        <f t="shared" si="4"/>
        <v>October 2015</v>
      </c>
      <c r="E125" s="1">
        <f t="shared" si="6"/>
        <v>2015</v>
      </c>
      <c r="G125" s="5" t="s">
        <v>5</v>
      </c>
      <c r="J125" s="5" t="s">
        <v>203</v>
      </c>
      <c r="K125" s="9">
        <f t="shared" si="7"/>
        <v>4</v>
      </c>
      <c r="M125" s="1"/>
      <c r="P125" s="5" t="s">
        <v>5</v>
      </c>
      <c r="U125" s="17"/>
      <c r="V125" s="17"/>
    </row>
    <row r="126" spans="1:22" ht="17" x14ac:dyDescent="0.2">
      <c r="A126" s="5" t="s">
        <v>1392</v>
      </c>
      <c r="B126" s="5">
        <v>1</v>
      </c>
      <c r="C126" s="5" t="s">
        <v>1393</v>
      </c>
      <c r="D126" s="5" t="str">
        <f t="shared" si="4"/>
        <v>November 2017</v>
      </c>
      <c r="E126" s="1">
        <f t="shared" si="6"/>
        <v>2017</v>
      </c>
      <c r="G126" s="5" t="s">
        <v>5</v>
      </c>
      <c r="J126" s="5" t="s">
        <v>20</v>
      </c>
      <c r="K126" s="9">
        <f t="shared" si="7"/>
        <v>49.1</v>
      </c>
      <c r="M126" s="1"/>
      <c r="P126" s="5" t="s">
        <v>5</v>
      </c>
      <c r="U126" s="17"/>
      <c r="V126" s="17"/>
    </row>
    <row r="127" spans="1:22" ht="34" x14ac:dyDescent="0.2">
      <c r="A127" s="5" t="s">
        <v>1394</v>
      </c>
      <c r="B127" s="5">
        <v>1</v>
      </c>
      <c r="C127" s="5" t="s">
        <v>296</v>
      </c>
      <c r="D127" s="5" t="str">
        <f t="shared" si="4"/>
        <v>September 2017</v>
      </c>
      <c r="E127" s="1">
        <f t="shared" si="6"/>
        <v>2017</v>
      </c>
      <c r="F127" s="5" t="s">
        <v>1395</v>
      </c>
      <c r="G127" s="5" t="s">
        <v>5</v>
      </c>
      <c r="J127" s="5" t="s">
        <v>192</v>
      </c>
      <c r="K127" s="9">
        <f t="shared" si="7"/>
        <v>6.8</v>
      </c>
      <c r="M127" s="1"/>
      <c r="P127" s="5" t="s">
        <v>5</v>
      </c>
      <c r="U127" s="17"/>
      <c r="V127" s="17"/>
    </row>
    <row r="128" spans="1:22" ht="17" x14ac:dyDescent="0.2">
      <c r="A128" s="5" t="s">
        <v>1396</v>
      </c>
      <c r="B128" s="5">
        <v>1</v>
      </c>
      <c r="C128" s="5" t="s">
        <v>1356</v>
      </c>
      <c r="D128" s="5" t="str">
        <f t="shared" si="4"/>
        <v>October 2017</v>
      </c>
      <c r="E128" s="1">
        <f t="shared" si="6"/>
        <v>2017</v>
      </c>
      <c r="G128" s="5" t="s">
        <v>5</v>
      </c>
      <c r="J128" s="5" t="s">
        <v>144</v>
      </c>
      <c r="K128" s="9">
        <f t="shared" si="7"/>
        <v>14.6</v>
      </c>
      <c r="M128" s="1"/>
      <c r="P128" s="5" t="s">
        <v>5</v>
      </c>
      <c r="U128" s="17"/>
      <c r="V128" s="17"/>
    </row>
    <row r="129" spans="1:22" ht="17" x14ac:dyDescent="0.2">
      <c r="A129" s="5" t="s">
        <v>1397</v>
      </c>
      <c r="B129" s="5">
        <v>1</v>
      </c>
      <c r="C129" s="5" t="s">
        <v>905</v>
      </c>
      <c r="D129" s="5" t="str">
        <f t="shared" si="4"/>
        <v>July 2018</v>
      </c>
      <c r="E129" s="1">
        <f t="shared" si="6"/>
        <v>2018</v>
      </c>
      <c r="G129" s="5" t="s">
        <v>5</v>
      </c>
      <c r="J129" s="5" t="s">
        <v>336</v>
      </c>
      <c r="K129" s="9">
        <f t="shared" si="7"/>
        <v>6.7</v>
      </c>
      <c r="M129" s="1"/>
      <c r="P129" s="5" t="s">
        <v>5</v>
      </c>
      <c r="U129" s="17"/>
      <c r="V129" s="17"/>
    </row>
    <row r="130" spans="1:22" ht="17" x14ac:dyDescent="0.2">
      <c r="A130" s="5" t="s">
        <v>1398</v>
      </c>
      <c r="B130" s="5">
        <v>1</v>
      </c>
      <c r="C130" s="5" t="s">
        <v>1399</v>
      </c>
      <c r="D130" s="5" t="str">
        <f t="shared" ref="D130:D193" si="8">LEFT(C130,FIND("[",C130&amp;"[")-1)</f>
        <v>May 2021</v>
      </c>
      <c r="E130" s="1">
        <f t="shared" si="6"/>
        <v>2021</v>
      </c>
      <c r="F130" s="5" t="s">
        <v>33</v>
      </c>
      <c r="G130" s="5" t="s">
        <v>5</v>
      </c>
      <c r="J130" s="5" t="s">
        <v>84</v>
      </c>
      <c r="K130" s="9">
        <f t="shared" ref="K130:K154" si="9">SUMPRODUCT(SUMIFS(B130:B828,F130:F828,"*"&amp;J130&amp;"*"))</f>
        <v>10</v>
      </c>
      <c r="M130" s="1"/>
      <c r="P130" s="5" t="s">
        <v>5</v>
      </c>
      <c r="U130" s="17"/>
      <c r="V130" s="17"/>
    </row>
    <row r="131" spans="1:22" ht="17" x14ac:dyDescent="0.2">
      <c r="A131" s="5" t="s">
        <v>1403</v>
      </c>
      <c r="B131" s="5">
        <v>1</v>
      </c>
      <c r="C131" s="5" t="s">
        <v>725</v>
      </c>
      <c r="D131" s="5" t="str">
        <f t="shared" si="8"/>
        <v>July 2017</v>
      </c>
      <c r="E131" s="1">
        <f t="shared" ref="E131:E194" si="10">YEAR(D131)</f>
        <v>2017</v>
      </c>
      <c r="G131" s="5" t="s">
        <v>5</v>
      </c>
      <c r="J131" s="5" t="s">
        <v>441</v>
      </c>
      <c r="K131" s="9">
        <f t="shared" si="9"/>
        <v>3.3</v>
      </c>
      <c r="M131" s="1"/>
      <c r="P131" s="5" t="s">
        <v>5</v>
      </c>
      <c r="U131" s="17"/>
      <c r="V131" s="17"/>
    </row>
    <row r="132" spans="1:22" ht="17" x14ac:dyDescent="0.2">
      <c r="A132" s="5" t="s">
        <v>1404</v>
      </c>
      <c r="B132" s="5">
        <v>1</v>
      </c>
      <c r="C132" s="5" t="s">
        <v>1405</v>
      </c>
      <c r="D132" s="5" t="str">
        <f t="shared" si="8"/>
        <v>April 2017</v>
      </c>
      <c r="E132" s="1">
        <f t="shared" si="10"/>
        <v>2017</v>
      </c>
      <c r="G132" s="5" t="s">
        <v>5</v>
      </c>
      <c r="J132" s="5" t="s">
        <v>496</v>
      </c>
      <c r="K132" s="9">
        <f t="shared" si="9"/>
        <v>4.3</v>
      </c>
      <c r="M132" s="1"/>
      <c r="P132" s="5" t="s">
        <v>5</v>
      </c>
      <c r="U132" s="17"/>
      <c r="V132" s="17"/>
    </row>
    <row r="133" spans="1:22" ht="17" x14ac:dyDescent="0.2">
      <c r="A133" s="5" t="s">
        <v>1406</v>
      </c>
      <c r="B133" s="5">
        <v>1</v>
      </c>
      <c r="C133" s="5" t="s">
        <v>905</v>
      </c>
      <c r="D133" s="5" t="str">
        <f t="shared" si="8"/>
        <v>July 2018</v>
      </c>
      <c r="E133" s="1">
        <f t="shared" si="10"/>
        <v>2018</v>
      </c>
      <c r="G133" s="5" t="s">
        <v>5</v>
      </c>
      <c r="J133" s="5" t="s">
        <v>396</v>
      </c>
      <c r="K133" s="9">
        <f t="shared" si="9"/>
        <v>7.6000000000000005</v>
      </c>
      <c r="M133" s="1"/>
      <c r="P133" s="5" t="s">
        <v>5</v>
      </c>
      <c r="U133" s="17"/>
      <c r="V133" s="17"/>
    </row>
    <row r="134" spans="1:22" ht="17" x14ac:dyDescent="0.2">
      <c r="A134" s="5" t="s">
        <v>68</v>
      </c>
      <c r="B134" s="5">
        <v>12</v>
      </c>
      <c r="C134" s="5" t="s">
        <v>69</v>
      </c>
      <c r="D134" s="5" t="str">
        <f t="shared" si="8"/>
        <v>January 2021</v>
      </c>
      <c r="E134" s="1">
        <f t="shared" si="10"/>
        <v>2021</v>
      </c>
      <c r="F134" s="5" t="s">
        <v>70</v>
      </c>
      <c r="G134" s="5" t="s">
        <v>5</v>
      </c>
      <c r="H134" s="5" t="s">
        <v>1476</v>
      </c>
      <c r="J134" s="5" t="s">
        <v>22</v>
      </c>
      <c r="K134" s="9">
        <f t="shared" si="9"/>
        <v>285.85999999999996</v>
      </c>
      <c r="M134" s="1"/>
      <c r="P134" s="5" t="s">
        <v>1480</v>
      </c>
      <c r="Q134" s="5" t="s">
        <v>1476</v>
      </c>
      <c r="U134" s="17"/>
      <c r="V134" s="17"/>
    </row>
    <row r="135" spans="1:22" ht="17" x14ac:dyDescent="0.2">
      <c r="A135" s="5" t="s">
        <v>726</v>
      </c>
      <c r="B135" s="5">
        <v>2</v>
      </c>
      <c r="C135" s="5" t="s">
        <v>727</v>
      </c>
      <c r="D135" s="5" t="str">
        <f t="shared" si="8"/>
        <v>February 2012</v>
      </c>
      <c r="E135" s="1">
        <f t="shared" si="10"/>
        <v>2012</v>
      </c>
      <c r="F135" s="5" t="s">
        <v>728</v>
      </c>
      <c r="G135" s="5" t="s">
        <v>5</v>
      </c>
      <c r="H135" s="5" t="s">
        <v>1476</v>
      </c>
      <c r="J135" s="5" t="s">
        <v>120</v>
      </c>
      <c r="K135" s="9">
        <f t="shared" si="9"/>
        <v>31.7</v>
      </c>
      <c r="M135" s="1"/>
      <c r="P135" s="5" t="s">
        <v>1480</v>
      </c>
      <c r="Q135" s="5" t="s">
        <v>1476</v>
      </c>
      <c r="U135" s="17"/>
      <c r="V135" s="17"/>
    </row>
    <row r="136" spans="1:22" ht="17" x14ac:dyDescent="0.2">
      <c r="A136" s="5" t="s">
        <v>248</v>
      </c>
      <c r="B136" s="5">
        <v>5.3</v>
      </c>
      <c r="C136" s="5" t="s">
        <v>249</v>
      </c>
      <c r="D136" s="5" t="str">
        <f t="shared" si="8"/>
        <v>November 2020</v>
      </c>
      <c r="E136" s="1">
        <f t="shared" si="10"/>
        <v>2020</v>
      </c>
      <c r="F136" s="5" t="s">
        <v>70</v>
      </c>
      <c r="G136" s="5" t="s">
        <v>5</v>
      </c>
      <c r="H136" s="5" t="s">
        <v>1459</v>
      </c>
      <c r="J136" s="5" t="s">
        <v>1402</v>
      </c>
      <c r="K136" s="9">
        <f t="shared" si="9"/>
        <v>1</v>
      </c>
      <c r="M136" s="1"/>
      <c r="P136" s="5" t="s">
        <v>1480</v>
      </c>
      <c r="Q136" s="5" t="s">
        <v>1459</v>
      </c>
      <c r="U136" s="17"/>
      <c r="V136" s="17"/>
    </row>
    <row r="137" spans="1:22" ht="17" x14ac:dyDescent="0.2">
      <c r="A137" s="5" t="s">
        <v>287</v>
      </c>
      <c r="B137" s="5">
        <v>5</v>
      </c>
      <c r="C137" s="5" t="s">
        <v>288</v>
      </c>
      <c r="D137" s="5" t="str">
        <f t="shared" si="8"/>
        <v>August 2018</v>
      </c>
      <c r="E137" s="1">
        <f t="shared" si="10"/>
        <v>2018</v>
      </c>
      <c r="F137" s="5" t="s">
        <v>289</v>
      </c>
      <c r="G137" s="5" t="s">
        <v>5</v>
      </c>
      <c r="H137" s="5" t="s">
        <v>1459</v>
      </c>
      <c r="J137" s="5" t="s">
        <v>129</v>
      </c>
      <c r="K137" s="9">
        <f t="shared" si="9"/>
        <v>14.9</v>
      </c>
      <c r="M137" s="1"/>
      <c r="P137" s="5" t="s">
        <v>1480</v>
      </c>
      <c r="Q137" s="5" t="s">
        <v>1459</v>
      </c>
      <c r="U137" s="17"/>
      <c r="V137" s="17"/>
    </row>
    <row r="138" spans="1:22" ht="17" x14ac:dyDescent="0.2">
      <c r="A138" s="5" t="s">
        <v>252</v>
      </c>
      <c r="B138" s="5">
        <v>5.25</v>
      </c>
      <c r="C138" s="5" t="s">
        <v>253</v>
      </c>
      <c r="D138" s="5" t="str">
        <f t="shared" si="8"/>
        <v>July 2021</v>
      </c>
      <c r="E138" s="1">
        <f t="shared" si="10"/>
        <v>2021</v>
      </c>
      <c r="F138" s="5" t="s">
        <v>150</v>
      </c>
      <c r="G138" s="5" t="s">
        <v>254</v>
      </c>
      <c r="J138" s="5" t="s">
        <v>353</v>
      </c>
      <c r="K138" s="9">
        <f t="shared" si="9"/>
        <v>4.05</v>
      </c>
      <c r="M138" s="1"/>
      <c r="P138" s="5" t="s">
        <v>254</v>
      </c>
      <c r="U138" s="17"/>
      <c r="V138" s="17"/>
    </row>
    <row r="139" spans="1:22" ht="17" x14ac:dyDescent="0.2">
      <c r="A139" s="5" t="s">
        <v>1203</v>
      </c>
      <c r="B139" s="5">
        <v>1</v>
      </c>
      <c r="C139" s="5" t="s">
        <v>1204</v>
      </c>
      <c r="D139" s="5" t="str">
        <f t="shared" si="8"/>
        <v>July 2020</v>
      </c>
      <c r="E139" s="1">
        <f t="shared" si="10"/>
        <v>2020</v>
      </c>
      <c r="F139" s="5" t="s">
        <v>501</v>
      </c>
      <c r="G139" s="5" t="s">
        <v>1481</v>
      </c>
      <c r="H139" s="5" t="s">
        <v>1482</v>
      </c>
      <c r="J139" s="5" t="s">
        <v>1090</v>
      </c>
      <c r="K139" s="9">
        <f t="shared" si="9"/>
        <v>1</v>
      </c>
      <c r="M139" s="1"/>
      <c r="P139" s="5" t="s">
        <v>1481</v>
      </c>
      <c r="Q139" s="5" t="s">
        <v>1482</v>
      </c>
      <c r="U139" s="17"/>
      <c r="V139" s="17"/>
    </row>
    <row r="140" spans="1:22" ht="17" x14ac:dyDescent="0.2">
      <c r="A140" s="5" t="s">
        <v>1039</v>
      </c>
      <c r="B140" s="5">
        <v>1.2</v>
      </c>
      <c r="C140" s="5" t="s">
        <v>1040</v>
      </c>
      <c r="D140" s="5" t="str">
        <f t="shared" si="8"/>
        <v>June 2021</v>
      </c>
      <c r="E140" s="1">
        <f t="shared" si="10"/>
        <v>2021</v>
      </c>
      <c r="F140" s="5" t="s">
        <v>20</v>
      </c>
      <c r="G140" s="5" t="s">
        <v>1041</v>
      </c>
      <c r="J140" s="5" t="s">
        <v>109</v>
      </c>
      <c r="K140" s="9">
        <f t="shared" si="9"/>
        <v>10</v>
      </c>
      <c r="M140" s="1"/>
      <c r="P140" s="5" t="s">
        <v>1041</v>
      </c>
      <c r="U140" s="17"/>
      <c r="V140" s="17"/>
    </row>
    <row r="141" spans="1:22" ht="17" x14ac:dyDescent="0.2">
      <c r="A141" s="5" t="s">
        <v>308</v>
      </c>
      <c r="B141" s="5">
        <v>4.7</v>
      </c>
      <c r="C141" s="5" t="s">
        <v>309</v>
      </c>
      <c r="D141" s="5" t="str">
        <f t="shared" si="8"/>
        <v>December 2021</v>
      </c>
      <c r="E141" s="1">
        <f t="shared" si="10"/>
        <v>2021</v>
      </c>
      <c r="F141" s="5" t="s">
        <v>17</v>
      </c>
      <c r="G141" s="5" t="s">
        <v>310</v>
      </c>
      <c r="J141" s="5" t="s">
        <v>47</v>
      </c>
      <c r="K141" s="9">
        <f t="shared" si="9"/>
        <v>368.36999999999995</v>
      </c>
      <c r="M141" s="1"/>
      <c r="P141" s="5" t="s">
        <v>310</v>
      </c>
      <c r="U141" s="17"/>
      <c r="V141" s="17"/>
    </row>
    <row r="142" spans="1:22" ht="17" x14ac:dyDescent="0.2">
      <c r="A142" s="5" t="s">
        <v>1238</v>
      </c>
      <c r="B142" s="5">
        <v>1</v>
      </c>
      <c r="C142" s="5" t="s">
        <v>1239</v>
      </c>
      <c r="D142" s="5" t="str">
        <f t="shared" si="8"/>
        <v>July 2021</v>
      </c>
      <c r="E142" s="1">
        <f t="shared" si="10"/>
        <v>2021</v>
      </c>
      <c r="F142" s="5" t="s">
        <v>17</v>
      </c>
      <c r="G142" s="5" t="s">
        <v>310</v>
      </c>
      <c r="J142" s="5" t="s">
        <v>1395</v>
      </c>
      <c r="K142" s="9">
        <f t="shared" si="9"/>
        <v>0</v>
      </c>
      <c r="M142" s="1"/>
      <c r="P142" s="5" t="s">
        <v>310</v>
      </c>
      <c r="U142" s="17"/>
      <c r="V142" s="17"/>
    </row>
    <row r="143" spans="1:22" ht="17" x14ac:dyDescent="0.2">
      <c r="A143" s="5" t="s">
        <v>148</v>
      </c>
      <c r="B143" s="5">
        <v>8.4</v>
      </c>
      <c r="C143" s="5" t="s">
        <v>149</v>
      </c>
      <c r="D143" s="5" t="str">
        <f t="shared" si="8"/>
        <v>January 2022</v>
      </c>
      <c r="E143" s="1">
        <f t="shared" si="10"/>
        <v>2022</v>
      </c>
      <c r="F143" s="5" t="s">
        <v>150</v>
      </c>
      <c r="G143" s="5" t="s">
        <v>1483</v>
      </c>
      <c r="J143" s="5" t="s">
        <v>150</v>
      </c>
      <c r="K143" s="9">
        <f t="shared" si="9"/>
        <v>29.63</v>
      </c>
      <c r="M143" s="1"/>
      <c r="P143" s="5" t="s">
        <v>151</v>
      </c>
      <c r="U143" s="17"/>
      <c r="V143" s="17"/>
    </row>
    <row r="144" spans="1:22" ht="17" x14ac:dyDescent="0.2">
      <c r="A144" s="5" t="s">
        <v>1300</v>
      </c>
      <c r="B144" s="5">
        <v>1</v>
      </c>
      <c r="C144" s="5" t="s">
        <v>1301</v>
      </c>
      <c r="D144" s="5" t="str">
        <f t="shared" si="8"/>
        <v>November 2020</v>
      </c>
      <c r="E144" s="1">
        <f t="shared" si="10"/>
        <v>2020</v>
      </c>
      <c r="F144" s="5" t="s">
        <v>570</v>
      </c>
      <c r="G144" s="5" t="s">
        <v>1483</v>
      </c>
      <c r="H144" s="5" t="s">
        <v>1459</v>
      </c>
      <c r="J144" s="5" t="s">
        <v>189</v>
      </c>
      <c r="K144" s="9">
        <f t="shared" si="9"/>
        <v>12.25</v>
      </c>
      <c r="M144" s="1"/>
      <c r="P144" s="5" t="s">
        <v>1483</v>
      </c>
      <c r="Q144" s="5" t="s">
        <v>1459</v>
      </c>
      <c r="U144" s="17"/>
      <c r="V144" s="17"/>
    </row>
    <row r="145" spans="1:22" ht="17" x14ac:dyDescent="0.2">
      <c r="A145" s="5" t="s">
        <v>670</v>
      </c>
      <c r="B145" s="5">
        <v>2</v>
      </c>
      <c r="C145" s="5" t="s">
        <v>671</v>
      </c>
      <c r="D145" s="5" t="str">
        <f t="shared" si="8"/>
        <v>October 2021</v>
      </c>
      <c r="E145" s="1">
        <f t="shared" si="10"/>
        <v>2021</v>
      </c>
      <c r="F145" s="5" t="s">
        <v>236</v>
      </c>
      <c r="G145" s="5" t="s">
        <v>672</v>
      </c>
      <c r="J145" s="5" t="s">
        <v>550</v>
      </c>
      <c r="K145" s="9">
        <f t="shared" si="9"/>
        <v>2.75</v>
      </c>
      <c r="M145" s="1"/>
      <c r="P145" s="5" t="s">
        <v>672</v>
      </c>
      <c r="U145" s="17"/>
      <c r="V145" s="17"/>
    </row>
    <row r="146" spans="1:22" ht="17" x14ac:dyDescent="0.2">
      <c r="A146" s="5" t="s">
        <v>37</v>
      </c>
      <c r="B146" s="5">
        <v>2.1</v>
      </c>
      <c r="C146" s="5" t="s">
        <v>1440</v>
      </c>
      <c r="D146" s="5" t="str">
        <f t="shared" si="8"/>
        <v>January 2022</v>
      </c>
      <c r="E146" s="1">
        <f t="shared" si="10"/>
        <v>2022</v>
      </c>
      <c r="F146" s="5" t="s">
        <v>22</v>
      </c>
      <c r="G146" s="5" t="s">
        <v>38</v>
      </c>
      <c r="J146" s="5" t="s">
        <v>99</v>
      </c>
      <c r="K146" s="9">
        <f t="shared" si="9"/>
        <v>10</v>
      </c>
      <c r="M146" s="1"/>
      <c r="P146" s="5" t="s">
        <v>38</v>
      </c>
      <c r="U146" s="17"/>
      <c r="V146" s="17"/>
    </row>
    <row r="147" spans="1:22" ht="17" x14ac:dyDescent="0.2">
      <c r="A147" s="5" t="s">
        <v>218</v>
      </c>
      <c r="B147" s="5">
        <v>6.2</v>
      </c>
      <c r="C147" s="5" t="s">
        <v>219</v>
      </c>
      <c r="D147" s="5" t="str">
        <f t="shared" si="8"/>
        <v>August 2022</v>
      </c>
      <c r="E147" s="1">
        <f t="shared" si="10"/>
        <v>2022</v>
      </c>
      <c r="F147" s="5" t="s">
        <v>55</v>
      </c>
      <c r="G147" s="5" t="s">
        <v>38</v>
      </c>
      <c r="J147" s="5" t="s">
        <v>25</v>
      </c>
      <c r="K147" s="9">
        <f t="shared" si="9"/>
        <v>40.700000000000003</v>
      </c>
      <c r="M147" s="1"/>
      <c r="P147" s="5" t="s">
        <v>38</v>
      </c>
      <c r="U147" s="17"/>
      <c r="V147" s="17"/>
    </row>
    <row r="148" spans="1:22" ht="17" x14ac:dyDescent="0.2">
      <c r="A148" s="5" t="s">
        <v>229</v>
      </c>
      <c r="B148" s="5">
        <v>5.8</v>
      </c>
      <c r="C148" s="5" t="s">
        <v>219</v>
      </c>
      <c r="D148" s="5" t="str">
        <f t="shared" si="8"/>
        <v>August 2022</v>
      </c>
      <c r="E148" s="1">
        <f t="shared" si="10"/>
        <v>2022</v>
      </c>
      <c r="F148" s="5" t="s">
        <v>96</v>
      </c>
      <c r="G148" s="5" t="s">
        <v>38</v>
      </c>
      <c r="J148" s="5" t="s">
        <v>169</v>
      </c>
      <c r="K148" s="9">
        <f t="shared" si="9"/>
        <v>7.75</v>
      </c>
      <c r="M148" s="1"/>
      <c r="P148" s="5" t="s">
        <v>38</v>
      </c>
      <c r="U148" s="17"/>
      <c r="V148" s="17"/>
    </row>
    <row r="149" spans="1:22" ht="17" x14ac:dyDescent="0.2">
      <c r="A149" s="5" t="s">
        <v>233</v>
      </c>
      <c r="B149" s="5">
        <v>5.6</v>
      </c>
      <c r="C149" s="5" t="s">
        <v>219</v>
      </c>
      <c r="D149" s="5" t="str">
        <f t="shared" si="8"/>
        <v>August 2022</v>
      </c>
      <c r="E149" s="1">
        <f t="shared" si="10"/>
        <v>2022</v>
      </c>
      <c r="F149" s="5" t="s">
        <v>120</v>
      </c>
      <c r="G149" s="5" t="s">
        <v>38</v>
      </c>
      <c r="J149" s="5" t="s">
        <v>849</v>
      </c>
      <c r="K149" s="9">
        <f t="shared" si="9"/>
        <v>1.6</v>
      </c>
      <c r="M149" s="1"/>
      <c r="P149" s="5" t="s">
        <v>38</v>
      </c>
      <c r="U149" s="17"/>
      <c r="V149" s="17"/>
    </row>
    <row r="150" spans="1:22" ht="17" x14ac:dyDescent="0.2">
      <c r="A150" s="5" t="s">
        <v>284</v>
      </c>
      <c r="B150" s="5">
        <v>5</v>
      </c>
      <c r="C150" s="5" t="s">
        <v>219</v>
      </c>
      <c r="D150" s="5" t="str">
        <f t="shared" si="8"/>
        <v>August 2022</v>
      </c>
      <c r="E150" s="1">
        <f t="shared" si="10"/>
        <v>2022</v>
      </c>
      <c r="F150" s="5" t="s">
        <v>59</v>
      </c>
      <c r="G150" s="5" t="s">
        <v>38</v>
      </c>
      <c r="J150" s="5" t="s">
        <v>1318</v>
      </c>
      <c r="K150" s="9">
        <f t="shared" si="9"/>
        <v>1</v>
      </c>
      <c r="M150" s="1"/>
      <c r="P150" s="5" t="s">
        <v>38</v>
      </c>
      <c r="U150" s="17"/>
      <c r="V150" s="17"/>
    </row>
    <row r="151" spans="1:22" ht="17" x14ac:dyDescent="0.2">
      <c r="A151" s="5" t="s">
        <v>319</v>
      </c>
      <c r="B151" s="5">
        <v>4.5999999999999996</v>
      </c>
      <c r="C151" s="5" t="s">
        <v>219</v>
      </c>
      <c r="D151" s="5" t="str">
        <f t="shared" si="8"/>
        <v>August 2022</v>
      </c>
      <c r="E151" s="1">
        <f t="shared" si="10"/>
        <v>2022</v>
      </c>
      <c r="F151" s="5" t="s">
        <v>161</v>
      </c>
      <c r="G151" s="5" t="s">
        <v>38</v>
      </c>
      <c r="J151" s="5" t="s">
        <v>402</v>
      </c>
      <c r="K151" s="9">
        <f t="shared" si="9"/>
        <v>3.6</v>
      </c>
      <c r="M151" s="1"/>
      <c r="P151" s="5" t="s">
        <v>38</v>
      </c>
      <c r="U151" s="17"/>
      <c r="V151" s="17"/>
    </row>
    <row r="152" spans="1:22" ht="17" x14ac:dyDescent="0.2">
      <c r="A152" s="5" t="s">
        <v>412</v>
      </c>
      <c r="B152" s="5">
        <v>3.5</v>
      </c>
      <c r="C152" s="5" t="s">
        <v>413</v>
      </c>
      <c r="D152" s="5" t="str">
        <f t="shared" si="8"/>
        <v>September 2021</v>
      </c>
      <c r="E152" s="1">
        <f t="shared" si="10"/>
        <v>2021</v>
      </c>
      <c r="F152" s="5" t="s">
        <v>96</v>
      </c>
      <c r="G152" s="5" t="s">
        <v>38</v>
      </c>
      <c r="J152" s="5" t="s">
        <v>650</v>
      </c>
      <c r="K152" s="9">
        <f t="shared" si="9"/>
        <v>2.1</v>
      </c>
      <c r="M152" s="1"/>
      <c r="P152" s="5" t="s">
        <v>38</v>
      </c>
      <c r="U152" s="17"/>
      <c r="V152" s="17"/>
    </row>
    <row r="153" spans="1:22" ht="17" x14ac:dyDescent="0.2">
      <c r="A153" s="5" t="s">
        <v>517</v>
      </c>
      <c r="B153" s="5">
        <v>3</v>
      </c>
      <c r="C153" s="5" t="s">
        <v>219</v>
      </c>
      <c r="D153" s="5" t="str">
        <f t="shared" si="8"/>
        <v>August 2022</v>
      </c>
      <c r="E153" s="1">
        <f t="shared" si="10"/>
        <v>2022</v>
      </c>
      <c r="F153" s="5" t="s">
        <v>10</v>
      </c>
      <c r="G153" s="5" t="s">
        <v>38</v>
      </c>
      <c r="J153" s="5" t="s">
        <v>1291</v>
      </c>
      <c r="K153" s="9">
        <f t="shared" si="9"/>
        <v>1</v>
      </c>
      <c r="M153" s="1"/>
      <c r="P153" s="5" t="s">
        <v>38</v>
      </c>
      <c r="U153" s="17"/>
      <c r="V153" s="17"/>
    </row>
    <row r="154" spans="1:22" ht="17" x14ac:dyDescent="0.2">
      <c r="A154" s="5" t="s">
        <v>573</v>
      </c>
      <c r="B154" s="5">
        <v>2.6</v>
      </c>
      <c r="C154" s="5" t="s">
        <v>574</v>
      </c>
      <c r="D154" s="5" t="str">
        <f t="shared" si="8"/>
        <v>July 2021</v>
      </c>
      <c r="E154" s="1">
        <f t="shared" si="10"/>
        <v>2021</v>
      </c>
      <c r="F154" s="5" t="s">
        <v>10</v>
      </c>
      <c r="G154" s="5" t="s">
        <v>38</v>
      </c>
      <c r="J154" s="5" t="s">
        <v>211</v>
      </c>
      <c r="K154" s="9">
        <f t="shared" si="9"/>
        <v>17.849999999999998</v>
      </c>
      <c r="M154" s="1"/>
      <c r="P154" s="5" t="s">
        <v>38</v>
      </c>
      <c r="U154" s="17"/>
      <c r="V154" s="17"/>
    </row>
    <row r="155" spans="1:22" ht="17" x14ac:dyDescent="0.2">
      <c r="A155" s="5" t="s">
        <v>679</v>
      </c>
      <c r="B155" s="5">
        <v>2</v>
      </c>
      <c r="C155" s="5" t="s">
        <v>680</v>
      </c>
      <c r="D155" s="5" t="str">
        <f t="shared" si="8"/>
        <v>April 2021</v>
      </c>
      <c r="E155" s="1">
        <f t="shared" si="10"/>
        <v>2021</v>
      </c>
      <c r="F155" s="5" t="s">
        <v>150</v>
      </c>
      <c r="G155" s="5" t="s">
        <v>38</v>
      </c>
      <c r="M155" s="1"/>
      <c r="P155" s="5" t="s">
        <v>38</v>
      </c>
      <c r="U155" s="17"/>
      <c r="V155" s="17"/>
    </row>
    <row r="156" spans="1:22" ht="17" x14ac:dyDescent="0.2">
      <c r="A156" s="5" t="s">
        <v>698</v>
      </c>
      <c r="B156" s="5">
        <v>2</v>
      </c>
      <c r="C156" s="5" t="s">
        <v>219</v>
      </c>
      <c r="D156" s="5" t="str">
        <f t="shared" si="8"/>
        <v>August 2022</v>
      </c>
      <c r="E156" s="1">
        <f t="shared" si="10"/>
        <v>2022</v>
      </c>
      <c r="F156" s="5" t="s">
        <v>144</v>
      </c>
      <c r="G156" s="5" t="s">
        <v>38</v>
      </c>
      <c r="J156" s="1"/>
      <c r="M156" s="1"/>
      <c r="P156" s="5" t="s">
        <v>38</v>
      </c>
      <c r="U156" s="17"/>
      <c r="V156" s="17"/>
    </row>
    <row r="157" spans="1:22" ht="17" x14ac:dyDescent="0.2">
      <c r="A157" s="5" t="s">
        <v>737</v>
      </c>
      <c r="B157" s="5">
        <v>1.98</v>
      </c>
      <c r="C157" s="5" t="s">
        <v>219</v>
      </c>
      <c r="D157" s="5" t="str">
        <f t="shared" si="8"/>
        <v>August 2022</v>
      </c>
      <c r="E157" s="1">
        <f t="shared" si="10"/>
        <v>2022</v>
      </c>
      <c r="F157" s="5" t="s">
        <v>96</v>
      </c>
      <c r="G157" s="5" t="s">
        <v>38</v>
      </c>
      <c r="J157" s="1"/>
      <c r="M157" s="1"/>
      <c r="P157" s="5" t="s">
        <v>38</v>
      </c>
      <c r="U157" s="17"/>
      <c r="V157" s="17"/>
    </row>
    <row r="158" spans="1:22" ht="17" x14ac:dyDescent="0.2">
      <c r="A158" s="5" t="s">
        <v>808</v>
      </c>
      <c r="B158" s="5">
        <v>1.7</v>
      </c>
      <c r="C158" s="5" t="s">
        <v>809</v>
      </c>
      <c r="D158" s="5" t="str">
        <f t="shared" si="8"/>
        <v>September 2021</v>
      </c>
      <c r="E158" s="1">
        <f t="shared" si="10"/>
        <v>2021</v>
      </c>
      <c r="F158" s="5" t="s">
        <v>96</v>
      </c>
      <c r="G158" s="5" t="s">
        <v>38</v>
      </c>
      <c r="J158" s="1"/>
      <c r="M158" s="1"/>
      <c r="P158" s="5" t="s">
        <v>38</v>
      </c>
      <c r="U158" s="17"/>
      <c r="V158" s="17"/>
    </row>
    <row r="159" spans="1:22" ht="17" x14ac:dyDescent="0.2">
      <c r="A159" s="5" t="s">
        <v>810</v>
      </c>
      <c r="B159" s="5">
        <v>1.7</v>
      </c>
      <c r="C159" s="5" t="s">
        <v>219</v>
      </c>
      <c r="D159" s="5" t="str">
        <f t="shared" si="8"/>
        <v>August 2022</v>
      </c>
      <c r="E159" s="1">
        <f t="shared" si="10"/>
        <v>2022</v>
      </c>
      <c r="F159" s="5" t="s">
        <v>811</v>
      </c>
      <c r="G159" s="5" t="s">
        <v>38</v>
      </c>
      <c r="J159" s="1"/>
      <c r="M159" s="1"/>
      <c r="P159" s="5" t="s">
        <v>38</v>
      </c>
      <c r="U159" s="17"/>
      <c r="V159" s="17"/>
    </row>
    <row r="160" spans="1:22" ht="17" x14ac:dyDescent="0.2">
      <c r="A160" s="5" t="s">
        <v>816</v>
      </c>
      <c r="B160" s="5">
        <v>1.68</v>
      </c>
      <c r="C160" s="5" t="s">
        <v>817</v>
      </c>
      <c r="D160" s="5" t="str">
        <f t="shared" si="8"/>
        <v>April 2021</v>
      </c>
      <c r="E160" s="1">
        <f t="shared" si="10"/>
        <v>2021</v>
      </c>
      <c r="F160" s="5" t="s">
        <v>239</v>
      </c>
      <c r="G160" s="5" t="s">
        <v>38</v>
      </c>
      <c r="J160" s="1"/>
      <c r="M160" s="1"/>
      <c r="P160" s="5" t="s">
        <v>38</v>
      </c>
      <c r="U160" s="17"/>
      <c r="V160" s="17"/>
    </row>
    <row r="161" spans="1:22" ht="17" x14ac:dyDescent="0.2">
      <c r="A161" s="5" t="s">
        <v>873</v>
      </c>
      <c r="B161" s="5">
        <v>1.5</v>
      </c>
      <c r="C161" s="5" t="s">
        <v>874</v>
      </c>
      <c r="D161" s="5" t="str">
        <f t="shared" si="8"/>
        <v>June 2021</v>
      </c>
      <c r="E161" s="1">
        <f t="shared" si="10"/>
        <v>2021</v>
      </c>
      <c r="F161" s="5" t="s">
        <v>65</v>
      </c>
      <c r="G161" s="5" t="s">
        <v>38</v>
      </c>
      <c r="J161" s="1"/>
      <c r="M161" s="1"/>
      <c r="P161" s="5" t="s">
        <v>38</v>
      </c>
      <c r="U161" s="17"/>
      <c r="V161" s="17"/>
    </row>
    <row r="162" spans="1:22" ht="17" x14ac:dyDescent="0.2">
      <c r="A162" s="5" t="s">
        <v>929</v>
      </c>
      <c r="B162" s="5">
        <v>1.4</v>
      </c>
      <c r="C162" s="5" t="s">
        <v>930</v>
      </c>
      <c r="D162" s="5" t="str">
        <f t="shared" si="8"/>
        <v>Oct 2021</v>
      </c>
      <c r="E162" s="1">
        <f t="shared" si="10"/>
        <v>2021</v>
      </c>
      <c r="F162" s="5" t="s">
        <v>222</v>
      </c>
      <c r="G162" s="5" t="s">
        <v>38</v>
      </c>
      <c r="J162" s="1"/>
      <c r="M162" s="1"/>
      <c r="P162" s="5" t="s">
        <v>38</v>
      </c>
      <c r="U162" s="17"/>
      <c r="V162" s="17"/>
    </row>
    <row r="163" spans="1:22" ht="17" x14ac:dyDescent="0.2">
      <c r="A163" s="5" t="s">
        <v>1014</v>
      </c>
      <c r="B163" s="5">
        <v>1.2</v>
      </c>
      <c r="C163" s="5" t="s">
        <v>1015</v>
      </c>
      <c r="D163" s="5" t="str">
        <f t="shared" si="8"/>
        <v>October 2021</v>
      </c>
      <c r="E163" s="1">
        <f t="shared" si="10"/>
        <v>2021</v>
      </c>
      <c r="F163" s="5" t="s">
        <v>55</v>
      </c>
      <c r="G163" s="5" t="s">
        <v>38</v>
      </c>
      <c r="J163" s="1"/>
      <c r="M163" s="1"/>
      <c r="P163" s="5" t="s">
        <v>38</v>
      </c>
      <c r="U163" s="17"/>
      <c r="V163" s="17"/>
    </row>
    <row r="164" spans="1:22" ht="17" x14ac:dyDescent="0.2">
      <c r="A164" s="5" t="s">
        <v>1032</v>
      </c>
      <c r="B164" s="5">
        <v>1.2</v>
      </c>
      <c r="C164" s="5" t="s">
        <v>1033</v>
      </c>
      <c r="D164" s="5" t="str">
        <f t="shared" si="8"/>
        <v>October 2021</v>
      </c>
      <c r="E164" s="1">
        <f t="shared" si="10"/>
        <v>2021</v>
      </c>
      <c r="F164" s="5" t="s">
        <v>1034</v>
      </c>
      <c r="G164" s="5" t="s">
        <v>38</v>
      </c>
      <c r="J164" s="1"/>
      <c r="M164" s="1"/>
      <c r="P164" s="5" t="s">
        <v>38</v>
      </c>
      <c r="U164" s="17"/>
      <c r="V164" s="17"/>
    </row>
    <row r="165" spans="1:22" ht="17" x14ac:dyDescent="0.2">
      <c r="A165" s="5" t="s">
        <v>1100</v>
      </c>
      <c r="B165" s="5">
        <v>1</v>
      </c>
      <c r="C165" s="5" t="s">
        <v>1101</v>
      </c>
      <c r="D165" s="5" t="str">
        <f t="shared" si="8"/>
        <v>October 2021</v>
      </c>
      <c r="E165" s="1">
        <f t="shared" si="10"/>
        <v>2021</v>
      </c>
      <c r="F165" s="5" t="s">
        <v>1102</v>
      </c>
      <c r="G165" s="5" t="s">
        <v>38</v>
      </c>
      <c r="J165" s="1"/>
      <c r="M165" s="1"/>
      <c r="P165" s="5" t="s">
        <v>38</v>
      </c>
      <c r="U165" s="17"/>
      <c r="V165" s="17"/>
    </row>
    <row r="166" spans="1:22" ht="17" x14ac:dyDescent="0.2">
      <c r="A166" s="5" t="s">
        <v>1119</v>
      </c>
      <c r="B166" s="5">
        <v>1</v>
      </c>
      <c r="C166" s="5" t="s">
        <v>1120</v>
      </c>
      <c r="D166" s="5" t="str">
        <f t="shared" si="8"/>
        <v>October 2021</v>
      </c>
      <c r="E166" s="1">
        <f t="shared" si="10"/>
        <v>2021</v>
      </c>
      <c r="F166" s="5" t="s">
        <v>10</v>
      </c>
      <c r="G166" s="5" t="s">
        <v>38</v>
      </c>
      <c r="J166" s="1"/>
      <c r="M166" s="1"/>
      <c r="P166" s="5" t="s">
        <v>38</v>
      </c>
      <c r="U166" s="17"/>
      <c r="V166" s="17"/>
    </row>
    <row r="167" spans="1:22" ht="17" x14ac:dyDescent="0.2">
      <c r="A167" s="5" t="s">
        <v>1211</v>
      </c>
      <c r="B167" s="5">
        <v>1</v>
      </c>
      <c r="C167" s="5" t="s">
        <v>1212</v>
      </c>
      <c r="D167" s="5" t="str">
        <f t="shared" si="8"/>
        <v>May 2020</v>
      </c>
      <c r="E167" s="1">
        <f t="shared" si="10"/>
        <v>2020</v>
      </c>
      <c r="G167" s="5" t="s">
        <v>38</v>
      </c>
      <c r="J167" s="1"/>
      <c r="M167" s="1"/>
      <c r="P167" s="5" t="s">
        <v>38</v>
      </c>
      <c r="U167" s="17"/>
      <c r="V167" s="17"/>
    </row>
    <row r="168" spans="1:22" ht="17" x14ac:dyDescent="0.2">
      <c r="A168" s="5" t="s">
        <v>1226</v>
      </c>
      <c r="B168" s="5">
        <v>1</v>
      </c>
      <c r="C168" s="5" t="s">
        <v>219</v>
      </c>
      <c r="D168" s="5" t="str">
        <f t="shared" si="8"/>
        <v>August 2022</v>
      </c>
      <c r="E168" s="1">
        <f t="shared" si="10"/>
        <v>2022</v>
      </c>
      <c r="F168" s="5" t="s">
        <v>59</v>
      </c>
      <c r="G168" s="5" t="s">
        <v>38</v>
      </c>
      <c r="J168" s="1"/>
      <c r="M168" s="1"/>
      <c r="P168" s="5" t="s">
        <v>38</v>
      </c>
      <c r="U168" s="17"/>
      <c r="V168" s="17"/>
    </row>
    <row r="169" spans="1:22" ht="17" x14ac:dyDescent="0.2">
      <c r="A169" s="5" t="s">
        <v>1250</v>
      </c>
      <c r="B169" s="5">
        <v>1</v>
      </c>
      <c r="C169" s="5" t="s">
        <v>1251</v>
      </c>
      <c r="D169" s="5" t="str">
        <f t="shared" si="8"/>
        <v>June 2019</v>
      </c>
      <c r="E169" s="1">
        <f t="shared" si="10"/>
        <v>2019</v>
      </c>
      <c r="F169" s="5" t="s">
        <v>4</v>
      </c>
      <c r="G169" s="5" t="s">
        <v>38</v>
      </c>
      <c r="J169" s="1"/>
      <c r="M169" s="1"/>
      <c r="P169" s="5" t="s">
        <v>38</v>
      </c>
      <c r="U169" s="17"/>
      <c r="V169" s="17"/>
    </row>
    <row r="170" spans="1:22" ht="17" x14ac:dyDescent="0.2">
      <c r="A170" s="5" t="s">
        <v>1321</v>
      </c>
      <c r="B170" s="5">
        <v>1</v>
      </c>
      <c r="C170" s="5" t="s">
        <v>1322</v>
      </c>
      <c r="D170" s="5" t="str">
        <f t="shared" si="8"/>
        <v>May 2021</v>
      </c>
      <c r="E170" s="1">
        <f t="shared" si="10"/>
        <v>2021</v>
      </c>
      <c r="F170" s="5" t="s">
        <v>70</v>
      </c>
      <c r="G170" s="5" t="s">
        <v>38</v>
      </c>
      <c r="J170" s="1"/>
      <c r="M170" s="1"/>
      <c r="P170" s="5" t="s">
        <v>38</v>
      </c>
      <c r="U170" s="17"/>
      <c r="V170" s="17"/>
    </row>
    <row r="171" spans="1:22" ht="17" x14ac:dyDescent="0.2">
      <c r="A171" s="5" t="s">
        <v>1341</v>
      </c>
      <c r="B171" s="5">
        <v>1</v>
      </c>
      <c r="C171" s="5" t="s">
        <v>219</v>
      </c>
      <c r="D171" s="5" t="str">
        <f t="shared" si="8"/>
        <v>August 2022</v>
      </c>
      <c r="E171" s="1">
        <f t="shared" si="10"/>
        <v>2022</v>
      </c>
      <c r="F171" s="5" t="s">
        <v>1342</v>
      </c>
      <c r="G171" s="5" t="s">
        <v>38</v>
      </c>
      <c r="J171" s="1"/>
      <c r="M171" s="1"/>
      <c r="P171" s="5" t="s">
        <v>38</v>
      </c>
      <c r="U171" s="17"/>
      <c r="V171" s="17"/>
    </row>
    <row r="172" spans="1:22" ht="17" x14ac:dyDescent="0.2">
      <c r="A172" s="5" t="s">
        <v>1347</v>
      </c>
      <c r="B172" s="5">
        <v>1</v>
      </c>
      <c r="C172" s="5" t="s">
        <v>1348</v>
      </c>
      <c r="D172" s="5" t="str">
        <f t="shared" si="8"/>
        <v>October 2021</v>
      </c>
      <c r="E172" s="1">
        <f t="shared" si="10"/>
        <v>2021</v>
      </c>
      <c r="F172" s="5" t="s">
        <v>12</v>
      </c>
      <c r="G172" s="5" t="s">
        <v>38</v>
      </c>
      <c r="J172" s="1"/>
      <c r="M172" s="1"/>
      <c r="P172" s="5" t="s">
        <v>38</v>
      </c>
      <c r="U172" s="17"/>
      <c r="V172" s="17"/>
    </row>
    <row r="173" spans="1:22" ht="17" x14ac:dyDescent="0.2">
      <c r="A173" s="5" t="s">
        <v>1413</v>
      </c>
      <c r="B173" s="5">
        <v>1</v>
      </c>
      <c r="C173" s="5" t="s">
        <v>219</v>
      </c>
      <c r="D173" s="5" t="str">
        <f t="shared" si="8"/>
        <v>August 2022</v>
      </c>
      <c r="E173" s="1">
        <f t="shared" si="10"/>
        <v>2022</v>
      </c>
      <c r="F173" s="5" t="s">
        <v>922</v>
      </c>
      <c r="G173" s="5" t="s">
        <v>38</v>
      </c>
      <c r="J173" s="1"/>
      <c r="M173" s="1"/>
      <c r="P173" s="5" t="s">
        <v>38</v>
      </c>
      <c r="U173" s="17"/>
      <c r="V173" s="17"/>
    </row>
    <row r="174" spans="1:22" ht="34" x14ac:dyDescent="0.2">
      <c r="A174" s="5" t="s">
        <v>1414</v>
      </c>
      <c r="B174" s="5">
        <v>1</v>
      </c>
      <c r="C174" s="5" t="s">
        <v>219</v>
      </c>
      <c r="D174" s="5" t="str">
        <f t="shared" si="8"/>
        <v>August 2022</v>
      </c>
      <c r="E174" s="1">
        <f t="shared" si="10"/>
        <v>2022</v>
      </c>
      <c r="F174" s="5" t="s">
        <v>1415</v>
      </c>
      <c r="G174" s="5" t="s">
        <v>38</v>
      </c>
      <c r="J174" s="1"/>
      <c r="M174" s="1"/>
      <c r="P174" s="5" t="s">
        <v>38</v>
      </c>
      <c r="U174" s="17"/>
      <c r="V174" s="17"/>
    </row>
    <row r="175" spans="1:22" ht="17" x14ac:dyDescent="0.2">
      <c r="A175" s="5" t="s">
        <v>317</v>
      </c>
      <c r="B175" s="5">
        <v>4.5999999999999996</v>
      </c>
      <c r="C175" s="5" t="s">
        <v>318</v>
      </c>
      <c r="D175" s="5" t="str">
        <f t="shared" si="8"/>
        <v>August 2021</v>
      </c>
      <c r="E175" s="1">
        <f t="shared" si="10"/>
        <v>2021</v>
      </c>
      <c r="F175" s="5" t="s">
        <v>70</v>
      </c>
      <c r="G175" s="5" t="s">
        <v>38</v>
      </c>
      <c r="H175" s="5" t="s">
        <v>1459</v>
      </c>
      <c r="J175" s="1"/>
      <c r="M175" s="1"/>
      <c r="P175" s="5" t="s">
        <v>1484</v>
      </c>
      <c r="Q175" s="5" t="s">
        <v>1459</v>
      </c>
      <c r="U175" s="17"/>
      <c r="V175" s="17"/>
    </row>
    <row r="176" spans="1:22" ht="17" x14ac:dyDescent="0.2">
      <c r="A176" s="5" t="s">
        <v>617</v>
      </c>
      <c r="B176" s="5">
        <v>2.25</v>
      </c>
      <c r="C176" s="5" t="s">
        <v>618</v>
      </c>
      <c r="D176" s="5" t="str">
        <f t="shared" si="8"/>
        <v>June 2021</v>
      </c>
      <c r="E176" s="1">
        <f t="shared" si="10"/>
        <v>2021</v>
      </c>
      <c r="F176" s="5" t="s">
        <v>22</v>
      </c>
      <c r="G176" s="5" t="s">
        <v>38</v>
      </c>
      <c r="H176" s="5" t="s">
        <v>1459</v>
      </c>
      <c r="J176" s="1"/>
      <c r="M176" s="1"/>
      <c r="P176" s="5" t="s">
        <v>1484</v>
      </c>
      <c r="Q176" s="5" t="s">
        <v>1459</v>
      </c>
      <c r="U176" s="17"/>
      <c r="V176" s="17"/>
    </row>
    <row r="177" spans="1:22" ht="17" x14ac:dyDescent="0.2">
      <c r="A177" s="5" t="s">
        <v>292</v>
      </c>
      <c r="B177" s="5">
        <v>4.5999999999999996</v>
      </c>
      <c r="C177" s="5" t="s">
        <v>293</v>
      </c>
      <c r="D177" s="5" t="str">
        <f t="shared" si="8"/>
        <v>June 2020</v>
      </c>
      <c r="E177" s="1">
        <f t="shared" si="10"/>
        <v>2020</v>
      </c>
      <c r="F177" s="5" t="s">
        <v>51</v>
      </c>
      <c r="G177" s="5" t="s">
        <v>294</v>
      </c>
      <c r="J177" s="1"/>
      <c r="M177" s="1"/>
      <c r="P177" s="5" t="s">
        <v>294</v>
      </c>
      <c r="U177" s="17"/>
      <c r="V177" s="17"/>
    </row>
    <row r="178" spans="1:22" ht="17" x14ac:dyDescent="0.2">
      <c r="A178" s="5" t="s">
        <v>79</v>
      </c>
      <c r="B178" s="5">
        <v>11</v>
      </c>
      <c r="C178" s="5" t="s">
        <v>80</v>
      </c>
      <c r="D178" s="5" t="str">
        <f t="shared" si="8"/>
        <v>June 2021</v>
      </c>
      <c r="E178" s="1">
        <f t="shared" si="10"/>
        <v>2021</v>
      </c>
      <c r="F178" s="5" t="s">
        <v>22</v>
      </c>
      <c r="G178" s="5" t="s">
        <v>81</v>
      </c>
      <c r="J178" s="1"/>
      <c r="M178" s="1"/>
      <c r="P178" s="5" t="s">
        <v>81</v>
      </c>
      <c r="U178" s="17"/>
      <c r="V178" s="17"/>
    </row>
    <row r="179" spans="1:22" ht="17" x14ac:dyDescent="0.2">
      <c r="A179" s="5" t="s">
        <v>216</v>
      </c>
      <c r="B179" s="5">
        <v>6.3</v>
      </c>
      <c r="C179" s="5" t="s">
        <v>217</v>
      </c>
      <c r="D179" s="5" t="str">
        <f t="shared" si="8"/>
        <v>October 2021</v>
      </c>
      <c r="E179" s="1">
        <f t="shared" si="10"/>
        <v>2021</v>
      </c>
      <c r="F179" s="5" t="s">
        <v>22</v>
      </c>
      <c r="G179" s="5" t="s">
        <v>81</v>
      </c>
      <c r="J179" s="1"/>
      <c r="M179" s="1"/>
      <c r="P179" s="5" t="s">
        <v>81</v>
      </c>
      <c r="U179" s="17"/>
      <c r="V179" s="17"/>
    </row>
    <row r="180" spans="1:22" ht="17" x14ac:dyDescent="0.2">
      <c r="A180" s="5" t="s">
        <v>250</v>
      </c>
      <c r="B180" s="5">
        <v>5.3</v>
      </c>
      <c r="C180" s="5" t="s">
        <v>251</v>
      </c>
      <c r="D180" s="5" t="str">
        <f t="shared" si="8"/>
        <v>May 2021</v>
      </c>
      <c r="E180" s="1">
        <f t="shared" si="10"/>
        <v>2021</v>
      </c>
      <c r="F180" s="5" t="s">
        <v>17</v>
      </c>
      <c r="G180" s="5" t="s">
        <v>81</v>
      </c>
      <c r="J180" s="1"/>
      <c r="M180" s="1"/>
      <c r="P180" s="5" t="s">
        <v>81</v>
      </c>
      <c r="U180" s="17"/>
      <c r="V180" s="17"/>
    </row>
    <row r="181" spans="1:22" ht="17" x14ac:dyDescent="0.2">
      <c r="A181" s="5" t="s">
        <v>414</v>
      </c>
      <c r="B181" s="5">
        <v>3.5</v>
      </c>
      <c r="C181" s="5" t="s">
        <v>415</v>
      </c>
      <c r="D181" s="5" t="str">
        <f t="shared" si="8"/>
        <v>July 2019</v>
      </c>
      <c r="E181" s="1">
        <f t="shared" si="10"/>
        <v>2019</v>
      </c>
      <c r="F181" s="5" t="s">
        <v>12</v>
      </c>
      <c r="G181" s="5" t="s">
        <v>81</v>
      </c>
      <c r="J181" s="1"/>
      <c r="M181" s="1"/>
      <c r="P181" s="5" t="s">
        <v>81</v>
      </c>
      <c r="U181" s="17"/>
      <c r="V181" s="17"/>
    </row>
    <row r="182" spans="1:22" ht="34" x14ac:dyDescent="0.2">
      <c r="A182" s="5" t="s">
        <v>483</v>
      </c>
      <c r="B182" s="5">
        <v>3</v>
      </c>
      <c r="C182" s="5" t="s">
        <v>484</v>
      </c>
      <c r="D182" s="5" t="str">
        <f t="shared" si="8"/>
        <v>July 2021</v>
      </c>
      <c r="E182" s="1">
        <f t="shared" si="10"/>
        <v>2021</v>
      </c>
      <c r="F182" s="5" t="s">
        <v>485</v>
      </c>
      <c r="G182" s="5" t="s">
        <v>81</v>
      </c>
      <c r="J182" s="1"/>
      <c r="M182" s="1"/>
      <c r="P182" s="5" t="s">
        <v>81</v>
      </c>
      <c r="U182" s="17"/>
      <c r="V182" s="17"/>
    </row>
    <row r="183" spans="1:22" ht="17" x14ac:dyDescent="0.2">
      <c r="A183" s="5" t="s">
        <v>522</v>
      </c>
      <c r="B183" s="5">
        <v>3</v>
      </c>
      <c r="C183" s="5" t="s">
        <v>523</v>
      </c>
      <c r="D183" s="5" t="str">
        <f t="shared" si="8"/>
        <v>June 2021</v>
      </c>
      <c r="E183" s="1">
        <f t="shared" si="10"/>
        <v>2021</v>
      </c>
      <c r="F183" s="5" t="s">
        <v>372</v>
      </c>
      <c r="G183" s="5" t="s">
        <v>81</v>
      </c>
      <c r="J183" s="1"/>
      <c r="M183" s="1"/>
      <c r="P183" s="5" t="s">
        <v>81</v>
      </c>
      <c r="U183" s="17"/>
      <c r="V183" s="17"/>
    </row>
    <row r="184" spans="1:22" ht="17" x14ac:dyDescent="0.2">
      <c r="A184" s="5" t="s">
        <v>642</v>
      </c>
      <c r="B184" s="5">
        <v>2.1</v>
      </c>
      <c r="C184" s="5" t="s">
        <v>643</v>
      </c>
      <c r="D184" s="5" t="str">
        <f t="shared" si="8"/>
        <v>January 2021</v>
      </c>
      <c r="E184" s="1">
        <f t="shared" si="10"/>
        <v>2021</v>
      </c>
      <c r="F184" s="5" t="s">
        <v>17</v>
      </c>
      <c r="G184" s="5" t="s">
        <v>81</v>
      </c>
      <c r="J184" s="1"/>
      <c r="M184" s="1"/>
      <c r="P184" s="5" t="s">
        <v>81</v>
      </c>
      <c r="U184" s="17"/>
      <c r="V184" s="17"/>
    </row>
    <row r="185" spans="1:22" ht="17" x14ac:dyDescent="0.2">
      <c r="A185" s="5" t="s">
        <v>659</v>
      </c>
      <c r="B185" s="5">
        <v>2</v>
      </c>
      <c r="C185" s="5" t="s">
        <v>660</v>
      </c>
      <c r="D185" s="5" t="str">
        <f t="shared" si="8"/>
        <v>August 2019</v>
      </c>
      <c r="E185" s="1">
        <f t="shared" si="10"/>
        <v>2019</v>
      </c>
      <c r="F185" s="5" t="s">
        <v>150</v>
      </c>
      <c r="G185" s="5" t="s">
        <v>81</v>
      </c>
      <c r="J185" s="1"/>
      <c r="M185" s="1"/>
      <c r="P185" s="5" t="s">
        <v>81</v>
      </c>
      <c r="U185" s="17"/>
      <c r="V185" s="17"/>
    </row>
    <row r="186" spans="1:22" ht="17" x14ac:dyDescent="0.2">
      <c r="A186" s="5" t="s">
        <v>823</v>
      </c>
      <c r="B186" s="5">
        <v>1.65</v>
      </c>
      <c r="C186" s="5" t="s">
        <v>824</v>
      </c>
      <c r="D186" s="5" t="str">
        <f t="shared" si="8"/>
        <v>July 2021</v>
      </c>
      <c r="E186" s="1">
        <f t="shared" si="10"/>
        <v>2021</v>
      </c>
      <c r="F186" s="5" t="s">
        <v>17</v>
      </c>
      <c r="G186" s="5" t="s">
        <v>81</v>
      </c>
      <c r="J186" s="1"/>
      <c r="M186" s="1"/>
      <c r="P186" s="5" t="s">
        <v>81</v>
      </c>
      <c r="U186" s="17"/>
      <c r="V186" s="17"/>
    </row>
    <row r="187" spans="1:22" ht="17" x14ac:dyDescent="0.2">
      <c r="A187" s="5" t="s">
        <v>1026</v>
      </c>
      <c r="B187" s="5">
        <v>1.2</v>
      </c>
      <c r="C187" s="5" t="s">
        <v>1027</v>
      </c>
      <c r="D187" s="5" t="str">
        <f t="shared" si="8"/>
        <v>June 2021</v>
      </c>
      <c r="E187" s="1">
        <f t="shared" si="10"/>
        <v>2021</v>
      </c>
      <c r="F187" s="5" t="s">
        <v>22</v>
      </c>
      <c r="G187" s="5" t="s">
        <v>81</v>
      </c>
      <c r="J187" s="1"/>
      <c r="M187" s="1"/>
      <c r="P187" s="5" t="s">
        <v>81</v>
      </c>
      <c r="U187" s="17"/>
      <c r="V187" s="17"/>
    </row>
    <row r="188" spans="1:22" ht="17" x14ac:dyDescent="0.2">
      <c r="A188" s="5" t="s">
        <v>1169</v>
      </c>
      <c r="B188" s="5">
        <v>1</v>
      </c>
      <c r="C188" s="5" t="s">
        <v>1170</v>
      </c>
      <c r="D188" s="5" t="str">
        <f t="shared" si="8"/>
        <v>May 2019</v>
      </c>
      <c r="E188" s="1">
        <f t="shared" si="10"/>
        <v>2019</v>
      </c>
      <c r="F188" s="5" t="s">
        <v>189</v>
      </c>
      <c r="G188" s="5" t="s">
        <v>81</v>
      </c>
      <c r="J188" s="1"/>
      <c r="M188" s="1"/>
      <c r="P188" s="5" t="s">
        <v>81</v>
      </c>
      <c r="U188" s="17"/>
      <c r="V188" s="17"/>
    </row>
    <row r="189" spans="1:22" ht="17" x14ac:dyDescent="0.2">
      <c r="A189" s="5" t="s">
        <v>1177</v>
      </c>
      <c r="B189" s="5">
        <v>1</v>
      </c>
      <c r="C189" s="5" t="s">
        <v>1178</v>
      </c>
      <c r="D189" s="5" t="str">
        <f t="shared" si="8"/>
        <v>March 2021</v>
      </c>
      <c r="E189" s="1">
        <f t="shared" si="10"/>
        <v>2021</v>
      </c>
      <c r="F189" s="5" t="s">
        <v>20</v>
      </c>
      <c r="G189" s="5" t="s">
        <v>81</v>
      </c>
      <c r="J189" s="1"/>
      <c r="M189" s="1"/>
      <c r="P189" s="5" t="s">
        <v>81</v>
      </c>
      <c r="U189" s="17"/>
      <c r="V189" s="17"/>
    </row>
    <row r="190" spans="1:22" ht="17" x14ac:dyDescent="0.2">
      <c r="A190" s="5" t="s">
        <v>1184</v>
      </c>
      <c r="B190" s="5">
        <v>1</v>
      </c>
      <c r="C190" s="5" t="s">
        <v>1185</v>
      </c>
      <c r="D190" s="5" t="str">
        <f t="shared" si="8"/>
        <v xml:space="preserve">April 2022 </v>
      </c>
      <c r="E190" s="1">
        <f t="shared" si="10"/>
        <v>2022</v>
      </c>
      <c r="F190" s="5" t="s">
        <v>10</v>
      </c>
      <c r="G190" s="5" t="s">
        <v>81</v>
      </c>
      <c r="J190" s="1"/>
      <c r="M190" s="1"/>
      <c r="P190" s="5" t="s">
        <v>81</v>
      </c>
      <c r="U190" s="17"/>
      <c r="V190" s="17"/>
    </row>
    <row r="191" spans="1:22" ht="17" x14ac:dyDescent="0.2">
      <c r="A191" s="5" t="s">
        <v>1227</v>
      </c>
      <c r="B191" s="5">
        <v>1</v>
      </c>
      <c r="C191" s="5" t="s">
        <v>1228</v>
      </c>
      <c r="D191" s="5" t="str">
        <f t="shared" si="8"/>
        <v>June 2020</v>
      </c>
      <c r="E191" s="1">
        <f t="shared" si="10"/>
        <v>2020</v>
      </c>
      <c r="F191" s="5" t="s">
        <v>150</v>
      </c>
      <c r="G191" s="5" t="s">
        <v>81</v>
      </c>
      <c r="J191" s="1"/>
      <c r="M191" s="1"/>
      <c r="P191" s="5" t="s">
        <v>81</v>
      </c>
      <c r="U191" s="17"/>
      <c r="V191" s="17"/>
    </row>
    <row r="192" spans="1:22" ht="17" x14ac:dyDescent="0.2">
      <c r="A192" s="5" t="s">
        <v>1319</v>
      </c>
      <c r="B192" s="5">
        <v>1</v>
      </c>
      <c r="C192" s="5" t="s">
        <v>1320</v>
      </c>
      <c r="D192" s="5" t="str">
        <f t="shared" si="8"/>
        <v>January 2021</v>
      </c>
      <c r="E192" s="1">
        <f t="shared" si="10"/>
        <v>2021</v>
      </c>
      <c r="F192" s="5" t="s">
        <v>33</v>
      </c>
      <c r="G192" s="5" t="s">
        <v>81</v>
      </c>
      <c r="J192" s="1"/>
      <c r="M192" s="1"/>
      <c r="P192" s="5" t="s">
        <v>81</v>
      </c>
      <c r="U192" s="17"/>
      <c r="V192" s="17"/>
    </row>
    <row r="193" spans="1:22" ht="17" x14ac:dyDescent="0.2">
      <c r="A193" s="5" t="s">
        <v>1345</v>
      </c>
      <c r="B193" s="5">
        <v>1.1000000000000001</v>
      </c>
      <c r="C193" s="5" t="s">
        <v>1346</v>
      </c>
      <c r="D193" s="5" t="str">
        <f t="shared" si="8"/>
        <v>March 2022</v>
      </c>
      <c r="E193" s="1">
        <f t="shared" si="10"/>
        <v>2022</v>
      </c>
      <c r="F193" s="5" t="s">
        <v>120</v>
      </c>
      <c r="G193" s="5" t="s">
        <v>81</v>
      </c>
      <c r="J193" s="1"/>
      <c r="M193" s="1"/>
      <c r="P193" s="5" t="s">
        <v>81</v>
      </c>
      <c r="U193" s="17"/>
      <c r="V193" s="17"/>
    </row>
    <row r="194" spans="1:22" ht="17" x14ac:dyDescent="0.2">
      <c r="A194" s="5" t="s">
        <v>1379</v>
      </c>
      <c r="B194" s="5">
        <v>1</v>
      </c>
      <c r="C194" s="5" t="s">
        <v>1380</v>
      </c>
      <c r="D194" s="5" t="str">
        <f t="shared" ref="D194:D257" si="11">LEFT(C194,FIND("[",C194&amp;"[")-1)</f>
        <v>March 2021</v>
      </c>
      <c r="E194" s="1">
        <f t="shared" si="10"/>
        <v>2021</v>
      </c>
      <c r="F194" s="5" t="s">
        <v>150</v>
      </c>
      <c r="G194" s="5" t="s">
        <v>81</v>
      </c>
      <c r="J194" s="1"/>
      <c r="M194" s="1"/>
      <c r="P194" s="5" t="s">
        <v>81</v>
      </c>
      <c r="U194" s="17"/>
      <c r="V194" s="17"/>
    </row>
    <row r="195" spans="1:22" ht="17" x14ac:dyDescent="0.2">
      <c r="A195" s="5" t="s">
        <v>1016</v>
      </c>
      <c r="B195" s="5">
        <v>1.2</v>
      </c>
      <c r="C195" s="5" t="s">
        <v>1017</v>
      </c>
      <c r="D195" s="5" t="str">
        <f t="shared" si="11"/>
        <v>August 2020</v>
      </c>
      <c r="E195" s="1">
        <f t="shared" ref="E195:E258" si="12">YEAR(D195)</f>
        <v>2020</v>
      </c>
      <c r="G195" s="5" t="s">
        <v>81</v>
      </c>
      <c r="H195" s="5" t="s">
        <v>1486</v>
      </c>
      <c r="J195" s="1"/>
      <c r="M195" s="1"/>
      <c r="P195" s="5" t="s">
        <v>1485</v>
      </c>
      <c r="Q195" s="5" t="s">
        <v>1486</v>
      </c>
      <c r="U195" s="17"/>
      <c r="V195" s="17"/>
    </row>
    <row r="196" spans="1:22" ht="17" x14ac:dyDescent="0.2">
      <c r="A196" s="5" t="s">
        <v>299</v>
      </c>
      <c r="B196" s="5">
        <v>5</v>
      </c>
      <c r="C196" s="5" t="s">
        <v>300</v>
      </c>
      <c r="D196" s="5" t="str">
        <f t="shared" si="11"/>
        <v>January 2022</v>
      </c>
      <c r="E196" s="1">
        <f t="shared" si="12"/>
        <v>2022</v>
      </c>
      <c r="F196" s="5" t="s">
        <v>301</v>
      </c>
      <c r="G196" s="5" t="s">
        <v>302</v>
      </c>
      <c r="J196" s="1"/>
      <c r="M196" s="1"/>
      <c r="P196" s="5" t="s">
        <v>302</v>
      </c>
      <c r="U196" s="17"/>
      <c r="V196" s="17"/>
    </row>
    <row r="197" spans="1:22" ht="17" x14ac:dyDescent="0.2">
      <c r="A197" s="5" t="s">
        <v>1105</v>
      </c>
      <c r="B197" s="5">
        <v>1</v>
      </c>
      <c r="C197" s="5" t="s">
        <v>1106</v>
      </c>
      <c r="D197" s="5" t="str">
        <f t="shared" si="11"/>
        <v>June 2021</v>
      </c>
      <c r="E197" s="1">
        <f t="shared" si="12"/>
        <v>2021</v>
      </c>
      <c r="F197" s="5" t="s">
        <v>65</v>
      </c>
      <c r="G197" s="5" t="s">
        <v>302</v>
      </c>
      <c r="J197" s="1"/>
      <c r="M197" s="1"/>
      <c r="P197" s="5" t="s">
        <v>302</v>
      </c>
      <c r="U197" s="17"/>
      <c r="V197" s="17"/>
    </row>
    <row r="198" spans="1:22" ht="17" x14ac:dyDescent="0.2">
      <c r="A198" s="5" t="s">
        <v>1175</v>
      </c>
      <c r="B198" s="5">
        <v>1</v>
      </c>
      <c r="C198" s="5" t="s">
        <v>1176</v>
      </c>
      <c r="D198" s="5" t="str">
        <f t="shared" si="11"/>
        <v>September 2017</v>
      </c>
      <c r="E198" s="1">
        <f t="shared" si="12"/>
        <v>2017</v>
      </c>
      <c r="F198" s="5" t="s">
        <v>47</v>
      </c>
      <c r="G198" s="5" t="s">
        <v>302</v>
      </c>
      <c r="J198" s="1"/>
      <c r="M198" s="1"/>
      <c r="P198" s="5" t="s">
        <v>302</v>
      </c>
      <c r="U198" s="17"/>
      <c r="V198" s="17"/>
    </row>
    <row r="199" spans="1:22" ht="17" x14ac:dyDescent="0.2">
      <c r="A199" s="5" t="s">
        <v>1218</v>
      </c>
      <c r="B199" s="5">
        <v>1</v>
      </c>
      <c r="C199" s="5" t="s">
        <v>1219</v>
      </c>
      <c r="D199" s="5" t="str">
        <f t="shared" si="11"/>
        <v>April 2019</v>
      </c>
      <c r="E199" s="1">
        <f t="shared" si="12"/>
        <v>2019</v>
      </c>
      <c r="G199" s="5" t="s">
        <v>302</v>
      </c>
      <c r="J199" s="1"/>
      <c r="M199" s="1"/>
      <c r="P199" s="5" t="s">
        <v>302</v>
      </c>
      <c r="U199" s="17"/>
      <c r="V199" s="17"/>
    </row>
    <row r="200" spans="1:22" ht="17" x14ac:dyDescent="0.2">
      <c r="A200" s="5" t="s">
        <v>1387</v>
      </c>
      <c r="B200" s="5">
        <v>1</v>
      </c>
      <c r="C200" s="5" t="s">
        <v>1388</v>
      </c>
      <c r="D200" s="5" t="str">
        <f t="shared" si="11"/>
        <v>December 2019</v>
      </c>
      <c r="E200" s="1">
        <f t="shared" si="12"/>
        <v>2019</v>
      </c>
      <c r="F200" s="5" t="s">
        <v>17</v>
      </c>
      <c r="G200" s="5" t="s">
        <v>302</v>
      </c>
      <c r="J200" s="1"/>
      <c r="M200" s="1"/>
      <c r="P200" s="5" t="s">
        <v>302</v>
      </c>
      <c r="U200" s="17"/>
      <c r="V200" s="17"/>
    </row>
    <row r="201" spans="1:22" ht="17" x14ac:dyDescent="0.2">
      <c r="A201" s="5" t="s">
        <v>107</v>
      </c>
      <c r="B201" s="5">
        <v>10</v>
      </c>
      <c r="C201" s="5" t="s">
        <v>108</v>
      </c>
      <c r="D201" s="5" t="str">
        <f t="shared" si="11"/>
        <v>January 2021</v>
      </c>
      <c r="E201" s="1">
        <f t="shared" si="12"/>
        <v>2021</v>
      </c>
      <c r="F201" s="5" t="s">
        <v>109</v>
      </c>
      <c r="G201" s="5" t="s">
        <v>302</v>
      </c>
      <c r="H201" s="5" t="s">
        <v>1488</v>
      </c>
      <c r="J201" s="1"/>
      <c r="M201" s="1"/>
      <c r="P201" s="5" t="s">
        <v>1487</v>
      </c>
      <c r="Q201" s="5" t="s">
        <v>1488</v>
      </c>
      <c r="U201" s="17"/>
      <c r="V201" s="17"/>
    </row>
    <row r="202" spans="1:22" ht="17" x14ac:dyDescent="0.2">
      <c r="A202" s="5" t="s">
        <v>29</v>
      </c>
      <c r="B202" s="5">
        <v>22</v>
      </c>
      <c r="C202" s="5" t="s">
        <v>1434</v>
      </c>
      <c r="D202" s="5" t="str">
        <f t="shared" si="11"/>
        <v>June 2022</v>
      </c>
      <c r="E202" s="1">
        <f t="shared" si="12"/>
        <v>2022</v>
      </c>
      <c r="F202" s="5" t="s">
        <v>30</v>
      </c>
      <c r="G202" s="5" t="s">
        <v>31</v>
      </c>
      <c r="J202" s="1"/>
      <c r="M202" s="1"/>
      <c r="P202" s="5" t="s">
        <v>31</v>
      </c>
      <c r="U202" s="17"/>
      <c r="V202" s="17"/>
    </row>
    <row r="203" spans="1:22" ht="17" x14ac:dyDescent="0.2">
      <c r="A203" s="5" t="s">
        <v>89</v>
      </c>
      <c r="B203" s="5">
        <v>10.7</v>
      </c>
      <c r="C203" s="5" t="s">
        <v>90</v>
      </c>
      <c r="D203" s="5" t="str">
        <f t="shared" si="11"/>
        <v>January 2022</v>
      </c>
      <c r="E203" s="1">
        <f t="shared" si="12"/>
        <v>2022</v>
      </c>
      <c r="F203" s="5" t="s">
        <v>91</v>
      </c>
      <c r="G203" s="5" t="s">
        <v>31</v>
      </c>
      <c r="J203" s="1"/>
      <c r="M203" s="1"/>
      <c r="P203" s="5" t="s">
        <v>31</v>
      </c>
      <c r="U203" s="17"/>
      <c r="V203" s="17"/>
    </row>
    <row r="204" spans="1:22" ht="17" x14ac:dyDescent="0.2">
      <c r="A204" s="5" t="s">
        <v>121</v>
      </c>
      <c r="B204" s="5">
        <v>9.6</v>
      </c>
      <c r="C204" s="5" t="s">
        <v>122</v>
      </c>
      <c r="D204" s="5" t="str">
        <f t="shared" si="11"/>
        <v>August 2021</v>
      </c>
      <c r="E204" s="1">
        <f t="shared" si="12"/>
        <v>2021</v>
      </c>
      <c r="F204" s="5" t="s">
        <v>123</v>
      </c>
      <c r="G204" s="5" t="s">
        <v>31</v>
      </c>
      <c r="J204" s="1"/>
      <c r="M204" s="1"/>
      <c r="P204" s="5" t="s">
        <v>31</v>
      </c>
      <c r="U204" s="17"/>
      <c r="V204" s="17"/>
    </row>
    <row r="205" spans="1:22" ht="17" x14ac:dyDescent="0.2">
      <c r="A205" s="5" t="s">
        <v>159</v>
      </c>
      <c r="B205" s="5">
        <v>8</v>
      </c>
      <c r="C205" s="5" t="s">
        <v>160</v>
      </c>
      <c r="D205" s="5" t="str">
        <f t="shared" si="11"/>
        <v>November 2021</v>
      </c>
      <c r="E205" s="1">
        <f t="shared" si="12"/>
        <v>2021</v>
      </c>
      <c r="F205" s="5" t="s">
        <v>161</v>
      </c>
      <c r="G205" s="5" t="s">
        <v>31</v>
      </c>
      <c r="J205" s="1"/>
      <c r="M205" s="1"/>
      <c r="P205" s="5" t="s">
        <v>31</v>
      </c>
      <c r="U205" s="17"/>
      <c r="V205" s="17"/>
    </row>
    <row r="206" spans="1:22" ht="17" x14ac:dyDescent="0.2">
      <c r="A206" s="5" t="s">
        <v>177</v>
      </c>
      <c r="B206" s="5">
        <v>7.5</v>
      </c>
      <c r="C206" s="5" t="s">
        <v>178</v>
      </c>
      <c r="D206" s="5" t="str">
        <f t="shared" si="11"/>
        <v>December 2021</v>
      </c>
      <c r="E206" s="1">
        <f t="shared" si="12"/>
        <v>2021</v>
      </c>
      <c r="F206" s="5" t="s">
        <v>17</v>
      </c>
      <c r="G206" s="5" t="s">
        <v>31</v>
      </c>
      <c r="J206" s="1"/>
      <c r="M206" s="1"/>
      <c r="P206" s="5" t="s">
        <v>31</v>
      </c>
      <c r="U206" s="17"/>
      <c r="V206" s="17"/>
    </row>
    <row r="207" spans="1:22" ht="17" x14ac:dyDescent="0.2">
      <c r="A207" s="5" t="s">
        <v>181</v>
      </c>
      <c r="B207" s="5">
        <v>7.3</v>
      </c>
      <c r="C207" s="5" t="s">
        <v>182</v>
      </c>
      <c r="D207" s="5" t="str">
        <f t="shared" si="11"/>
        <v>December 2021</v>
      </c>
      <c r="E207" s="1">
        <f t="shared" si="12"/>
        <v>2021</v>
      </c>
      <c r="F207" s="5" t="s">
        <v>150</v>
      </c>
      <c r="G207" s="5" t="s">
        <v>31</v>
      </c>
      <c r="J207" s="1"/>
      <c r="M207" s="1"/>
      <c r="P207" s="5" t="s">
        <v>31</v>
      </c>
      <c r="U207" s="17"/>
      <c r="V207" s="17"/>
    </row>
    <row r="208" spans="1:22" ht="17" x14ac:dyDescent="0.2">
      <c r="A208" s="5" t="s">
        <v>212</v>
      </c>
      <c r="B208" s="5">
        <v>6.4</v>
      </c>
      <c r="C208" s="5" t="s">
        <v>213</v>
      </c>
      <c r="D208" s="5" t="str">
        <f t="shared" si="11"/>
        <v>June 2022</v>
      </c>
      <c r="E208" s="1">
        <f t="shared" si="12"/>
        <v>2022</v>
      </c>
      <c r="F208" s="5" t="s">
        <v>17</v>
      </c>
      <c r="G208" s="5" t="s">
        <v>31</v>
      </c>
      <c r="J208" s="1"/>
      <c r="M208" s="1"/>
      <c r="P208" s="5" t="s">
        <v>31</v>
      </c>
      <c r="U208" s="17"/>
      <c r="V208" s="17"/>
    </row>
    <row r="209" spans="1:22" ht="17" x14ac:dyDescent="0.2">
      <c r="A209" s="5" t="s">
        <v>237</v>
      </c>
      <c r="B209" s="5">
        <v>5.6</v>
      </c>
      <c r="C209" s="5" t="s">
        <v>238</v>
      </c>
      <c r="D209" s="5" t="str">
        <f t="shared" si="11"/>
        <v>October 2021</v>
      </c>
      <c r="E209" s="1">
        <f t="shared" si="12"/>
        <v>2021</v>
      </c>
      <c r="F209" s="5" t="s">
        <v>239</v>
      </c>
      <c r="G209" s="5" t="s">
        <v>31</v>
      </c>
      <c r="J209" s="1"/>
      <c r="M209" s="1"/>
      <c r="P209" s="5" t="s">
        <v>31</v>
      </c>
      <c r="U209" s="17"/>
      <c r="V209" s="17"/>
    </row>
    <row r="210" spans="1:22" ht="17" x14ac:dyDescent="0.2">
      <c r="A210" s="5" t="s">
        <v>244</v>
      </c>
      <c r="B210" s="5">
        <v>5.5</v>
      </c>
      <c r="C210" s="5" t="s">
        <v>245</v>
      </c>
      <c r="D210" s="5" t="str">
        <f t="shared" si="11"/>
        <v>December 2020</v>
      </c>
      <c r="E210" s="1">
        <f t="shared" si="12"/>
        <v>2020</v>
      </c>
      <c r="F210" s="5" t="s">
        <v>17</v>
      </c>
      <c r="G210" s="5" t="s">
        <v>31</v>
      </c>
      <c r="J210" s="1"/>
      <c r="M210" s="1"/>
      <c r="P210" s="5" t="s">
        <v>31</v>
      </c>
      <c r="U210" s="17"/>
      <c r="V210" s="17"/>
    </row>
    <row r="211" spans="1:22" ht="17" x14ac:dyDescent="0.2">
      <c r="A211" s="5" t="s">
        <v>278</v>
      </c>
      <c r="B211" s="5">
        <v>5</v>
      </c>
      <c r="C211" s="5" t="s">
        <v>279</v>
      </c>
      <c r="D211" s="5" t="str">
        <f t="shared" si="11"/>
        <v>December 2021</v>
      </c>
      <c r="E211" s="1">
        <f t="shared" si="12"/>
        <v>2021</v>
      </c>
      <c r="F211" s="5" t="s">
        <v>280</v>
      </c>
      <c r="G211" s="5" t="s">
        <v>31</v>
      </c>
      <c r="J211" s="1"/>
      <c r="M211" s="1"/>
      <c r="P211" s="5" t="s">
        <v>31</v>
      </c>
      <c r="U211" s="17"/>
      <c r="V211" s="17"/>
    </row>
    <row r="212" spans="1:22" ht="17" x14ac:dyDescent="0.2">
      <c r="A212" s="5" t="s">
        <v>281</v>
      </c>
      <c r="B212" s="5">
        <v>5</v>
      </c>
      <c r="C212" s="5" t="s">
        <v>282</v>
      </c>
      <c r="D212" s="5" t="str">
        <f t="shared" si="11"/>
        <v>January 2022</v>
      </c>
      <c r="E212" s="1">
        <f t="shared" si="12"/>
        <v>2022</v>
      </c>
      <c r="F212" s="5" t="s">
        <v>283</v>
      </c>
      <c r="G212" s="5" t="s">
        <v>31</v>
      </c>
      <c r="J212" s="1"/>
      <c r="M212" s="1"/>
      <c r="P212" s="5" t="s">
        <v>31</v>
      </c>
      <c r="U212" s="17"/>
      <c r="V212" s="17"/>
    </row>
    <row r="213" spans="1:22" ht="17" x14ac:dyDescent="0.2">
      <c r="A213" s="5" t="s">
        <v>306</v>
      </c>
      <c r="B213" s="5">
        <v>4.9000000000000004</v>
      </c>
      <c r="C213" s="5" t="s">
        <v>307</v>
      </c>
      <c r="D213" s="5" t="str">
        <f t="shared" si="11"/>
        <v>September 2021</v>
      </c>
      <c r="E213" s="1">
        <f t="shared" si="12"/>
        <v>2021</v>
      </c>
      <c r="F213" s="5" t="s">
        <v>10</v>
      </c>
      <c r="G213" s="5" t="s">
        <v>31</v>
      </c>
      <c r="J213" s="1"/>
      <c r="M213" s="1"/>
      <c r="P213" s="5" t="s">
        <v>31</v>
      </c>
      <c r="U213" s="17"/>
      <c r="V213" s="17"/>
    </row>
    <row r="214" spans="1:22" ht="17" x14ac:dyDescent="0.2">
      <c r="A214" s="5" t="s">
        <v>356</v>
      </c>
      <c r="B214" s="5">
        <v>4</v>
      </c>
      <c r="C214" s="5" t="s">
        <v>357</v>
      </c>
      <c r="D214" s="5" t="str">
        <f t="shared" si="11"/>
        <v>June 2021</v>
      </c>
      <c r="E214" s="1">
        <f t="shared" si="12"/>
        <v>2021</v>
      </c>
      <c r="F214" s="5" t="s">
        <v>22</v>
      </c>
      <c r="G214" s="5" t="s">
        <v>31</v>
      </c>
      <c r="J214" s="1"/>
      <c r="M214" s="1"/>
      <c r="P214" s="5" t="s">
        <v>31</v>
      </c>
      <c r="U214" s="17"/>
      <c r="V214" s="17"/>
    </row>
    <row r="215" spans="1:22" ht="17" x14ac:dyDescent="0.2">
      <c r="A215" s="5" t="s">
        <v>394</v>
      </c>
      <c r="B215" s="5">
        <v>3.7</v>
      </c>
      <c r="C215" s="5" t="s">
        <v>395</v>
      </c>
      <c r="D215" s="5" t="str">
        <f t="shared" si="11"/>
        <v>December 2021</v>
      </c>
      <c r="E215" s="1">
        <f t="shared" si="12"/>
        <v>2021</v>
      </c>
      <c r="F215" s="5" t="s">
        <v>396</v>
      </c>
      <c r="G215" s="5" t="s">
        <v>31</v>
      </c>
      <c r="J215" s="1"/>
      <c r="M215" s="1"/>
      <c r="P215" s="5" t="s">
        <v>31</v>
      </c>
      <c r="U215" s="17"/>
      <c r="V215" s="17"/>
    </row>
    <row r="216" spans="1:22" ht="17" x14ac:dyDescent="0.2">
      <c r="A216" s="5" t="s">
        <v>410</v>
      </c>
      <c r="B216" s="5">
        <v>3.5</v>
      </c>
      <c r="C216" s="5" t="s">
        <v>411</v>
      </c>
      <c r="D216" s="5" t="str">
        <f t="shared" si="11"/>
        <v>July 2021</v>
      </c>
      <c r="E216" s="1">
        <f t="shared" si="12"/>
        <v>2021</v>
      </c>
      <c r="F216" s="5" t="s">
        <v>372</v>
      </c>
      <c r="G216" s="5" t="s">
        <v>31</v>
      </c>
      <c r="J216" s="1"/>
      <c r="M216" s="1"/>
      <c r="P216" s="5" t="s">
        <v>31</v>
      </c>
      <c r="U216" s="17"/>
      <c r="V216" s="17"/>
    </row>
    <row r="217" spans="1:22" ht="17" x14ac:dyDescent="0.2">
      <c r="A217" s="5" t="s">
        <v>421</v>
      </c>
      <c r="B217" s="5">
        <v>3.3</v>
      </c>
      <c r="C217" s="5" t="s">
        <v>422</v>
      </c>
      <c r="D217" s="5" t="str">
        <f t="shared" si="11"/>
        <v>December 2021</v>
      </c>
      <c r="E217" s="1">
        <f t="shared" si="12"/>
        <v>2021</v>
      </c>
      <c r="F217" s="5" t="s">
        <v>96</v>
      </c>
      <c r="G217" s="5" t="s">
        <v>31</v>
      </c>
      <c r="J217" s="1"/>
      <c r="M217" s="1"/>
      <c r="P217" s="5" t="s">
        <v>31</v>
      </c>
      <c r="U217" s="17"/>
      <c r="V217" s="17"/>
    </row>
    <row r="218" spans="1:22" ht="17" x14ac:dyDescent="0.2">
      <c r="A218" s="5" t="s">
        <v>437</v>
      </c>
      <c r="B218" s="5">
        <v>3.4</v>
      </c>
      <c r="C218" s="5" t="s">
        <v>438</v>
      </c>
      <c r="D218" s="5" t="str">
        <f t="shared" si="11"/>
        <v>August 2021</v>
      </c>
      <c r="E218" s="1">
        <f t="shared" si="12"/>
        <v>2021</v>
      </c>
      <c r="F218" s="5" t="s">
        <v>30</v>
      </c>
      <c r="G218" s="5" t="s">
        <v>31</v>
      </c>
      <c r="J218" s="1"/>
      <c r="M218" s="1"/>
      <c r="P218" s="5" t="s">
        <v>31</v>
      </c>
      <c r="U218" s="17"/>
      <c r="V218" s="17"/>
    </row>
    <row r="219" spans="1:22" ht="17" x14ac:dyDescent="0.2">
      <c r="A219" s="5" t="s">
        <v>454</v>
      </c>
      <c r="B219" s="5">
        <v>3.2</v>
      </c>
      <c r="C219" s="5" t="s">
        <v>455</v>
      </c>
      <c r="D219" s="5" t="str">
        <f t="shared" si="11"/>
        <v>August 2021</v>
      </c>
      <c r="E219" s="1">
        <f t="shared" si="12"/>
        <v>2021</v>
      </c>
      <c r="F219" s="5" t="s">
        <v>30</v>
      </c>
      <c r="G219" s="5" t="s">
        <v>31</v>
      </c>
      <c r="J219" s="1"/>
      <c r="M219" s="1"/>
      <c r="P219" s="5" t="s">
        <v>31</v>
      </c>
      <c r="U219" s="17"/>
      <c r="V219" s="17"/>
    </row>
    <row r="220" spans="1:22" ht="17" x14ac:dyDescent="0.2">
      <c r="A220" s="5" t="s">
        <v>466</v>
      </c>
      <c r="B220" s="5">
        <v>3.1</v>
      </c>
      <c r="C220" s="5" t="s">
        <v>467</v>
      </c>
      <c r="D220" s="5" t="str">
        <f t="shared" si="11"/>
        <v>January 2021</v>
      </c>
      <c r="E220" s="1">
        <f t="shared" si="12"/>
        <v>2021</v>
      </c>
      <c r="F220" s="5" t="s">
        <v>280</v>
      </c>
      <c r="G220" s="5" t="s">
        <v>31</v>
      </c>
      <c r="J220" s="1"/>
      <c r="M220" s="1"/>
      <c r="P220" s="5" t="s">
        <v>31</v>
      </c>
      <c r="U220" s="17"/>
      <c r="V220" s="17"/>
    </row>
    <row r="221" spans="1:22" ht="17" x14ac:dyDescent="0.2">
      <c r="A221" s="5" t="s">
        <v>490</v>
      </c>
      <c r="B221" s="5">
        <v>3</v>
      </c>
      <c r="C221" s="5" t="s">
        <v>491</v>
      </c>
      <c r="D221" s="5" t="str">
        <f t="shared" si="11"/>
        <v>April 2021</v>
      </c>
      <c r="E221" s="1">
        <f t="shared" si="12"/>
        <v>2021</v>
      </c>
      <c r="F221" s="5" t="s">
        <v>17</v>
      </c>
      <c r="G221" s="5" t="s">
        <v>31</v>
      </c>
      <c r="J221" s="1"/>
      <c r="M221" s="1"/>
      <c r="P221" s="5" t="s">
        <v>31</v>
      </c>
      <c r="U221" s="17"/>
      <c r="V221" s="17"/>
    </row>
    <row r="222" spans="1:22" ht="17" x14ac:dyDescent="0.2">
      <c r="A222" s="5" t="s">
        <v>502</v>
      </c>
      <c r="B222" s="5">
        <v>5</v>
      </c>
      <c r="C222" s="5" t="s">
        <v>503</v>
      </c>
      <c r="D222" s="5" t="str">
        <f t="shared" si="11"/>
        <v>February 2022</v>
      </c>
      <c r="E222" s="1">
        <f t="shared" si="12"/>
        <v>2022</v>
      </c>
      <c r="F222" s="5" t="s">
        <v>17</v>
      </c>
      <c r="G222" s="5" t="s">
        <v>31</v>
      </c>
      <c r="J222" s="1"/>
      <c r="M222" s="1"/>
      <c r="P222" s="5" t="s">
        <v>31</v>
      </c>
      <c r="U222" s="17"/>
      <c r="V222" s="17"/>
    </row>
    <row r="223" spans="1:22" ht="17" x14ac:dyDescent="0.2">
      <c r="A223" s="5" t="s">
        <v>513</v>
      </c>
      <c r="B223" s="5">
        <v>3</v>
      </c>
      <c r="C223" s="5" t="s">
        <v>514</v>
      </c>
      <c r="D223" s="5" t="str">
        <f t="shared" si="11"/>
        <v>November 2021</v>
      </c>
      <c r="E223" s="1">
        <f t="shared" si="12"/>
        <v>2021</v>
      </c>
      <c r="F223" s="5" t="s">
        <v>17</v>
      </c>
      <c r="G223" s="5" t="s">
        <v>31</v>
      </c>
      <c r="J223" s="1"/>
      <c r="M223" s="1"/>
      <c r="P223" s="5" t="s">
        <v>31</v>
      </c>
      <c r="U223" s="17"/>
      <c r="V223" s="17"/>
    </row>
    <row r="224" spans="1:22" ht="17" x14ac:dyDescent="0.2">
      <c r="A224" s="5" t="s">
        <v>534</v>
      </c>
      <c r="B224" s="5">
        <v>2.8</v>
      </c>
      <c r="C224" s="5" t="s">
        <v>535</v>
      </c>
      <c r="D224" s="5" t="str">
        <f t="shared" si="11"/>
        <v>August 2021</v>
      </c>
      <c r="E224" s="1">
        <f t="shared" si="12"/>
        <v>2021</v>
      </c>
      <c r="F224" s="5" t="s">
        <v>17</v>
      </c>
      <c r="G224" s="5" t="s">
        <v>31</v>
      </c>
      <c r="J224" s="1"/>
      <c r="M224" s="1"/>
      <c r="P224" s="5" t="s">
        <v>31</v>
      </c>
      <c r="U224" s="17"/>
      <c r="V224" s="17"/>
    </row>
    <row r="225" spans="1:22" ht="17" x14ac:dyDescent="0.2">
      <c r="A225" s="5" t="s">
        <v>543</v>
      </c>
      <c r="B225" s="5">
        <v>2.8</v>
      </c>
      <c r="C225" s="5" t="s">
        <v>544</v>
      </c>
      <c r="D225" s="5" t="str">
        <f t="shared" si="11"/>
        <v>December 2021</v>
      </c>
      <c r="E225" s="1">
        <f t="shared" si="12"/>
        <v>2021</v>
      </c>
      <c r="F225" s="5" t="s">
        <v>545</v>
      </c>
      <c r="G225" s="5" t="s">
        <v>31</v>
      </c>
      <c r="J225" s="1"/>
      <c r="M225" s="1"/>
      <c r="P225" s="5" t="s">
        <v>31</v>
      </c>
      <c r="U225" s="17"/>
      <c r="V225" s="17"/>
    </row>
    <row r="226" spans="1:22" ht="17" x14ac:dyDescent="0.2">
      <c r="A226" s="5" t="s">
        <v>586</v>
      </c>
      <c r="B226" s="5">
        <v>2.5</v>
      </c>
      <c r="C226" s="5" t="s">
        <v>587</v>
      </c>
      <c r="D226" s="5" t="str">
        <f t="shared" si="11"/>
        <v>August 2021</v>
      </c>
      <c r="E226" s="1">
        <f t="shared" si="12"/>
        <v>2021</v>
      </c>
      <c r="F226" s="5" t="s">
        <v>96</v>
      </c>
      <c r="G226" s="5" t="s">
        <v>31</v>
      </c>
      <c r="J226" s="1"/>
      <c r="M226" s="1"/>
      <c r="P226" s="5" t="s">
        <v>31</v>
      </c>
      <c r="U226" s="17"/>
      <c r="V226" s="17"/>
    </row>
    <row r="227" spans="1:22" ht="17" x14ac:dyDescent="0.2">
      <c r="A227" s="5" t="s">
        <v>591</v>
      </c>
      <c r="B227" s="5">
        <v>2.5</v>
      </c>
      <c r="C227" s="5" t="s">
        <v>592</v>
      </c>
      <c r="D227" s="5" t="str">
        <f t="shared" si="11"/>
        <v>May 2021</v>
      </c>
      <c r="E227" s="1">
        <f t="shared" si="12"/>
        <v>2021</v>
      </c>
      <c r="F227" s="5" t="s">
        <v>20</v>
      </c>
      <c r="G227" s="5" t="s">
        <v>31</v>
      </c>
      <c r="J227" s="1"/>
      <c r="M227" s="1"/>
      <c r="P227" s="5" t="s">
        <v>31</v>
      </c>
      <c r="U227" s="17"/>
      <c r="V227" s="17"/>
    </row>
    <row r="228" spans="1:22" ht="17" x14ac:dyDescent="0.2">
      <c r="A228" s="5" t="s">
        <v>612</v>
      </c>
      <c r="B228" s="5">
        <v>2.2999999999999998</v>
      </c>
      <c r="C228" s="5" t="s">
        <v>613</v>
      </c>
      <c r="D228" s="5" t="str">
        <f t="shared" si="11"/>
        <v>September 2021</v>
      </c>
      <c r="E228" s="1">
        <f t="shared" si="12"/>
        <v>2021</v>
      </c>
      <c r="F228" s="5" t="s">
        <v>430</v>
      </c>
      <c r="G228" s="5" t="s">
        <v>31</v>
      </c>
      <c r="J228" s="1"/>
      <c r="M228" s="1"/>
      <c r="P228" s="5" t="s">
        <v>31</v>
      </c>
      <c r="U228" s="17"/>
      <c r="V228" s="17"/>
    </row>
    <row r="229" spans="1:22" ht="17" x14ac:dyDescent="0.2">
      <c r="A229" s="5" t="s">
        <v>731</v>
      </c>
      <c r="B229" s="5">
        <v>2</v>
      </c>
      <c r="C229" s="5" t="s">
        <v>732</v>
      </c>
      <c r="D229" s="5" t="str">
        <f t="shared" si="11"/>
        <v>May 2021</v>
      </c>
      <c r="E229" s="1">
        <f t="shared" si="12"/>
        <v>2021</v>
      </c>
      <c r="F229" s="5" t="s">
        <v>17</v>
      </c>
      <c r="G229" s="5" t="s">
        <v>31</v>
      </c>
      <c r="J229" s="1"/>
      <c r="M229" s="1"/>
      <c r="P229" s="5" t="s">
        <v>31</v>
      </c>
      <c r="U229" s="17"/>
      <c r="V229" s="17"/>
    </row>
    <row r="230" spans="1:22" ht="17" x14ac:dyDescent="0.2">
      <c r="A230" s="5" t="s">
        <v>755</v>
      </c>
      <c r="B230" s="5">
        <v>1.9</v>
      </c>
      <c r="C230" s="5" t="s">
        <v>756</v>
      </c>
      <c r="D230" s="5" t="str">
        <f t="shared" si="11"/>
        <v>October 2021</v>
      </c>
      <c r="E230" s="1">
        <f t="shared" si="12"/>
        <v>2021</v>
      </c>
      <c r="F230" s="5" t="s">
        <v>65</v>
      </c>
      <c r="G230" s="5" t="s">
        <v>31</v>
      </c>
      <c r="J230" s="1"/>
      <c r="M230" s="1"/>
      <c r="P230" s="5" t="s">
        <v>31</v>
      </c>
      <c r="U230" s="17"/>
      <c r="V230" s="17"/>
    </row>
    <row r="231" spans="1:22" ht="17" x14ac:dyDescent="0.2">
      <c r="A231" s="5" t="s">
        <v>772</v>
      </c>
      <c r="B231" s="5">
        <v>1.8</v>
      </c>
      <c r="C231" s="5" t="s">
        <v>773</v>
      </c>
      <c r="D231" s="5" t="str">
        <f t="shared" si="11"/>
        <v>November 2018</v>
      </c>
      <c r="E231" s="1">
        <f t="shared" si="12"/>
        <v>2018</v>
      </c>
      <c r="F231" s="5" t="s">
        <v>17</v>
      </c>
      <c r="G231" s="5" t="s">
        <v>31</v>
      </c>
      <c r="J231" s="1"/>
      <c r="M231" s="1"/>
      <c r="P231" s="5" t="s">
        <v>31</v>
      </c>
      <c r="U231" s="17"/>
      <c r="V231" s="17"/>
    </row>
    <row r="232" spans="1:22" ht="17" x14ac:dyDescent="0.2">
      <c r="A232" s="5" t="s">
        <v>791</v>
      </c>
      <c r="B232" s="5">
        <v>1.75</v>
      </c>
      <c r="C232" s="5" t="s">
        <v>792</v>
      </c>
      <c r="D232" s="5" t="str">
        <f t="shared" si="11"/>
        <v>November 2021</v>
      </c>
      <c r="E232" s="1">
        <f t="shared" si="12"/>
        <v>2021</v>
      </c>
      <c r="F232" s="5" t="s">
        <v>96</v>
      </c>
      <c r="G232" s="5" t="s">
        <v>31</v>
      </c>
      <c r="J232" s="1"/>
      <c r="M232" s="1"/>
      <c r="P232" s="5" t="s">
        <v>31</v>
      </c>
      <c r="U232" s="17"/>
      <c r="V232" s="17"/>
    </row>
    <row r="233" spans="1:22" ht="17" x14ac:dyDescent="0.2">
      <c r="A233" s="5" t="s">
        <v>856</v>
      </c>
      <c r="B233" s="5">
        <v>1.56</v>
      </c>
      <c r="C233" s="5" t="s">
        <v>857</v>
      </c>
      <c r="D233" s="5" t="str">
        <f t="shared" si="11"/>
        <v>November 2021</v>
      </c>
      <c r="E233" s="1">
        <f t="shared" si="12"/>
        <v>2021</v>
      </c>
      <c r="G233" s="5" t="s">
        <v>31</v>
      </c>
      <c r="J233" s="1"/>
      <c r="M233" s="1"/>
      <c r="P233" s="5" t="s">
        <v>31</v>
      </c>
      <c r="U233" s="17"/>
      <c r="V233" s="17"/>
    </row>
    <row r="234" spans="1:22" ht="17" x14ac:dyDescent="0.2">
      <c r="A234" s="5" t="s">
        <v>910</v>
      </c>
      <c r="B234" s="5">
        <v>1.45</v>
      </c>
      <c r="C234" s="5" t="s">
        <v>911</v>
      </c>
      <c r="D234" s="5" t="str">
        <f t="shared" si="11"/>
        <v>May 2021</v>
      </c>
      <c r="E234" s="1">
        <f t="shared" si="12"/>
        <v>2021</v>
      </c>
      <c r="F234" s="5" t="s">
        <v>17</v>
      </c>
      <c r="G234" s="5" t="s">
        <v>31</v>
      </c>
      <c r="J234" s="1"/>
      <c r="M234" s="1"/>
      <c r="P234" s="5" t="s">
        <v>31</v>
      </c>
      <c r="U234" s="17"/>
      <c r="V234" s="17"/>
    </row>
    <row r="235" spans="1:22" ht="17" x14ac:dyDescent="0.2">
      <c r="A235" s="5" t="s">
        <v>925</v>
      </c>
      <c r="B235" s="5">
        <v>1.4</v>
      </c>
      <c r="C235" s="5" t="s">
        <v>926</v>
      </c>
      <c r="D235" s="5" t="str">
        <f t="shared" si="11"/>
        <v>March 2021</v>
      </c>
      <c r="E235" s="1">
        <f t="shared" si="12"/>
        <v>2021</v>
      </c>
      <c r="F235" s="5" t="s">
        <v>12</v>
      </c>
      <c r="G235" s="5" t="s">
        <v>31</v>
      </c>
      <c r="J235" s="1"/>
      <c r="M235" s="1"/>
      <c r="P235" s="5" t="s">
        <v>31</v>
      </c>
      <c r="U235" s="17"/>
      <c r="V235" s="17"/>
    </row>
    <row r="236" spans="1:22" ht="17" x14ac:dyDescent="0.2">
      <c r="A236" s="5" t="s">
        <v>935</v>
      </c>
      <c r="B236" s="5">
        <v>1.4</v>
      </c>
      <c r="C236" s="5" t="s">
        <v>936</v>
      </c>
      <c r="D236" s="5" t="str">
        <f t="shared" si="11"/>
        <v>December 2021</v>
      </c>
      <c r="E236" s="1">
        <f t="shared" si="12"/>
        <v>2021</v>
      </c>
      <c r="F236" s="5" t="s">
        <v>239</v>
      </c>
      <c r="G236" s="5" t="s">
        <v>31</v>
      </c>
      <c r="J236" s="1"/>
      <c r="M236" s="1"/>
      <c r="P236" s="5" t="s">
        <v>31</v>
      </c>
      <c r="U236" s="17"/>
      <c r="V236" s="17"/>
    </row>
    <row r="237" spans="1:22" ht="17" x14ac:dyDescent="0.2">
      <c r="A237" s="5" t="s">
        <v>939</v>
      </c>
      <c r="B237" s="5">
        <v>1.4</v>
      </c>
      <c r="C237" s="5" t="s">
        <v>940</v>
      </c>
      <c r="D237" s="5" t="str">
        <f t="shared" si="11"/>
        <v>October 2021</v>
      </c>
      <c r="E237" s="1">
        <f t="shared" si="12"/>
        <v>2021</v>
      </c>
      <c r="F237" s="5" t="s">
        <v>270</v>
      </c>
      <c r="G237" s="5" t="s">
        <v>31</v>
      </c>
      <c r="J237" s="1"/>
      <c r="M237" s="1"/>
      <c r="P237" s="5" t="s">
        <v>31</v>
      </c>
      <c r="U237" s="17"/>
      <c r="V237" s="17"/>
    </row>
    <row r="238" spans="1:22" ht="17" x14ac:dyDescent="0.2">
      <c r="A238" s="5" t="s">
        <v>951</v>
      </c>
      <c r="B238" s="5">
        <v>1.33</v>
      </c>
      <c r="C238" s="5" t="s">
        <v>952</v>
      </c>
      <c r="D238" s="5" t="str">
        <f t="shared" si="11"/>
        <v>August 2021</v>
      </c>
      <c r="E238" s="1">
        <f t="shared" si="12"/>
        <v>2021</v>
      </c>
      <c r="G238" s="5" t="s">
        <v>31</v>
      </c>
      <c r="J238" s="1"/>
      <c r="M238" s="1"/>
      <c r="P238" s="5" t="s">
        <v>31</v>
      </c>
      <c r="U238" s="17"/>
      <c r="V238" s="17"/>
    </row>
    <row r="239" spans="1:22" ht="17" x14ac:dyDescent="0.2">
      <c r="A239" s="5" t="s">
        <v>993</v>
      </c>
      <c r="B239" s="5">
        <v>1.2</v>
      </c>
      <c r="C239" s="5" t="s">
        <v>994</v>
      </c>
      <c r="D239" s="5" t="str">
        <f t="shared" si="11"/>
        <v>January 2022</v>
      </c>
      <c r="E239" s="1">
        <f t="shared" si="12"/>
        <v>2022</v>
      </c>
      <c r="F239" s="5" t="s">
        <v>995</v>
      </c>
      <c r="G239" s="5" t="s">
        <v>31</v>
      </c>
      <c r="J239" s="1"/>
      <c r="M239" s="1"/>
      <c r="P239" s="5" t="s">
        <v>31</v>
      </c>
      <c r="U239" s="17"/>
      <c r="V239" s="17"/>
    </row>
    <row r="240" spans="1:22" ht="17" x14ac:dyDescent="0.2">
      <c r="A240" s="5" t="s">
        <v>1009</v>
      </c>
      <c r="B240" s="5">
        <v>1.2</v>
      </c>
      <c r="C240" s="5" t="s">
        <v>1010</v>
      </c>
      <c r="D240" s="5" t="str">
        <f t="shared" si="11"/>
        <v>October 2021</v>
      </c>
      <c r="E240" s="1">
        <f t="shared" si="12"/>
        <v>2021</v>
      </c>
      <c r="F240" s="5" t="s">
        <v>96</v>
      </c>
      <c r="G240" s="5" t="s">
        <v>31</v>
      </c>
      <c r="J240" s="1"/>
      <c r="M240" s="1"/>
      <c r="P240" s="5" t="s">
        <v>31</v>
      </c>
      <c r="U240" s="17"/>
      <c r="V240" s="17"/>
    </row>
    <row r="241" spans="1:22" ht="17" x14ac:dyDescent="0.2">
      <c r="A241" s="5" t="s">
        <v>1018</v>
      </c>
      <c r="B241" s="5">
        <v>1.2</v>
      </c>
      <c r="C241" s="5" t="s">
        <v>1019</v>
      </c>
      <c r="D241" s="5" t="str">
        <f t="shared" si="11"/>
        <v>July 2021</v>
      </c>
      <c r="E241" s="1">
        <f t="shared" si="12"/>
        <v>2021</v>
      </c>
      <c r="F241" s="5" t="s">
        <v>96</v>
      </c>
      <c r="G241" s="5" t="s">
        <v>31</v>
      </c>
      <c r="J241" s="1"/>
      <c r="M241" s="1"/>
      <c r="P241" s="5" t="s">
        <v>31</v>
      </c>
      <c r="U241" s="17"/>
      <c r="V241" s="17"/>
    </row>
    <row r="242" spans="1:22" ht="17" x14ac:dyDescent="0.2">
      <c r="A242" s="5" t="s">
        <v>1022</v>
      </c>
      <c r="B242" s="5">
        <v>1.2</v>
      </c>
      <c r="C242" s="5" t="s">
        <v>1023</v>
      </c>
      <c r="D242" s="5" t="str">
        <f t="shared" si="11"/>
        <v>February 2020</v>
      </c>
      <c r="E242" s="1">
        <f t="shared" si="12"/>
        <v>2020</v>
      </c>
      <c r="F242" s="5" t="s">
        <v>10</v>
      </c>
      <c r="G242" s="5" t="s">
        <v>31</v>
      </c>
      <c r="J242" s="1"/>
      <c r="M242" s="1"/>
      <c r="P242" s="5" t="s">
        <v>31</v>
      </c>
      <c r="U242" s="17"/>
      <c r="V242" s="17"/>
    </row>
    <row r="243" spans="1:22" ht="17" x14ac:dyDescent="0.2">
      <c r="A243" s="5" t="s">
        <v>1035</v>
      </c>
      <c r="B243" s="5">
        <v>1.2</v>
      </c>
      <c r="C243" s="5" t="s">
        <v>1036</v>
      </c>
      <c r="D243" s="5" t="str">
        <f t="shared" si="11"/>
        <v>August 2021</v>
      </c>
      <c r="E243" s="1">
        <f t="shared" si="12"/>
        <v>2021</v>
      </c>
      <c r="F243" s="5" t="s">
        <v>120</v>
      </c>
      <c r="G243" s="5" t="s">
        <v>31</v>
      </c>
      <c r="J243" s="1"/>
      <c r="M243" s="1"/>
      <c r="P243" s="5" t="s">
        <v>31</v>
      </c>
      <c r="U243" s="17"/>
      <c r="V243" s="17"/>
    </row>
    <row r="244" spans="1:22" ht="17" x14ac:dyDescent="0.2">
      <c r="A244" s="5" t="s">
        <v>1037</v>
      </c>
      <c r="B244" s="5">
        <v>1.2</v>
      </c>
      <c r="C244" s="5" t="s">
        <v>1038</v>
      </c>
      <c r="D244" s="5" t="str">
        <f t="shared" si="11"/>
        <v>November 2021</v>
      </c>
      <c r="E244" s="1">
        <f t="shared" si="12"/>
        <v>2021</v>
      </c>
      <c r="F244" s="5" t="s">
        <v>10</v>
      </c>
      <c r="G244" s="5" t="s">
        <v>31</v>
      </c>
      <c r="J244" s="1"/>
      <c r="M244" s="1"/>
      <c r="P244" s="5" t="s">
        <v>31</v>
      </c>
      <c r="U244" s="17"/>
      <c r="V244" s="17"/>
    </row>
    <row r="245" spans="1:22" ht="17" x14ac:dyDescent="0.2">
      <c r="A245" s="5" t="s">
        <v>1042</v>
      </c>
      <c r="B245" s="5">
        <v>1.2</v>
      </c>
      <c r="C245" s="5" t="s">
        <v>1043</v>
      </c>
      <c r="D245" s="5" t="str">
        <f t="shared" si="11"/>
        <v>August 2021</v>
      </c>
      <c r="E245" s="1">
        <f t="shared" si="12"/>
        <v>2021</v>
      </c>
      <c r="F245" s="5" t="s">
        <v>30</v>
      </c>
      <c r="G245" s="5" t="s">
        <v>31</v>
      </c>
      <c r="J245" s="1"/>
      <c r="M245" s="1"/>
      <c r="P245" s="5" t="s">
        <v>31</v>
      </c>
      <c r="U245" s="17"/>
      <c r="V245" s="17"/>
    </row>
    <row r="246" spans="1:22" ht="17" x14ac:dyDescent="0.2">
      <c r="A246" s="5" t="s">
        <v>1048</v>
      </c>
      <c r="B246" s="5">
        <v>1.1000000000000001</v>
      </c>
      <c r="C246" s="5" t="s">
        <v>1049</v>
      </c>
      <c r="D246" s="5" t="str">
        <f t="shared" si="11"/>
        <v>October 2021</v>
      </c>
      <c r="E246" s="1">
        <f t="shared" si="12"/>
        <v>2021</v>
      </c>
      <c r="F246" s="5" t="s">
        <v>372</v>
      </c>
      <c r="G246" s="5" t="s">
        <v>31</v>
      </c>
      <c r="J246" s="1"/>
      <c r="M246" s="1"/>
      <c r="P246" s="5" t="s">
        <v>31</v>
      </c>
      <c r="U246" s="17"/>
      <c r="V246" s="17"/>
    </row>
    <row r="247" spans="1:22" ht="17" x14ac:dyDescent="0.2">
      <c r="A247" s="5" t="s">
        <v>1050</v>
      </c>
      <c r="B247" s="5">
        <v>1.1000000000000001</v>
      </c>
      <c r="C247" s="5" t="s">
        <v>1051</v>
      </c>
      <c r="D247" s="5" t="str">
        <f t="shared" si="11"/>
        <v>September 2021</v>
      </c>
      <c r="E247" s="1">
        <f t="shared" si="12"/>
        <v>2021</v>
      </c>
      <c r="G247" s="5" t="s">
        <v>31</v>
      </c>
      <c r="J247" s="1"/>
      <c r="M247" s="1"/>
      <c r="P247" s="5" t="s">
        <v>31</v>
      </c>
      <c r="U247" s="17"/>
      <c r="V247" s="17"/>
    </row>
    <row r="248" spans="1:22" ht="17" x14ac:dyDescent="0.2">
      <c r="A248" s="5" t="s">
        <v>1055</v>
      </c>
      <c r="B248" s="5">
        <v>1.1000000000000001</v>
      </c>
      <c r="C248" s="5" t="s">
        <v>1056</v>
      </c>
      <c r="D248" s="5" t="str">
        <f t="shared" si="11"/>
        <v>August 2021</v>
      </c>
      <c r="E248" s="1">
        <f t="shared" si="12"/>
        <v>2021</v>
      </c>
      <c r="F248" s="5" t="s">
        <v>65</v>
      </c>
      <c r="G248" s="5" t="s">
        <v>31</v>
      </c>
      <c r="J248" s="1"/>
      <c r="M248" s="1"/>
      <c r="P248" s="5" t="s">
        <v>31</v>
      </c>
      <c r="U248" s="17"/>
      <c r="V248" s="17"/>
    </row>
    <row r="249" spans="1:22" ht="17" x14ac:dyDescent="0.2">
      <c r="A249" s="5" t="s">
        <v>1057</v>
      </c>
      <c r="B249" s="5">
        <v>1.1000000000000001</v>
      </c>
      <c r="C249" s="5" t="s">
        <v>1058</v>
      </c>
      <c r="D249" s="5" t="str">
        <f t="shared" si="11"/>
        <v>June 2022</v>
      </c>
      <c r="E249" s="1">
        <f t="shared" si="12"/>
        <v>2022</v>
      </c>
      <c r="F249" s="5" t="s">
        <v>1059</v>
      </c>
      <c r="G249" s="5" t="s">
        <v>31</v>
      </c>
      <c r="J249" s="1"/>
      <c r="M249" s="1"/>
      <c r="P249" s="5" t="s">
        <v>31</v>
      </c>
      <c r="U249" s="17"/>
      <c r="V249" s="17"/>
    </row>
    <row r="250" spans="1:22" ht="17" x14ac:dyDescent="0.2">
      <c r="A250" s="5" t="s">
        <v>1060</v>
      </c>
      <c r="B250" s="5">
        <v>1.1000000000000001</v>
      </c>
      <c r="C250" s="5" t="s">
        <v>1061</v>
      </c>
      <c r="D250" s="5" t="str">
        <f t="shared" si="11"/>
        <v>December 2021</v>
      </c>
      <c r="E250" s="1">
        <f t="shared" si="12"/>
        <v>2021</v>
      </c>
      <c r="G250" s="5" t="s">
        <v>31</v>
      </c>
      <c r="J250" s="1"/>
      <c r="M250" s="1"/>
      <c r="P250" s="5" t="s">
        <v>31</v>
      </c>
      <c r="U250" s="17"/>
      <c r="V250" s="17"/>
    </row>
    <row r="251" spans="1:22" ht="17" x14ac:dyDescent="0.2">
      <c r="A251" s="5" t="s">
        <v>1080</v>
      </c>
      <c r="B251" s="5">
        <v>1.05</v>
      </c>
      <c r="C251" s="5" t="s">
        <v>1081</v>
      </c>
      <c r="D251" s="5" t="str">
        <f t="shared" si="11"/>
        <v>October 2019</v>
      </c>
      <c r="E251" s="1">
        <f t="shared" si="12"/>
        <v>2019</v>
      </c>
      <c r="F251" s="5" t="s">
        <v>33</v>
      </c>
      <c r="G251" s="5" t="s">
        <v>31</v>
      </c>
      <c r="J251" s="1"/>
      <c r="M251" s="1"/>
      <c r="P251" s="5" t="s">
        <v>31</v>
      </c>
      <c r="U251" s="17"/>
      <c r="V251" s="17"/>
    </row>
    <row r="252" spans="1:22" ht="17" x14ac:dyDescent="0.2">
      <c r="A252" s="5" t="s">
        <v>1117</v>
      </c>
      <c r="B252" s="5">
        <v>1</v>
      </c>
      <c r="C252" s="5" t="s">
        <v>1118</v>
      </c>
      <c r="D252" s="5" t="str">
        <f t="shared" si="11"/>
        <v>July 2021</v>
      </c>
      <c r="E252" s="1">
        <f t="shared" si="12"/>
        <v>2021</v>
      </c>
      <c r="F252" s="5" t="s">
        <v>33</v>
      </c>
      <c r="G252" s="5" t="s">
        <v>31</v>
      </c>
      <c r="J252" s="1"/>
      <c r="M252" s="1"/>
      <c r="P252" s="5" t="s">
        <v>31</v>
      </c>
      <c r="U252" s="17"/>
      <c r="V252" s="17"/>
    </row>
    <row r="253" spans="1:22" ht="17" x14ac:dyDescent="0.2">
      <c r="A253" s="5" t="s">
        <v>1171</v>
      </c>
      <c r="B253" s="5">
        <v>1</v>
      </c>
      <c r="C253" s="5" t="s">
        <v>1172</v>
      </c>
      <c r="D253" s="5" t="str">
        <f t="shared" si="11"/>
        <v>December 2020</v>
      </c>
      <c r="E253" s="1">
        <f t="shared" si="12"/>
        <v>2020</v>
      </c>
      <c r="F253" s="5" t="s">
        <v>70</v>
      </c>
      <c r="G253" s="5" t="s">
        <v>31</v>
      </c>
      <c r="J253" s="1"/>
      <c r="M253" s="1"/>
      <c r="P253" s="5" t="s">
        <v>31</v>
      </c>
      <c r="U253" s="17"/>
      <c r="V253" s="17"/>
    </row>
    <row r="254" spans="1:22" ht="17" x14ac:dyDescent="0.2">
      <c r="A254" s="5" t="s">
        <v>1182</v>
      </c>
      <c r="B254" s="5">
        <v>1</v>
      </c>
      <c r="C254" s="5" t="s">
        <v>1183</v>
      </c>
      <c r="D254" s="5" t="str">
        <f t="shared" si="11"/>
        <v>June 2021</v>
      </c>
      <c r="E254" s="1">
        <f t="shared" si="12"/>
        <v>2021</v>
      </c>
      <c r="F254" s="5" t="s">
        <v>20</v>
      </c>
      <c r="G254" s="5" t="s">
        <v>31</v>
      </c>
      <c r="J254" s="1"/>
      <c r="M254" s="1"/>
      <c r="P254" s="5" t="s">
        <v>31</v>
      </c>
      <c r="U254" s="17"/>
      <c r="V254" s="17"/>
    </row>
    <row r="255" spans="1:22" ht="17" x14ac:dyDescent="0.2">
      <c r="A255" s="5" t="s">
        <v>1207</v>
      </c>
      <c r="B255" s="5">
        <v>1</v>
      </c>
      <c r="C255" s="5" t="s">
        <v>1208</v>
      </c>
      <c r="D255" s="5" t="str">
        <f t="shared" si="11"/>
        <v>May 2017</v>
      </c>
      <c r="E255" s="1">
        <f t="shared" si="12"/>
        <v>2017</v>
      </c>
      <c r="F255" s="5" t="s">
        <v>4</v>
      </c>
      <c r="G255" s="5" t="s">
        <v>31</v>
      </c>
      <c r="J255" s="1"/>
      <c r="M255" s="1"/>
      <c r="P255" s="5" t="s">
        <v>31</v>
      </c>
      <c r="U255" s="17"/>
      <c r="V255" s="17"/>
    </row>
    <row r="256" spans="1:22" ht="17" x14ac:dyDescent="0.2">
      <c r="A256" s="5" t="s">
        <v>1224</v>
      </c>
      <c r="B256" s="5">
        <v>1</v>
      </c>
      <c r="C256" s="5" t="s">
        <v>1225</v>
      </c>
      <c r="D256" s="5" t="str">
        <f t="shared" si="11"/>
        <v>October 2021</v>
      </c>
      <c r="E256" s="1">
        <f t="shared" si="12"/>
        <v>2021</v>
      </c>
      <c r="F256" s="5" t="s">
        <v>20</v>
      </c>
      <c r="G256" s="5" t="s">
        <v>31</v>
      </c>
      <c r="J256" s="1"/>
      <c r="M256" s="1"/>
      <c r="P256" s="5" t="s">
        <v>31</v>
      </c>
      <c r="U256" s="17"/>
      <c r="V256" s="17"/>
    </row>
    <row r="257" spans="1:22" ht="17" x14ac:dyDescent="0.2">
      <c r="A257" s="5" t="s">
        <v>1252</v>
      </c>
      <c r="B257" s="5">
        <v>1</v>
      </c>
      <c r="C257" s="5" t="s">
        <v>1253</v>
      </c>
      <c r="D257" s="5" t="str">
        <f t="shared" si="11"/>
        <v>November 2021</v>
      </c>
      <c r="E257" s="1">
        <f t="shared" si="12"/>
        <v>2021</v>
      </c>
      <c r="F257" s="5" t="s">
        <v>10</v>
      </c>
      <c r="G257" s="5" t="s">
        <v>31</v>
      </c>
      <c r="J257" s="1"/>
      <c r="M257" s="1"/>
      <c r="P257" s="5" t="s">
        <v>31</v>
      </c>
      <c r="U257" s="17"/>
      <c r="V257" s="17"/>
    </row>
    <row r="258" spans="1:22" ht="17" x14ac:dyDescent="0.2">
      <c r="A258" s="5" t="s">
        <v>1257</v>
      </c>
      <c r="B258" s="5">
        <v>1</v>
      </c>
      <c r="C258" s="5" t="s">
        <v>1258</v>
      </c>
      <c r="D258" s="5" t="str">
        <f t="shared" ref="D258:D276" si="13">LEFT(C258,FIND("[",C258&amp;"[")-1)</f>
        <v>October 2021</v>
      </c>
      <c r="E258" s="1">
        <f t="shared" si="12"/>
        <v>2021</v>
      </c>
      <c r="F258" s="5" t="s">
        <v>17</v>
      </c>
      <c r="G258" s="5" t="s">
        <v>31</v>
      </c>
      <c r="J258" s="1"/>
      <c r="M258" s="1"/>
      <c r="P258" s="5" t="s">
        <v>31</v>
      </c>
      <c r="U258" s="17"/>
      <c r="V258" s="17"/>
    </row>
    <row r="259" spans="1:22" ht="17" x14ac:dyDescent="0.2">
      <c r="A259" s="5" t="s">
        <v>1274</v>
      </c>
      <c r="B259" s="5">
        <v>1</v>
      </c>
      <c r="C259" s="5" t="s">
        <v>1275</v>
      </c>
      <c r="D259" s="5" t="str">
        <f t="shared" si="13"/>
        <v>November 2021</v>
      </c>
      <c r="E259" s="1">
        <f t="shared" ref="E259:E322" si="14">YEAR(D259)</f>
        <v>2021</v>
      </c>
      <c r="G259" s="5" t="s">
        <v>31</v>
      </c>
      <c r="J259" s="1"/>
      <c r="M259" s="1"/>
      <c r="P259" s="5" t="s">
        <v>31</v>
      </c>
      <c r="U259" s="17"/>
      <c r="V259" s="17"/>
    </row>
    <row r="260" spans="1:22" ht="17" x14ac:dyDescent="0.2">
      <c r="A260" s="5" t="s">
        <v>1328</v>
      </c>
      <c r="B260" s="5">
        <v>1</v>
      </c>
      <c r="C260" s="5" t="s">
        <v>1329</v>
      </c>
      <c r="D260" s="5" t="str">
        <f t="shared" si="13"/>
        <v>November 2021</v>
      </c>
      <c r="E260" s="1">
        <f t="shared" si="14"/>
        <v>2021</v>
      </c>
      <c r="F260" s="5" t="s">
        <v>17</v>
      </c>
      <c r="G260" s="5" t="s">
        <v>31</v>
      </c>
      <c r="J260" s="1"/>
      <c r="M260" s="1"/>
      <c r="P260" s="5" t="s">
        <v>31</v>
      </c>
      <c r="U260" s="17"/>
      <c r="V260" s="17"/>
    </row>
    <row r="261" spans="1:22" ht="17" x14ac:dyDescent="0.2">
      <c r="A261" s="5" t="s">
        <v>1334</v>
      </c>
      <c r="B261" s="5">
        <v>1</v>
      </c>
      <c r="C261" s="5" t="s">
        <v>1335</v>
      </c>
      <c r="D261" s="5" t="str">
        <f t="shared" si="13"/>
        <v>May 2017</v>
      </c>
      <c r="E261" s="1">
        <f t="shared" si="14"/>
        <v>2017</v>
      </c>
      <c r="F261" s="5" t="s">
        <v>10</v>
      </c>
      <c r="G261" s="5" t="s">
        <v>31</v>
      </c>
      <c r="J261" s="1"/>
      <c r="M261" s="1"/>
      <c r="P261" s="5" t="s">
        <v>31</v>
      </c>
      <c r="U261" s="17"/>
      <c r="V261" s="17"/>
    </row>
    <row r="262" spans="1:22" ht="17" x14ac:dyDescent="0.2">
      <c r="A262" s="5" t="s">
        <v>1370</v>
      </c>
      <c r="B262" s="5">
        <v>1</v>
      </c>
      <c r="C262" s="5" t="s">
        <v>1371</v>
      </c>
      <c r="D262" s="5" t="str">
        <f t="shared" si="13"/>
        <v>September 2021</v>
      </c>
      <c r="E262" s="1">
        <f t="shared" si="14"/>
        <v>2021</v>
      </c>
      <c r="F262" s="5" t="s">
        <v>30</v>
      </c>
      <c r="G262" s="5" t="s">
        <v>31</v>
      </c>
      <c r="J262" s="1"/>
      <c r="M262" s="1"/>
      <c r="P262" s="5" t="s">
        <v>31</v>
      </c>
      <c r="U262" s="17"/>
      <c r="V262" s="17"/>
    </row>
    <row r="263" spans="1:22" ht="17" x14ac:dyDescent="0.2">
      <c r="A263" s="5" t="s">
        <v>1375</v>
      </c>
      <c r="B263" s="5">
        <v>1</v>
      </c>
      <c r="C263" s="5" t="s">
        <v>1376</v>
      </c>
      <c r="D263" s="5" t="str">
        <f t="shared" si="13"/>
        <v>December 2020</v>
      </c>
      <c r="E263" s="1">
        <f t="shared" si="14"/>
        <v>2020</v>
      </c>
      <c r="F263" s="5" t="s">
        <v>47</v>
      </c>
      <c r="G263" s="5" t="s">
        <v>31</v>
      </c>
      <c r="J263" s="1"/>
      <c r="M263" s="1"/>
      <c r="P263" s="5" t="s">
        <v>31</v>
      </c>
      <c r="U263" s="17"/>
      <c r="V263" s="17"/>
    </row>
    <row r="264" spans="1:22" ht="17" x14ac:dyDescent="0.2">
      <c r="A264" s="5" t="s">
        <v>1428</v>
      </c>
      <c r="B264" s="5">
        <v>1.1000000000000001</v>
      </c>
      <c r="C264" s="5" t="s">
        <v>1429</v>
      </c>
      <c r="D264" s="5" t="str">
        <f t="shared" si="13"/>
        <v>June 2022</v>
      </c>
      <c r="E264" s="1">
        <f t="shared" si="14"/>
        <v>2022</v>
      </c>
      <c r="F264" s="5" t="s">
        <v>30</v>
      </c>
      <c r="G264" s="5" t="s">
        <v>31</v>
      </c>
      <c r="J264" s="1"/>
      <c r="M264" s="1"/>
      <c r="P264" s="5" t="s">
        <v>31</v>
      </c>
      <c r="U264" s="17"/>
      <c r="V264" s="17"/>
    </row>
    <row r="265" spans="1:22" ht="17" x14ac:dyDescent="0.2">
      <c r="A265" s="5" t="s">
        <v>1430</v>
      </c>
      <c r="B265" s="5">
        <v>1.4</v>
      </c>
      <c r="C265" s="5" t="s">
        <v>1431</v>
      </c>
      <c r="D265" s="5" t="str">
        <f t="shared" si="13"/>
        <v>July 2022</v>
      </c>
      <c r="E265" s="1">
        <f t="shared" si="14"/>
        <v>2022</v>
      </c>
      <c r="F265" s="5" t="s">
        <v>17</v>
      </c>
      <c r="G265" s="5" t="s">
        <v>31</v>
      </c>
      <c r="J265" s="1"/>
      <c r="M265" s="1"/>
      <c r="P265" s="5" t="s">
        <v>31</v>
      </c>
      <c r="U265" s="17"/>
      <c r="V265" s="17"/>
    </row>
    <row r="266" spans="1:22" ht="17" x14ac:dyDescent="0.2">
      <c r="A266" s="5" t="s">
        <v>1432</v>
      </c>
      <c r="B266" s="5">
        <v>1.5</v>
      </c>
      <c r="C266" s="5" t="s">
        <v>1433</v>
      </c>
      <c r="D266" s="5" t="str">
        <f t="shared" si="13"/>
        <v>July 2022</v>
      </c>
      <c r="E266" s="1">
        <f t="shared" si="14"/>
        <v>2022</v>
      </c>
      <c r="F266" s="5" t="s">
        <v>47</v>
      </c>
      <c r="G266" s="5" t="s">
        <v>31</v>
      </c>
      <c r="J266" s="1"/>
      <c r="M266" s="1"/>
      <c r="P266" s="5" t="s">
        <v>31</v>
      </c>
      <c r="U266" s="17"/>
      <c r="V266" s="17"/>
    </row>
    <row r="267" spans="1:22" ht="17" x14ac:dyDescent="0.2">
      <c r="A267" s="5" t="s">
        <v>1264</v>
      </c>
      <c r="B267" s="5">
        <v>1</v>
      </c>
      <c r="C267" s="5" t="s">
        <v>1265</v>
      </c>
      <c r="D267" s="5" t="str">
        <f t="shared" si="13"/>
        <v>May 2021</v>
      </c>
      <c r="E267" s="1">
        <f t="shared" si="14"/>
        <v>2021</v>
      </c>
      <c r="F267" s="5" t="s">
        <v>10</v>
      </c>
      <c r="G267" s="5" t="s">
        <v>31</v>
      </c>
      <c r="H267" s="5" t="s">
        <v>1490</v>
      </c>
      <c r="J267" s="1"/>
      <c r="M267" s="1"/>
      <c r="P267" s="5" t="s">
        <v>1489</v>
      </c>
      <c r="Q267" s="5" t="s">
        <v>1490</v>
      </c>
      <c r="U267" s="17"/>
      <c r="V267" s="17"/>
    </row>
    <row r="268" spans="1:22" ht="17" x14ac:dyDescent="0.2">
      <c r="A268" s="5" t="s">
        <v>240</v>
      </c>
      <c r="B268" s="5">
        <v>5.6</v>
      </c>
      <c r="C268" s="5" t="s">
        <v>241</v>
      </c>
      <c r="D268" s="5" t="str">
        <f t="shared" si="13"/>
        <v>August 2021</v>
      </c>
      <c r="E268" s="1">
        <f t="shared" si="14"/>
        <v>2021</v>
      </c>
      <c r="F268" s="5" t="s">
        <v>120</v>
      </c>
      <c r="G268" s="5" t="s">
        <v>31</v>
      </c>
      <c r="H268" s="5" t="s">
        <v>1459</v>
      </c>
      <c r="J268" s="1"/>
      <c r="M268" s="1"/>
      <c r="P268" s="5" t="s">
        <v>1489</v>
      </c>
      <c r="Q268" s="5" t="s">
        <v>1459</v>
      </c>
      <c r="U268" s="17"/>
      <c r="V268" s="17"/>
    </row>
    <row r="269" spans="1:22" ht="17" x14ac:dyDescent="0.2">
      <c r="A269" s="5" t="s">
        <v>538</v>
      </c>
      <c r="B269" s="5">
        <v>2.8</v>
      </c>
      <c r="C269" s="5" t="s">
        <v>539</v>
      </c>
      <c r="D269" s="5" t="str">
        <f t="shared" si="13"/>
        <v>March 2021</v>
      </c>
      <c r="E269" s="1">
        <f t="shared" si="14"/>
        <v>2021</v>
      </c>
      <c r="F269" s="5" t="s">
        <v>22</v>
      </c>
      <c r="G269" s="5" t="s">
        <v>31</v>
      </c>
      <c r="H269" s="5" t="s">
        <v>1459</v>
      </c>
      <c r="J269" s="1"/>
      <c r="M269" s="1"/>
      <c r="P269" s="5" t="s">
        <v>1489</v>
      </c>
      <c r="Q269" s="5" t="s">
        <v>1459</v>
      </c>
      <c r="U269" s="17"/>
      <c r="V269" s="17"/>
    </row>
    <row r="270" spans="1:22" ht="17" x14ac:dyDescent="0.2">
      <c r="A270" s="5" t="s">
        <v>695</v>
      </c>
      <c r="B270" s="5">
        <v>2</v>
      </c>
      <c r="C270" s="5" t="s">
        <v>696</v>
      </c>
      <c r="D270" s="5" t="str">
        <f t="shared" si="13"/>
        <v>April 2021</v>
      </c>
      <c r="E270" s="1">
        <f t="shared" si="14"/>
        <v>2021</v>
      </c>
      <c r="F270" s="5" t="s">
        <v>697</v>
      </c>
      <c r="G270" s="5" t="s">
        <v>31</v>
      </c>
      <c r="H270" s="5" t="s">
        <v>1459</v>
      </c>
      <c r="J270" s="1"/>
      <c r="M270" s="1"/>
      <c r="P270" s="5" t="s">
        <v>1489</v>
      </c>
      <c r="Q270" s="5" t="s">
        <v>1459</v>
      </c>
      <c r="U270" s="17"/>
      <c r="V270" s="17"/>
    </row>
    <row r="271" spans="1:22" ht="17" x14ac:dyDescent="0.2">
      <c r="A271" s="5" t="s">
        <v>880</v>
      </c>
      <c r="B271" s="5">
        <v>1.5</v>
      </c>
      <c r="C271" s="5" t="s">
        <v>881</v>
      </c>
      <c r="D271" s="5" t="str">
        <f t="shared" si="13"/>
        <v>February 2013</v>
      </c>
      <c r="E271" s="1">
        <f t="shared" si="14"/>
        <v>2013</v>
      </c>
      <c r="F271" s="5" t="s">
        <v>882</v>
      </c>
      <c r="G271" s="5" t="s">
        <v>31</v>
      </c>
      <c r="H271" s="5" t="s">
        <v>1459</v>
      </c>
      <c r="J271" s="1"/>
      <c r="M271" s="1"/>
      <c r="P271" s="5" t="s">
        <v>1489</v>
      </c>
      <c r="Q271" s="5" t="s">
        <v>1459</v>
      </c>
      <c r="U271" s="17"/>
      <c r="V271" s="17"/>
    </row>
    <row r="272" spans="1:22" ht="17" x14ac:dyDescent="0.2">
      <c r="A272" s="5" t="s">
        <v>918</v>
      </c>
      <c r="B272" s="5">
        <v>1.4</v>
      </c>
      <c r="C272" s="5" t="s">
        <v>919</v>
      </c>
      <c r="D272" s="5" t="str">
        <f t="shared" si="13"/>
        <v>April 2021</v>
      </c>
      <c r="E272" s="1">
        <f t="shared" si="14"/>
        <v>2021</v>
      </c>
      <c r="F272" s="5" t="s">
        <v>17</v>
      </c>
      <c r="G272" s="5" t="s">
        <v>31</v>
      </c>
      <c r="H272" s="5" t="s">
        <v>1459</v>
      </c>
      <c r="J272" s="1"/>
      <c r="M272" s="1"/>
      <c r="P272" s="5" t="s">
        <v>1489</v>
      </c>
      <c r="Q272" s="5" t="s">
        <v>1459</v>
      </c>
      <c r="U272" s="17"/>
      <c r="V272" s="17"/>
    </row>
    <row r="273" spans="1:22" ht="17" x14ac:dyDescent="0.2">
      <c r="A273" s="5" t="s">
        <v>927</v>
      </c>
      <c r="B273" s="5">
        <v>1.4</v>
      </c>
      <c r="C273" s="5" t="s">
        <v>928</v>
      </c>
      <c r="D273" s="5" t="str">
        <f t="shared" si="13"/>
        <v>April 2021</v>
      </c>
      <c r="E273" s="1">
        <f t="shared" si="14"/>
        <v>2021</v>
      </c>
      <c r="F273" s="5" t="s">
        <v>360</v>
      </c>
      <c r="G273" s="5" t="s">
        <v>31</v>
      </c>
      <c r="H273" s="5" t="s">
        <v>1459</v>
      </c>
      <c r="J273" s="1"/>
      <c r="M273" s="1"/>
      <c r="P273" s="5" t="s">
        <v>1489</v>
      </c>
      <c r="Q273" s="5" t="s">
        <v>1459</v>
      </c>
      <c r="U273" s="17"/>
      <c r="V273" s="17"/>
    </row>
    <row r="274" spans="1:22" ht="17" x14ac:dyDescent="0.2">
      <c r="A274" s="5" t="s">
        <v>962</v>
      </c>
      <c r="B274" s="5">
        <v>1.3</v>
      </c>
      <c r="C274" s="5" t="s">
        <v>963</v>
      </c>
      <c r="D274" s="5" t="str">
        <f t="shared" si="13"/>
        <v>February 2021</v>
      </c>
      <c r="E274" s="1">
        <f t="shared" si="14"/>
        <v>2021</v>
      </c>
      <c r="F274" s="5" t="s">
        <v>964</v>
      </c>
      <c r="G274" s="5" t="s">
        <v>31</v>
      </c>
      <c r="H274" s="5" t="s">
        <v>1459</v>
      </c>
      <c r="J274" s="1"/>
      <c r="M274" s="1"/>
      <c r="P274" s="5" t="s">
        <v>1489</v>
      </c>
      <c r="Q274" s="5" t="s">
        <v>1459</v>
      </c>
      <c r="U274" s="17"/>
      <c r="V274" s="17"/>
    </row>
    <row r="275" spans="1:22" ht="17" x14ac:dyDescent="0.2">
      <c r="A275" s="5" t="s">
        <v>1191</v>
      </c>
      <c r="B275" s="5">
        <v>1</v>
      </c>
      <c r="C275" s="5" t="s">
        <v>1192</v>
      </c>
      <c r="D275" s="5" t="str">
        <f t="shared" si="13"/>
        <v>January 2020</v>
      </c>
      <c r="E275" s="1">
        <f t="shared" si="14"/>
        <v>2020</v>
      </c>
      <c r="F275" s="5" t="s">
        <v>120</v>
      </c>
      <c r="G275" s="5" t="s">
        <v>31</v>
      </c>
      <c r="H275" s="5" t="s">
        <v>1459</v>
      </c>
      <c r="J275" s="1"/>
      <c r="M275" s="1"/>
      <c r="P275" s="5" t="s">
        <v>1489</v>
      </c>
      <c r="Q275" s="5" t="s">
        <v>1459</v>
      </c>
      <c r="U275" s="17"/>
      <c r="V275" s="17"/>
    </row>
    <row r="276" spans="1:22" ht="17" x14ac:dyDescent="0.2">
      <c r="A276" s="5" t="s">
        <v>1400</v>
      </c>
      <c r="B276" s="5">
        <v>1</v>
      </c>
      <c r="C276" s="5" t="s">
        <v>1401</v>
      </c>
      <c r="D276" s="5" t="str">
        <f t="shared" si="13"/>
        <v>December 2020</v>
      </c>
      <c r="E276" s="1">
        <f t="shared" si="14"/>
        <v>2020</v>
      </c>
      <c r="F276" s="5" t="s">
        <v>1402</v>
      </c>
      <c r="G276" s="5" t="s">
        <v>31</v>
      </c>
      <c r="H276" s="5" t="s">
        <v>1459</v>
      </c>
      <c r="J276" s="1"/>
      <c r="M276" s="1"/>
      <c r="P276" s="5" t="s">
        <v>1489</v>
      </c>
      <c r="Q276" s="5" t="s">
        <v>1459</v>
      </c>
      <c r="U276" s="17"/>
      <c r="V276" s="17"/>
    </row>
    <row r="277" spans="1:22" ht="17" x14ac:dyDescent="0.2">
      <c r="A277" s="5" t="s">
        <v>1158</v>
      </c>
      <c r="B277" s="5">
        <v>1</v>
      </c>
      <c r="C277" s="6">
        <v>44562</v>
      </c>
      <c r="D277" s="6">
        <v>44562</v>
      </c>
      <c r="E277" s="1">
        <f t="shared" si="14"/>
        <v>2022</v>
      </c>
      <c r="F277" s="5" t="s">
        <v>70</v>
      </c>
      <c r="G277" s="5" t="s">
        <v>31</v>
      </c>
      <c r="H277" s="5" t="s">
        <v>1459</v>
      </c>
      <c r="J277" s="1"/>
      <c r="M277" s="1"/>
      <c r="P277" s="5" t="s">
        <v>31</v>
      </c>
      <c r="Q277" s="5" t="s">
        <v>1459</v>
      </c>
      <c r="U277" s="17"/>
      <c r="V277" s="17"/>
    </row>
    <row r="278" spans="1:22" ht="17" x14ac:dyDescent="0.2">
      <c r="A278" s="5" t="s">
        <v>32</v>
      </c>
      <c r="B278" s="5">
        <v>20</v>
      </c>
      <c r="C278" s="5" t="s">
        <v>1434</v>
      </c>
      <c r="D278" s="5" t="str">
        <f t="shared" ref="D278:D283" si="15">LEFT(C278,FIND("[",C278&amp;"[")-1)</f>
        <v>June 2022</v>
      </c>
      <c r="E278" s="1">
        <f t="shared" si="14"/>
        <v>2022</v>
      </c>
      <c r="F278" s="5" t="s">
        <v>33</v>
      </c>
      <c r="G278" s="5" t="s">
        <v>34</v>
      </c>
      <c r="J278" s="1"/>
      <c r="M278" s="1"/>
      <c r="P278" s="5" t="s">
        <v>34</v>
      </c>
      <c r="U278" s="17"/>
      <c r="V278" s="17"/>
    </row>
    <row r="279" spans="1:22" ht="17" x14ac:dyDescent="0.2">
      <c r="A279" s="5" t="s">
        <v>472</v>
      </c>
      <c r="B279" s="5">
        <v>3</v>
      </c>
      <c r="C279" s="5" t="s">
        <v>473</v>
      </c>
      <c r="D279" s="5" t="str">
        <f t="shared" si="15"/>
        <v>January 2017</v>
      </c>
      <c r="E279" s="1">
        <f t="shared" si="14"/>
        <v>2017</v>
      </c>
      <c r="F279" s="5" t="s">
        <v>189</v>
      </c>
      <c r="G279" s="5" t="s">
        <v>34</v>
      </c>
      <c r="J279" s="1"/>
      <c r="M279" s="1"/>
      <c r="P279" s="5" t="s">
        <v>34</v>
      </c>
      <c r="U279" s="17"/>
      <c r="V279" s="17"/>
    </row>
    <row r="280" spans="1:22" ht="17" x14ac:dyDescent="0.2">
      <c r="A280" s="5" t="s">
        <v>528</v>
      </c>
      <c r="B280" s="5">
        <v>2.9</v>
      </c>
      <c r="C280" s="5" t="s">
        <v>529</v>
      </c>
      <c r="D280" s="5" t="str">
        <f t="shared" si="15"/>
        <v>March 2019</v>
      </c>
      <c r="E280" s="1">
        <f t="shared" si="14"/>
        <v>2019</v>
      </c>
      <c r="F280" s="5" t="s">
        <v>17</v>
      </c>
      <c r="G280" s="5" t="s">
        <v>34</v>
      </c>
      <c r="J280" s="1"/>
      <c r="M280" s="1"/>
      <c r="P280" s="5" t="s">
        <v>34</v>
      </c>
      <c r="U280" s="17"/>
      <c r="V280" s="17"/>
    </row>
    <row r="281" spans="1:22" ht="17" x14ac:dyDescent="0.2">
      <c r="A281" s="5" t="s">
        <v>735</v>
      </c>
      <c r="B281" s="5">
        <v>2</v>
      </c>
      <c r="C281" s="5" t="s">
        <v>736</v>
      </c>
      <c r="D281" s="5" t="str">
        <f t="shared" si="15"/>
        <v>February 2022</v>
      </c>
      <c r="E281" s="1">
        <f t="shared" si="14"/>
        <v>2022</v>
      </c>
      <c r="F281" s="5" t="s">
        <v>17</v>
      </c>
      <c r="G281" s="5" t="s">
        <v>34</v>
      </c>
      <c r="J281" s="1"/>
      <c r="M281" s="1"/>
      <c r="P281" s="5" t="s">
        <v>34</v>
      </c>
      <c r="U281" s="17"/>
      <c r="V281" s="17"/>
    </row>
    <row r="282" spans="1:22" ht="17" x14ac:dyDescent="0.2">
      <c r="A282" s="5" t="s">
        <v>1091</v>
      </c>
      <c r="B282" s="5">
        <v>1</v>
      </c>
      <c r="C282" s="5" t="s">
        <v>1092</v>
      </c>
      <c r="D282" s="5" t="str">
        <f t="shared" si="15"/>
        <v>December 2021</v>
      </c>
      <c r="E282" s="1">
        <f t="shared" si="14"/>
        <v>2021</v>
      </c>
      <c r="F282" s="5" t="s">
        <v>1093</v>
      </c>
      <c r="G282" s="5" t="s">
        <v>34</v>
      </c>
      <c r="J282" s="1"/>
      <c r="M282" s="1"/>
      <c r="P282" s="5" t="s">
        <v>34</v>
      </c>
      <c r="U282" s="17"/>
      <c r="V282" s="17"/>
    </row>
    <row r="283" spans="1:22" ht="17" x14ac:dyDescent="0.2">
      <c r="A283" s="5" t="s">
        <v>1103</v>
      </c>
      <c r="B283" s="5">
        <v>1</v>
      </c>
      <c r="C283" s="5" t="s">
        <v>1104</v>
      </c>
      <c r="D283" s="5" t="str">
        <f t="shared" si="15"/>
        <v>October 2021</v>
      </c>
      <c r="E283" s="1">
        <f t="shared" si="14"/>
        <v>2021</v>
      </c>
      <c r="F283" s="5" t="s">
        <v>17</v>
      </c>
      <c r="G283" s="5" t="s">
        <v>34</v>
      </c>
      <c r="J283" s="1"/>
      <c r="M283" s="1"/>
      <c r="P283" s="5" t="s">
        <v>34</v>
      </c>
      <c r="U283" s="17"/>
      <c r="V283" s="17"/>
    </row>
    <row r="284" spans="1:22" ht="17" x14ac:dyDescent="0.2">
      <c r="A284" s="5" t="s">
        <v>1241</v>
      </c>
      <c r="B284" s="5">
        <v>1</v>
      </c>
      <c r="C284" s="6">
        <v>44531</v>
      </c>
      <c r="D284" s="6">
        <v>44531</v>
      </c>
      <c r="E284" s="1">
        <f t="shared" si="14"/>
        <v>2021</v>
      </c>
      <c r="F284" s="5" t="s">
        <v>189</v>
      </c>
      <c r="G284" s="5" t="s">
        <v>34</v>
      </c>
      <c r="J284" s="1"/>
      <c r="M284" s="1"/>
      <c r="P284" s="5" t="s">
        <v>34</v>
      </c>
      <c r="U284" s="17"/>
      <c r="V284" s="17"/>
    </row>
    <row r="285" spans="1:22" ht="17" x14ac:dyDescent="0.2">
      <c r="A285" s="5" t="s">
        <v>1278</v>
      </c>
      <c r="B285" s="5">
        <v>1</v>
      </c>
      <c r="C285" s="6">
        <v>44562</v>
      </c>
      <c r="D285" s="5" t="str">
        <f>LEFT(C285,FIND("[",C285&amp;"[")-1)</f>
        <v>44562</v>
      </c>
      <c r="E285" s="1">
        <f t="shared" si="14"/>
        <v>2022</v>
      </c>
      <c r="F285" s="5" t="s">
        <v>17</v>
      </c>
      <c r="G285" s="5" t="s">
        <v>34</v>
      </c>
      <c r="J285" s="1"/>
      <c r="M285" s="1"/>
      <c r="P285" s="5" t="s">
        <v>34</v>
      </c>
      <c r="U285" s="17"/>
      <c r="V285" s="17"/>
    </row>
    <row r="286" spans="1:22" ht="17" x14ac:dyDescent="0.2">
      <c r="A286" s="5" t="s">
        <v>1372</v>
      </c>
      <c r="B286" s="5">
        <v>1</v>
      </c>
      <c r="C286" s="6">
        <v>44531</v>
      </c>
      <c r="D286" s="6">
        <v>44531</v>
      </c>
      <c r="E286" s="1">
        <f t="shared" si="14"/>
        <v>2021</v>
      </c>
      <c r="F286" s="5" t="s">
        <v>10</v>
      </c>
      <c r="G286" s="5" t="s">
        <v>34</v>
      </c>
      <c r="J286" s="1"/>
      <c r="M286" s="1"/>
      <c r="P286" s="5" t="s">
        <v>34</v>
      </c>
      <c r="U286" s="17"/>
      <c r="V286" s="17"/>
    </row>
    <row r="287" spans="1:22" ht="17" x14ac:dyDescent="0.2">
      <c r="A287" s="5" t="s">
        <v>1390</v>
      </c>
      <c r="B287" s="5">
        <v>1</v>
      </c>
      <c r="C287" s="5" t="s">
        <v>1391</v>
      </c>
      <c r="D287" s="5" t="str">
        <f>LEFT(C287,FIND("[",C287&amp;"[")-1)</f>
        <v>September 2021</v>
      </c>
      <c r="E287" s="1">
        <f t="shared" si="14"/>
        <v>2021</v>
      </c>
      <c r="F287" s="5" t="s">
        <v>17</v>
      </c>
      <c r="G287" s="5" t="s">
        <v>34</v>
      </c>
      <c r="J287" s="1"/>
      <c r="M287" s="1"/>
      <c r="P287" s="5" t="s">
        <v>34</v>
      </c>
      <c r="U287" s="17"/>
      <c r="V287" s="17"/>
    </row>
    <row r="288" spans="1:22" ht="17" x14ac:dyDescent="0.2">
      <c r="A288" s="5" t="s">
        <v>1412</v>
      </c>
      <c r="B288" s="5">
        <v>1</v>
      </c>
      <c r="C288" s="6">
        <v>44805</v>
      </c>
      <c r="D288" s="6">
        <v>44805</v>
      </c>
      <c r="E288" s="1">
        <f t="shared" si="14"/>
        <v>2022</v>
      </c>
      <c r="F288" s="5" t="s">
        <v>17</v>
      </c>
      <c r="G288" s="5" t="s">
        <v>34</v>
      </c>
      <c r="J288" s="1"/>
      <c r="M288" s="1"/>
      <c r="P288" s="5" t="s">
        <v>34</v>
      </c>
      <c r="U288" s="17"/>
      <c r="V288" s="17"/>
    </row>
    <row r="289" spans="1:22" ht="17" x14ac:dyDescent="0.2">
      <c r="A289" s="5" t="s">
        <v>825</v>
      </c>
      <c r="B289" s="5">
        <v>1.6</v>
      </c>
      <c r="C289" s="5" t="s">
        <v>826</v>
      </c>
      <c r="D289" s="5" t="str">
        <f t="shared" ref="D289:D320" si="16">LEFT(C289,FIND("[",C289&amp;"[")-1)</f>
        <v>Feb 2022</v>
      </c>
      <c r="E289" s="1">
        <f t="shared" si="14"/>
        <v>2022</v>
      </c>
      <c r="F289" s="5" t="s">
        <v>17</v>
      </c>
      <c r="G289" s="5" t="s">
        <v>827</v>
      </c>
      <c r="J289" s="1"/>
      <c r="M289" s="1"/>
      <c r="P289" s="5" t="s">
        <v>827</v>
      </c>
      <c r="U289" s="17"/>
      <c r="V289" s="17"/>
    </row>
    <row r="290" spans="1:22" ht="17" x14ac:dyDescent="0.2">
      <c r="A290" s="5" t="s">
        <v>1044</v>
      </c>
      <c r="B290" s="5">
        <v>1.2</v>
      </c>
      <c r="C290" s="5" t="s">
        <v>1045</v>
      </c>
      <c r="D290" s="5" t="str">
        <f t="shared" si="16"/>
        <v>June 2020</v>
      </c>
      <c r="E290" s="1">
        <f t="shared" si="14"/>
        <v>2020</v>
      </c>
      <c r="F290" s="5" t="s">
        <v>22</v>
      </c>
      <c r="G290" s="5" t="s">
        <v>827</v>
      </c>
      <c r="J290" s="1"/>
      <c r="M290" s="1"/>
      <c r="P290" s="5" t="s">
        <v>827</v>
      </c>
      <c r="U290" s="17"/>
      <c r="V290" s="17"/>
    </row>
    <row r="291" spans="1:22" ht="17" x14ac:dyDescent="0.2">
      <c r="A291" s="5" t="s">
        <v>1222</v>
      </c>
      <c r="B291" s="5">
        <v>1</v>
      </c>
      <c r="C291" s="5" t="s">
        <v>1223</v>
      </c>
      <c r="D291" s="5" t="str">
        <f t="shared" si="16"/>
        <v>June 2021</v>
      </c>
      <c r="E291" s="1">
        <f t="shared" si="14"/>
        <v>2021</v>
      </c>
      <c r="F291" s="5" t="s">
        <v>55</v>
      </c>
      <c r="G291" s="5" t="s">
        <v>827</v>
      </c>
      <c r="J291" s="1"/>
      <c r="M291" s="1"/>
      <c r="P291" s="5" t="s">
        <v>827</v>
      </c>
      <c r="U291" s="17"/>
      <c r="V291" s="17"/>
    </row>
    <row r="292" spans="1:22" ht="17" x14ac:dyDescent="0.2">
      <c r="A292" s="5" t="s">
        <v>164</v>
      </c>
      <c r="B292" s="5">
        <v>8</v>
      </c>
      <c r="C292" s="5" t="s">
        <v>165</v>
      </c>
      <c r="D292" s="5" t="str">
        <f t="shared" si="16"/>
        <v xml:space="preserve">May 2022 </v>
      </c>
      <c r="E292" s="1">
        <f t="shared" si="14"/>
        <v>2022</v>
      </c>
      <c r="F292" s="5" t="s">
        <v>51</v>
      </c>
      <c r="G292" s="5" t="s">
        <v>166</v>
      </c>
      <c r="J292" s="1"/>
      <c r="M292" s="1"/>
      <c r="P292" s="5" t="s">
        <v>166</v>
      </c>
      <c r="U292" s="17"/>
      <c r="V292" s="17"/>
    </row>
    <row r="293" spans="1:22" ht="17" x14ac:dyDescent="0.2">
      <c r="A293" s="5" t="s">
        <v>225</v>
      </c>
      <c r="B293" s="5">
        <v>6</v>
      </c>
      <c r="C293" s="5" t="s">
        <v>226</v>
      </c>
      <c r="D293" s="5" t="str">
        <f t="shared" si="16"/>
        <v>October 2021</v>
      </c>
      <c r="E293" s="1">
        <f t="shared" si="14"/>
        <v>2021</v>
      </c>
      <c r="F293" s="5" t="s">
        <v>136</v>
      </c>
      <c r="G293" s="5" t="s">
        <v>166</v>
      </c>
      <c r="J293" s="1"/>
      <c r="M293" s="1"/>
      <c r="P293" s="5" t="s">
        <v>166</v>
      </c>
      <c r="U293" s="17"/>
      <c r="V293" s="17"/>
    </row>
    <row r="294" spans="1:22" ht="17" x14ac:dyDescent="0.2">
      <c r="A294" s="5" t="s">
        <v>368</v>
      </c>
      <c r="B294" s="5">
        <v>4</v>
      </c>
      <c r="C294" s="5" t="s">
        <v>369</v>
      </c>
      <c r="D294" s="5" t="str">
        <f t="shared" si="16"/>
        <v>September 2021</v>
      </c>
      <c r="E294" s="1">
        <f t="shared" si="14"/>
        <v>2021</v>
      </c>
      <c r="F294" s="5" t="s">
        <v>17</v>
      </c>
      <c r="G294" s="5" t="s">
        <v>166</v>
      </c>
      <c r="J294" s="1"/>
      <c r="M294" s="1"/>
      <c r="P294" s="5" t="s">
        <v>166</v>
      </c>
      <c r="U294" s="17"/>
      <c r="V294" s="17"/>
    </row>
    <row r="295" spans="1:22" ht="17" x14ac:dyDescent="0.2">
      <c r="A295" s="5" t="s">
        <v>582</v>
      </c>
      <c r="B295" s="5">
        <v>2.5</v>
      </c>
      <c r="C295" s="5" t="s">
        <v>583</v>
      </c>
      <c r="D295" s="5" t="str">
        <f t="shared" si="16"/>
        <v>October 2021</v>
      </c>
      <c r="E295" s="1">
        <f t="shared" si="14"/>
        <v>2021</v>
      </c>
      <c r="F295" s="5" t="s">
        <v>136</v>
      </c>
      <c r="G295" s="5" t="s">
        <v>166</v>
      </c>
      <c r="J295" s="1"/>
      <c r="M295" s="1"/>
      <c r="P295" s="5" t="s">
        <v>166</v>
      </c>
      <c r="U295" s="17"/>
      <c r="V295" s="17"/>
    </row>
    <row r="296" spans="1:22" ht="17" x14ac:dyDescent="0.2">
      <c r="A296" s="5" t="s">
        <v>584</v>
      </c>
      <c r="B296" s="5">
        <v>2.5</v>
      </c>
      <c r="C296" s="5" t="s">
        <v>585</v>
      </c>
      <c r="D296" s="5" t="str">
        <f t="shared" si="16"/>
        <v>December 2020</v>
      </c>
      <c r="E296" s="1">
        <f t="shared" si="14"/>
        <v>2020</v>
      </c>
      <c r="F296" s="5" t="s">
        <v>17</v>
      </c>
      <c r="G296" s="5" t="s">
        <v>166</v>
      </c>
      <c r="J296" s="1"/>
      <c r="M296" s="1"/>
      <c r="P296" s="5" t="s">
        <v>166</v>
      </c>
      <c r="U296" s="17"/>
      <c r="V296" s="17"/>
    </row>
    <row r="297" spans="1:22" ht="68" x14ac:dyDescent="0.2">
      <c r="A297" s="5" t="s">
        <v>588</v>
      </c>
      <c r="B297" s="5">
        <v>2.5</v>
      </c>
      <c r="C297" s="5" t="s">
        <v>589</v>
      </c>
      <c r="D297" s="5" t="str">
        <f t="shared" si="16"/>
        <v>August 2022</v>
      </c>
      <c r="E297" s="1">
        <f t="shared" si="14"/>
        <v>2022</v>
      </c>
      <c r="F297" s="5" t="s">
        <v>590</v>
      </c>
      <c r="G297" s="5" t="s">
        <v>166</v>
      </c>
      <c r="J297" s="1"/>
      <c r="M297" s="1"/>
      <c r="P297" s="5" t="s">
        <v>166</v>
      </c>
      <c r="U297" s="17"/>
      <c r="V297" s="17"/>
    </row>
    <row r="298" spans="1:22" ht="17" x14ac:dyDescent="0.2">
      <c r="A298" s="5" t="s">
        <v>774</v>
      </c>
      <c r="B298" s="5">
        <v>1.8</v>
      </c>
      <c r="C298" s="5" t="s">
        <v>775</v>
      </c>
      <c r="D298" s="5" t="str">
        <f t="shared" si="16"/>
        <v>June 2018</v>
      </c>
      <c r="E298" s="1">
        <f t="shared" si="14"/>
        <v>2018</v>
      </c>
      <c r="F298" s="5" t="s">
        <v>776</v>
      </c>
      <c r="G298" s="5" t="s">
        <v>166</v>
      </c>
      <c r="J298" s="1"/>
      <c r="M298" s="1"/>
      <c r="P298" s="5" t="s">
        <v>166</v>
      </c>
      <c r="U298" s="17"/>
      <c r="V298" s="17"/>
    </row>
    <row r="299" spans="1:22" ht="17" x14ac:dyDescent="0.2">
      <c r="A299" s="5" t="s">
        <v>777</v>
      </c>
      <c r="B299" s="5">
        <v>1.8</v>
      </c>
      <c r="C299" s="5" t="s">
        <v>778</v>
      </c>
      <c r="D299" s="5" t="str">
        <f t="shared" si="16"/>
        <v>September 2021</v>
      </c>
      <c r="E299" s="1">
        <f t="shared" si="14"/>
        <v>2021</v>
      </c>
      <c r="F299" s="5" t="s">
        <v>129</v>
      </c>
      <c r="G299" s="5" t="s">
        <v>166</v>
      </c>
      <c r="J299" s="1"/>
      <c r="M299" s="1"/>
      <c r="P299" s="5" t="s">
        <v>166</v>
      </c>
      <c r="U299" s="17"/>
      <c r="V299" s="17"/>
    </row>
    <row r="300" spans="1:22" ht="17" x14ac:dyDescent="0.2">
      <c r="A300" s="5" t="s">
        <v>782</v>
      </c>
      <c r="B300" s="5">
        <v>1.8</v>
      </c>
      <c r="C300" s="5" t="s">
        <v>783</v>
      </c>
      <c r="D300" s="5" t="str">
        <f t="shared" si="16"/>
        <v>October 2021</v>
      </c>
      <c r="E300" s="1">
        <f t="shared" si="14"/>
        <v>2021</v>
      </c>
      <c r="F300" s="5" t="s">
        <v>136</v>
      </c>
      <c r="G300" s="5" t="s">
        <v>166</v>
      </c>
      <c r="J300" s="1"/>
      <c r="M300" s="1"/>
      <c r="P300" s="5" t="s">
        <v>166</v>
      </c>
      <c r="U300" s="17"/>
      <c r="V300" s="17"/>
    </row>
    <row r="301" spans="1:22" ht="17" x14ac:dyDescent="0.2">
      <c r="A301" s="5" t="s">
        <v>868</v>
      </c>
      <c r="B301" s="5">
        <v>1.5</v>
      </c>
      <c r="C301" s="5" t="s">
        <v>869</v>
      </c>
      <c r="D301" s="5" t="str">
        <f t="shared" si="16"/>
        <v>May 2019</v>
      </c>
      <c r="E301" s="1">
        <f t="shared" si="14"/>
        <v>2019</v>
      </c>
      <c r="F301" s="5" t="s">
        <v>150</v>
      </c>
      <c r="G301" s="5" t="s">
        <v>166</v>
      </c>
      <c r="J301" s="1"/>
      <c r="M301" s="1"/>
      <c r="P301" s="5" t="s">
        <v>166</v>
      </c>
      <c r="U301" s="17"/>
      <c r="V301" s="17"/>
    </row>
    <row r="302" spans="1:22" ht="17" x14ac:dyDescent="0.2">
      <c r="A302" s="5" t="s">
        <v>883</v>
      </c>
      <c r="B302" s="5">
        <v>1.5</v>
      </c>
      <c r="C302" s="5" t="s">
        <v>884</v>
      </c>
      <c r="D302" s="5" t="str">
        <f t="shared" si="16"/>
        <v>June 2021</v>
      </c>
      <c r="E302" s="1">
        <f t="shared" si="14"/>
        <v>2021</v>
      </c>
      <c r="F302" s="5" t="s">
        <v>496</v>
      </c>
      <c r="G302" s="5" t="s">
        <v>166</v>
      </c>
      <c r="J302" s="1"/>
      <c r="M302" s="1"/>
      <c r="P302" s="5" t="s">
        <v>166</v>
      </c>
      <c r="U302" s="17"/>
      <c r="V302" s="17"/>
    </row>
    <row r="303" spans="1:22" ht="17" x14ac:dyDescent="0.2">
      <c r="A303" s="5" t="s">
        <v>1084</v>
      </c>
      <c r="B303" s="5">
        <v>1</v>
      </c>
      <c r="C303" s="5" t="s">
        <v>1085</v>
      </c>
      <c r="D303" s="5" t="str">
        <f t="shared" si="16"/>
        <v>January 2022</v>
      </c>
      <c r="E303" s="1">
        <f t="shared" si="14"/>
        <v>2022</v>
      </c>
      <c r="F303" s="5" t="s">
        <v>136</v>
      </c>
      <c r="G303" s="5" t="s">
        <v>166</v>
      </c>
      <c r="J303" s="1"/>
      <c r="M303" s="1"/>
      <c r="P303" s="5" t="s">
        <v>166</v>
      </c>
      <c r="U303" s="17"/>
      <c r="V303" s="17"/>
    </row>
    <row r="304" spans="1:22" ht="17" x14ac:dyDescent="0.2">
      <c r="A304" s="5" t="s">
        <v>1109</v>
      </c>
      <c r="B304" s="5">
        <v>1</v>
      </c>
      <c r="C304" s="5" t="s">
        <v>1110</v>
      </c>
      <c r="D304" s="5" t="str">
        <f t="shared" si="16"/>
        <v>March 2021</v>
      </c>
      <c r="E304" s="1">
        <f t="shared" si="14"/>
        <v>2021</v>
      </c>
      <c r="F304" s="5" t="s">
        <v>697</v>
      </c>
      <c r="G304" s="5" t="s">
        <v>166</v>
      </c>
      <c r="J304" s="1"/>
      <c r="M304" s="1"/>
      <c r="P304" s="5" t="s">
        <v>166</v>
      </c>
      <c r="U304" s="17"/>
      <c r="V304" s="17"/>
    </row>
    <row r="305" spans="1:22" ht="17" x14ac:dyDescent="0.2">
      <c r="A305" s="5" t="s">
        <v>1123</v>
      </c>
      <c r="B305" s="5">
        <v>1</v>
      </c>
      <c r="C305" s="5" t="s">
        <v>1124</v>
      </c>
      <c r="D305" s="5" t="str">
        <f t="shared" si="16"/>
        <v>June 2021</v>
      </c>
      <c r="E305" s="1">
        <f t="shared" si="14"/>
        <v>2021</v>
      </c>
      <c r="F305" s="5" t="s">
        <v>33</v>
      </c>
      <c r="G305" s="5" t="s">
        <v>166</v>
      </c>
      <c r="J305" s="1"/>
      <c r="M305" s="1"/>
      <c r="P305" s="5" t="s">
        <v>166</v>
      </c>
      <c r="U305" s="17"/>
      <c r="V305" s="17"/>
    </row>
    <row r="306" spans="1:22" ht="17" x14ac:dyDescent="0.2">
      <c r="A306" s="5" t="s">
        <v>1143</v>
      </c>
      <c r="B306" s="5">
        <v>1</v>
      </c>
      <c r="C306" s="5" t="s">
        <v>1144</v>
      </c>
      <c r="D306" s="5" t="str">
        <f t="shared" si="16"/>
        <v>February 2021</v>
      </c>
      <c r="E306" s="1">
        <f t="shared" si="14"/>
        <v>2021</v>
      </c>
      <c r="F306" s="5" t="s">
        <v>17</v>
      </c>
      <c r="G306" s="5" t="s">
        <v>166</v>
      </c>
      <c r="J306" s="1"/>
      <c r="M306" s="1"/>
      <c r="P306" s="5" t="s">
        <v>166</v>
      </c>
      <c r="U306" s="17"/>
      <c r="V306" s="17"/>
    </row>
    <row r="307" spans="1:22" ht="17" x14ac:dyDescent="0.2">
      <c r="A307" s="5" t="s">
        <v>1188</v>
      </c>
      <c r="B307" s="5">
        <v>1</v>
      </c>
      <c r="C307" s="5" t="s">
        <v>1189</v>
      </c>
      <c r="D307" s="5" t="str">
        <f t="shared" si="16"/>
        <v>June 2021</v>
      </c>
      <c r="E307" s="1">
        <f t="shared" si="14"/>
        <v>2021</v>
      </c>
      <c r="F307" s="5" t="s">
        <v>1190</v>
      </c>
      <c r="G307" s="5" t="s">
        <v>166</v>
      </c>
      <c r="J307" s="1"/>
      <c r="M307" s="1"/>
      <c r="P307" s="5" t="s">
        <v>166</v>
      </c>
      <c r="U307" s="17"/>
      <c r="V307" s="17"/>
    </row>
    <row r="308" spans="1:22" ht="17" x14ac:dyDescent="0.2">
      <c r="A308" s="5" t="s">
        <v>1214</v>
      </c>
      <c r="B308" s="5">
        <v>1</v>
      </c>
      <c r="C308" s="5" t="s">
        <v>1215</v>
      </c>
      <c r="D308" s="5" t="str">
        <f t="shared" si="16"/>
        <v>June 2021</v>
      </c>
      <c r="E308" s="1">
        <f t="shared" si="14"/>
        <v>2021</v>
      </c>
      <c r="F308" s="5" t="s">
        <v>922</v>
      </c>
      <c r="G308" s="5" t="s">
        <v>166</v>
      </c>
      <c r="J308" s="1"/>
      <c r="M308" s="1"/>
      <c r="P308" s="5" t="s">
        <v>166</v>
      </c>
      <c r="U308" s="17"/>
      <c r="V308" s="17"/>
    </row>
    <row r="309" spans="1:22" ht="17" x14ac:dyDescent="0.2">
      <c r="A309" s="5" t="s">
        <v>1285</v>
      </c>
      <c r="B309" s="5">
        <v>1</v>
      </c>
      <c r="C309" s="5" t="s">
        <v>1286</v>
      </c>
      <c r="D309" s="5" t="str">
        <f t="shared" si="16"/>
        <v>February 2018</v>
      </c>
      <c r="E309" s="1">
        <f t="shared" si="14"/>
        <v>2018</v>
      </c>
      <c r="F309" s="5" t="s">
        <v>62</v>
      </c>
      <c r="G309" s="5" t="s">
        <v>166</v>
      </c>
      <c r="J309" s="1"/>
      <c r="M309" s="1"/>
      <c r="P309" s="5" t="s">
        <v>166</v>
      </c>
      <c r="U309" s="17"/>
      <c r="V309" s="17"/>
    </row>
    <row r="310" spans="1:22" ht="17" x14ac:dyDescent="0.2">
      <c r="A310" s="5" t="s">
        <v>1295</v>
      </c>
      <c r="B310" s="5">
        <v>1</v>
      </c>
      <c r="C310" s="5" t="s">
        <v>1296</v>
      </c>
      <c r="D310" s="5" t="str">
        <f t="shared" si="16"/>
        <v xml:space="preserve">June 2022 </v>
      </c>
      <c r="E310" s="1">
        <f t="shared" si="14"/>
        <v>2022</v>
      </c>
      <c r="F310" s="5" t="s">
        <v>1297</v>
      </c>
      <c r="G310" s="5" t="s">
        <v>166</v>
      </c>
      <c r="J310" s="1"/>
      <c r="M310" s="1"/>
      <c r="P310" s="5" t="s">
        <v>166</v>
      </c>
      <c r="U310" s="17"/>
      <c r="V310" s="17"/>
    </row>
    <row r="311" spans="1:22" ht="17" x14ac:dyDescent="0.2">
      <c r="A311" s="5" t="s">
        <v>1373</v>
      </c>
      <c r="B311" s="5">
        <v>1</v>
      </c>
      <c r="C311" s="5" t="s">
        <v>1374</v>
      </c>
      <c r="D311" s="5" t="str">
        <f t="shared" si="16"/>
        <v>June 2021</v>
      </c>
      <c r="E311" s="1">
        <f t="shared" si="14"/>
        <v>2021</v>
      </c>
      <c r="F311" s="5" t="s">
        <v>22</v>
      </c>
      <c r="G311" s="5" t="s">
        <v>166</v>
      </c>
      <c r="J311" s="1"/>
      <c r="M311" s="1"/>
      <c r="P311" s="5" t="s">
        <v>166</v>
      </c>
      <c r="U311" s="17"/>
      <c r="V311" s="17"/>
    </row>
    <row r="312" spans="1:22" ht="17" x14ac:dyDescent="0.2">
      <c r="A312" s="5" t="s">
        <v>392</v>
      </c>
      <c r="B312" s="5">
        <v>3.7</v>
      </c>
      <c r="C312" s="5" t="s">
        <v>393</v>
      </c>
      <c r="D312" s="5" t="str">
        <f t="shared" si="16"/>
        <v>September 2021</v>
      </c>
      <c r="E312" s="1">
        <f t="shared" si="14"/>
        <v>2021</v>
      </c>
      <c r="F312" s="5" t="s">
        <v>211</v>
      </c>
      <c r="G312" s="5" t="s">
        <v>166</v>
      </c>
      <c r="H312" s="5" t="s">
        <v>1459</v>
      </c>
      <c r="J312" s="1"/>
      <c r="M312" s="1"/>
      <c r="P312" s="5" t="s">
        <v>1491</v>
      </c>
      <c r="Q312" s="5" t="s">
        <v>1459</v>
      </c>
      <c r="U312" s="17"/>
      <c r="V312" s="17"/>
    </row>
    <row r="313" spans="1:22" ht="17" x14ac:dyDescent="0.2">
      <c r="A313" s="5" t="s">
        <v>452</v>
      </c>
      <c r="B313" s="5">
        <v>3.2</v>
      </c>
      <c r="C313" s="5" t="s">
        <v>453</v>
      </c>
      <c r="D313" s="5" t="str">
        <f t="shared" si="16"/>
        <v>July 2021</v>
      </c>
      <c r="E313" s="1">
        <f t="shared" si="14"/>
        <v>2021</v>
      </c>
      <c r="F313" s="5" t="s">
        <v>136</v>
      </c>
      <c r="G313" s="5" t="s">
        <v>166</v>
      </c>
      <c r="H313" s="5" t="s">
        <v>1459</v>
      </c>
      <c r="J313" s="1"/>
      <c r="M313" s="1"/>
      <c r="P313" s="5" t="s">
        <v>1491</v>
      </c>
      <c r="Q313" s="5" t="s">
        <v>1459</v>
      </c>
      <c r="U313" s="17"/>
      <c r="V313" s="17"/>
    </row>
    <row r="314" spans="1:22" ht="17" x14ac:dyDescent="0.2">
      <c r="A314" s="5" t="s">
        <v>486</v>
      </c>
      <c r="B314" s="5">
        <v>3</v>
      </c>
      <c r="C314" s="5" t="s">
        <v>487</v>
      </c>
      <c r="D314" s="5" t="str">
        <f t="shared" si="16"/>
        <v>May 2021</v>
      </c>
      <c r="E314" s="1">
        <f t="shared" si="14"/>
        <v>2021</v>
      </c>
      <c r="F314" s="5" t="s">
        <v>22</v>
      </c>
      <c r="G314" s="5" t="s">
        <v>166</v>
      </c>
      <c r="H314" s="5" t="s">
        <v>1459</v>
      </c>
      <c r="J314" s="1"/>
      <c r="M314" s="1"/>
      <c r="P314" s="5" t="s">
        <v>1491</v>
      </c>
      <c r="Q314" s="5" t="s">
        <v>1459</v>
      </c>
      <c r="U314" s="17"/>
      <c r="V314" s="17"/>
    </row>
    <row r="315" spans="1:22" ht="17" x14ac:dyDescent="0.2">
      <c r="A315" s="5" t="s">
        <v>598</v>
      </c>
      <c r="B315" s="5">
        <v>2.4</v>
      </c>
      <c r="C315" s="5" t="s">
        <v>599</v>
      </c>
      <c r="D315" s="5" t="str">
        <f t="shared" si="16"/>
        <v>November 2021</v>
      </c>
      <c r="E315" s="1">
        <f t="shared" si="14"/>
        <v>2021</v>
      </c>
      <c r="F315" s="5" t="s">
        <v>12</v>
      </c>
      <c r="G315" s="5" t="s">
        <v>166</v>
      </c>
      <c r="H315" s="5" t="s">
        <v>1459</v>
      </c>
      <c r="J315" s="1"/>
      <c r="M315" s="1"/>
      <c r="P315" s="5" t="s">
        <v>1491</v>
      </c>
      <c r="Q315" s="5" t="s">
        <v>1459</v>
      </c>
      <c r="U315" s="17"/>
      <c r="V315" s="17"/>
    </row>
    <row r="316" spans="1:22" ht="17" x14ac:dyDescent="0.2">
      <c r="A316" s="5" t="s">
        <v>633</v>
      </c>
      <c r="B316" s="5">
        <v>2.2000000000000002</v>
      </c>
      <c r="C316" s="5" t="s">
        <v>634</v>
      </c>
      <c r="D316" s="5" t="str">
        <f t="shared" si="16"/>
        <v>June 2021</v>
      </c>
      <c r="E316" s="1">
        <f t="shared" si="14"/>
        <v>2021</v>
      </c>
      <c r="F316" s="5" t="s">
        <v>136</v>
      </c>
      <c r="G316" s="5" t="s">
        <v>166</v>
      </c>
      <c r="H316" s="5" t="s">
        <v>1459</v>
      </c>
      <c r="J316" s="1"/>
      <c r="M316" s="1"/>
      <c r="P316" s="5" t="s">
        <v>1491</v>
      </c>
      <c r="Q316" s="5" t="s">
        <v>1459</v>
      </c>
      <c r="U316" s="17"/>
      <c r="V316" s="17"/>
    </row>
    <row r="317" spans="1:22" ht="17" x14ac:dyDescent="0.2">
      <c r="A317" s="5" t="s">
        <v>673</v>
      </c>
      <c r="B317" s="5">
        <v>2</v>
      </c>
      <c r="C317" s="5" t="s">
        <v>674</v>
      </c>
      <c r="D317" s="5" t="str">
        <f t="shared" si="16"/>
        <v>November 2020</v>
      </c>
      <c r="E317" s="1">
        <f t="shared" si="14"/>
        <v>2020</v>
      </c>
      <c r="F317" s="5" t="s">
        <v>675</v>
      </c>
      <c r="G317" s="5" t="s">
        <v>166</v>
      </c>
      <c r="H317" s="5" t="s">
        <v>1459</v>
      </c>
      <c r="J317" s="1"/>
      <c r="M317" s="1"/>
      <c r="P317" s="5" t="s">
        <v>1491</v>
      </c>
      <c r="Q317" s="5" t="s">
        <v>1459</v>
      </c>
      <c r="U317" s="17"/>
      <c r="V317" s="17"/>
    </row>
    <row r="318" spans="1:22" ht="17" x14ac:dyDescent="0.2">
      <c r="A318" s="5" t="s">
        <v>820</v>
      </c>
      <c r="B318" s="5">
        <v>1.65</v>
      </c>
      <c r="C318" s="5" t="s">
        <v>821</v>
      </c>
      <c r="D318" s="5" t="str">
        <f t="shared" si="16"/>
        <v>October 2021</v>
      </c>
      <c r="E318" s="1">
        <f t="shared" si="14"/>
        <v>2021</v>
      </c>
      <c r="F318" s="5" t="s">
        <v>822</v>
      </c>
      <c r="G318" s="5" t="s">
        <v>166</v>
      </c>
      <c r="H318" s="5" t="s">
        <v>1459</v>
      </c>
      <c r="J318" s="1"/>
      <c r="M318" s="1"/>
      <c r="P318" s="5" t="s">
        <v>1491</v>
      </c>
      <c r="Q318" s="5" t="s">
        <v>1459</v>
      </c>
      <c r="U318" s="17"/>
      <c r="V318" s="17"/>
    </row>
    <row r="319" spans="1:22" ht="34" x14ac:dyDescent="0.2">
      <c r="A319" s="5" t="s">
        <v>843</v>
      </c>
      <c r="B319" s="5">
        <v>1.6</v>
      </c>
      <c r="C319" s="5" t="s">
        <v>844</v>
      </c>
      <c r="D319" s="5" t="str">
        <f t="shared" si="16"/>
        <v>October 2017</v>
      </c>
      <c r="E319" s="1">
        <f t="shared" si="14"/>
        <v>2017</v>
      </c>
      <c r="F319" s="5" t="s">
        <v>399</v>
      </c>
      <c r="G319" s="5" t="s">
        <v>166</v>
      </c>
      <c r="H319" s="5" t="s">
        <v>1459</v>
      </c>
      <c r="J319" s="1"/>
      <c r="M319" s="1"/>
      <c r="P319" s="5" t="s">
        <v>1491</v>
      </c>
      <c r="Q319" s="5" t="s">
        <v>1459</v>
      </c>
      <c r="U319" s="17"/>
      <c r="V319" s="17"/>
    </row>
    <row r="320" spans="1:22" ht="17" x14ac:dyDescent="0.2">
      <c r="A320" s="5" t="s">
        <v>947</v>
      </c>
      <c r="B320" s="5">
        <v>1.4</v>
      </c>
      <c r="C320" s="5" t="s">
        <v>948</v>
      </c>
      <c r="D320" s="5" t="str">
        <f t="shared" si="16"/>
        <v>March 2021</v>
      </c>
      <c r="E320" s="1">
        <f t="shared" si="14"/>
        <v>2021</v>
      </c>
      <c r="F320" s="5" t="s">
        <v>126</v>
      </c>
      <c r="G320" s="5" t="s">
        <v>166</v>
      </c>
      <c r="H320" s="5" t="s">
        <v>1459</v>
      </c>
      <c r="J320" s="1"/>
      <c r="M320" s="1"/>
      <c r="P320" s="5" t="s">
        <v>1491</v>
      </c>
      <c r="Q320" s="5" t="s">
        <v>1459</v>
      </c>
    </row>
    <row r="321" spans="1:22" ht="17" x14ac:dyDescent="0.2">
      <c r="A321" s="5" t="s">
        <v>976</v>
      </c>
      <c r="B321" s="5">
        <v>1.25</v>
      </c>
      <c r="C321" s="5" t="s">
        <v>977</v>
      </c>
      <c r="D321" s="5" t="str">
        <f t="shared" ref="D321:D352" si="17">LEFT(C321,FIND("[",C321&amp;"[")-1)</f>
        <v>May 2018</v>
      </c>
      <c r="E321" s="1">
        <f t="shared" si="14"/>
        <v>2018</v>
      </c>
      <c r="F321" s="5" t="s">
        <v>136</v>
      </c>
      <c r="G321" s="5" t="s">
        <v>166</v>
      </c>
      <c r="H321" s="5" t="s">
        <v>1459</v>
      </c>
      <c r="J321" s="1"/>
      <c r="M321" s="1"/>
      <c r="P321" s="5" t="s">
        <v>1491</v>
      </c>
      <c r="Q321" s="5" t="s">
        <v>1459</v>
      </c>
    </row>
    <row r="322" spans="1:22" ht="17" x14ac:dyDescent="0.2">
      <c r="A322" s="5" t="s">
        <v>978</v>
      </c>
      <c r="B322" s="5">
        <v>1.25</v>
      </c>
      <c r="C322" s="5" t="s">
        <v>979</v>
      </c>
      <c r="D322" s="5" t="str">
        <f t="shared" si="17"/>
        <v>April 2021</v>
      </c>
      <c r="E322" s="1">
        <f t="shared" si="14"/>
        <v>2021</v>
      </c>
      <c r="G322" s="5" t="s">
        <v>166</v>
      </c>
      <c r="H322" s="5" t="s">
        <v>1459</v>
      </c>
      <c r="J322" s="1"/>
      <c r="M322" s="1"/>
      <c r="P322" s="5" t="s">
        <v>1491</v>
      </c>
      <c r="Q322" s="5" t="s">
        <v>1459</v>
      </c>
    </row>
    <row r="323" spans="1:22" ht="17" x14ac:dyDescent="0.2">
      <c r="A323" s="5" t="s">
        <v>1005</v>
      </c>
      <c r="B323" s="5">
        <v>1.2</v>
      </c>
      <c r="C323" s="5" t="s">
        <v>1006</v>
      </c>
      <c r="D323" s="5" t="str">
        <f t="shared" si="17"/>
        <v>March 2021</v>
      </c>
      <c r="E323" s="1">
        <f t="shared" ref="E323:E386" si="18">YEAR(D323)</f>
        <v>2021</v>
      </c>
      <c r="F323" s="5" t="s">
        <v>136</v>
      </c>
      <c r="G323" s="5" t="s">
        <v>166</v>
      </c>
      <c r="H323" s="5" t="s">
        <v>1459</v>
      </c>
      <c r="J323" s="1"/>
      <c r="M323" s="1"/>
      <c r="P323" s="5" t="s">
        <v>1491</v>
      </c>
      <c r="Q323" s="5" t="s">
        <v>1459</v>
      </c>
      <c r="U323" s="17"/>
      <c r="V323" s="17"/>
    </row>
    <row r="324" spans="1:22" ht="17" x14ac:dyDescent="0.2">
      <c r="A324" s="5" t="s">
        <v>1065</v>
      </c>
      <c r="B324" s="5">
        <v>1.1000000000000001</v>
      </c>
      <c r="C324" s="5" t="s">
        <v>1066</v>
      </c>
      <c r="D324" s="5" t="str">
        <f t="shared" si="17"/>
        <v>January 2020</v>
      </c>
      <c r="E324" s="1">
        <f t="shared" si="18"/>
        <v>2020</v>
      </c>
      <c r="F324" s="5" t="s">
        <v>1067</v>
      </c>
      <c r="G324" s="5" t="s">
        <v>166</v>
      </c>
      <c r="H324" s="5" t="s">
        <v>1459</v>
      </c>
      <c r="J324" s="1"/>
      <c r="M324" s="1"/>
      <c r="P324" s="5" t="s">
        <v>1491</v>
      </c>
      <c r="Q324" s="5" t="s">
        <v>1459</v>
      </c>
    </row>
    <row r="325" spans="1:22" ht="17" x14ac:dyDescent="0.2">
      <c r="A325" s="5" t="s">
        <v>1307</v>
      </c>
      <c r="B325" s="5">
        <v>1</v>
      </c>
      <c r="C325" s="5" t="s">
        <v>1308</v>
      </c>
      <c r="D325" s="5" t="str">
        <f t="shared" si="17"/>
        <v>August 2020</v>
      </c>
      <c r="E325" s="1">
        <f t="shared" si="18"/>
        <v>2020</v>
      </c>
      <c r="F325" s="5" t="s">
        <v>22</v>
      </c>
      <c r="G325" s="5" t="s">
        <v>166</v>
      </c>
      <c r="H325" s="5" t="s">
        <v>1459</v>
      </c>
      <c r="J325" s="1"/>
      <c r="M325" s="1"/>
      <c r="P325" s="5" t="s">
        <v>1491</v>
      </c>
      <c r="Q325" s="5" t="s">
        <v>1459</v>
      </c>
    </row>
    <row r="326" spans="1:22" ht="17" x14ac:dyDescent="0.2">
      <c r="A326" s="5" t="s">
        <v>418</v>
      </c>
      <c r="B326" s="5">
        <v>3.33</v>
      </c>
      <c r="C326" s="5" t="s">
        <v>419</v>
      </c>
      <c r="D326" s="5" t="str">
        <f t="shared" si="17"/>
        <v>September 2019</v>
      </c>
      <c r="E326" s="1">
        <f t="shared" si="18"/>
        <v>2019</v>
      </c>
      <c r="F326" s="5" t="s">
        <v>70</v>
      </c>
      <c r="G326" s="5" t="s">
        <v>420</v>
      </c>
      <c r="J326" s="1"/>
      <c r="M326" s="1"/>
      <c r="P326" s="5" t="s">
        <v>420</v>
      </c>
    </row>
    <row r="327" spans="1:22" ht="17" x14ac:dyDescent="0.2">
      <c r="A327" s="5" t="s">
        <v>852</v>
      </c>
      <c r="B327" s="5">
        <v>1.6</v>
      </c>
      <c r="C327" s="5" t="s">
        <v>853</v>
      </c>
      <c r="D327" s="5" t="str">
        <f t="shared" si="17"/>
        <v>May 2021</v>
      </c>
      <c r="E327" s="1">
        <f t="shared" si="18"/>
        <v>2021</v>
      </c>
      <c r="F327" s="5" t="s">
        <v>822</v>
      </c>
      <c r="G327" s="5" t="s">
        <v>420</v>
      </c>
      <c r="J327" s="1"/>
      <c r="M327" s="1"/>
      <c r="P327" s="5" t="s">
        <v>420</v>
      </c>
    </row>
    <row r="328" spans="1:22" ht="17" x14ac:dyDescent="0.2">
      <c r="A328" s="5" t="s">
        <v>991</v>
      </c>
      <c r="B328" s="5">
        <v>1.22</v>
      </c>
      <c r="C328" s="5" t="s">
        <v>992</v>
      </c>
      <c r="D328" s="5" t="str">
        <f t="shared" si="17"/>
        <v>September 2021</v>
      </c>
      <c r="E328" s="1">
        <f t="shared" si="18"/>
        <v>2021</v>
      </c>
      <c r="F328" s="5" t="s">
        <v>781</v>
      </c>
      <c r="G328" s="5" t="s">
        <v>420</v>
      </c>
      <c r="J328" s="1"/>
      <c r="M328" s="1"/>
      <c r="P328" s="5" t="s">
        <v>420</v>
      </c>
    </row>
    <row r="329" spans="1:22" ht="17" x14ac:dyDescent="0.2">
      <c r="A329" s="5" t="s">
        <v>1068</v>
      </c>
      <c r="B329" s="5">
        <v>1.1000000000000001</v>
      </c>
      <c r="C329" s="5" t="s">
        <v>1069</v>
      </c>
      <c r="D329" s="5" t="str">
        <f t="shared" si="17"/>
        <v>August 2019</v>
      </c>
      <c r="E329" s="1">
        <f t="shared" si="18"/>
        <v>2019</v>
      </c>
      <c r="G329" s="5" t="s">
        <v>420</v>
      </c>
      <c r="J329" s="1"/>
      <c r="M329" s="1"/>
      <c r="P329" s="5" t="s">
        <v>420</v>
      </c>
    </row>
    <row r="330" spans="1:22" ht="17" x14ac:dyDescent="0.2">
      <c r="A330" s="5" t="s">
        <v>1111</v>
      </c>
      <c r="B330" s="5">
        <v>1</v>
      </c>
      <c r="C330" s="5" t="s">
        <v>1112</v>
      </c>
      <c r="D330" s="5" t="str">
        <f t="shared" si="17"/>
        <v>September 2019</v>
      </c>
      <c r="E330" s="1">
        <f t="shared" si="18"/>
        <v>2019</v>
      </c>
      <c r="F330" s="5" t="s">
        <v>1113</v>
      </c>
      <c r="G330" s="5" t="s">
        <v>420</v>
      </c>
      <c r="J330" s="1"/>
      <c r="M330" s="1"/>
      <c r="P330" s="5" t="s">
        <v>420</v>
      </c>
    </row>
    <row r="331" spans="1:22" ht="17" x14ac:dyDescent="0.2">
      <c r="A331" s="5" t="s">
        <v>1231</v>
      </c>
      <c r="B331" s="5">
        <v>1</v>
      </c>
      <c r="C331" s="5" t="s">
        <v>1232</v>
      </c>
      <c r="D331" s="5" t="str">
        <f t="shared" si="17"/>
        <v>April 2019</v>
      </c>
      <c r="E331" s="1">
        <f t="shared" si="18"/>
        <v>2019</v>
      </c>
      <c r="F331" s="5" t="s">
        <v>65</v>
      </c>
      <c r="G331" s="5" t="s">
        <v>420</v>
      </c>
      <c r="J331" s="1"/>
      <c r="M331" s="1"/>
      <c r="P331" s="5" t="s">
        <v>420</v>
      </c>
    </row>
    <row r="332" spans="1:22" ht="17" x14ac:dyDescent="0.2">
      <c r="A332" s="5" t="s">
        <v>1283</v>
      </c>
      <c r="B332" s="5">
        <v>1</v>
      </c>
      <c r="C332" s="5" t="s">
        <v>1284</v>
      </c>
      <c r="D332" s="5" t="str">
        <f t="shared" si="17"/>
        <v>May 2022</v>
      </c>
      <c r="E332" s="1">
        <f t="shared" si="18"/>
        <v>2022</v>
      </c>
      <c r="F332" s="5" t="s">
        <v>17</v>
      </c>
      <c r="G332" s="5" t="s">
        <v>420</v>
      </c>
      <c r="J332" s="1"/>
      <c r="M332" s="1"/>
      <c r="P332" s="5" t="s">
        <v>420</v>
      </c>
    </row>
    <row r="333" spans="1:22" ht="17" x14ac:dyDescent="0.2">
      <c r="A333" s="5" t="s">
        <v>1302</v>
      </c>
      <c r="B333" s="5">
        <v>1</v>
      </c>
      <c r="C333" s="5" t="s">
        <v>1303</v>
      </c>
      <c r="D333" s="5" t="str">
        <f t="shared" si="17"/>
        <v>September 2020</v>
      </c>
      <c r="E333" s="1">
        <f t="shared" si="18"/>
        <v>2020</v>
      </c>
      <c r="F333" s="5" t="s">
        <v>430</v>
      </c>
      <c r="G333" s="5" t="s">
        <v>420</v>
      </c>
      <c r="J333" s="1"/>
      <c r="M333" s="1"/>
      <c r="P333" s="5" t="s">
        <v>420</v>
      </c>
    </row>
    <row r="334" spans="1:22" ht="17" x14ac:dyDescent="0.2">
      <c r="A334" s="5" t="s">
        <v>1304</v>
      </c>
      <c r="B334" s="5">
        <v>1</v>
      </c>
      <c r="C334" s="5" t="s">
        <v>1305</v>
      </c>
      <c r="D334" s="5" t="str">
        <f t="shared" si="17"/>
        <v>May 2021</v>
      </c>
      <c r="E334" s="1">
        <f t="shared" si="18"/>
        <v>2021</v>
      </c>
      <c r="F334" s="5" t="s">
        <v>47</v>
      </c>
      <c r="G334" s="5" t="s">
        <v>1306</v>
      </c>
      <c r="J334" s="1"/>
      <c r="M334" s="1"/>
      <c r="P334" s="5" t="s">
        <v>1306</v>
      </c>
    </row>
    <row r="335" spans="1:22" ht="17" x14ac:dyDescent="0.2">
      <c r="A335" s="5" t="s">
        <v>326</v>
      </c>
      <c r="B335" s="5">
        <v>4.5</v>
      </c>
      <c r="C335" s="5" t="s">
        <v>327</v>
      </c>
      <c r="D335" s="5" t="str">
        <f t="shared" si="17"/>
        <v>May 2021</v>
      </c>
      <c r="E335" s="1">
        <f t="shared" si="18"/>
        <v>2021</v>
      </c>
      <c r="F335" s="5" t="s">
        <v>96</v>
      </c>
      <c r="G335" s="5" t="s">
        <v>328</v>
      </c>
      <c r="J335" s="1"/>
      <c r="M335" s="1"/>
      <c r="P335" s="5" t="s">
        <v>328</v>
      </c>
    </row>
    <row r="336" spans="1:22" ht="17" x14ac:dyDescent="0.2">
      <c r="A336" s="5" t="s">
        <v>847</v>
      </c>
      <c r="B336" s="5">
        <v>1.6</v>
      </c>
      <c r="C336" s="5" t="s">
        <v>848</v>
      </c>
      <c r="D336" s="5" t="str">
        <f t="shared" si="17"/>
        <v>April 2022</v>
      </c>
      <c r="E336" s="1">
        <f t="shared" si="18"/>
        <v>2022</v>
      </c>
      <c r="F336" s="5" t="s">
        <v>849</v>
      </c>
      <c r="G336" s="5" t="s">
        <v>328</v>
      </c>
      <c r="J336" s="1"/>
      <c r="M336" s="1"/>
      <c r="P336" s="5" t="s">
        <v>328</v>
      </c>
    </row>
    <row r="337" spans="1:17" ht="17" x14ac:dyDescent="0.2">
      <c r="A337" s="5" t="s">
        <v>1279</v>
      </c>
      <c r="B337" s="5">
        <v>1</v>
      </c>
      <c r="C337" s="5" t="s">
        <v>1280</v>
      </c>
      <c r="D337" s="5" t="str">
        <f t="shared" si="17"/>
        <v>March 2019</v>
      </c>
      <c r="E337" s="1">
        <f t="shared" si="18"/>
        <v>2019</v>
      </c>
      <c r="F337" s="5" t="s">
        <v>1281</v>
      </c>
      <c r="G337" s="5" t="s">
        <v>1282</v>
      </c>
      <c r="J337" s="1"/>
      <c r="M337" s="1"/>
      <c r="P337" s="5" t="s">
        <v>1282</v>
      </c>
    </row>
    <row r="338" spans="1:17" ht="17" x14ac:dyDescent="0.2">
      <c r="A338" s="5" t="s">
        <v>1131</v>
      </c>
      <c r="B338" s="5">
        <v>1</v>
      </c>
      <c r="C338" s="5" t="s">
        <v>1132</v>
      </c>
      <c r="D338" s="5" t="str">
        <f t="shared" si="17"/>
        <v>July 2021</v>
      </c>
      <c r="E338" s="1">
        <f t="shared" si="18"/>
        <v>2021</v>
      </c>
      <c r="F338" s="5" t="s">
        <v>96</v>
      </c>
      <c r="G338" s="5" t="s">
        <v>1133</v>
      </c>
      <c r="J338" s="1"/>
      <c r="M338" s="1"/>
      <c r="P338" s="5" t="s">
        <v>1133</v>
      </c>
    </row>
    <row r="339" spans="1:17" ht="17" x14ac:dyDescent="0.2">
      <c r="A339" s="5" t="s">
        <v>137</v>
      </c>
      <c r="B339" s="5">
        <v>8.6999999999999993</v>
      </c>
      <c r="C339" s="5" t="s">
        <v>138</v>
      </c>
      <c r="D339" s="5" t="str">
        <f t="shared" si="17"/>
        <v>October 2021</v>
      </c>
      <c r="E339" s="1">
        <f t="shared" si="18"/>
        <v>2021</v>
      </c>
      <c r="F339" s="5" t="s">
        <v>96</v>
      </c>
      <c r="G339" s="5" t="s">
        <v>139</v>
      </c>
      <c r="J339" s="1"/>
      <c r="M339" s="1"/>
      <c r="P339" s="5" t="s">
        <v>139</v>
      </c>
    </row>
    <row r="340" spans="1:17" ht="17" x14ac:dyDescent="0.2">
      <c r="A340" s="5" t="s">
        <v>628</v>
      </c>
      <c r="B340" s="5">
        <v>2.2000000000000002</v>
      </c>
      <c r="C340" s="5" t="s">
        <v>629</v>
      </c>
      <c r="D340" s="5" t="str">
        <f t="shared" si="17"/>
        <v>May 2021</v>
      </c>
      <c r="E340" s="1">
        <f t="shared" si="18"/>
        <v>2021</v>
      </c>
      <c r="F340" s="5" t="s">
        <v>65</v>
      </c>
      <c r="G340" s="5" t="s">
        <v>139</v>
      </c>
      <c r="J340" s="1"/>
      <c r="M340" s="1"/>
      <c r="P340" s="5" t="s">
        <v>139</v>
      </c>
    </row>
    <row r="341" spans="1:17" ht="17" x14ac:dyDescent="0.2">
      <c r="A341" s="5" t="s">
        <v>689</v>
      </c>
      <c r="B341" s="5">
        <v>2</v>
      </c>
      <c r="C341" s="5" t="s">
        <v>690</v>
      </c>
      <c r="D341" s="5" t="str">
        <f t="shared" si="17"/>
        <v>June 2021</v>
      </c>
      <c r="E341" s="1">
        <f t="shared" si="18"/>
        <v>2021</v>
      </c>
      <c r="F341" s="5" t="s">
        <v>17</v>
      </c>
      <c r="G341" s="5" t="s">
        <v>139</v>
      </c>
      <c r="J341" s="1"/>
      <c r="M341" s="1"/>
      <c r="P341" s="5" t="s">
        <v>139</v>
      </c>
    </row>
    <row r="342" spans="1:17" ht="17" x14ac:dyDescent="0.2">
      <c r="A342" s="5" t="s">
        <v>967</v>
      </c>
      <c r="B342" s="5">
        <v>1.3</v>
      </c>
      <c r="C342" s="5" t="s">
        <v>968</v>
      </c>
      <c r="D342" s="5" t="str">
        <f t="shared" si="17"/>
        <v>September 2021</v>
      </c>
      <c r="E342" s="1">
        <f t="shared" si="18"/>
        <v>2021</v>
      </c>
      <c r="F342" s="5" t="s">
        <v>12</v>
      </c>
      <c r="G342" s="5" t="s">
        <v>139</v>
      </c>
      <c r="J342" s="1"/>
      <c r="M342" s="1"/>
      <c r="P342" s="5" t="s">
        <v>139</v>
      </c>
    </row>
    <row r="343" spans="1:17" ht="17" x14ac:dyDescent="0.2">
      <c r="A343" s="5" t="s">
        <v>972</v>
      </c>
      <c r="B343" s="5">
        <v>1.25</v>
      </c>
      <c r="C343" s="5" t="s">
        <v>973</v>
      </c>
      <c r="D343" s="5" t="str">
        <f t="shared" si="17"/>
        <v>December 2021</v>
      </c>
      <c r="E343" s="1">
        <f t="shared" si="18"/>
        <v>2021</v>
      </c>
      <c r="F343" s="5" t="s">
        <v>47</v>
      </c>
      <c r="G343" s="5" t="s">
        <v>139</v>
      </c>
      <c r="J343" s="1"/>
      <c r="M343" s="1"/>
      <c r="P343" s="5" t="s">
        <v>139</v>
      </c>
    </row>
    <row r="344" spans="1:17" ht="17" x14ac:dyDescent="0.2">
      <c r="A344" s="5" t="s">
        <v>996</v>
      </c>
      <c r="B344" s="5">
        <v>1.2</v>
      </c>
      <c r="C344" s="5" t="s">
        <v>997</v>
      </c>
      <c r="D344" s="5" t="str">
        <f t="shared" si="17"/>
        <v>December 2021</v>
      </c>
      <c r="E344" s="1">
        <f t="shared" si="18"/>
        <v>2021</v>
      </c>
      <c r="F344" s="5" t="s">
        <v>10</v>
      </c>
      <c r="G344" s="5" t="s">
        <v>139</v>
      </c>
      <c r="J344" s="1"/>
      <c r="M344" s="1"/>
      <c r="P344" s="5" t="s">
        <v>139</v>
      </c>
    </row>
    <row r="345" spans="1:17" ht="17" x14ac:dyDescent="0.2">
      <c r="A345" s="5" t="s">
        <v>1094</v>
      </c>
      <c r="B345" s="5">
        <v>1</v>
      </c>
      <c r="C345" s="5" t="s">
        <v>1095</v>
      </c>
      <c r="D345" s="5" t="str">
        <f t="shared" si="17"/>
        <v>December 2021</v>
      </c>
      <c r="E345" s="1">
        <f t="shared" si="18"/>
        <v>2021</v>
      </c>
      <c r="F345" s="5" t="s">
        <v>17</v>
      </c>
      <c r="G345" s="5" t="s">
        <v>139</v>
      </c>
      <c r="J345" s="1"/>
      <c r="M345" s="1"/>
      <c r="P345" s="5" t="s">
        <v>139</v>
      </c>
    </row>
    <row r="346" spans="1:17" ht="17" x14ac:dyDescent="0.2">
      <c r="A346" s="5" t="s">
        <v>206</v>
      </c>
      <c r="B346" s="5">
        <v>6.5</v>
      </c>
      <c r="C346" s="5" t="s">
        <v>207</v>
      </c>
      <c r="D346" s="5" t="str">
        <f t="shared" si="17"/>
        <v>June 2021</v>
      </c>
      <c r="E346" s="1">
        <f t="shared" si="18"/>
        <v>2021</v>
      </c>
      <c r="F346" s="5" t="s">
        <v>17</v>
      </c>
      <c r="G346" s="5" t="s">
        <v>208</v>
      </c>
      <c r="J346" s="1"/>
      <c r="M346" s="1"/>
      <c r="P346" s="5" t="s">
        <v>208</v>
      </c>
    </row>
    <row r="347" spans="1:17" ht="17" x14ac:dyDescent="0.2">
      <c r="A347" s="5" t="s">
        <v>499</v>
      </c>
      <c r="B347" s="5">
        <v>3</v>
      </c>
      <c r="C347" s="5" t="s">
        <v>500</v>
      </c>
      <c r="D347" s="5" t="str">
        <f t="shared" si="17"/>
        <v>October 2020</v>
      </c>
      <c r="E347" s="1">
        <f t="shared" si="18"/>
        <v>2020</v>
      </c>
      <c r="F347" s="5" t="s">
        <v>501</v>
      </c>
      <c r="G347" s="5" t="s">
        <v>208</v>
      </c>
      <c r="J347" s="1"/>
      <c r="M347" s="1"/>
      <c r="P347" s="5" t="s">
        <v>208</v>
      </c>
    </row>
    <row r="348" spans="1:17" ht="17" x14ac:dyDescent="0.2">
      <c r="A348" s="5" t="s">
        <v>753</v>
      </c>
      <c r="B348" s="5">
        <v>1.9</v>
      </c>
      <c r="C348" s="5" t="s">
        <v>754</v>
      </c>
      <c r="D348" s="5" t="str">
        <f t="shared" si="17"/>
        <v>July 2021</v>
      </c>
      <c r="E348" s="1">
        <f t="shared" si="18"/>
        <v>2021</v>
      </c>
      <c r="F348" s="5" t="s">
        <v>12</v>
      </c>
      <c r="G348" s="5" t="s">
        <v>208</v>
      </c>
      <c r="J348" s="1"/>
      <c r="M348" s="1"/>
      <c r="P348" s="5" t="s">
        <v>208</v>
      </c>
    </row>
    <row r="349" spans="1:17" ht="17" x14ac:dyDescent="0.2">
      <c r="A349" s="5" t="s">
        <v>716</v>
      </c>
      <c r="B349" s="5">
        <v>2</v>
      </c>
      <c r="C349" s="5" t="s">
        <v>717</v>
      </c>
      <c r="D349" s="5" t="str">
        <f t="shared" si="17"/>
        <v>August 2021</v>
      </c>
      <c r="E349" s="1">
        <f t="shared" si="18"/>
        <v>2021</v>
      </c>
      <c r="F349" s="5" t="s">
        <v>17</v>
      </c>
      <c r="G349" s="5" t="s">
        <v>718</v>
      </c>
      <c r="J349" s="1"/>
      <c r="M349" s="1"/>
      <c r="P349" s="5" t="s">
        <v>718</v>
      </c>
    </row>
    <row r="350" spans="1:17" ht="17" x14ac:dyDescent="0.2">
      <c r="A350" s="5" t="s">
        <v>861</v>
      </c>
      <c r="B350" s="5">
        <v>1.5</v>
      </c>
      <c r="C350" s="5" t="s">
        <v>862</v>
      </c>
      <c r="D350" s="5" t="str">
        <f t="shared" si="17"/>
        <v>September 2021</v>
      </c>
      <c r="E350" s="1">
        <f t="shared" si="18"/>
        <v>2021</v>
      </c>
      <c r="F350" s="5" t="s">
        <v>478</v>
      </c>
      <c r="G350" s="5" t="s">
        <v>718</v>
      </c>
      <c r="H350" s="5" t="s">
        <v>1459</v>
      </c>
      <c r="J350" s="1"/>
      <c r="M350" s="1"/>
      <c r="P350" s="5" t="s">
        <v>1492</v>
      </c>
      <c r="Q350" s="5" t="s">
        <v>1459</v>
      </c>
    </row>
    <row r="351" spans="1:17" ht="17" x14ac:dyDescent="0.2">
      <c r="A351" s="5" t="s">
        <v>1156</v>
      </c>
      <c r="B351" s="5">
        <v>1</v>
      </c>
      <c r="C351" s="5" t="s">
        <v>1157</v>
      </c>
      <c r="D351" s="5" t="str">
        <f t="shared" si="17"/>
        <v>March 2021</v>
      </c>
      <c r="E351" s="1">
        <f t="shared" si="18"/>
        <v>2021</v>
      </c>
      <c r="F351" s="5" t="s">
        <v>17</v>
      </c>
      <c r="G351" s="5" t="s">
        <v>718</v>
      </c>
      <c r="H351" s="5" t="s">
        <v>1459</v>
      </c>
      <c r="J351" s="1"/>
      <c r="M351" s="1"/>
      <c r="P351" s="5" t="s">
        <v>1492</v>
      </c>
      <c r="Q351" s="5" t="s">
        <v>1459</v>
      </c>
    </row>
    <row r="352" spans="1:17" ht="17" x14ac:dyDescent="0.2">
      <c r="A352" s="5" t="s">
        <v>839</v>
      </c>
      <c r="B352" s="5">
        <v>1.6</v>
      </c>
      <c r="C352" s="6">
        <v>44317</v>
      </c>
      <c r="D352" s="5" t="str">
        <f t="shared" si="17"/>
        <v>44317</v>
      </c>
      <c r="E352" s="1">
        <f t="shared" si="18"/>
        <v>2021</v>
      </c>
      <c r="F352" s="5" t="s">
        <v>22</v>
      </c>
      <c r="G352" s="5" t="s">
        <v>840</v>
      </c>
      <c r="J352" s="1"/>
      <c r="M352" s="1"/>
      <c r="P352" s="5" t="s">
        <v>840</v>
      </c>
    </row>
    <row r="353" spans="1:17" ht="17" x14ac:dyDescent="0.2">
      <c r="A353" s="5" t="s">
        <v>1165</v>
      </c>
      <c r="B353" s="5">
        <v>1</v>
      </c>
      <c r="C353" s="5" t="s">
        <v>1166</v>
      </c>
      <c r="D353" s="5" t="str">
        <f t="shared" ref="D353:D384" si="19">LEFT(C353,FIND("[",C353&amp;"[")-1)</f>
        <v>August 2021</v>
      </c>
      <c r="E353" s="1">
        <f t="shared" si="18"/>
        <v>2021</v>
      </c>
      <c r="G353" s="5" t="s">
        <v>840</v>
      </c>
      <c r="J353" s="1"/>
      <c r="M353" s="1"/>
      <c r="P353" s="5" t="s">
        <v>840</v>
      </c>
    </row>
    <row r="354" spans="1:17" ht="17" x14ac:dyDescent="0.2">
      <c r="A354" s="5" t="s">
        <v>713</v>
      </c>
      <c r="B354" s="5">
        <v>2</v>
      </c>
      <c r="C354" s="5" t="s">
        <v>714</v>
      </c>
      <c r="D354" s="5" t="str">
        <f t="shared" si="19"/>
        <v>November 2021</v>
      </c>
      <c r="E354" s="1">
        <f t="shared" si="18"/>
        <v>2021</v>
      </c>
      <c r="F354" s="5" t="s">
        <v>17</v>
      </c>
      <c r="G354" s="5" t="s">
        <v>715</v>
      </c>
      <c r="J354" s="1"/>
      <c r="M354" s="1"/>
      <c r="P354" s="5" t="s">
        <v>715</v>
      </c>
    </row>
    <row r="355" spans="1:17" ht="17" x14ac:dyDescent="0.2">
      <c r="A355" s="5" t="s">
        <v>945</v>
      </c>
      <c r="B355" s="5">
        <v>1.4</v>
      </c>
      <c r="C355" s="5" t="s">
        <v>946</v>
      </c>
      <c r="D355" s="5" t="str">
        <f t="shared" si="19"/>
        <v>April 2022</v>
      </c>
      <c r="E355" s="1">
        <f t="shared" si="18"/>
        <v>2022</v>
      </c>
      <c r="F355" s="5" t="s">
        <v>17</v>
      </c>
      <c r="G355" s="5" t="s">
        <v>715</v>
      </c>
      <c r="J355" s="1"/>
      <c r="M355" s="1"/>
      <c r="P355" s="5" t="s">
        <v>715</v>
      </c>
    </row>
    <row r="356" spans="1:17" ht="17" x14ac:dyDescent="0.2">
      <c r="A356" s="5" t="s">
        <v>1313</v>
      </c>
      <c r="B356" s="5">
        <v>1</v>
      </c>
      <c r="C356" s="5" t="s">
        <v>1314</v>
      </c>
      <c r="D356" s="5" t="str">
        <f t="shared" si="19"/>
        <v>October 2017</v>
      </c>
      <c r="E356" s="1">
        <f t="shared" si="18"/>
        <v>2017</v>
      </c>
      <c r="F356" s="5" t="s">
        <v>1315</v>
      </c>
      <c r="G356" s="5" t="s">
        <v>715</v>
      </c>
      <c r="J356" s="1"/>
      <c r="M356" s="1"/>
      <c r="P356" s="5" t="s">
        <v>715</v>
      </c>
    </row>
    <row r="357" spans="1:17" ht="17" x14ac:dyDescent="0.2">
      <c r="A357" s="5" t="s">
        <v>118</v>
      </c>
      <c r="B357" s="5">
        <v>10</v>
      </c>
      <c r="C357" s="5" t="s">
        <v>119</v>
      </c>
      <c r="D357" s="5" t="str">
        <f t="shared" si="19"/>
        <v>August 2021</v>
      </c>
      <c r="E357" s="1">
        <f t="shared" si="18"/>
        <v>2021</v>
      </c>
      <c r="F357" s="5" t="s">
        <v>120</v>
      </c>
      <c r="G357" s="5" t="s">
        <v>1493</v>
      </c>
      <c r="H357" s="5" t="s">
        <v>1459</v>
      </c>
      <c r="J357" s="1"/>
      <c r="M357" s="1"/>
      <c r="P357" s="5" t="s">
        <v>1493</v>
      </c>
      <c r="Q357" s="5" t="s">
        <v>1459</v>
      </c>
    </row>
    <row r="358" spans="1:17" ht="17" x14ac:dyDescent="0.2">
      <c r="A358" s="5" t="s">
        <v>958</v>
      </c>
      <c r="B358" s="5">
        <v>1.3</v>
      </c>
      <c r="C358" s="5" t="s">
        <v>959</v>
      </c>
      <c r="D358" s="5" t="str">
        <f t="shared" si="19"/>
        <v>March 2021</v>
      </c>
      <c r="E358" s="1">
        <f t="shared" si="18"/>
        <v>2021</v>
      </c>
      <c r="F358" s="5" t="s">
        <v>70</v>
      </c>
      <c r="G358" s="5" t="s">
        <v>1493</v>
      </c>
      <c r="H358" s="5" t="s">
        <v>1459</v>
      </c>
      <c r="J358" s="1"/>
      <c r="M358" s="1"/>
      <c r="P358" s="5" t="s">
        <v>1493</v>
      </c>
      <c r="Q358" s="5" t="s">
        <v>1459</v>
      </c>
    </row>
    <row r="359" spans="1:17" ht="17" x14ac:dyDescent="0.2">
      <c r="A359" s="5" t="s">
        <v>722</v>
      </c>
      <c r="B359" s="5">
        <v>2</v>
      </c>
      <c r="C359" s="5" t="s">
        <v>723</v>
      </c>
      <c r="D359" s="5" t="str">
        <f t="shared" si="19"/>
        <v>November 2021</v>
      </c>
      <c r="E359" s="1">
        <f t="shared" si="18"/>
        <v>2021</v>
      </c>
      <c r="F359" s="5" t="s">
        <v>62</v>
      </c>
      <c r="G359" s="5" t="s">
        <v>1493</v>
      </c>
      <c r="H359" s="5" t="s">
        <v>1505</v>
      </c>
      <c r="J359" s="1"/>
      <c r="M359" s="1"/>
      <c r="P359" s="5" t="s">
        <v>1493</v>
      </c>
      <c r="Q359" s="5" t="s">
        <v>1505</v>
      </c>
    </row>
    <row r="360" spans="1:17" ht="17" x14ac:dyDescent="0.2">
      <c r="A360" s="5" t="s">
        <v>813</v>
      </c>
      <c r="B360" s="5">
        <v>1.7</v>
      </c>
      <c r="C360" s="5" t="s">
        <v>814</v>
      </c>
      <c r="D360" s="5" t="str">
        <f t="shared" si="19"/>
        <v>September 2021</v>
      </c>
      <c r="E360" s="1">
        <f t="shared" si="18"/>
        <v>2021</v>
      </c>
      <c r="F360" s="5" t="s">
        <v>17</v>
      </c>
      <c r="G360" s="5" t="s">
        <v>1541</v>
      </c>
      <c r="H360" s="5" t="s">
        <v>1459</v>
      </c>
      <c r="J360" s="1"/>
      <c r="M360" s="1"/>
      <c r="P360" s="5" t="s">
        <v>1494</v>
      </c>
      <c r="Q360" s="5" t="s">
        <v>1459</v>
      </c>
    </row>
    <row r="361" spans="1:17" ht="17" x14ac:dyDescent="0.2">
      <c r="A361" s="5" t="s">
        <v>104</v>
      </c>
      <c r="B361" s="5">
        <v>10</v>
      </c>
      <c r="C361" s="5" t="s">
        <v>105</v>
      </c>
      <c r="D361" s="5" t="str">
        <f t="shared" si="19"/>
        <v>May 2022</v>
      </c>
      <c r="E361" s="1">
        <f t="shared" si="18"/>
        <v>2022</v>
      </c>
      <c r="F361" s="5" t="s">
        <v>65</v>
      </c>
      <c r="G361" s="5" t="s">
        <v>106</v>
      </c>
      <c r="J361" s="1"/>
      <c r="M361" s="1"/>
      <c r="P361" s="5" t="s">
        <v>106</v>
      </c>
    </row>
    <row r="362" spans="1:17" ht="17" x14ac:dyDescent="0.2">
      <c r="A362" s="5" t="s">
        <v>1052</v>
      </c>
      <c r="B362" s="5">
        <v>1.1000000000000001</v>
      </c>
      <c r="C362" s="5" t="s">
        <v>1053</v>
      </c>
      <c r="D362" s="5" t="str">
        <f t="shared" si="19"/>
        <v>September 2021</v>
      </c>
      <c r="E362" s="1">
        <f t="shared" si="18"/>
        <v>2021</v>
      </c>
      <c r="F362" s="5" t="s">
        <v>96</v>
      </c>
      <c r="G362" s="5" t="s">
        <v>1054</v>
      </c>
      <c r="J362" s="1"/>
      <c r="M362" s="1"/>
      <c r="P362" s="5" t="s">
        <v>1054</v>
      </c>
    </row>
    <row r="363" spans="1:17" ht="17" x14ac:dyDescent="0.2">
      <c r="A363" s="5" t="s">
        <v>1129</v>
      </c>
      <c r="B363" s="5">
        <v>1</v>
      </c>
      <c r="C363" s="5" t="s">
        <v>1130</v>
      </c>
      <c r="D363" s="5" t="str">
        <f t="shared" si="19"/>
        <v>June 2021</v>
      </c>
      <c r="E363" s="1">
        <f t="shared" si="18"/>
        <v>2021</v>
      </c>
      <c r="F363" s="5" t="s">
        <v>96</v>
      </c>
      <c r="G363" s="5" t="s">
        <v>1054</v>
      </c>
      <c r="J363" s="1"/>
      <c r="M363" s="1"/>
      <c r="P363" s="5" t="s">
        <v>1054</v>
      </c>
    </row>
    <row r="364" spans="1:17" ht="17" x14ac:dyDescent="0.2">
      <c r="A364" s="5" t="s">
        <v>1248</v>
      </c>
      <c r="B364" s="5">
        <v>1</v>
      </c>
      <c r="C364" s="5" t="s">
        <v>1249</v>
      </c>
      <c r="D364" s="5" t="str">
        <f t="shared" si="19"/>
        <v>August 2021</v>
      </c>
      <c r="E364" s="1">
        <f t="shared" si="18"/>
        <v>2021</v>
      </c>
      <c r="F364" s="5" t="s">
        <v>65</v>
      </c>
      <c r="G364" s="5" t="s">
        <v>1054</v>
      </c>
      <c r="J364" s="1"/>
      <c r="M364" s="1"/>
      <c r="P364" s="5" t="s">
        <v>1054</v>
      </c>
    </row>
    <row r="365" spans="1:17" ht="17" x14ac:dyDescent="0.2">
      <c r="A365" s="5" t="s">
        <v>1270</v>
      </c>
      <c r="B365" s="5">
        <v>1</v>
      </c>
      <c r="C365" s="5" t="s">
        <v>1271</v>
      </c>
      <c r="D365" s="5" t="str">
        <f t="shared" si="19"/>
        <v>September 2021</v>
      </c>
      <c r="E365" s="1">
        <f t="shared" si="18"/>
        <v>2021</v>
      </c>
      <c r="F365" s="5" t="s">
        <v>33</v>
      </c>
      <c r="G365" s="5" t="s">
        <v>1054</v>
      </c>
      <c r="J365" s="1"/>
      <c r="M365" s="1"/>
      <c r="P365" s="5" t="s">
        <v>1054</v>
      </c>
    </row>
    <row r="366" spans="1:17" ht="17" x14ac:dyDescent="0.2">
      <c r="A366" s="5" t="s">
        <v>1272</v>
      </c>
      <c r="B366" s="5">
        <v>1</v>
      </c>
      <c r="C366" s="5" t="s">
        <v>1273</v>
      </c>
      <c r="D366" s="5" t="str">
        <f t="shared" si="19"/>
        <v>July 2021</v>
      </c>
      <c r="E366" s="1">
        <f t="shared" si="18"/>
        <v>2021</v>
      </c>
      <c r="F366" s="5" t="s">
        <v>17</v>
      </c>
      <c r="G366" s="5" t="s">
        <v>1054</v>
      </c>
      <c r="J366" s="1"/>
      <c r="M366" s="1"/>
      <c r="P366" s="5" t="s">
        <v>1054</v>
      </c>
    </row>
    <row r="367" spans="1:17" ht="17" x14ac:dyDescent="0.2">
      <c r="A367" s="5" t="s">
        <v>1292</v>
      </c>
      <c r="B367" s="5">
        <v>1</v>
      </c>
      <c r="C367" s="5" t="s">
        <v>1293</v>
      </c>
      <c r="D367" s="5" t="str">
        <f t="shared" si="19"/>
        <v>March 2021</v>
      </c>
      <c r="E367" s="1">
        <f t="shared" si="18"/>
        <v>2021</v>
      </c>
      <c r="F367" s="5" t="s">
        <v>1294</v>
      </c>
      <c r="G367" s="5" t="s">
        <v>1054</v>
      </c>
      <c r="J367" s="1"/>
      <c r="M367" s="1"/>
      <c r="P367" s="5" t="s">
        <v>1054</v>
      </c>
    </row>
    <row r="368" spans="1:17" ht="17" x14ac:dyDescent="0.2">
      <c r="A368" s="5" t="s">
        <v>1070</v>
      </c>
      <c r="B368" s="5">
        <v>1.1000000000000001</v>
      </c>
      <c r="C368" s="5" t="s">
        <v>1071</v>
      </c>
      <c r="D368" s="5" t="str">
        <f t="shared" si="19"/>
        <v>May 2019</v>
      </c>
      <c r="E368" s="1">
        <f t="shared" si="18"/>
        <v>2019</v>
      </c>
      <c r="G368" s="5" t="s">
        <v>1054</v>
      </c>
      <c r="H368" s="5" t="s">
        <v>1496</v>
      </c>
      <c r="J368" s="1"/>
      <c r="M368" s="1"/>
      <c r="P368" s="5" t="s">
        <v>1495</v>
      </c>
      <c r="Q368" s="5" t="s">
        <v>1496</v>
      </c>
    </row>
    <row r="369" spans="1:17" ht="17" x14ac:dyDescent="0.2">
      <c r="A369" s="5" t="s">
        <v>1098</v>
      </c>
      <c r="B369" s="5">
        <v>1</v>
      </c>
      <c r="C369" s="5" t="s">
        <v>1099</v>
      </c>
      <c r="D369" s="5" t="str">
        <f t="shared" si="19"/>
        <v>September 2019</v>
      </c>
      <c r="E369" s="1">
        <f t="shared" si="18"/>
        <v>2019</v>
      </c>
      <c r="F369" s="5" t="s">
        <v>22</v>
      </c>
      <c r="G369" s="5" t="s">
        <v>1054</v>
      </c>
      <c r="H369" s="5" t="s">
        <v>1497</v>
      </c>
      <c r="J369" s="1"/>
      <c r="M369" s="1"/>
      <c r="P369" s="5" t="s">
        <v>1495</v>
      </c>
      <c r="Q369" s="5" t="s">
        <v>1497</v>
      </c>
    </row>
    <row r="370" spans="1:17" ht="17" x14ac:dyDescent="0.2">
      <c r="A370" s="5" t="s">
        <v>198</v>
      </c>
      <c r="B370" s="5">
        <v>6.7</v>
      </c>
      <c r="C370" s="5" t="s">
        <v>199</v>
      </c>
      <c r="D370" s="5" t="str">
        <f t="shared" si="19"/>
        <v>July 2021</v>
      </c>
      <c r="E370" s="1">
        <f t="shared" si="18"/>
        <v>2021</v>
      </c>
      <c r="F370" s="5" t="s">
        <v>123</v>
      </c>
      <c r="G370" s="5" t="s">
        <v>200</v>
      </c>
      <c r="J370" s="1"/>
      <c r="M370" s="1"/>
      <c r="P370" s="5" t="s">
        <v>200</v>
      </c>
    </row>
    <row r="371" spans="1:17" ht="17" x14ac:dyDescent="0.2">
      <c r="A371" s="5" t="s">
        <v>246</v>
      </c>
      <c r="B371" s="5">
        <v>5.48</v>
      </c>
      <c r="C371" s="5" t="s">
        <v>247</v>
      </c>
      <c r="D371" s="5" t="str">
        <f t="shared" si="19"/>
        <v>June 2021</v>
      </c>
      <c r="E371" s="1">
        <f t="shared" si="18"/>
        <v>2021</v>
      </c>
      <c r="F371" s="5" t="s">
        <v>17</v>
      </c>
      <c r="G371" s="5" t="s">
        <v>200</v>
      </c>
      <c r="J371" s="1"/>
      <c r="M371" s="1"/>
      <c r="P371" s="5" t="s">
        <v>200</v>
      </c>
    </row>
    <row r="372" spans="1:17" ht="17" x14ac:dyDescent="0.2">
      <c r="A372" s="5" t="s">
        <v>351</v>
      </c>
      <c r="B372" s="5">
        <v>4.05</v>
      </c>
      <c r="C372" s="5" t="s">
        <v>352</v>
      </c>
      <c r="D372" s="5" t="str">
        <f t="shared" si="19"/>
        <v>November 2016</v>
      </c>
      <c r="E372" s="1">
        <f t="shared" si="18"/>
        <v>2016</v>
      </c>
      <c r="F372" s="5" t="s">
        <v>353</v>
      </c>
      <c r="G372" s="5" t="s">
        <v>200</v>
      </c>
      <c r="J372" s="1"/>
      <c r="M372" s="1"/>
      <c r="P372" s="5" t="s">
        <v>200</v>
      </c>
    </row>
    <row r="373" spans="1:17" ht="17" x14ac:dyDescent="0.2">
      <c r="A373" s="5" t="s">
        <v>423</v>
      </c>
      <c r="B373" s="5">
        <v>3.3</v>
      </c>
      <c r="C373" s="5" t="s">
        <v>424</v>
      </c>
      <c r="D373" s="5" t="str">
        <f t="shared" si="19"/>
        <v>July 2021</v>
      </c>
      <c r="E373" s="1">
        <f t="shared" si="18"/>
        <v>2021</v>
      </c>
      <c r="F373" s="5" t="s">
        <v>10</v>
      </c>
      <c r="G373" s="5" t="s">
        <v>200</v>
      </c>
      <c r="J373" s="1"/>
      <c r="M373" s="1"/>
      <c r="P373" s="5" t="s">
        <v>200</v>
      </c>
    </row>
    <row r="374" spans="1:17" ht="17" x14ac:dyDescent="0.2">
      <c r="A374" s="5" t="s">
        <v>557</v>
      </c>
      <c r="B374" s="5">
        <v>2.7</v>
      </c>
      <c r="C374" s="5" t="s">
        <v>558</v>
      </c>
      <c r="D374" s="5" t="str">
        <f t="shared" si="19"/>
        <v>August 2021</v>
      </c>
      <c r="E374" s="1">
        <f t="shared" si="18"/>
        <v>2021</v>
      </c>
      <c r="F374" s="5" t="s">
        <v>10</v>
      </c>
      <c r="G374" s="5" t="s">
        <v>200</v>
      </c>
      <c r="J374" s="1"/>
      <c r="M374" s="1"/>
      <c r="P374" s="5" t="s">
        <v>200</v>
      </c>
    </row>
    <row r="375" spans="1:17" ht="17" x14ac:dyDescent="0.2">
      <c r="A375" s="5" t="s">
        <v>559</v>
      </c>
      <c r="B375" s="5">
        <v>2.7</v>
      </c>
      <c r="C375" s="5" t="s">
        <v>560</v>
      </c>
      <c r="D375" s="5" t="str">
        <f t="shared" si="19"/>
        <v>August 2022</v>
      </c>
      <c r="E375" s="1">
        <f t="shared" si="18"/>
        <v>2022</v>
      </c>
      <c r="F375" s="5" t="s">
        <v>120</v>
      </c>
      <c r="G375" s="5" t="s">
        <v>200</v>
      </c>
      <c r="J375" s="1"/>
      <c r="M375" s="1"/>
      <c r="P375" s="5" t="s">
        <v>200</v>
      </c>
    </row>
    <row r="376" spans="1:17" ht="17" x14ac:dyDescent="0.2">
      <c r="A376" s="5" t="s">
        <v>608</v>
      </c>
      <c r="B376" s="5">
        <v>2.33</v>
      </c>
      <c r="C376" s="5" t="s">
        <v>609</v>
      </c>
      <c r="D376" s="5" t="str">
        <f t="shared" si="19"/>
        <v>September 2015</v>
      </c>
      <c r="E376" s="1">
        <f t="shared" si="18"/>
        <v>2015</v>
      </c>
      <c r="F376" s="5" t="s">
        <v>10</v>
      </c>
      <c r="G376" s="5" t="s">
        <v>200</v>
      </c>
      <c r="J376" s="1"/>
      <c r="M376" s="1"/>
      <c r="P376" s="5" t="s">
        <v>200</v>
      </c>
    </row>
    <row r="377" spans="1:17" ht="17" x14ac:dyDescent="0.2">
      <c r="A377" s="5" t="s">
        <v>750</v>
      </c>
      <c r="B377" s="5">
        <v>1.93</v>
      </c>
      <c r="C377" s="5" t="s">
        <v>751</v>
      </c>
      <c r="D377" s="5" t="str">
        <f t="shared" si="19"/>
        <v>June 2022</v>
      </c>
      <c r="E377" s="1">
        <f t="shared" si="18"/>
        <v>2022</v>
      </c>
      <c r="F377" s="5" t="s">
        <v>752</v>
      </c>
      <c r="G377" s="5" t="s">
        <v>200</v>
      </c>
      <c r="J377" s="1"/>
      <c r="M377" s="1"/>
      <c r="P377" s="5" t="s">
        <v>200</v>
      </c>
    </row>
    <row r="378" spans="1:17" ht="17" x14ac:dyDescent="0.2">
      <c r="A378" s="5" t="s">
        <v>762</v>
      </c>
      <c r="B378" s="5">
        <v>1.89</v>
      </c>
      <c r="C378" s="5" t="s">
        <v>763</v>
      </c>
      <c r="D378" s="5" t="str">
        <f t="shared" si="19"/>
        <v>November 2019</v>
      </c>
      <c r="E378" s="1">
        <f t="shared" si="18"/>
        <v>2019</v>
      </c>
      <c r="F378" s="5" t="s">
        <v>764</v>
      </c>
      <c r="G378" s="5" t="s">
        <v>200</v>
      </c>
      <c r="J378" s="1"/>
      <c r="M378" s="1"/>
      <c r="P378" s="5" t="s">
        <v>200</v>
      </c>
    </row>
    <row r="379" spans="1:17" ht="17" x14ac:dyDescent="0.2">
      <c r="A379" s="5" t="s">
        <v>770</v>
      </c>
      <c r="B379" s="5">
        <v>1.83</v>
      </c>
      <c r="C379" s="5" t="s">
        <v>771</v>
      </c>
      <c r="D379" s="5" t="str">
        <f t="shared" si="19"/>
        <v>Aug 2022</v>
      </c>
      <c r="E379" s="1">
        <f t="shared" si="18"/>
        <v>2022</v>
      </c>
      <c r="F379" s="5" t="s">
        <v>697</v>
      </c>
      <c r="G379" s="5" t="s">
        <v>200</v>
      </c>
      <c r="J379" s="1"/>
      <c r="M379" s="1"/>
      <c r="P379" s="5" t="s">
        <v>200</v>
      </c>
    </row>
    <row r="380" spans="1:17" ht="17" x14ac:dyDescent="0.2">
      <c r="A380" s="5" t="s">
        <v>787</v>
      </c>
      <c r="B380" s="5">
        <v>1.78</v>
      </c>
      <c r="C380" s="5" t="s">
        <v>788</v>
      </c>
      <c r="D380" s="5" t="str">
        <f t="shared" si="19"/>
        <v>March 2018</v>
      </c>
      <c r="E380" s="1">
        <f t="shared" si="18"/>
        <v>2018</v>
      </c>
      <c r="F380" s="5" t="s">
        <v>789</v>
      </c>
      <c r="G380" s="5" t="s">
        <v>200</v>
      </c>
      <c r="J380" s="1"/>
      <c r="M380" s="1"/>
      <c r="P380" s="5" t="s">
        <v>200</v>
      </c>
    </row>
    <row r="381" spans="1:17" ht="17" x14ac:dyDescent="0.2">
      <c r="A381" s="5" t="s">
        <v>914</v>
      </c>
      <c r="B381" s="5">
        <v>1.4</v>
      </c>
      <c r="C381" s="5" t="s">
        <v>915</v>
      </c>
      <c r="D381" s="5" t="str">
        <f t="shared" si="19"/>
        <v>May 2022</v>
      </c>
      <c r="E381" s="1">
        <f t="shared" si="18"/>
        <v>2022</v>
      </c>
      <c r="F381" s="5" t="s">
        <v>363</v>
      </c>
      <c r="G381" s="5" t="s">
        <v>200</v>
      </c>
      <c r="J381" s="1"/>
      <c r="M381" s="1"/>
      <c r="P381" s="5" t="s">
        <v>200</v>
      </c>
    </row>
    <row r="382" spans="1:17" ht="17" x14ac:dyDescent="0.2">
      <c r="A382" s="5" t="s">
        <v>949</v>
      </c>
      <c r="B382" s="5">
        <v>1.33</v>
      </c>
      <c r="C382" s="5" t="s">
        <v>950</v>
      </c>
      <c r="D382" s="5" t="str">
        <f t="shared" si="19"/>
        <v>August 2021</v>
      </c>
      <c r="E382" s="1">
        <f t="shared" si="18"/>
        <v>2021</v>
      </c>
      <c r="F382" s="5" t="s">
        <v>10</v>
      </c>
      <c r="G382" s="5" t="s">
        <v>200</v>
      </c>
      <c r="J382" s="1"/>
      <c r="M382" s="1"/>
      <c r="P382" s="5" t="s">
        <v>200</v>
      </c>
    </row>
    <row r="383" spans="1:17" ht="17" x14ac:dyDescent="0.2">
      <c r="A383" s="5" t="s">
        <v>953</v>
      </c>
      <c r="B383" s="5">
        <v>1.32</v>
      </c>
      <c r="C383" s="5" t="s">
        <v>954</v>
      </c>
      <c r="D383" s="5" t="str">
        <f t="shared" si="19"/>
        <v>December 2018</v>
      </c>
      <c r="E383" s="1">
        <f t="shared" si="18"/>
        <v>2018</v>
      </c>
      <c r="G383" s="5" t="s">
        <v>200</v>
      </c>
      <c r="J383" s="1"/>
      <c r="M383" s="1"/>
      <c r="P383" s="5" t="s">
        <v>200</v>
      </c>
    </row>
    <row r="384" spans="1:17" ht="17" x14ac:dyDescent="0.2">
      <c r="A384" s="5" t="s">
        <v>1082</v>
      </c>
      <c r="B384" s="5">
        <v>1.04</v>
      </c>
      <c r="C384" s="5" t="s">
        <v>1083</v>
      </c>
      <c r="D384" s="5" t="str">
        <f t="shared" si="19"/>
        <v>December 2019</v>
      </c>
      <c r="E384" s="1">
        <f t="shared" si="18"/>
        <v>2019</v>
      </c>
      <c r="G384" s="5" t="s">
        <v>200</v>
      </c>
      <c r="J384" s="1"/>
      <c r="M384" s="1"/>
      <c r="P384" s="5" t="s">
        <v>200</v>
      </c>
    </row>
    <row r="385" spans="1:17" ht="17" x14ac:dyDescent="0.2">
      <c r="A385" s="5" t="s">
        <v>1140</v>
      </c>
      <c r="B385" s="5">
        <v>1</v>
      </c>
      <c r="C385" s="5" t="s">
        <v>1141</v>
      </c>
      <c r="D385" s="5" t="str">
        <f t="shared" ref="D385:D389" si="20">LEFT(C385,FIND("[",C385&amp;"[")-1)</f>
        <v>Jul 2021</v>
      </c>
      <c r="E385" s="1">
        <f t="shared" si="18"/>
        <v>2021</v>
      </c>
      <c r="F385" s="5" t="s">
        <v>17</v>
      </c>
      <c r="G385" s="5" t="s">
        <v>200</v>
      </c>
      <c r="J385" s="1"/>
      <c r="M385" s="1"/>
      <c r="P385" s="5" t="s">
        <v>200</v>
      </c>
    </row>
    <row r="386" spans="1:17" ht="17" x14ac:dyDescent="0.2">
      <c r="A386" s="5" t="s">
        <v>1199</v>
      </c>
      <c r="B386" s="5">
        <v>1</v>
      </c>
      <c r="C386" s="5" t="s">
        <v>1200</v>
      </c>
      <c r="D386" s="5" t="str">
        <f t="shared" si="20"/>
        <v>Aug 2021</v>
      </c>
      <c r="E386" s="1">
        <f t="shared" si="18"/>
        <v>2021</v>
      </c>
      <c r="F386" s="5" t="s">
        <v>879</v>
      </c>
      <c r="G386" s="5" t="s">
        <v>200</v>
      </c>
      <c r="J386" s="1"/>
      <c r="M386" s="1"/>
      <c r="P386" s="5" t="s">
        <v>200</v>
      </c>
    </row>
    <row r="387" spans="1:17" ht="17" x14ac:dyDescent="0.2">
      <c r="A387" s="5" t="s">
        <v>1336</v>
      </c>
      <c r="B387" s="5">
        <v>1</v>
      </c>
      <c r="C387" s="5" t="s">
        <v>1337</v>
      </c>
      <c r="D387" s="5" t="str">
        <f t="shared" si="20"/>
        <v>October 2020</v>
      </c>
      <c r="E387" s="1">
        <f t="shared" ref="E387:E450" si="21">YEAR(D387)</f>
        <v>2020</v>
      </c>
      <c r="F387" s="5" t="s">
        <v>1338</v>
      </c>
      <c r="G387" s="5" t="s">
        <v>200</v>
      </c>
      <c r="J387" s="1"/>
      <c r="M387" s="1"/>
      <c r="P387" s="5" t="s">
        <v>200</v>
      </c>
    </row>
    <row r="388" spans="1:17" ht="17" x14ac:dyDescent="0.2">
      <c r="A388" s="5" t="s">
        <v>865</v>
      </c>
      <c r="B388" s="5">
        <v>1.5</v>
      </c>
      <c r="C388" s="5" t="s">
        <v>866</v>
      </c>
      <c r="D388" s="5" t="str">
        <f t="shared" si="20"/>
        <v>October 2021</v>
      </c>
      <c r="E388" s="1">
        <f t="shared" si="21"/>
        <v>2021</v>
      </c>
      <c r="F388" s="5" t="s">
        <v>22</v>
      </c>
      <c r="G388" s="5" t="s">
        <v>867</v>
      </c>
      <c r="J388" s="1"/>
      <c r="M388" s="1"/>
      <c r="P388" s="5" t="s">
        <v>867</v>
      </c>
    </row>
    <row r="389" spans="1:17" ht="17" x14ac:dyDescent="0.2">
      <c r="A389" s="5" t="s">
        <v>916</v>
      </c>
      <c r="B389" s="5">
        <v>1.4</v>
      </c>
      <c r="C389" s="5" t="s">
        <v>917</v>
      </c>
      <c r="D389" s="5" t="str">
        <f t="shared" si="20"/>
        <v>January 2018</v>
      </c>
      <c r="E389" s="1">
        <f t="shared" si="21"/>
        <v>2018</v>
      </c>
      <c r="F389" s="5" t="s">
        <v>150</v>
      </c>
      <c r="G389" s="5" t="s">
        <v>867</v>
      </c>
      <c r="J389" s="1"/>
      <c r="M389" s="1"/>
      <c r="P389" s="5" t="s">
        <v>867</v>
      </c>
    </row>
    <row r="390" spans="1:17" ht="17" x14ac:dyDescent="0.2">
      <c r="A390" s="5" t="s">
        <v>1011</v>
      </c>
      <c r="B390" s="5">
        <v>1.2</v>
      </c>
      <c r="C390" s="6">
        <v>44440</v>
      </c>
      <c r="D390" s="6">
        <v>44440</v>
      </c>
      <c r="E390" s="1">
        <f t="shared" si="21"/>
        <v>2021</v>
      </c>
      <c r="F390" s="5" t="s">
        <v>22</v>
      </c>
      <c r="G390" s="5" t="s">
        <v>867</v>
      </c>
      <c r="H390" s="5" t="s">
        <v>1459</v>
      </c>
      <c r="J390" s="1"/>
      <c r="M390" s="1"/>
      <c r="P390" s="5" t="s">
        <v>1498</v>
      </c>
      <c r="Q390" s="5" t="s">
        <v>1459</v>
      </c>
    </row>
    <row r="391" spans="1:17" ht="17" x14ac:dyDescent="0.2">
      <c r="A391" s="5" t="s">
        <v>73</v>
      </c>
      <c r="B391" s="5">
        <v>11.75</v>
      </c>
      <c r="C391" s="5" t="s">
        <v>74</v>
      </c>
      <c r="D391" s="5" t="str">
        <f t="shared" ref="D391:D454" si="22">LEFT(C391,FIND("[",C391&amp;"[")-1)</f>
        <v>June 2021</v>
      </c>
      <c r="E391" s="1">
        <f t="shared" si="21"/>
        <v>2021</v>
      </c>
      <c r="F391" s="5" t="s">
        <v>75</v>
      </c>
      <c r="G391" s="5" t="s">
        <v>76</v>
      </c>
      <c r="J391" s="1"/>
      <c r="M391" s="1"/>
      <c r="P391" s="5" t="s">
        <v>76</v>
      </c>
    </row>
    <row r="392" spans="1:17" ht="17" x14ac:dyDescent="0.2">
      <c r="A392" s="5" t="s">
        <v>204</v>
      </c>
      <c r="B392" s="5">
        <v>6.5</v>
      </c>
      <c r="C392" s="5" t="s">
        <v>205</v>
      </c>
      <c r="D392" s="5" t="str">
        <f t="shared" si="22"/>
        <v>July 2022</v>
      </c>
      <c r="E392" s="1">
        <f t="shared" si="21"/>
        <v>2022</v>
      </c>
      <c r="F392" s="5" t="s">
        <v>17</v>
      </c>
      <c r="G392" s="5" t="s">
        <v>76</v>
      </c>
      <c r="J392" s="1"/>
      <c r="M392" s="1"/>
      <c r="P392" s="5" t="s">
        <v>76</v>
      </c>
    </row>
    <row r="393" spans="1:17" ht="17" x14ac:dyDescent="0.2">
      <c r="A393" s="5" t="s">
        <v>708</v>
      </c>
      <c r="B393" s="5">
        <v>2</v>
      </c>
      <c r="C393" s="5" t="s">
        <v>709</v>
      </c>
      <c r="D393" s="5" t="str">
        <f t="shared" si="22"/>
        <v>April 2021</v>
      </c>
      <c r="E393" s="1">
        <f t="shared" si="21"/>
        <v>2021</v>
      </c>
      <c r="F393" s="5" t="s">
        <v>55</v>
      </c>
      <c r="G393" s="5" t="s">
        <v>76</v>
      </c>
      <c r="J393" s="1"/>
      <c r="M393" s="1"/>
      <c r="P393" s="5" t="s">
        <v>76</v>
      </c>
    </row>
    <row r="394" spans="1:17" ht="17" x14ac:dyDescent="0.2">
      <c r="A394" s="5" t="s">
        <v>920</v>
      </c>
      <c r="B394" s="5">
        <v>1.4</v>
      </c>
      <c r="C394" s="5" t="s">
        <v>921</v>
      </c>
      <c r="D394" s="5" t="str">
        <f t="shared" si="22"/>
        <v>March 2021</v>
      </c>
      <c r="E394" s="1">
        <f t="shared" si="21"/>
        <v>2021</v>
      </c>
      <c r="F394" s="5" t="s">
        <v>922</v>
      </c>
      <c r="G394" s="5" t="s">
        <v>76</v>
      </c>
      <c r="J394" s="1"/>
      <c r="M394" s="1"/>
      <c r="P394" s="5" t="s">
        <v>76</v>
      </c>
    </row>
    <row r="395" spans="1:17" ht="17" x14ac:dyDescent="0.2">
      <c r="A395" s="5" t="s">
        <v>1003</v>
      </c>
      <c r="B395" s="5">
        <v>1.2</v>
      </c>
      <c r="C395" s="5" t="s">
        <v>1004</v>
      </c>
      <c r="D395" s="5" t="str">
        <f t="shared" si="22"/>
        <v>April 2021</v>
      </c>
      <c r="E395" s="1">
        <f t="shared" si="21"/>
        <v>2021</v>
      </c>
      <c r="F395" s="5" t="s">
        <v>10</v>
      </c>
      <c r="G395" s="5" t="s">
        <v>76</v>
      </c>
      <c r="J395" s="1"/>
      <c r="M395" s="1"/>
      <c r="P395" s="5" t="s">
        <v>76</v>
      </c>
    </row>
    <row r="396" spans="1:17" ht="17" x14ac:dyDescent="0.2">
      <c r="A396" s="5" t="s">
        <v>1363</v>
      </c>
      <c r="B396" s="5">
        <v>1</v>
      </c>
      <c r="C396" s="5" t="s">
        <v>1364</v>
      </c>
      <c r="D396" s="5" t="str">
        <f t="shared" si="22"/>
        <v>June 2020</v>
      </c>
      <c r="E396" s="1">
        <f t="shared" si="21"/>
        <v>2020</v>
      </c>
      <c r="F396" s="5" t="s">
        <v>17</v>
      </c>
      <c r="G396" s="5" t="s">
        <v>76</v>
      </c>
      <c r="J396" s="1"/>
      <c r="M396" s="1"/>
      <c r="P396" s="5" t="s">
        <v>76</v>
      </c>
    </row>
    <row r="397" spans="1:17" ht="17" x14ac:dyDescent="0.2">
      <c r="A397" s="5" t="s">
        <v>1423</v>
      </c>
      <c r="B397" s="5">
        <v>1.44</v>
      </c>
      <c r="C397" s="5" t="s">
        <v>1424</v>
      </c>
      <c r="D397" s="5" t="str">
        <f t="shared" si="22"/>
        <v>April 2022</v>
      </c>
      <c r="E397" s="1">
        <f t="shared" si="21"/>
        <v>2022</v>
      </c>
      <c r="F397" s="5" t="s">
        <v>47</v>
      </c>
      <c r="G397" s="5" t="s">
        <v>76</v>
      </c>
      <c r="J397" s="1"/>
      <c r="M397" s="1"/>
      <c r="P397" s="5" t="s">
        <v>76</v>
      </c>
    </row>
    <row r="398" spans="1:17" ht="17" x14ac:dyDescent="0.2">
      <c r="A398" s="5" t="s">
        <v>1425</v>
      </c>
      <c r="B398" s="5">
        <v>1</v>
      </c>
      <c r="C398" s="5" t="s">
        <v>1424</v>
      </c>
      <c r="D398" s="5" t="str">
        <f t="shared" si="22"/>
        <v>April 2022</v>
      </c>
      <c r="E398" s="1">
        <f t="shared" si="21"/>
        <v>2022</v>
      </c>
      <c r="G398" s="5" t="s">
        <v>76</v>
      </c>
      <c r="J398" s="1"/>
      <c r="M398" s="1"/>
      <c r="P398" s="5" t="s">
        <v>76</v>
      </c>
    </row>
    <row r="399" spans="1:17" ht="17" x14ac:dyDescent="0.2">
      <c r="A399" s="5" t="s">
        <v>757</v>
      </c>
      <c r="B399" s="5">
        <v>1.9</v>
      </c>
      <c r="C399" s="5" t="s">
        <v>758</v>
      </c>
      <c r="D399" s="5" t="str">
        <f t="shared" si="22"/>
        <v>August 2018</v>
      </c>
      <c r="E399" s="1">
        <f t="shared" si="21"/>
        <v>2018</v>
      </c>
      <c r="F399" s="5" t="s">
        <v>697</v>
      </c>
      <c r="G399" s="5" t="s">
        <v>759</v>
      </c>
      <c r="J399" s="1"/>
      <c r="M399" s="1"/>
      <c r="P399" s="5" t="s">
        <v>759</v>
      </c>
    </row>
    <row r="400" spans="1:17" ht="17" x14ac:dyDescent="0.2">
      <c r="A400" s="5" t="s">
        <v>1063</v>
      </c>
      <c r="B400" s="5">
        <v>1.1000000000000001</v>
      </c>
      <c r="C400" s="5" t="s">
        <v>1064</v>
      </c>
      <c r="D400" s="5" t="str">
        <f t="shared" si="22"/>
        <v>February 2021</v>
      </c>
      <c r="E400" s="1">
        <f t="shared" si="21"/>
        <v>2021</v>
      </c>
      <c r="F400" s="5" t="s">
        <v>47</v>
      </c>
      <c r="G400" s="5" t="s">
        <v>759</v>
      </c>
      <c r="J400" s="1"/>
      <c r="M400" s="1"/>
      <c r="P400" s="5" t="s">
        <v>759</v>
      </c>
    </row>
    <row r="401" spans="1:16" ht="17" x14ac:dyDescent="0.2">
      <c r="A401" s="5" t="s">
        <v>1255</v>
      </c>
      <c r="B401" s="5">
        <v>1</v>
      </c>
      <c r="C401" s="5" t="s">
        <v>1256</v>
      </c>
      <c r="D401" s="5" t="str">
        <f t="shared" si="22"/>
        <v>February 2016</v>
      </c>
      <c r="E401" s="1">
        <f t="shared" si="21"/>
        <v>2016</v>
      </c>
      <c r="G401" s="5" t="s">
        <v>759</v>
      </c>
      <c r="J401" s="1"/>
      <c r="M401" s="1"/>
      <c r="P401" s="5" t="s">
        <v>759</v>
      </c>
    </row>
    <row r="402" spans="1:16" ht="17" x14ac:dyDescent="0.2">
      <c r="A402" s="5" t="s">
        <v>1276</v>
      </c>
      <c r="B402" s="5">
        <v>1</v>
      </c>
      <c r="C402" s="5" t="s">
        <v>1277</v>
      </c>
      <c r="D402" s="5" t="str">
        <f t="shared" si="22"/>
        <v>August 2019</v>
      </c>
      <c r="E402" s="1">
        <f t="shared" si="21"/>
        <v>2019</v>
      </c>
      <c r="F402" s="5" t="s">
        <v>17</v>
      </c>
      <c r="G402" s="5" t="s">
        <v>759</v>
      </c>
      <c r="J402" s="1"/>
      <c r="M402" s="1"/>
      <c r="P402" s="5" t="s">
        <v>759</v>
      </c>
    </row>
    <row r="403" spans="1:16" ht="17" x14ac:dyDescent="0.2">
      <c r="A403" s="5" t="s">
        <v>1416</v>
      </c>
      <c r="B403" s="5">
        <v>1</v>
      </c>
      <c r="C403" s="5" t="s">
        <v>1417</v>
      </c>
      <c r="D403" s="5" t="str">
        <f t="shared" si="22"/>
        <v>February 2022</v>
      </c>
      <c r="E403" s="1">
        <f t="shared" si="21"/>
        <v>2022</v>
      </c>
      <c r="F403" s="5" t="s">
        <v>22</v>
      </c>
      <c r="G403" s="5" t="s">
        <v>759</v>
      </c>
      <c r="J403" s="1"/>
      <c r="M403" s="1"/>
      <c r="P403" s="5" t="s">
        <v>759</v>
      </c>
    </row>
    <row r="404" spans="1:16" ht="17" x14ac:dyDescent="0.2">
      <c r="A404" s="5" t="s">
        <v>900</v>
      </c>
      <c r="B404" s="5">
        <v>1.5</v>
      </c>
      <c r="C404" s="5" t="s">
        <v>901</v>
      </c>
      <c r="D404" s="5" t="str">
        <f t="shared" si="22"/>
        <v>September 2021</v>
      </c>
      <c r="E404" s="1">
        <f t="shared" si="21"/>
        <v>2021</v>
      </c>
      <c r="F404" s="5" t="s">
        <v>17</v>
      </c>
      <c r="G404" s="5" t="s">
        <v>902</v>
      </c>
      <c r="J404" s="1"/>
      <c r="M404" s="1"/>
      <c r="P404" s="5" t="s">
        <v>902</v>
      </c>
    </row>
    <row r="405" spans="1:16" ht="17" x14ac:dyDescent="0.2">
      <c r="A405" s="5" t="s">
        <v>1152</v>
      </c>
      <c r="B405" s="5">
        <v>1</v>
      </c>
      <c r="C405" s="5" t="s">
        <v>1153</v>
      </c>
      <c r="D405" s="5" t="str">
        <f t="shared" si="22"/>
        <v>June 2021</v>
      </c>
      <c r="E405" s="1">
        <f t="shared" si="21"/>
        <v>2021</v>
      </c>
      <c r="F405" s="5" t="s">
        <v>33</v>
      </c>
      <c r="G405" s="5" t="s">
        <v>902</v>
      </c>
      <c r="J405" s="1"/>
      <c r="M405" s="1"/>
      <c r="P405" s="5" t="s">
        <v>902</v>
      </c>
    </row>
    <row r="406" spans="1:16" ht="17" x14ac:dyDescent="0.2">
      <c r="A406" s="5" t="s">
        <v>1407</v>
      </c>
      <c r="B406" s="5">
        <v>1</v>
      </c>
      <c r="C406" s="5" t="s">
        <v>1408</v>
      </c>
      <c r="D406" s="5" t="str">
        <f t="shared" si="22"/>
        <v>September 2022</v>
      </c>
      <c r="E406" s="1">
        <f t="shared" si="21"/>
        <v>2022</v>
      </c>
      <c r="F406" s="5" t="s">
        <v>1409</v>
      </c>
      <c r="G406" s="5" t="s">
        <v>902</v>
      </c>
      <c r="J406" s="1"/>
      <c r="M406" s="1"/>
      <c r="P406" s="5" t="s">
        <v>902</v>
      </c>
    </row>
    <row r="407" spans="1:16" ht="17" x14ac:dyDescent="0.2">
      <c r="A407" s="5" t="s">
        <v>42</v>
      </c>
      <c r="B407" s="5">
        <v>16.5</v>
      </c>
      <c r="C407" s="5" t="s">
        <v>1442</v>
      </c>
      <c r="D407" s="5" t="str">
        <f t="shared" si="22"/>
        <v>May 2021</v>
      </c>
      <c r="E407" s="1">
        <f t="shared" si="21"/>
        <v>2021</v>
      </c>
      <c r="F407" s="5" t="s">
        <v>10</v>
      </c>
      <c r="G407" s="5" t="s">
        <v>43</v>
      </c>
      <c r="J407" s="1"/>
      <c r="M407" s="1"/>
      <c r="P407" s="5" t="s">
        <v>43</v>
      </c>
    </row>
    <row r="408" spans="1:16" ht="17" x14ac:dyDescent="0.2">
      <c r="A408" s="5" t="s">
        <v>71</v>
      </c>
      <c r="B408" s="5">
        <v>12</v>
      </c>
      <c r="C408" s="5" t="s">
        <v>72</v>
      </c>
      <c r="D408" s="5" t="str">
        <f t="shared" si="22"/>
        <v>March 2022</v>
      </c>
      <c r="E408" s="1">
        <f t="shared" si="21"/>
        <v>2022</v>
      </c>
      <c r="F408" s="5" t="s">
        <v>20</v>
      </c>
      <c r="G408" s="5" t="s">
        <v>43</v>
      </c>
      <c r="J408" s="1"/>
      <c r="M408" s="1"/>
      <c r="P408" s="5" t="s">
        <v>43</v>
      </c>
    </row>
    <row r="409" spans="1:16" ht="17" x14ac:dyDescent="0.2">
      <c r="A409" s="5" t="s">
        <v>1136</v>
      </c>
      <c r="B409" s="5">
        <v>1</v>
      </c>
      <c r="C409" s="5" t="s">
        <v>1137</v>
      </c>
      <c r="D409" s="5" t="str">
        <f t="shared" si="22"/>
        <v>June 2021</v>
      </c>
      <c r="E409" s="1">
        <f t="shared" si="21"/>
        <v>2021</v>
      </c>
      <c r="F409" s="5" t="s">
        <v>25</v>
      </c>
      <c r="G409" s="5" t="s">
        <v>43</v>
      </c>
      <c r="J409" s="1"/>
      <c r="M409" s="1"/>
      <c r="P409" s="5" t="s">
        <v>43</v>
      </c>
    </row>
    <row r="410" spans="1:16" ht="17" x14ac:dyDescent="0.2">
      <c r="A410" s="5" t="s">
        <v>1147</v>
      </c>
      <c r="B410" s="5">
        <v>1</v>
      </c>
      <c r="C410" s="5" t="s">
        <v>1148</v>
      </c>
      <c r="D410" s="5" t="str">
        <f t="shared" si="22"/>
        <v>June 2020</v>
      </c>
      <c r="E410" s="1">
        <f t="shared" si="21"/>
        <v>2020</v>
      </c>
      <c r="F410" s="5" t="s">
        <v>203</v>
      </c>
      <c r="G410" s="5" t="s">
        <v>1149</v>
      </c>
      <c r="J410" s="1"/>
      <c r="M410" s="1"/>
      <c r="P410" s="5" t="s">
        <v>1149</v>
      </c>
    </row>
    <row r="411" spans="1:16" ht="17" x14ac:dyDescent="0.2">
      <c r="A411" s="5" t="s">
        <v>1216</v>
      </c>
      <c r="B411" s="5">
        <v>1</v>
      </c>
      <c r="C411" s="5" t="s">
        <v>1217</v>
      </c>
      <c r="D411" s="5" t="str">
        <f t="shared" si="22"/>
        <v>July 2021</v>
      </c>
      <c r="E411" s="1">
        <f t="shared" si="21"/>
        <v>2021</v>
      </c>
      <c r="F411" s="5" t="s">
        <v>270</v>
      </c>
      <c r="G411" s="5" t="s">
        <v>1149</v>
      </c>
      <c r="J411" s="1"/>
      <c r="M411" s="1"/>
      <c r="P411" s="5" t="s">
        <v>1149</v>
      </c>
    </row>
    <row r="412" spans="1:16" ht="17" x14ac:dyDescent="0.2">
      <c r="A412" s="5" t="s">
        <v>16</v>
      </c>
      <c r="B412" s="5">
        <v>40</v>
      </c>
      <c r="C412" s="5" t="s">
        <v>1434</v>
      </c>
      <c r="D412" s="5" t="str">
        <f t="shared" si="22"/>
        <v>June 2022</v>
      </c>
      <c r="E412" s="1">
        <f t="shared" si="21"/>
        <v>2022</v>
      </c>
      <c r="F412" s="5" t="s">
        <v>17</v>
      </c>
      <c r="G412" s="5" t="s">
        <v>18</v>
      </c>
      <c r="J412" s="1"/>
      <c r="M412" s="1"/>
      <c r="P412" s="5" t="s">
        <v>18</v>
      </c>
    </row>
    <row r="413" spans="1:16" ht="17" x14ac:dyDescent="0.2">
      <c r="A413" s="5" t="s">
        <v>23</v>
      </c>
      <c r="B413" s="5">
        <v>33</v>
      </c>
      <c r="C413" s="5" t="s">
        <v>1434</v>
      </c>
      <c r="D413" s="5" t="str">
        <f t="shared" si="22"/>
        <v>June 2022</v>
      </c>
      <c r="E413" s="1">
        <f t="shared" si="21"/>
        <v>2022</v>
      </c>
      <c r="F413" s="5" t="s">
        <v>17</v>
      </c>
      <c r="G413" s="5" t="s">
        <v>18</v>
      </c>
      <c r="J413" s="1"/>
      <c r="M413" s="1"/>
      <c r="P413" s="5" t="s">
        <v>18</v>
      </c>
    </row>
    <row r="414" spans="1:16" ht="17" x14ac:dyDescent="0.2">
      <c r="A414" s="5" t="s">
        <v>140</v>
      </c>
      <c r="B414" s="5">
        <v>8.6999999999999993</v>
      </c>
      <c r="C414" s="5" t="s">
        <v>141</v>
      </c>
      <c r="D414" s="5" t="str">
        <f t="shared" si="22"/>
        <v>August 2021</v>
      </c>
      <c r="E414" s="1">
        <f t="shared" si="21"/>
        <v>2021</v>
      </c>
      <c r="F414" s="5" t="s">
        <v>17</v>
      </c>
      <c r="G414" s="5" t="s">
        <v>18</v>
      </c>
      <c r="J414" s="1"/>
      <c r="M414" s="1"/>
      <c r="P414" s="5" t="s">
        <v>18</v>
      </c>
    </row>
    <row r="415" spans="1:16" ht="17" x14ac:dyDescent="0.2">
      <c r="A415" s="5" t="s">
        <v>145</v>
      </c>
      <c r="B415" s="5">
        <v>8.5</v>
      </c>
      <c r="C415" s="5" t="s">
        <v>146</v>
      </c>
      <c r="D415" s="5" t="str">
        <f t="shared" si="22"/>
        <v>September 2021</v>
      </c>
      <c r="E415" s="1">
        <f t="shared" si="21"/>
        <v>2021</v>
      </c>
      <c r="F415" s="5" t="s">
        <v>147</v>
      </c>
      <c r="G415" s="5" t="s">
        <v>18</v>
      </c>
      <c r="J415" s="1"/>
      <c r="M415" s="1"/>
      <c r="P415" s="5" t="s">
        <v>18</v>
      </c>
    </row>
    <row r="416" spans="1:16" ht="17" x14ac:dyDescent="0.2">
      <c r="A416" s="5" t="s">
        <v>167</v>
      </c>
      <c r="B416" s="5">
        <v>7.75</v>
      </c>
      <c r="C416" s="5" t="s">
        <v>168</v>
      </c>
      <c r="D416" s="5" t="str">
        <f t="shared" si="22"/>
        <v>August 2021</v>
      </c>
      <c r="E416" s="1">
        <f t="shared" si="21"/>
        <v>2021</v>
      </c>
      <c r="F416" s="5" t="s">
        <v>169</v>
      </c>
      <c r="G416" s="5" t="s">
        <v>18</v>
      </c>
      <c r="J416" s="1"/>
      <c r="M416" s="1"/>
      <c r="P416" s="5" t="s">
        <v>18</v>
      </c>
    </row>
    <row r="417" spans="1:16" ht="17" x14ac:dyDescent="0.2">
      <c r="A417" s="5" t="s">
        <v>255</v>
      </c>
      <c r="B417" s="5">
        <v>5.2</v>
      </c>
      <c r="C417" s="5" t="s">
        <v>256</v>
      </c>
      <c r="D417" s="5" t="str">
        <f t="shared" si="22"/>
        <v>March 2021</v>
      </c>
      <c r="E417" s="1">
        <f t="shared" si="21"/>
        <v>2021</v>
      </c>
      <c r="F417" s="5" t="s">
        <v>65</v>
      </c>
      <c r="G417" s="5" t="s">
        <v>18</v>
      </c>
      <c r="J417" s="1"/>
      <c r="M417" s="1"/>
      <c r="P417" s="5" t="s">
        <v>18</v>
      </c>
    </row>
    <row r="418" spans="1:16" ht="17" x14ac:dyDescent="0.2">
      <c r="A418" s="5" t="s">
        <v>297</v>
      </c>
      <c r="B418" s="5">
        <v>5</v>
      </c>
      <c r="C418" s="5" t="s">
        <v>298</v>
      </c>
      <c r="D418" s="5" t="str">
        <f t="shared" si="22"/>
        <v>August 2021</v>
      </c>
      <c r="E418" s="1">
        <f t="shared" si="21"/>
        <v>2021</v>
      </c>
      <c r="F418" s="5" t="s">
        <v>17</v>
      </c>
      <c r="G418" s="5" t="s">
        <v>18</v>
      </c>
      <c r="J418" s="1"/>
      <c r="M418" s="1"/>
      <c r="P418" s="5" t="s">
        <v>18</v>
      </c>
    </row>
    <row r="419" spans="1:16" ht="17" x14ac:dyDescent="0.2">
      <c r="A419" s="5" t="s">
        <v>303</v>
      </c>
      <c r="B419" s="5">
        <v>5</v>
      </c>
      <c r="C419" s="5" t="s">
        <v>304</v>
      </c>
      <c r="D419" s="5" t="str">
        <f t="shared" si="22"/>
        <v>December 2021</v>
      </c>
      <c r="E419" s="1">
        <f t="shared" si="21"/>
        <v>2021</v>
      </c>
      <c r="F419" s="5" t="s">
        <v>305</v>
      </c>
      <c r="G419" s="5" t="s">
        <v>18</v>
      </c>
      <c r="J419" s="1"/>
      <c r="M419" s="1"/>
      <c r="P419" s="5" t="s">
        <v>18</v>
      </c>
    </row>
    <row r="420" spans="1:16" ht="17" x14ac:dyDescent="0.2">
      <c r="A420" s="5" t="s">
        <v>470</v>
      </c>
      <c r="B420" s="5">
        <v>3</v>
      </c>
      <c r="C420" s="5" t="s">
        <v>471</v>
      </c>
      <c r="D420" s="5" t="str">
        <f t="shared" si="22"/>
        <v>January 2021</v>
      </c>
      <c r="E420" s="1">
        <f t="shared" si="21"/>
        <v>2021</v>
      </c>
      <c r="F420" s="5" t="s">
        <v>144</v>
      </c>
      <c r="G420" s="5" t="s">
        <v>18</v>
      </c>
      <c r="J420" s="1"/>
      <c r="M420" s="1"/>
      <c r="P420" s="5" t="s">
        <v>18</v>
      </c>
    </row>
    <row r="421" spans="1:16" ht="17" x14ac:dyDescent="0.2">
      <c r="A421" s="5" t="s">
        <v>511</v>
      </c>
      <c r="B421" s="5">
        <v>3</v>
      </c>
      <c r="C421" s="5" t="s">
        <v>512</v>
      </c>
      <c r="D421" s="5" t="str">
        <f t="shared" si="22"/>
        <v>October 2021</v>
      </c>
      <c r="E421" s="1">
        <f t="shared" si="21"/>
        <v>2021</v>
      </c>
      <c r="F421" s="5" t="s">
        <v>59</v>
      </c>
      <c r="G421" s="5" t="s">
        <v>18</v>
      </c>
      <c r="J421" s="1"/>
      <c r="M421" s="1"/>
      <c r="P421" s="5" t="s">
        <v>18</v>
      </c>
    </row>
    <row r="422" spans="1:16" ht="17" x14ac:dyDescent="0.2">
      <c r="A422" s="5" t="s">
        <v>536</v>
      </c>
      <c r="B422" s="5">
        <v>2.8</v>
      </c>
      <c r="C422" s="5" t="s">
        <v>537</v>
      </c>
      <c r="D422" s="5" t="str">
        <f t="shared" si="22"/>
        <v>December 2020</v>
      </c>
      <c r="E422" s="1">
        <f t="shared" si="21"/>
        <v>2020</v>
      </c>
      <c r="F422" s="5" t="s">
        <v>496</v>
      </c>
      <c r="G422" s="5" t="s">
        <v>18</v>
      </c>
      <c r="J422" s="1"/>
      <c r="M422" s="1"/>
      <c r="P422" s="5" t="s">
        <v>18</v>
      </c>
    </row>
    <row r="423" spans="1:16" ht="17" x14ac:dyDescent="0.2">
      <c r="A423" s="5" t="s">
        <v>540</v>
      </c>
      <c r="B423" s="5">
        <v>2.8</v>
      </c>
      <c r="C423" s="5" t="s">
        <v>541</v>
      </c>
      <c r="D423" s="5" t="str">
        <f t="shared" si="22"/>
        <v>February 2019</v>
      </c>
      <c r="E423" s="1">
        <f t="shared" si="21"/>
        <v>2019</v>
      </c>
      <c r="F423" s="5" t="s">
        <v>59</v>
      </c>
      <c r="G423" s="5" t="s">
        <v>18</v>
      </c>
      <c r="J423" s="1"/>
      <c r="M423" s="1"/>
      <c r="P423" s="5" t="s">
        <v>18</v>
      </c>
    </row>
    <row r="424" spans="1:16" ht="17" x14ac:dyDescent="0.2">
      <c r="A424" s="5" t="s">
        <v>593</v>
      </c>
      <c r="B424" s="5">
        <v>2.5</v>
      </c>
      <c r="C424" s="5" t="s">
        <v>594</v>
      </c>
      <c r="D424" s="5" t="str">
        <f t="shared" si="22"/>
        <v>June 2019</v>
      </c>
      <c r="E424" s="1">
        <f t="shared" si="21"/>
        <v>2019</v>
      </c>
      <c r="F424" s="5" t="s">
        <v>12</v>
      </c>
      <c r="G424" s="5" t="s">
        <v>18</v>
      </c>
      <c r="J424" s="1"/>
      <c r="M424" s="1"/>
      <c r="P424" s="5" t="s">
        <v>18</v>
      </c>
    </row>
    <row r="425" spans="1:16" ht="17" x14ac:dyDescent="0.2">
      <c r="A425" s="5" t="s">
        <v>655</v>
      </c>
      <c r="B425" s="5">
        <v>2</v>
      </c>
      <c r="C425" s="5" t="s">
        <v>656</v>
      </c>
      <c r="D425" s="5" t="str">
        <f t="shared" si="22"/>
        <v>August 2019</v>
      </c>
      <c r="E425" s="1">
        <f t="shared" si="21"/>
        <v>2019</v>
      </c>
      <c r="F425" s="5" t="s">
        <v>55</v>
      </c>
      <c r="G425" s="5" t="s">
        <v>18</v>
      </c>
      <c r="J425" s="1"/>
      <c r="M425" s="1"/>
      <c r="P425" s="5" t="s">
        <v>18</v>
      </c>
    </row>
    <row r="426" spans="1:16" ht="17" x14ac:dyDescent="0.2">
      <c r="A426" s="5" t="s">
        <v>657</v>
      </c>
      <c r="B426" s="5">
        <v>2</v>
      </c>
      <c r="C426" s="5" t="s">
        <v>658</v>
      </c>
      <c r="D426" s="5" t="str">
        <f t="shared" si="22"/>
        <v>June 2021</v>
      </c>
      <c r="E426" s="1">
        <f t="shared" si="21"/>
        <v>2021</v>
      </c>
      <c r="F426" s="5" t="s">
        <v>372</v>
      </c>
      <c r="G426" s="5" t="s">
        <v>18</v>
      </c>
      <c r="J426" s="1"/>
      <c r="M426" s="1"/>
      <c r="P426" s="5" t="s">
        <v>18</v>
      </c>
    </row>
    <row r="427" spans="1:16" ht="34" x14ac:dyDescent="0.2">
      <c r="A427" s="5" t="s">
        <v>719</v>
      </c>
      <c r="B427" s="5">
        <v>2</v>
      </c>
      <c r="C427" s="5" t="s">
        <v>720</v>
      </c>
      <c r="D427" s="5" t="str">
        <f t="shared" si="22"/>
        <v>November 2012</v>
      </c>
      <c r="E427" s="1">
        <f t="shared" si="21"/>
        <v>2012</v>
      </c>
      <c r="F427" s="5" t="s">
        <v>721</v>
      </c>
      <c r="G427" s="5" t="s">
        <v>18</v>
      </c>
      <c r="J427" s="1"/>
      <c r="M427" s="1"/>
      <c r="P427" s="5" t="s">
        <v>18</v>
      </c>
    </row>
    <row r="428" spans="1:16" ht="17" x14ac:dyDescent="0.2">
      <c r="A428" s="5" t="s">
        <v>733</v>
      </c>
      <c r="B428" s="5">
        <v>2</v>
      </c>
      <c r="C428" s="5" t="s">
        <v>734</v>
      </c>
      <c r="D428" s="5" t="str">
        <f t="shared" si="22"/>
        <v>November 2021</v>
      </c>
      <c r="E428" s="1">
        <f t="shared" si="21"/>
        <v>2021</v>
      </c>
      <c r="F428" s="5" t="s">
        <v>17</v>
      </c>
      <c r="G428" s="5" t="s">
        <v>18</v>
      </c>
      <c r="J428" s="1"/>
      <c r="M428" s="1"/>
      <c r="P428" s="5" t="s">
        <v>18</v>
      </c>
    </row>
    <row r="429" spans="1:16" ht="17" x14ac:dyDescent="0.2">
      <c r="A429" s="5" t="s">
        <v>768</v>
      </c>
      <c r="B429" s="5">
        <v>1.85</v>
      </c>
      <c r="C429" s="5" t="s">
        <v>761</v>
      </c>
      <c r="D429" s="5" t="str">
        <f t="shared" si="22"/>
        <v>August 2015</v>
      </c>
      <c r="E429" s="1">
        <f t="shared" si="21"/>
        <v>2015</v>
      </c>
      <c r="F429" s="5" t="s">
        <v>769</v>
      </c>
      <c r="G429" s="5" t="s">
        <v>18</v>
      </c>
      <c r="J429" s="1"/>
      <c r="M429" s="1"/>
      <c r="P429" s="5" t="s">
        <v>18</v>
      </c>
    </row>
    <row r="430" spans="1:16" ht="17" x14ac:dyDescent="0.2">
      <c r="A430" s="5" t="s">
        <v>875</v>
      </c>
      <c r="B430" s="5">
        <v>1.5</v>
      </c>
      <c r="C430" s="5" t="s">
        <v>876</v>
      </c>
      <c r="D430" s="5" t="str">
        <f t="shared" si="22"/>
        <v>September 2021</v>
      </c>
      <c r="E430" s="1">
        <f t="shared" si="21"/>
        <v>2021</v>
      </c>
      <c r="F430" s="5" t="s">
        <v>350</v>
      </c>
      <c r="G430" s="5" t="s">
        <v>18</v>
      </c>
      <c r="J430" s="1"/>
      <c r="M430" s="1"/>
      <c r="P430" s="5" t="s">
        <v>18</v>
      </c>
    </row>
    <row r="431" spans="1:16" ht="17" x14ac:dyDescent="0.2">
      <c r="A431" s="5" t="s">
        <v>894</v>
      </c>
      <c r="B431" s="5">
        <v>1.5</v>
      </c>
      <c r="C431" s="5" t="s">
        <v>895</v>
      </c>
      <c r="D431" s="5" t="str">
        <f t="shared" si="22"/>
        <v>March 2021</v>
      </c>
      <c r="E431" s="1">
        <f t="shared" si="21"/>
        <v>2021</v>
      </c>
      <c r="F431" s="5" t="s">
        <v>17</v>
      </c>
      <c r="G431" s="5" t="s">
        <v>18</v>
      </c>
      <c r="J431" s="1"/>
      <c r="M431" s="1"/>
      <c r="P431" s="5" t="s">
        <v>18</v>
      </c>
    </row>
    <row r="432" spans="1:16" ht="17" x14ac:dyDescent="0.2">
      <c r="A432" s="5" t="s">
        <v>984</v>
      </c>
      <c r="B432" s="5">
        <v>1.25</v>
      </c>
      <c r="C432" s="5" t="s">
        <v>985</v>
      </c>
      <c r="D432" s="5" t="str">
        <f t="shared" si="22"/>
        <v>September 2021</v>
      </c>
      <c r="E432" s="1">
        <f t="shared" si="21"/>
        <v>2021</v>
      </c>
      <c r="F432" s="5" t="s">
        <v>372</v>
      </c>
      <c r="G432" s="5" t="s">
        <v>18</v>
      </c>
      <c r="J432" s="1"/>
      <c r="M432" s="1"/>
      <c r="P432" s="5" t="s">
        <v>18</v>
      </c>
    </row>
    <row r="433" spans="1:17" ht="17" x14ac:dyDescent="0.2">
      <c r="A433" s="5" t="s">
        <v>1076</v>
      </c>
      <c r="B433" s="5">
        <v>1.1000000000000001</v>
      </c>
      <c r="C433" s="5" t="s">
        <v>1077</v>
      </c>
      <c r="D433" s="5" t="str">
        <f t="shared" si="22"/>
        <v>March 2021</v>
      </c>
      <c r="E433" s="1">
        <f t="shared" si="21"/>
        <v>2021</v>
      </c>
      <c r="F433" s="5" t="s">
        <v>372</v>
      </c>
      <c r="G433" s="5" t="s">
        <v>18</v>
      </c>
      <c r="J433" s="1"/>
      <c r="M433" s="1"/>
      <c r="P433" s="5" t="s">
        <v>18</v>
      </c>
    </row>
    <row r="434" spans="1:17" ht="17" x14ac:dyDescent="0.2">
      <c r="A434" s="5" t="s">
        <v>1088</v>
      </c>
      <c r="B434" s="5">
        <v>1</v>
      </c>
      <c r="C434" s="5" t="s">
        <v>1089</v>
      </c>
      <c r="D434" s="5" t="str">
        <f t="shared" si="22"/>
        <v>August 2020</v>
      </c>
      <c r="E434" s="1">
        <f t="shared" si="21"/>
        <v>2020</v>
      </c>
      <c r="F434" s="5" t="s">
        <v>1090</v>
      </c>
      <c r="G434" s="5" t="s">
        <v>18</v>
      </c>
      <c r="J434" s="1"/>
      <c r="M434" s="1"/>
      <c r="P434" s="5" t="s">
        <v>18</v>
      </c>
    </row>
    <row r="435" spans="1:17" ht="34" x14ac:dyDescent="0.2">
      <c r="A435" s="5" t="s">
        <v>1179</v>
      </c>
      <c r="B435" s="5">
        <v>1</v>
      </c>
      <c r="C435" s="5" t="s">
        <v>1180</v>
      </c>
      <c r="D435" s="5" t="str">
        <f t="shared" si="22"/>
        <v>November 2020</v>
      </c>
      <c r="E435" s="1">
        <f t="shared" si="21"/>
        <v>2020</v>
      </c>
      <c r="F435" s="5" t="s">
        <v>1181</v>
      </c>
      <c r="G435" s="5" t="s">
        <v>18</v>
      </c>
      <c r="J435" s="1"/>
      <c r="M435" s="1"/>
      <c r="P435" s="5" t="s">
        <v>18</v>
      </c>
    </row>
    <row r="436" spans="1:17" ht="17" x14ac:dyDescent="0.2">
      <c r="A436" s="5" t="s">
        <v>1201</v>
      </c>
      <c r="B436" s="5">
        <v>1</v>
      </c>
      <c r="C436" s="5" t="s">
        <v>1202</v>
      </c>
      <c r="D436" s="5" t="str">
        <f t="shared" si="22"/>
        <v>May 2017</v>
      </c>
      <c r="E436" s="1">
        <f t="shared" si="21"/>
        <v>2017</v>
      </c>
      <c r="F436" s="5" t="s">
        <v>697</v>
      </c>
      <c r="G436" s="5" t="s">
        <v>18</v>
      </c>
      <c r="J436" s="1"/>
      <c r="M436" s="1"/>
      <c r="P436" s="5" t="s">
        <v>18</v>
      </c>
    </row>
    <row r="437" spans="1:17" ht="17" x14ac:dyDescent="0.2">
      <c r="A437" s="5" t="s">
        <v>1233</v>
      </c>
      <c r="B437" s="5">
        <v>1</v>
      </c>
      <c r="C437" s="5" t="s">
        <v>1234</v>
      </c>
      <c r="D437" s="5" t="str">
        <f t="shared" si="22"/>
        <v>July 2021</v>
      </c>
      <c r="E437" s="1">
        <f t="shared" si="21"/>
        <v>2021</v>
      </c>
      <c r="F437" s="5" t="s">
        <v>17</v>
      </c>
      <c r="G437" s="5" t="s">
        <v>18</v>
      </c>
      <c r="J437" s="1"/>
      <c r="M437" s="1"/>
      <c r="P437" s="5" t="s">
        <v>18</v>
      </c>
    </row>
    <row r="438" spans="1:17" ht="17" x14ac:dyDescent="0.2">
      <c r="A438" s="5" t="s">
        <v>1357</v>
      </c>
      <c r="B438" s="5">
        <v>1</v>
      </c>
      <c r="C438" s="5" t="s">
        <v>1358</v>
      </c>
      <c r="D438" s="5" t="str">
        <f t="shared" si="22"/>
        <v>June 2021</v>
      </c>
      <c r="E438" s="1">
        <f t="shared" si="21"/>
        <v>2021</v>
      </c>
      <c r="F438" s="5" t="s">
        <v>70</v>
      </c>
      <c r="G438" s="5" t="s">
        <v>18</v>
      </c>
      <c r="J438" s="1"/>
      <c r="M438" s="1"/>
      <c r="P438" s="5" t="s">
        <v>18</v>
      </c>
    </row>
    <row r="439" spans="1:17" ht="17" x14ac:dyDescent="0.2">
      <c r="A439" s="5" t="s">
        <v>1361</v>
      </c>
      <c r="B439" s="5">
        <v>1</v>
      </c>
      <c r="C439" s="5" t="s">
        <v>1362</v>
      </c>
      <c r="D439" s="5" t="str">
        <f t="shared" si="22"/>
        <v>September 2021</v>
      </c>
      <c r="E439" s="1">
        <f t="shared" si="21"/>
        <v>2021</v>
      </c>
      <c r="F439" s="5" t="s">
        <v>17</v>
      </c>
      <c r="G439" s="5" t="s">
        <v>18</v>
      </c>
      <c r="J439" s="1"/>
      <c r="M439" s="1"/>
      <c r="P439" s="5" t="s">
        <v>18</v>
      </c>
    </row>
    <row r="440" spans="1:17" ht="17" x14ac:dyDescent="0.2">
      <c r="A440" s="5" t="s">
        <v>26</v>
      </c>
      <c r="B440" s="5">
        <v>30</v>
      </c>
      <c r="C440" s="5" t="s">
        <v>1438</v>
      </c>
      <c r="D440" s="5" t="str">
        <f t="shared" si="22"/>
        <v>January 2021</v>
      </c>
      <c r="E440" s="1">
        <f t="shared" si="21"/>
        <v>2021</v>
      </c>
      <c r="F440" s="5" t="s">
        <v>4</v>
      </c>
      <c r="G440" s="5" t="s">
        <v>18</v>
      </c>
      <c r="H440" s="5" t="s">
        <v>1500</v>
      </c>
      <c r="J440" s="1"/>
      <c r="M440" s="1"/>
      <c r="P440" s="5" t="s">
        <v>1499</v>
      </c>
      <c r="Q440" s="5" t="s">
        <v>1500</v>
      </c>
    </row>
    <row r="441" spans="1:17" ht="17" x14ac:dyDescent="0.2">
      <c r="A441" s="5" t="s">
        <v>257</v>
      </c>
      <c r="B441" s="5">
        <v>5.0999999999999996</v>
      </c>
      <c r="C441" s="5" t="s">
        <v>258</v>
      </c>
      <c r="D441" s="5" t="str">
        <f t="shared" si="22"/>
        <v>December 2020</v>
      </c>
      <c r="E441" s="1">
        <f t="shared" si="21"/>
        <v>2020</v>
      </c>
      <c r="F441" s="5" t="s">
        <v>136</v>
      </c>
      <c r="G441" s="5" t="s">
        <v>18</v>
      </c>
      <c r="H441" s="5" t="s">
        <v>1459</v>
      </c>
      <c r="J441" s="1"/>
      <c r="M441" s="1"/>
      <c r="P441" s="5" t="s">
        <v>1499</v>
      </c>
      <c r="Q441" s="5" t="s">
        <v>1459</v>
      </c>
    </row>
    <row r="442" spans="1:17" ht="17" x14ac:dyDescent="0.2">
      <c r="A442" s="5" t="s">
        <v>52</v>
      </c>
      <c r="B442" s="5">
        <v>13</v>
      </c>
      <c r="C442" s="5" t="s">
        <v>1449</v>
      </c>
      <c r="D442" s="5" t="str">
        <f t="shared" si="22"/>
        <v>November 2021</v>
      </c>
      <c r="E442" s="1">
        <f t="shared" si="21"/>
        <v>2021</v>
      </c>
      <c r="F442" s="5" t="s">
        <v>53</v>
      </c>
      <c r="G442" s="5" t="s">
        <v>1542</v>
      </c>
      <c r="H442" s="5" t="s">
        <v>1479</v>
      </c>
      <c r="J442" s="1"/>
      <c r="M442" s="1"/>
      <c r="P442" s="5" t="s">
        <v>1501</v>
      </c>
      <c r="Q442" s="5" t="s">
        <v>1479</v>
      </c>
    </row>
    <row r="443" spans="1:17" ht="17" x14ac:dyDescent="0.2">
      <c r="A443" s="5" t="s">
        <v>6</v>
      </c>
      <c r="B443" s="5">
        <v>127</v>
      </c>
      <c r="C443" s="5" t="s">
        <v>1434</v>
      </c>
      <c r="D443" s="5" t="str">
        <f t="shared" si="22"/>
        <v>June 2022</v>
      </c>
      <c r="E443" s="1">
        <f t="shared" si="21"/>
        <v>2022</v>
      </c>
      <c r="F443" s="5" t="s">
        <v>7</v>
      </c>
      <c r="G443" s="5" t="s">
        <v>8</v>
      </c>
      <c r="J443" s="1"/>
      <c r="M443" s="1"/>
      <c r="P443" s="5" t="s">
        <v>8</v>
      </c>
    </row>
    <row r="444" spans="1:17" ht="17" x14ac:dyDescent="0.2">
      <c r="A444" s="5" t="s">
        <v>19</v>
      </c>
      <c r="B444" s="5">
        <v>24</v>
      </c>
      <c r="C444" s="5" t="s">
        <v>1437</v>
      </c>
      <c r="D444" s="5" t="str">
        <f t="shared" si="22"/>
        <v>March 2022</v>
      </c>
      <c r="E444" s="1">
        <f t="shared" si="21"/>
        <v>2022</v>
      </c>
      <c r="F444" s="5" t="s">
        <v>20</v>
      </c>
      <c r="G444" s="5" t="s">
        <v>8</v>
      </c>
      <c r="J444" s="1"/>
      <c r="M444" s="1"/>
      <c r="P444" s="5" t="s">
        <v>8</v>
      </c>
    </row>
    <row r="445" spans="1:17" ht="17" x14ac:dyDescent="0.2">
      <c r="A445" s="5" t="s">
        <v>21</v>
      </c>
      <c r="B445" s="5">
        <v>38</v>
      </c>
      <c r="C445" s="5" t="s">
        <v>1434</v>
      </c>
      <c r="D445" s="5" t="str">
        <f t="shared" si="22"/>
        <v>June 2022</v>
      </c>
      <c r="E445" s="1">
        <f t="shared" si="21"/>
        <v>2022</v>
      </c>
      <c r="F445" s="5" t="s">
        <v>22</v>
      </c>
      <c r="G445" s="5" t="s">
        <v>8</v>
      </c>
      <c r="J445" s="1"/>
      <c r="M445" s="1"/>
      <c r="P445" s="5" t="s">
        <v>8</v>
      </c>
    </row>
    <row r="446" spans="1:17" ht="17" x14ac:dyDescent="0.2">
      <c r="A446" s="5" t="s">
        <v>24</v>
      </c>
      <c r="B446" s="5">
        <v>31.5</v>
      </c>
      <c r="C446" s="5" t="s">
        <v>1434</v>
      </c>
      <c r="D446" s="5" t="str">
        <f t="shared" si="22"/>
        <v>June 2022</v>
      </c>
      <c r="E446" s="1">
        <f t="shared" si="21"/>
        <v>2022</v>
      </c>
      <c r="F446" s="5" t="s">
        <v>25</v>
      </c>
      <c r="G446" s="5" t="s">
        <v>8</v>
      </c>
      <c r="J446" s="1"/>
      <c r="M446" s="1"/>
      <c r="P446" s="5" t="s">
        <v>8</v>
      </c>
    </row>
    <row r="447" spans="1:17" ht="17" x14ac:dyDescent="0.2">
      <c r="A447" s="5" t="s">
        <v>27</v>
      </c>
      <c r="B447" s="5">
        <v>27</v>
      </c>
      <c r="C447" s="5" t="s">
        <v>1434</v>
      </c>
      <c r="D447" s="5" t="str">
        <f t="shared" si="22"/>
        <v>June 2022</v>
      </c>
      <c r="E447" s="1">
        <f t="shared" si="21"/>
        <v>2022</v>
      </c>
      <c r="F447" s="5" t="s">
        <v>10</v>
      </c>
      <c r="G447" s="5" t="s">
        <v>8</v>
      </c>
      <c r="J447" s="1"/>
      <c r="M447" s="1"/>
      <c r="P447" s="5" t="s">
        <v>8</v>
      </c>
    </row>
    <row r="448" spans="1:17" ht="17" x14ac:dyDescent="0.2">
      <c r="A448" s="5" t="s">
        <v>28</v>
      </c>
      <c r="B448" s="5">
        <v>25</v>
      </c>
      <c r="C448" s="5" t="s">
        <v>1434</v>
      </c>
      <c r="D448" s="5" t="str">
        <f t="shared" si="22"/>
        <v>June 2022</v>
      </c>
      <c r="E448" s="1">
        <f t="shared" si="21"/>
        <v>2022</v>
      </c>
      <c r="F448" s="5" t="s">
        <v>12</v>
      </c>
      <c r="G448" s="5" t="s">
        <v>8</v>
      </c>
      <c r="J448" s="1"/>
      <c r="M448" s="1"/>
      <c r="P448" s="5" t="s">
        <v>8</v>
      </c>
    </row>
    <row r="449" spans="1:16" ht="17" x14ac:dyDescent="0.2">
      <c r="A449" s="5" t="s">
        <v>36</v>
      </c>
      <c r="B449" s="5">
        <v>17.5</v>
      </c>
      <c r="C449" s="5" t="s">
        <v>1439</v>
      </c>
      <c r="D449" s="5" t="str">
        <f t="shared" si="22"/>
        <v>January 2022</v>
      </c>
      <c r="E449" s="1">
        <f t="shared" si="21"/>
        <v>2022</v>
      </c>
      <c r="F449" s="5" t="s">
        <v>22</v>
      </c>
      <c r="G449" s="5" t="s">
        <v>8</v>
      </c>
      <c r="J449" s="1"/>
      <c r="M449" s="1"/>
      <c r="P449" s="5" t="s">
        <v>8</v>
      </c>
    </row>
    <row r="450" spans="1:16" ht="17" x14ac:dyDescent="0.2">
      <c r="A450" s="5" t="s">
        <v>39</v>
      </c>
      <c r="B450" s="5" t="s">
        <v>40</v>
      </c>
      <c r="C450" s="5" t="s">
        <v>1441</v>
      </c>
      <c r="D450" s="5" t="str">
        <f t="shared" si="22"/>
        <v>July 2021</v>
      </c>
      <c r="E450" s="1">
        <f t="shared" si="21"/>
        <v>2021</v>
      </c>
      <c r="F450" s="5" t="s">
        <v>41</v>
      </c>
      <c r="G450" s="5" t="s">
        <v>8</v>
      </c>
      <c r="J450" s="1"/>
      <c r="M450" s="1"/>
      <c r="P450" s="5" t="s">
        <v>8</v>
      </c>
    </row>
    <row r="451" spans="1:16" ht="17" x14ac:dyDescent="0.2">
      <c r="A451" s="5" t="s">
        <v>45</v>
      </c>
      <c r="B451" s="5">
        <v>15</v>
      </c>
      <c r="C451" s="5" t="s">
        <v>1444</v>
      </c>
      <c r="D451" s="5" t="str">
        <f t="shared" si="22"/>
        <v>September 2021</v>
      </c>
      <c r="E451" s="1">
        <f t="shared" ref="E451:E514" si="23">YEAR(D451)</f>
        <v>2021</v>
      </c>
      <c r="F451" s="5" t="s">
        <v>22</v>
      </c>
      <c r="G451" s="5" t="s">
        <v>8</v>
      </c>
      <c r="J451" s="1"/>
      <c r="M451" s="1"/>
      <c r="P451" s="5" t="s">
        <v>8</v>
      </c>
    </row>
    <row r="452" spans="1:16" ht="17" x14ac:dyDescent="0.2">
      <c r="A452" s="5" t="s">
        <v>48</v>
      </c>
      <c r="B452" s="5">
        <v>15</v>
      </c>
      <c r="C452" s="5" t="s">
        <v>1446</v>
      </c>
      <c r="D452" s="5" t="str">
        <f t="shared" si="22"/>
        <v>July 2021</v>
      </c>
      <c r="E452" s="1">
        <f t="shared" si="23"/>
        <v>2021</v>
      </c>
      <c r="F452" s="5" t="s">
        <v>10</v>
      </c>
      <c r="G452" s="5" t="s">
        <v>8</v>
      </c>
      <c r="J452" s="1"/>
      <c r="M452" s="1"/>
      <c r="P452" s="5" t="s">
        <v>8</v>
      </c>
    </row>
    <row r="453" spans="1:16" ht="17" x14ac:dyDescent="0.2">
      <c r="A453" s="5" t="s">
        <v>49</v>
      </c>
      <c r="B453" s="5">
        <v>13.4</v>
      </c>
      <c r="C453" s="5" t="s">
        <v>1447</v>
      </c>
      <c r="D453" s="5" t="str">
        <f t="shared" si="22"/>
        <v>April 2021</v>
      </c>
      <c r="E453" s="1">
        <f t="shared" si="23"/>
        <v>2021</v>
      </c>
      <c r="F453" s="5" t="s">
        <v>17</v>
      </c>
      <c r="G453" s="5" t="s">
        <v>8</v>
      </c>
      <c r="J453" s="1"/>
      <c r="M453" s="1"/>
      <c r="P453" s="5" t="s">
        <v>8</v>
      </c>
    </row>
    <row r="454" spans="1:16" ht="17" x14ac:dyDescent="0.2">
      <c r="A454" s="5" t="s">
        <v>50</v>
      </c>
      <c r="B454" s="5">
        <v>13.3</v>
      </c>
      <c r="C454" s="5" t="s">
        <v>1448</v>
      </c>
      <c r="D454" s="5" t="str">
        <f t="shared" si="22"/>
        <v>January 2022</v>
      </c>
      <c r="E454" s="1">
        <f t="shared" si="23"/>
        <v>2022</v>
      </c>
      <c r="F454" s="5" t="s">
        <v>51</v>
      </c>
      <c r="G454" s="5" t="s">
        <v>8</v>
      </c>
      <c r="J454" s="1"/>
      <c r="M454" s="1"/>
      <c r="P454" s="5" t="s">
        <v>8</v>
      </c>
    </row>
    <row r="455" spans="1:16" ht="17" x14ac:dyDescent="0.2">
      <c r="A455" s="5" t="s">
        <v>54</v>
      </c>
      <c r="B455" s="5">
        <v>12.6</v>
      </c>
      <c r="C455" s="5" t="s">
        <v>1450</v>
      </c>
      <c r="D455" s="5" t="str">
        <f t="shared" ref="D455:D518" si="24">LEFT(C455,FIND("[",C455&amp;"[")-1)</f>
        <v>October 2021</v>
      </c>
      <c r="E455" s="1">
        <f t="shared" si="23"/>
        <v>2021</v>
      </c>
      <c r="F455" s="5" t="s">
        <v>55</v>
      </c>
      <c r="G455" s="5" t="s">
        <v>8</v>
      </c>
      <c r="J455" s="1"/>
      <c r="M455" s="1"/>
      <c r="P455" s="5" t="s">
        <v>8</v>
      </c>
    </row>
    <row r="456" spans="1:16" ht="17" x14ac:dyDescent="0.2">
      <c r="A456" s="5" t="s">
        <v>56</v>
      </c>
      <c r="B456" s="5">
        <v>12.4</v>
      </c>
      <c r="C456" s="5" t="s">
        <v>1451</v>
      </c>
      <c r="D456" s="5" t="str">
        <f t="shared" si="24"/>
        <v>November 2021</v>
      </c>
      <c r="E456" s="1">
        <f t="shared" si="23"/>
        <v>2021</v>
      </c>
      <c r="F456" s="5" t="s">
        <v>10</v>
      </c>
      <c r="G456" s="5" t="s">
        <v>8</v>
      </c>
      <c r="J456" s="1"/>
      <c r="M456" s="1"/>
      <c r="P456" s="5" t="s">
        <v>8</v>
      </c>
    </row>
    <row r="457" spans="1:16" ht="17" x14ac:dyDescent="0.2">
      <c r="A457" s="5" t="s">
        <v>57</v>
      </c>
      <c r="B457" s="5">
        <v>12.3</v>
      </c>
      <c r="C457" s="5" t="s">
        <v>58</v>
      </c>
      <c r="D457" s="5" t="str">
        <f t="shared" si="24"/>
        <v>October 2021</v>
      </c>
      <c r="E457" s="1">
        <f t="shared" si="23"/>
        <v>2021</v>
      </c>
      <c r="F457" s="5" t="s">
        <v>59</v>
      </c>
      <c r="G457" s="5" t="s">
        <v>8</v>
      </c>
      <c r="J457" s="1"/>
      <c r="M457" s="1"/>
      <c r="P457" s="5" t="s">
        <v>8</v>
      </c>
    </row>
    <row r="458" spans="1:16" ht="17" x14ac:dyDescent="0.2">
      <c r="A458" s="5" t="s">
        <v>60</v>
      </c>
      <c r="B458" s="5">
        <v>12</v>
      </c>
      <c r="C458" s="5" t="s">
        <v>61</v>
      </c>
      <c r="D458" s="5" t="str">
        <f t="shared" si="24"/>
        <v>April 2021</v>
      </c>
      <c r="E458" s="1">
        <f t="shared" si="23"/>
        <v>2021</v>
      </c>
      <c r="F458" s="5" t="s">
        <v>62</v>
      </c>
      <c r="G458" s="5" t="s">
        <v>8</v>
      </c>
      <c r="J458" s="1"/>
      <c r="M458" s="1"/>
      <c r="P458" s="5" t="s">
        <v>8</v>
      </c>
    </row>
    <row r="459" spans="1:16" ht="17" x14ac:dyDescent="0.2">
      <c r="A459" s="5" t="s">
        <v>66</v>
      </c>
      <c r="B459" s="5">
        <v>12</v>
      </c>
      <c r="C459" s="5" t="s">
        <v>67</v>
      </c>
      <c r="D459" s="5" t="str">
        <f t="shared" si="24"/>
        <v>October 2021</v>
      </c>
      <c r="E459" s="1">
        <f t="shared" si="23"/>
        <v>2021</v>
      </c>
      <c r="F459" s="5" t="s">
        <v>17</v>
      </c>
      <c r="G459" s="5" t="s">
        <v>8</v>
      </c>
      <c r="J459" s="1"/>
      <c r="M459" s="1"/>
      <c r="P459" s="5" t="s">
        <v>8</v>
      </c>
    </row>
    <row r="460" spans="1:16" ht="17" x14ac:dyDescent="0.2">
      <c r="A460" s="5" t="s">
        <v>77</v>
      </c>
      <c r="B460" s="5">
        <v>11</v>
      </c>
      <c r="C460" s="5" t="s">
        <v>78</v>
      </c>
      <c r="D460" s="5" t="str">
        <f t="shared" si="24"/>
        <v>December 2021</v>
      </c>
      <c r="E460" s="1">
        <f t="shared" si="23"/>
        <v>2021</v>
      </c>
      <c r="F460" s="5" t="s">
        <v>53</v>
      </c>
      <c r="G460" s="5" t="s">
        <v>8</v>
      </c>
      <c r="J460" s="1"/>
      <c r="M460" s="1"/>
      <c r="P460" s="5" t="s">
        <v>8</v>
      </c>
    </row>
    <row r="461" spans="1:16" ht="17" x14ac:dyDescent="0.2">
      <c r="A461" s="5" t="s">
        <v>85</v>
      </c>
      <c r="B461" s="5">
        <v>11</v>
      </c>
      <c r="C461" s="5" t="s">
        <v>86</v>
      </c>
      <c r="D461" s="5" t="str">
        <f t="shared" si="24"/>
        <v>January 2022</v>
      </c>
      <c r="E461" s="1">
        <f t="shared" si="23"/>
        <v>2022</v>
      </c>
      <c r="F461" s="5" t="s">
        <v>17</v>
      </c>
      <c r="G461" s="5" t="s">
        <v>8</v>
      </c>
      <c r="J461" s="1"/>
      <c r="M461" s="1"/>
      <c r="P461" s="5" t="s">
        <v>8</v>
      </c>
    </row>
    <row r="462" spans="1:16" ht="17" x14ac:dyDescent="0.2">
      <c r="A462" s="5" t="s">
        <v>87</v>
      </c>
      <c r="B462" s="5">
        <v>10.199999999999999</v>
      </c>
      <c r="C462" s="5" t="s">
        <v>88</v>
      </c>
      <c r="D462" s="5" t="str">
        <f t="shared" si="24"/>
        <v xml:space="preserve">January 2022 </v>
      </c>
      <c r="E462" s="1">
        <f t="shared" si="23"/>
        <v>2022</v>
      </c>
      <c r="F462" s="5" t="s">
        <v>51</v>
      </c>
      <c r="G462" s="5" t="s">
        <v>8</v>
      </c>
      <c r="J462" s="1"/>
      <c r="M462" s="1"/>
      <c r="P462" s="5" t="s">
        <v>8</v>
      </c>
    </row>
    <row r="463" spans="1:16" ht="17" x14ac:dyDescent="0.2">
      <c r="A463" s="5" t="s">
        <v>92</v>
      </c>
      <c r="B463" s="5">
        <v>10</v>
      </c>
      <c r="C463" s="5" t="s">
        <v>93</v>
      </c>
      <c r="D463" s="5" t="str">
        <f t="shared" si="24"/>
        <v>December 2020</v>
      </c>
      <c r="E463" s="1">
        <f t="shared" si="23"/>
        <v>2020</v>
      </c>
      <c r="F463" s="5" t="s">
        <v>84</v>
      </c>
      <c r="G463" s="5" t="s">
        <v>8</v>
      </c>
      <c r="J463" s="1"/>
      <c r="M463" s="1"/>
      <c r="P463" s="5" t="s">
        <v>8</v>
      </c>
    </row>
    <row r="464" spans="1:16" ht="17" x14ac:dyDescent="0.2">
      <c r="A464" s="5" t="s">
        <v>97</v>
      </c>
      <c r="B464" s="5">
        <v>10</v>
      </c>
      <c r="C464" s="5" t="s">
        <v>98</v>
      </c>
      <c r="D464" s="5" t="str">
        <f t="shared" si="24"/>
        <v>November 2021</v>
      </c>
      <c r="E464" s="1">
        <f t="shared" si="23"/>
        <v>2021</v>
      </c>
      <c r="F464" s="5" t="s">
        <v>99</v>
      </c>
      <c r="G464" s="5" t="s">
        <v>8</v>
      </c>
      <c r="J464" s="1"/>
      <c r="M464" s="1"/>
      <c r="P464" s="5" t="s">
        <v>8</v>
      </c>
    </row>
    <row r="465" spans="1:16" ht="17" x14ac:dyDescent="0.2">
      <c r="A465" s="5" t="s">
        <v>100</v>
      </c>
      <c r="B465" s="5">
        <v>10</v>
      </c>
      <c r="C465" s="5" t="s">
        <v>101</v>
      </c>
      <c r="D465" s="5" t="str">
        <f t="shared" si="24"/>
        <v>June 2021</v>
      </c>
      <c r="E465" s="1">
        <f t="shared" si="23"/>
        <v>2021</v>
      </c>
      <c r="F465" s="5" t="s">
        <v>22</v>
      </c>
      <c r="G465" s="5" t="s">
        <v>8</v>
      </c>
      <c r="J465" s="1"/>
      <c r="M465" s="1"/>
      <c r="P465" s="5" t="s">
        <v>8</v>
      </c>
    </row>
    <row r="466" spans="1:16" ht="17" x14ac:dyDescent="0.2">
      <c r="A466" s="5" t="s">
        <v>102</v>
      </c>
      <c r="B466" s="5">
        <v>10</v>
      </c>
      <c r="C466" s="5" t="s">
        <v>103</v>
      </c>
      <c r="D466" s="5" t="str">
        <f t="shared" si="24"/>
        <v>August 2021</v>
      </c>
      <c r="E466" s="1">
        <f t="shared" si="23"/>
        <v>2021</v>
      </c>
      <c r="F466" s="5" t="s">
        <v>22</v>
      </c>
      <c r="G466" s="5" t="s">
        <v>8</v>
      </c>
      <c r="J466" s="1"/>
      <c r="M466" s="1"/>
      <c r="P466" s="5" t="s">
        <v>8</v>
      </c>
    </row>
    <row r="467" spans="1:16" ht="17" x14ac:dyDescent="0.2">
      <c r="A467" s="5" t="s">
        <v>110</v>
      </c>
      <c r="B467" s="5">
        <v>10</v>
      </c>
      <c r="C467" s="5" t="s">
        <v>111</v>
      </c>
      <c r="D467" s="5" t="str">
        <f t="shared" si="24"/>
        <v>October 2021</v>
      </c>
      <c r="E467" s="1">
        <f t="shared" si="23"/>
        <v>2021</v>
      </c>
      <c r="F467" s="5" t="s">
        <v>112</v>
      </c>
      <c r="G467" s="5" t="s">
        <v>8</v>
      </c>
      <c r="J467" s="1"/>
      <c r="M467" s="1"/>
      <c r="P467" s="5" t="s">
        <v>8</v>
      </c>
    </row>
    <row r="468" spans="1:16" ht="17" x14ac:dyDescent="0.2">
      <c r="A468" s="5" t="s">
        <v>113</v>
      </c>
      <c r="B468" s="5">
        <v>10</v>
      </c>
      <c r="C468" s="5" t="s">
        <v>114</v>
      </c>
      <c r="D468" s="5" t="str">
        <f t="shared" si="24"/>
        <v>August 2021</v>
      </c>
      <c r="E468" s="1">
        <f t="shared" si="23"/>
        <v>2021</v>
      </c>
      <c r="F468" s="5" t="s">
        <v>115</v>
      </c>
      <c r="G468" s="5" t="s">
        <v>8</v>
      </c>
      <c r="J468" s="1"/>
      <c r="M468" s="1"/>
      <c r="P468" s="5" t="s">
        <v>8</v>
      </c>
    </row>
    <row r="469" spans="1:16" ht="17" x14ac:dyDescent="0.2">
      <c r="A469" s="5" t="s">
        <v>116</v>
      </c>
      <c r="B469" s="5">
        <v>10</v>
      </c>
      <c r="C469" s="5" t="s">
        <v>117</v>
      </c>
      <c r="D469" s="5" t="str">
        <f t="shared" si="24"/>
        <v>December 2019</v>
      </c>
      <c r="E469" s="1">
        <f t="shared" si="23"/>
        <v>2019</v>
      </c>
      <c r="F469" s="5" t="s">
        <v>65</v>
      </c>
      <c r="G469" s="5" t="s">
        <v>8</v>
      </c>
      <c r="J469" s="1"/>
      <c r="M469" s="1"/>
      <c r="P469" s="5" t="s">
        <v>8</v>
      </c>
    </row>
    <row r="470" spans="1:16" ht="17" x14ac:dyDescent="0.2">
      <c r="A470" s="5" t="s">
        <v>124</v>
      </c>
      <c r="B470" s="5">
        <v>9.5</v>
      </c>
      <c r="C470" s="5" t="s">
        <v>125</v>
      </c>
      <c r="D470" s="5" t="str">
        <f t="shared" si="24"/>
        <v>May 2021</v>
      </c>
      <c r="E470" s="1">
        <f t="shared" si="23"/>
        <v>2021</v>
      </c>
      <c r="F470" s="5" t="s">
        <v>126</v>
      </c>
      <c r="G470" s="5" t="s">
        <v>8</v>
      </c>
      <c r="J470" s="1"/>
      <c r="M470" s="1"/>
      <c r="P470" s="5" t="s">
        <v>8</v>
      </c>
    </row>
    <row r="471" spans="1:16" ht="17" x14ac:dyDescent="0.2">
      <c r="A471" s="5" t="s">
        <v>130</v>
      </c>
      <c r="B471" s="5">
        <v>9.5</v>
      </c>
      <c r="C471" s="5" t="s">
        <v>131</v>
      </c>
      <c r="D471" s="5" t="str">
        <f t="shared" si="24"/>
        <v>June 2021</v>
      </c>
      <c r="E471" s="1">
        <f t="shared" si="23"/>
        <v>2021</v>
      </c>
      <c r="F471" s="5" t="s">
        <v>22</v>
      </c>
      <c r="G471" s="5" t="s">
        <v>8</v>
      </c>
      <c r="J471" s="1"/>
      <c r="M471" s="1"/>
      <c r="P471" s="5" t="s">
        <v>8</v>
      </c>
    </row>
    <row r="472" spans="1:16" ht="17" x14ac:dyDescent="0.2">
      <c r="A472" s="5" t="s">
        <v>134</v>
      </c>
      <c r="B472" s="5">
        <v>9</v>
      </c>
      <c r="C472" s="5" t="s">
        <v>135</v>
      </c>
      <c r="D472" s="5" t="str">
        <f t="shared" si="24"/>
        <v>June 2020</v>
      </c>
      <c r="E472" s="1">
        <f t="shared" si="23"/>
        <v>2020</v>
      </c>
      <c r="F472" s="5" t="s">
        <v>136</v>
      </c>
      <c r="G472" s="5" t="s">
        <v>8</v>
      </c>
      <c r="J472" s="1"/>
      <c r="M472" s="1"/>
      <c r="P472" s="5" t="s">
        <v>8</v>
      </c>
    </row>
    <row r="473" spans="1:16" ht="17" x14ac:dyDescent="0.2">
      <c r="A473" s="5" t="s">
        <v>142</v>
      </c>
      <c r="B473" s="5">
        <v>8.6</v>
      </c>
      <c r="C473" s="5" t="s">
        <v>143</v>
      </c>
      <c r="D473" s="5" t="str">
        <f t="shared" si="24"/>
        <v>November 2021</v>
      </c>
      <c r="E473" s="1">
        <f t="shared" si="23"/>
        <v>2021</v>
      </c>
      <c r="F473" s="5" t="s">
        <v>144</v>
      </c>
      <c r="G473" s="5" t="s">
        <v>8</v>
      </c>
      <c r="J473" s="1"/>
      <c r="M473" s="1"/>
      <c r="P473" s="5" t="s">
        <v>8</v>
      </c>
    </row>
    <row r="474" spans="1:16" ht="17" x14ac:dyDescent="0.2">
      <c r="A474" s="5" t="s">
        <v>152</v>
      </c>
      <c r="B474" s="5">
        <v>8.3000000000000007</v>
      </c>
      <c r="C474" s="5" t="s">
        <v>153</v>
      </c>
      <c r="D474" s="5" t="str">
        <f t="shared" si="24"/>
        <v>November 2021</v>
      </c>
      <c r="E474" s="1">
        <f t="shared" si="23"/>
        <v>2021</v>
      </c>
      <c r="F474" s="5" t="s">
        <v>154</v>
      </c>
      <c r="G474" s="5" t="s">
        <v>8</v>
      </c>
      <c r="J474" s="1"/>
      <c r="M474" s="1"/>
      <c r="P474" s="5" t="s">
        <v>8</v>
      </c>
    </row>
    <row r="475" spans="1:16" ht="17" x14ac:dyDescent="0.2">
      <c r="A475" s="5" t="s">
        <v>155</v>
      </c>
      <c r="B475" s="5">
        <v>8.1</v>
      </c>
      <c r="C475" s="5" t="s">
        <v>156</v>
      </c>
      <c r="D475" s="5" t="str">
        <f t="shared" si="24"/>
        <v>March 2022</v>
      </c>
      <c r="E475" s="1">
        <f t="shared" si="23"/>
        <v>2022</v>
      </c>
      <c r="F475" s="5" t="s">
        <v>17</v>
      </c>
      <c r="G475" s="5" t="s">
        <v>8</v>
      </c>
      <c r="J475" s="1"/>
      <c r="M475" s="1"/>
      <c r="P475" s="5" t="s">
        <v>8</v>
      </c>
    </row>
    <row r="476" spans="1:16" ht="17" x14ac:dyDescent="0.2">
      <c r="A476" s="5" t="s">
        <v>157</v>
      </c>
      <c r="B476" s="5">
        <v>8.1</v>
      </c>
      <c r="C476" s="5" t="s">
        <v>158</v>
      </c>
      <c r="D476" s="5" t="str">
        <f t="shared" si="24"/>
        <v>December 2020</v>
      </c>
      <c r="E476" s="1">
        <f t="shared" si="23"/>
        <v>2020</v>
      </c>
      <c r="F476" s="5" t="s">
        <v>62</v>
      </c>
      <c r="G476" s="5" t="s">
        <v>8</v>
      </c>
      <c r="J476" s="1"/>
      <c r="M476" s="1"/>
      <c r="P476" s="5" t="s">
        <v>8</v>
      </c>
    </row>
    <row r="477" spans="1:16" ht="17" x14ac:dyDescent="0.2">
      <c r="A477" s="5" t="s">
        <v>162</v>
      </c>
      <c r="B477" s="5">
        <v>8</v>
      </c>
      <c r="C477" s="5" t="s">
        <v>163</v>
      </c>
      <c r="D477" s="5" t="str">
        <f t="shared" si="24"/>
        <v>February 2022</v>
      </c>
      <c r="E477" s="1">
        <f t="shared" si="23"/>
        <v>2022</v>
      </c>
      <c r="F477" s="5" t="s">
        <v>33</v>
      </c>
      <c r="G477" s="5" t="s">
        <v>8</v>
      </c>
      <c r="J477" s="1"/>
      <c r="M477" s="1"/>
      <c r="P477" s="5" t="s">
        <v>8</v>
      </c>
    </row>
    <row r="478" spans="1:16" ht="17" x14ac:dyDescent="0.2">
      <c r="A478" s="5" t="s">
        <v>174</v>
      </c>
      <c r="B478" s="5">
        <v>7.5</v>
      </c>
      <c r="C478" s="5" t="s">
        <v>175</v>
      </c>
      <c r="D478" s="5" t="str">
        <f t="shared" si="24"/>
        <v>July 2021</v>
      </c>
      <c r="E478" s="1">
        <f t="shared" si="23"/>
        <v>2021</v>
      </c>
      <c r="F478" s="5" t="s">
        <v>176</v>
      </c>
      <c r="G478" s="5" t="s">
        <v>8</v>
      </c>
      <c r="J478" s="1"/>
      <c r="M478" s="1"/>
      <c r="P478" s="5" t="s">
        <v>8</v>
      </c>
    </row>
    <row r="479" spans="1:16" ht="17" x14ac:dyDescent="0.2">
      <c r="A479" s="5" t="s">
        <v>179</v>
      </c>
      <c r="B479" s="5">
        <v>7.4</v>
      </c>
      <c r="C479" s="5" t="s">
        <v>180</v>
      </c>
      <c r="D479" s="5" t="str">
        <f t="shared" si="24"/>
        <v>August 2021</v>
      </c>
      <c r="E479" s="1">
        <f t="shared" si="23"/>
        <v>2021</v>
      </c>
      <c r="F479" s="5" t="s">
        <v>22</v>
      </c>
      <c r="G479" s="5" t="s">
        <v>8</v>
      </c>
      <c r="J479" s="1"/>
      <c r="M479" s="1"/>
      <c r="P479" s="5" t="s">
        <v>8</v>
      </c>
    </row>
    <row r="480" spans="1:16" ht="17" x14ac:dyDescent="0.2">
      <c r="A480" s="5" t="s">
        <v>183</v>
      </c>
      <c r="B480" s="5">
        <v>7.3</v>
      </c>
      <c r="C480" s="5" t="s">
        <v>184</v>
      </c>
      <c r="D480" s="5" t="str">
        <f t="shared" si="24"/>
        <v>April 2021</v>
      </c>
      <c r="E480" s="1">
        <f t="shared" si="23"/>
        <v>2021</v>
      </c>
      <c r="F480" s="5" t="s">
        <v>70</v>
      </c>
      <c r="G480" s="5" t="s">
        <v>8</v>
      </c>
      <c r="J480" s="1"/>
      <c r="M480" s="1"/>
      <c r="P480" s="5" t="s">
        <v>8</v>
      </c>
    </row>
    <row r="481" spans="1:16" ht="17" x14ac:dyDescent="0.2">
      <c r="A481" s="5" t="s">
        <v>185</v>
      </c>
      <c r="B481" s="5">
        <v>7.25</v>
      </c>
      <c r="C481" s="5" t="s">
        <v>186</v>
      </c>
      <c r="D481" s="5" t="str">
        <f t="shared" si="24"/>
        <v>June 2021</v>
      </c>
      <c r="E481" s="1">
        <f t="shared" si="23"/>
        <v>2021</v>
      </c>
      <c r="F481" s="5" t="s">
        <v>70</v>
      </c>
      <c r="G481" s="5" t="s">
        <v>8</v>
      </c>
      <c r="J481" s="1"/>
      <c r="M481" s="1"/>
      <c r="P481" s="5" t="s">
        <v>8</v>
      </c>
    </row>
    <row r="482" spans="1:16" ht="17" x14ac:dyDescent="0.2">
      <c r="A482" s="5" t="s">
        <v>187</v>
      </c>
      <c r="B482" s="5">
        <v>7.25</v>
      </c>
      <c r="C482" s="5" t="s">
        <v>188</v>
      </c>
      <c r="D482" s="5" t="str">
        <f t="shared" si="24"/>
        <v>October 2021</v>
      </c>
      <c r="E482" s="1">
        <f t="shared" si="23"/>
        <v>2021</v>
      </c>
      <c r="F482" s="5" t="s">
        <v>189</v>
      </c>
      <c r="G482" s="5" t="s">
        <v>8</v>
      </c>
      <c r="J482" s="1"/>
      <c r="M482" s="1"/>
      <c r="P482" s="5" t="s">
        <v>8</v>
      </c>
    </row>
    <row r="483" spans="1:16" ht="34" x14ac:dyDescent="0.2">
      <c r="A483" s="5" t="s">
        <v>190</v>
      </c>
      <c r="B483" s="5">
        <v>6.8</v>
      </c>
      <c r="C483" s="5" t="s">
        <v>191</v>
      </c>
      <c r="D483" s="5" t="str">
        <f t="shared" si="24"/>
        <v>November 2019</v>
      </c>
      <c r="E483" s="1">
        <f t="shared" si="23"/>
        <v>2019</v>
      </c>
      <c r="F483" s="5" t="s">
        <v>192</v>
      </c>
      <c r="G483" s="5" t="s">
        <v>8</v>
      </c>
      <c r="J483" s="1"/>
      <c r="M483" s="1"/>
      <c r="P483" s="5" t="s">
        <v>8</v>
      </c>
    </row>
    <row r="484" spans="1:16" ht="17" x14ac:dyDescent="0.2">
      <c r="A484" s="5" t="s">
        <v>209</v>
      </c>
      <c r="B484" s="5">
        <v>11.25</v>
      </c>
      <c r="C484" s="5" t="s">
        <v>210</v>
      </c>
      <c r="D484" s="5" t="str">
        <f t="shared" si="24"/>
        <v>August 2022</v>
      </c>
      <c r="E484" s="1">
        <f t="shared" si="23"/>
        <v>2022</v>
      </c>
      <c r="F484" s="5" t="s">
        <v>211</v>
      </c>
      <c r="G484" s="5" t="s">
        <v>8</v>
      </c>
      <c r="J484" s="1"/>
      <c r="M484" s="1"/>
      <c r="P484" s="5" t="s">
        <v>8</v>
      </c>
    </row>
    <row r="485" spans="1:16" ht="17" x14ac:dyDescent="0.2">
      <c r="A485" s="5" t="s">
        <v>214</v>
      </c>
      <c r="B485" s="5">
        <v>6.3</v>
      </c>
      <c r="C485" s="5" t="s">
        <v>215</v>
      </c>
      <c r="D485" s="5" t="str">
        <f t="shared" si="24"/>
        <v>July 2021</v>
      </c>
      <c r="E485" s="1">
        <f t="shared" si="23"/>
        <v>2021</v>
      </c>
      <c r="F485" s="5" t="s">
        <v>70</v>
      </c>
      <c r="G485" s="5" t="s">
        <v>8</v>
      </c>
      <c r="J485" s="1"/>
      <c r="M485" s="1"/>
      <c r="P485" s="5" t="s">
        <v>8</v>
      </c>
    </row>
    <row r="486" spans="1:16" ht="17" x14ac:dyDescent="0.2">
      <c r="A486" s="5" t="s">
        <v>223</v>
      </c>
      <c r="B486" s="5">
        <v>6</v>
      </c>
      <c r="C486" s="5" t="s">
        <v>224</v>
      </c>
      <c r="D486" s="5" t="str">
        <f t="shared" si="24"/>
        <v>April 2021</v>
      </c>
      <c r="E486" s="1">
        <f t="shared" si="23"/>
        <v>2021</v>
      </c>
      <c r="F486" s="5" t="s">
        <v>12</v>
      </c>
      <c r="G486" s="5" t="s">
        <v>8</v>
      </c>
      <c r="J486" s="1"/>
      <c r="M486" s="1"/>
      <c r="P486" s="5" t="s">
        <v>8</v>
      </c>
    </row>
    <row r="487" spans="1:16" ht="17" x14ac:dyDescent="0.2">
      <c r="A487" s="5" t="s">
        <v>230</v>
      </c>
      <c r="B487" s="5">
        <v>5.7</v>
      </c>
      <c r="C487" s="5" t="s">
        <v>231</v>
      </c>
      <c r="D487" s="5" t="str">
        <f t="shared" si="24"/>
        <v>February 2020</v>
      </c>
      <c r="E487" s="1">
        <f t="shared" si="23"/>
        <v>2020</v>
      </c>
      <c r="F487" s="5" t="s">
        <v>232</v>
      </c>
      <c r="G487" s="5" t="s">
        <v>8</v>
      </c>
      <c r="J487" s="1"/>
      <c r="M487" s="1"/>
      <c r="P487" s="5" t="s">
        <v>8</v>
      </c>
    </row>
    <row r="488" spans="1:16" ht="17" x14ac:dyDescent="0.2">
      <c r="A488" s="5" t="s">
        <v>234</v>
      </c>
      <c r="B488" s="5">
        <v>5.6</v>
      </c>
      <c r="C488" s="5" t="s">
        <v>235</v>
      </c>
      <c r="D488" s="5" t="str">
        <f t="shared" si="24"/>
        <v>September 2021</v>
      </c>
      <c r="E488" s="1">
        <f t="shared" si="23"/>
        <v>2021</v>
      </c>
      <c r="F488" s="5" t="s">
        <v>236</v>
      </c>
      <c r="G488" s="5" t="s">
        <v>8</v>
      </c>
      <c r="J488" s="1"/>
      <c r="M488" s="1"/>
      <c r="P488" s="5" t="s">
        <v>8</v>
      </c>
    </row>
    <row r="489" spans="1:16" ht="17" x14ac:dyDescent="0.2">
      <c r="A489" s="5" t="s">
        <v>259</v>
      </c>
      <c r="B489" s="5">
        <v>5.0999999999999996</v>
      </c>
      <c r="C489" s="5" t="s">
        <v>260</v>
      </c>
      <c r="D489" s="5" t="str">
        <f t="shared" si="24"/>
        <v>April 2021</v>
      </c>
      <c r="E489" s="1">
        <f t="shared" si="23"/>
        <v>2021</v>
      </c>
      <c r="F489" s="5" t="s">
        <v>70</v>
      </c>
      <c r="G489" s="5" t="s">
        <v>8</v>
      </c>
      <c r="J489" s="1"/>
      <c r="M489" s="1"/>
      <c r="P489" s="5" t="s">
        <v>8</v>
      </c>
    </row>
    <row r="490" spans="1:16" ht="17" x14ac:dyDescent="0.2">
      <c r="A490" s="5" t="s">
        <v>265</v>
      </c>
      <c r="B490" s="5">
        <v>5</v>
      </c>
      <c r="C490" s="5" t="s">
        <v>266</v>
      </c>
      <c r="D490" s="5" t="str">
        <f t="shared" si="24"/>
        <v>October 2021</v>
      </c>
      <c r="E490" s="1">
        <f t="shared" si="23"/>
        <v>2021</v>
      </c>
      <c r="F490" s="5" t="s">
        <v>267</v>
      </c>
      <c r="G490" s="5" t="s">
        <v>8</v>
      </c>
      <c r="J490" s="1"/>
      <c r="M490" s="1"/>
      <c r="P490" s="5" t="s">
        <v>8</v>
      </c>
    </row>
    <row r="491" spans="1:16" ht="17" x14ac:dyDescent="0.2">
      <c r="A491" s="5" t="s">
        <v>268</v>
      </c>
      <c r="B491" s="5">
        <v>5</v>
      </c>
      <c r="C491" s="5" t="s">
        <v>269</v>
      </c>
      <c r="D491" s="5" t="str">
        <f t="shared" si="24"/>
        <v>November 2019</v>
      </c>
      <c r="E491" s="1">
        <f t="shared" si="23"/>
        <v>2019</v>
      </c>
      <c r="F491" s="5" t="s">
        <v>270</v>
      </c>
      <c r="G491" s="5" t="s">
        <v>8</v>
      </c>
      <c r="J491" s="1"/>
      <c r="M491" s="1"/>
      <c r="P491" s="5" t="s">
        <v>8</v>
      </c>
    </row>
    <row r="492" spans="1:16" ht="17" x14ac:dyDescent="0.2">
      <c r="A492" s="5" t="s">
        <v>275</v>
      </c>
      <c r="B492" s="5">
        <v>5</v>
      </c>
      <c r="C492" s="5" t="s">
        <v>276</v>
      </c>
      <c r="D492" s="5" t="str">
        <f t="shared" si="24"/>
        <v>October 2019</v>
      </c>
      <c r="E492" s="1">
        <f t="shared" si="23"/>
        <v>2019</v>
      </c>
      <c r="F492" s="5" t="s">
        <v>277</v>
      </c>
      <c r="G492" s="5" t="s">
        <v>8</v>
      </c>
      <c r="J492" s="1"/>
      <c r="M492" s="1"/>
      <c r="P492" s="5" t="s">
        <v>8</v>
      </c>
    </row>
    <row r="493" spans="1:16" ht="17" x14ac:dyDescent="0.2">
      <c r="A493" s="5" t="s">
        <v>285</v>
      </c>
      <c r="B493" s="5">
        <v>5</v>
      </c>
      <c r="C493" s="5" t="s">
        <v>286</v>
      </c>
      <c r="D493" s="5" t="str">
        <f t="shared" si="24"/>
        <v>March 2021</v>
      </c>
      <c r="E493" s="1">
        <f t="shared" si="23"/>
        <v>2021</v>
      </c>
      <c r="F493" s="5" t="s">
        <v>239</v>
      </c>
      <c r="G493" s="5" t="s">
        <v>8</v>
      </c>
      <c r="J493" s="1"/>
      <c r="M493" s="1"/>
      <c r="P493" s="5" t="s">
        <v>8</v>
      </c>
    </row>
    <row r="494" spans="1:16" ht="17" x14ac:dyDescent="0.2">
      <c r="A494" s="5" t="s">
        <v>311</v>
      </c>
      <c r="B494" s="5">
        <v>4.5999999999999996</v>
      </c>
      <c r="C494" s="5" t="s">
        <v>312</v>
      </c>
      <c r="D494" s="5" t="str">
        <f t="shared" si="24"/>
        <v>June 2021</v>
      </c>
      <c r="E494" s="1">
        <f t="shared" si="23"/>
        <v>2021</v>
      </c>
      <c r="F494" s="5" t="s">
        <v>313</v>
      </c>
      <c r="G494" s="5" t="s">
        <v>8</v>
      </c>
      <c r="J494" s="1"/>
      <c r="M494" s="1"/>
      <c r="P494" s="5" t="s">
        <v>8</v>
      </c>
    </row>
    <row r="495" spans="1:16" ht="34" x14ac:dyDescent="0.2">
      <c r="A495" s="5" t="s">
        <v>314</v>
      </c>
      <c r="B495" s="5">
        <v>4.5999999999999996</v>
      </c>
      <c r="C495" s="5" t="s">
        <v>315</v>
      </c>
      <c r="D495" s="5" t="str">
        <f t="shared" si="24"/>
        <v>August 2021</v>
      </c>
      <c r="E495" s="1">
        <f t="shared" si="23"/>
        <v>2021</v>
      </c>
      <c r="F495" s="5" t="s">
        <v>316</v>
      </c>
      <c r="G495" s="5" t="s">
        <v>8</v>
      </c>
      <c r="J495" s="1"/>
      <c r="M495" s="1"/>
      <c r="P495" s="5" t="s">
        <v>8</v>
      </c>
    </row>
    <row r="496" spans="1:16" ht="17" x14ac:dyDescent="0.2">
      <c r="A496" s="5" t="s">
        <v>320</v>
      </c>
      <c r="B496" s="5">
        <v>4.5</v>
      </c>
      <c r="C496" s="5" t="s">
        <v>321</v>
      </c>
      <c r="D496" s="5" t="str">
        <f t="shared" si="24"/>
        <v>February 2016</v>
      </c>
      <c r="E496" s="1">
        <f t="shared" si="23"/>
        <v>2016</v>
      </c>
      <c r="F496" s="5" t="s">
        <v>322</v>
      </c>
      <c r="G496" s="5" t="s">
        <v>8</v>
      </c>
      <c r="J496" s="1"/>
      <c r="M496" s="1"/>
      <c r="P496" s="5" t="s">
        <v>8</v>
      </c>
    </row>
    <row r="497" spans="1:16" ht="17" x14ac:dyDescent="0.2">
      <c r="A497" s="5" t="s">
        <v>323</v>
      </c>
      <c r="B497" s="5">
        <v>4.5</v>
      </c>
      <c r="C497" s="5" t="s">
        <v>324</v>
      </c>
      <c r="D497" s="5" t="str">
        <f t="shared" si="24"/>
        <v>November 2021</v>
      </c>
      <c r="E497" s="1">
        <f t="shared" si="23"/>
        <v>2021</v>
      </c>
      <c r="F497" s="5" t="s">
        <v>325</v>
      </c>
      <c r="G497" s="5" t="s">
        <v>8</v>
      </c>
      <c r="J497" s="1"/>
      <c r="M497" s="1"/>
      <c r="P497" s="5" t="s">
        <v>8</v>
      </c>
    </row>
    <row r="498" spans="1:16" ht="34" x14ac:dyDescent="0.2">
      <c r="A498" s="5" t="s">
        <v>329</v>
      </c>
      <c r="B498" s="5">
        <v>4.5</v>
      </c>
      <c r="C498" s="5" t="s">
        <v>330</v>
      </c>
      <c r="D498" s="5" t="str">
        <f t="shared" si="24"/>
        <v>May 2015</v>
      </c>
      <c r="E498" s="1">
        <f t="shared" si="23"/>
        <v>2015</v>
      </c>
      <c r="F498" s="5" t="s">
        <v>316</v>
      </c>
      <c r="G498" s="5" t="s">
        <v>8</v>
      </c>
      <c r="J498" s="1"/>
      <c r="M498" s="1"/>
      <c r="P498" s="5" t="s">
        <v>8</v>
      </c>
    </row>
    <row r="499" spans="1:16" ht="17" x14ac:dyDescent="0.2">
      <c r="A499" s="5" t="s">
        <v>334</v>
      </c>
      <c r="B499" s="5">
        <v>4.4000000000000004</v>
      </c>
      <c r="C499" s="5" t="s">
        <v>335</v>
      </c>
      <c r="D499" s="5" t="str">
        <f t="shared" si="24"/>
        <v>June 2021</v>
      </c>
      <c r="E499" s="1">
        <f t="shared" si="23"/>
        <v>2021</v>
      </c>
      <c r="F499" s="5" t="s">
        <v>336</v>
      </c>
      <c r="G499" s="5" t="s">
        <v>8</v>
      </c>
      <c r="J499" s="1"/>
      <c r="M499" s="1"/>
      <c r="P499" s="5" t="s">
        <v>8</v>
      </c>
    </row>
    <row r="500" spans="1:16" ht="17" x14ac:dyDescent="0.2">
      <c r="A500" s="5" t="s">
        <v>337</v>
      </c>
      <c r="B500" s="5">
        <v>4.3</v>
      </c>
      <c r="C500" s="5" t="s">
        <v>338</v>
      </c>
      <c r="D500" s="5" t="str">
        <f t="shared" si="24"/>
        <v>July 2021</v>
      </c>
      <c r="E500" s="1">
        <f t="shared" si="23"/>
        <v>2021</v>
      </c>
      <c r="F500" s="5" t="s">
        <v>136</v>
      </c>
      <c r="G500" s="5" t="s">
        <v>8</v>
      </c>
      <c r="J500" s="1"/>
      <c r="M500" s="1"/>
      <c r="P500" s="5" t="s">
        <v>8</v>
      </c>
    </row>
    <row r="501" spans="1:16" ht="34" x14ac:dyDescent="0.2">
      <c r="A501" s="5" t="s">
        <v>339</v>
      </c>
      <c r="B501" s="5">
        <v>4.2</v>
      </c>
      <c r="C501" s="5" t="s">
        <v>340</v>
      </c>
      <c r="D501" s="5" t="str">
        <f t="shared" si="24"/>
        <v>June 2021</v>
      </c>
      <c r="E501" s="1">
        <f t="shared" si="23"/>
        <v>2021</v>
      </c>
      <c r="F501" s="5" t="s">
        <v>51</v>
      </c>
      <c r="G501" s="5" t="s">
        <v>8</v>
      </c>
      <c r="J501" s="1"/>
      <c r="M501" s="1"/>
      <c r="P501" s="5" t="s">
        <v>8</v>
      </c>
    </row>
    <row r="502" spans="1:16" ht="17" x14ac:dyDescent="0.2">
      <c r="A502" s="5" t="s">
        <v>341</v>
      </c>
      <c r="B502" s="5">
        <v>4.2</v>
      </c>
      <c r="C502" s="5" t="s">
        <v>342</v>
      </c>
      <c r="D502" s="5" t="str">
        <f t="shared" si="24"/>
        <v>June 2021</v>
      </c>
      <c r="E502" s="1">
        <f t="shared" si="23"/>
        <v>2021</v>
      </c>
      <c r="F502" s="5" t="s">
        <v>7</v>
      </c>
      <c r="G502" s="5" t="s">
        <v>8</v>
      </c>
      <c r="J502" s="1"/>
      <c r="M502" s="1"/>
      <c r="P502" s="5" t="s">
        <v>8</v>
      </c>
    </row>
    <row r="503" spans="1:16" ht="17" x14ac:dyDescent="0.2">
      <c r="A503" s="5" t="s">
        <v>348</v>
      </c>
      <c r="B503" s="5">
        <v>4.0999999999999996</v>
      </c>
      <c r="C503" s="5" t="s">
        <v>349</v>
      </c>
      <c r="D503" s="5" t="str">
        <f t="shared" si="24"/>
        <v>March 2021</v>
      </c>
      <c r="E503" s="1">
        <f t="shared" si="23"/>
        <v>2021</v>
      </c>
      <c r="F503" s="5" t="s">
        <v>350</v>
      </c>
      <c r="G503" s="5" t="s">
        <v>8</v>
      </c>
      <c r="J503" s="1"/>
      <c r="M503" s="1"/>
      <c r="P503" s="5" t="s">
        <v>8</v>
      </c>
    </row>
    <row r="504" spans="1:16" ht="17" x14ac:dyDescent="0.2">
      <c r="A504" s="5" t="s">
        <v>354</v>
      </c>
      <c r="B504" s="5">
        <v>4</v>
      </c>
      <c r="C504" s="5" t="s">
        <v>355</v>
      </c>
      <c r="D504" s="5" t="str">
        <f t="shared" si="24"/>
        <v>February 2022</v>
      </c>
      <c r="E504" s="1">
        <f t="shared" si="23"/>
        <v>2022</v>
      </c>
      <c r="F504" s="5" t="s">
        <v>126</v>
      </c>
      <c r="G504" s="5" t="s">
        <v>8</v>
      </c>
      <c r="J504" s="1"/>
      <c r="M504" s="1"/>
      <c r="P504" s="5" t="s">
        <v>8</v>
      </c>
    </row>
    <row r="505" spans="1:16" ht="17" x14ac:dyDescent="0.2">
      <c r="A505" s="5" t="s">
        <v>358</v>
      </c>
      <c r="B505" s="5">
        <v>4</v>
      </c>
      <c r="C505" s="5" t="s">
        <v>359</v>
      </c>
      <c r="D505" s="5" t="str">
        <f t="shared" si="24"/>
        <v>April 2021</v>
      </c>
      <c r="E505" s="1">
        <f t="shared" si="23"/>
        <v>2021</v>
      </c>
      <c r="F505" s="5" t="s">
        <v>360</v>
      </c>
      <c r="G505" s="5" t="s">
        <v>8</v>
      </c>
      <c r="J505" s="1"/>
      <c r="M505" s="1"/>
      <c r="P505" s="5" t="s">
        <v>8</v>
      </c>
    </row>
    <row r="506" spans="1:16" ht="17" x14ac:dyDescent="0.2">
      <c r="A506" s="5" t="s">
        <v>361</v>
      </c>
      <c r="B506" s="5">
        <v>4</v>
      </c>
      <c r="C506" s="5" t="s">
        <v>362</v>
      </c>
      <c r="D506" s="5" t="str">
        <f t="shared" si="24"/>
        <v>June 2017</v>
      </c>
      <c r="E506" s="1">
        <f t="shared" si="23"/>
        <v>2017</v>
      </c>
      <c r="F506" s="5" t="s">
        <v>363</v>
      </c>
      <c r="G506" s="5" t="s">
        <v>8</v>
      </c>
      <c r="J506" s="1"/>
      <c r="M506" s="1"/>
      <c r="P506" s="5" t="s">
        <v>8</v>
      </c>
    </row>
    <row r="507" spans="1:16" ht="17" x14ac:dyDescent="0.2">
      <c r="A507" s="5" t="s">
        <v>364</v>
      </c>
      <c r="B507" s="5">
        <v>4</v>
      </c>
      <c r="C507" s="5" t="s">
        <v>365</v>
      </c>
      <c r="D507" s="5" t="str">
        <f t="shared" si="24"/>
        <v>July 2021</v>
      </c>
      <c r="E507" s="1">
        <f t="shared" si="23"/>
        <v>2021</v>
      </c>
      <c r="F507" s="5" t="s">
        <v>12</v>
      </c>
      <c r="G507" s="5" t="s">
        <v>8</v>
      </c>
      <c r="J507" s="1"/>
      <c r="M507" s="1"/>
      <c r="P507" s="5" t="s">
        <v>8</v>
      </c>
    </row>
    <row r="508" spans="1:16" ht="17" x14ac:dyDescent="0.2">
      <c r="A508" s="5" t="s">
        <v>370</v>
      </c>
      <c r="B508" s="5">
        <v>4</v>
      </c>
      <c r="C508" s="5" t="s">
        <v>371</v>
      </c>
      <c r="D508" s="5" t="str">
        <f t="shared" si="24"/>
        <v>March 2021</v>
      </c>
      <c r="E508" s="1">
        <f t="shared" si="23"/>
        <v>2021</v>
      </c>
      <c r="F508" s="5" t="s">
        <v>372</v>
      </c>
      <c r="G508" s="5" t="s">
        <v>8</v>
      </c>
      <c r="J508" s="1"/>
      <c r="M508" s="1"/>
      <c r="P508" s="5" t="s">
        <v>8</v>
      </c>
    </row>
    <row r="509" spans="1:16" ht="17" x14ac:dyDescent="0.2">
      <c r="A509" s="5" t="s">
        <v>373</v>
      </c>
      <c r="B509" s="5">
        <v>4</v>
      </c>
      <c r="C509" s="5" t="s">
        <v>374</v>
      </c>
      <c r="D509" s="5" t="str">
        <f t="shared" si="24"/>
        <v>June 2021</v>
      </c>
      <c r="E509" s="1">
        <f t="shared" si="23"/>
        <v>2021</v>
      </c>
      <c r="F509" s="5" t="s">
        <v>239</v>
      </c>
      <c r="G509" s="5" t="s">
        <v>8</v>
      </c>
      <c r="J509" s="1"/>
      <c r="M509" s="1"/>
      <c r="P509" s="5" t="s">
        <v>8</v>
      </c>
    </row>
    <row r="510" spans="1:16" ht="17" x14ac:dyDescent="0.2">
      <c r="A510" s="5" t="s">
        <v>375</v>
      </c>
      <c r="B510" s="5">
        <v>4</v>
      </c>
      <c r="C510" s="5" t="s">
        <v>376</v>
      </c>
      <c r="D510" s="5" t="str">
        <f t="shared" si="24"/>
        <v>April 2021</v>
      </c>
      <c r="E510" s="1">
        <f t="shared" si="23"/>
        <v>2021</v>
      </c>
      <c r="F510" s="5" t="s">
        <v>377</v>
      </c>
      <c r="G510" s="5" t="s">
        <v>8</v>
      </c>
      <c r="J510" s="1"/>
      <c r="M510" s="1"/>
      <c r="P510" s="5" t="s">
        <v>8</v>
      </c>
    </row>
    <row r="511" spans="1:16" ht="17" x14ac:dyDescent="0.2">
      <c r="A511" s="5" t="s">
        <v>382</v>
      </c>
      <c r="B511" s="5">
        <v>3.95</v>
      </c>
      <c r="C511" s="5" t="s">
        <v>383</v>
      </c>
      <c r="D511" s="5" t="str">
        <f t="shared" si="24"/>
        <v>January 2019</v>
      </c>
      <c r="E511" s="1">
        <f t="shared" si="23"/>
        <v>2019</v>
      </c>
      <c r="F511" s="5" t="s">
        <v>25</v>
      </c>
      <c r="G511" s="5" t="s">
        <v>8</v>
      </c>
      <c r="J511" s="1"/>
      <c r="M511" s="1"/>
      <c r="P511" s="5" t="s">
        <v>8</v>
      </c>
    </row>
    <row r="512" spans="1:16" ht="17" x14ac:dyDescent="0.2">
      <c r="A512" s="5" t="s">
        <v>384</v>
      </c>
      <c r="B512" s="5">
        <v>3.8</v>
      </c>
      <c r="C512" s="5" t="s">
        <v>385</v>
      </c>
      <c r="D512" s="5" t="str">
        <f t="shared" si="24"/>
        <v>April 2021</v>
      </c>
      <c r="E512" s="1">
        <f t="shared" si="23"/>
        <v>2021</v>
      </c>
      <c r="F512" s="5" t="s">
        <v>10</v>
      </c>
      <c r="G512" s="5" t="s">
        <v>8</v>
      </c>
      <c r="J512" s="1"/>
      <c r="M512" s="1"/>
      <c r="P512" s="5" t="s">
        <v>8</v>
      </c>
    </row>
    <row r="513" spans="1:16" ht="17" x14ac:dyDescent="0.2">
      <c r="A513" s="5" t="s">
        <v>386</v>
      </c>
      <c r="B513" s="5">
        <v>3.75</v>
      </c>
      <c r="C513" s="5" t="s">
        <v>387</v>
      </c>
      <c r="D513" s="5" t="str">
        <f t="shared" si="24"/>
        <v>July 2021</v>
      </c>
      <c r="E513" s="1">
        <f t="shared" si="23"/>
        <v>2021</v>
      </c>
      <c r="F513" s="5" t="s">
        <v>30</v>
      </c>
      <c r="G513" s="5" t="s">
        <v>8</v>
      </c>
      <c r="J513" s="1"/>
      <c r="M513" s="1"/>
      <c r="P513" s="5" t="s">
        <v>8</v>
      </c>
    </row>
    <row r="514" spans="1:16" ht="17" x14ac:dyDescent="0.2">
      <c r="A514" s="5" t="s">
        <v>388</v>
      </c>
      <c r="B514" s="5">
        <v>3.7</v>
      </c>
      <c r="C514" s="5" t="s">
        <v>389</v>
      </c>
      <c r="D514" s="5" t="str">
        <f t="shared" si="24"/>
        <v>March 2021</v>
      </c>
      <c r="E514" s="1">
        <f t="shared" si="23"/>
        <v>2021</v>
      </c>
      <c r="F514" s="5" t="s">
        <v>22</v>
      </c>
      <c r="G514" s="5" t="s">
        <v>8</v>
      </c>
      <c r="J514" s="1"/>
      <c r="M514" s="1"/>
      <c r="P514" s="5" t="s">
        <v>8</v>
      </c>
    </row>
    <row r="515" spans="1:16" ht="17" x14ac:dyDescent="0.2">
      <c r="A515" s="5" t="s">
        <v>390</v>
      </c>
      <c r="B515" s="5">
        <v>3.7</v>
      </c>
      <c r="C515" s="5" t="s">
        <v>391</v>
      </c>
      <c r="D515" s="5" t="str">
        <f t="shared" si="24"/>
        <v>May 2021</v>
      </c>
      <c r="E515" s="1">
        <f t="shared" ref="E515:E578" si="25">YEAR(D515)</f>
        <v>2021</v>
      </c>
      <c r="F515" s="5" t="s">
        <v>55</v>
      </c>
      <c r="G515" s="5" t="s">
        <v>8</v>
      </c>
      <c r="J515" s="1"/>
      <c r="M515" s="1"/>
      <c r="P515" s="5" t="s">
        <v>8</v>
      </c>
    </row>
    <row r="516" spans="1:16" ht="17" x14ac:dyDescent="0.2">
      <c r="A516" s="5" t="s">
        <v>397</v>
      </c>
      <c r="B516" s="5">
        <v>3.7</v>
      </c>
      <c r="C516" s="5" t="s">
        <v>398</v>
      </c>
      <c r="D516" s="5" t="str">
        <f t="shared" si="24"/>
        <v>May 2021</v>
      </c>
      <c r="E516" s="1">
        <f t="shared" si="25"/>
        <v>2021</v>
      </c>
      <c r="F516" s="5" t="s">
        <v>399</v>
      </c>
      <c r="G516" s="5" t="s">
        <v>8</v>
      </c>
      <c r="J516" s="1"/>
      <c r="M516" s="1"/>
      <c r="P516" s="5" t="s">
        <v>8</v>
      </c>
    </row>
    <row r="517" spans="1:16" ht="17" x14ac:dyDescent="0.2">
      <c r="A517" s="5" t="s">
        <v>400</v>
      </c>
      <c r="B517" s="5">
        <v>3.6</v>
      </c>
      <c r="C517" s="5" t="s">
        <v>401</v>
      </c>
      <c r="D517" s="5" t="str">
        <f t="shared" si="24"/>
        <v>August 2021</v>
      </c>
      <c r="E517" s="1">
        <f t="shared" si="25"/>
        <v>2021</v>
      </c>
      <c r="F517" s="5" t="s">
        <v>402</v>
      </c>
      <c r="G517" s="5" t="s">
        <v>8</v>
      </c>
      <c r="J517" s="1"/>
      <c r="M517" s="1"/>
      <c r="P517" s="5" t="s">
        <v>8</v>
      </c>
    </row>
    <row r="518" spans="1:16" ht="17" x14ac:dyDescent="0.2">
      <c r="A518" s="5" t="s">
        <v>87</v>
      </c>
      <c r="B518" s="5">
        <v>3.5</v>
      </c>
      <c r="C518" s="5" t="s">
        <v>405</v>
      </c>
      <c r="D518" s="5" t="str">
        <f t="shared" si="24"/>
        <v>October 2021</v>
      </c>
      <c r="E518" s="1">
        <f t="shared" si="25"/>
        <v>2021</v>
      </c>
      <c r="F518" s="5" t="s">
        <v>51</v>
      </c>
      <c r="G518" s="5" t="s">
        <v>8</v>
      </c>
      <c r="J518" s="1"/>
      <c r="M518" s="1"/>
      <c r="P518" s="5" t="s">
        <v>8</v>
      </c>
    </row>
    <row r="519" spans="1:16" ht="17" x14ac:dyDescent="0.2">
      <c r="A519" s="5" t="s">
        <v>406</v>
      </c>
      <c r="B519" s="5">
        <v>3.5</v>
      </c>
      <c r="C519" s="5" t="s">
        <v>407</v>
      </c>
      <c r="D519" s="5" t="str">
        <f t="shared" ref="D519:D582" si="26">LEFT(C519,FIND("[",C519&amp;"[")-1)</f>
        <v>September 2021</v>
      </c>
      <c r="E519" s="1">
        <f t="shared" si="25"/>
        <v>2021</v>
      </c>
      <c r="F519" s="5" t="s">
        <v>136</v>
      </c>
      <c r="G519" s="5" t="s">
        <v>8</v>
      </c>
      <c r="J519" s="1"/>
      <c r="M519" s="1"/>
      <c r="P519" s="5" t="s">
        <v>8</v>
      </c>
    </row>
    <row r="520" spans="1:16" ht="17" x14ac:dyDescent="0.2">
      <c r="A520" s="5" t="s">
        <v>408</v>
      </c>
      <c r="B520" s="5">
        <v>3.5</v>
      </c>
      <c r="C520" s="5" t="s">
        <v>409</v>
      </c>
      <c r="D520" s="5" t="str">
        <f t="shared" si="26"/>
        <v>September 2021</v>
      </c>
      <c r="E520" s="1">
        <f t="shared" si="25"/>
        <v>2021</v>
      </c>
      <c r="F520" s="5" t="s">
        <v>239</v>
      </c>
      <c r="G520" s="5" t="s">
        <v>8</v>
      </c>
      <c r="J520" s="1"/>
      <c r="M520" s="1"/>
      <c r="P520" s="5" t="s">
        <v>8</v>
      </c>
    </row>
    <row r="521" spans="1:16" ht="17" x14ac:dyDescent="0.2">
      <c r="A521" s="5" t="s">
        <v>416</v>
      </c>
      <c r="B521" s="5">
        <v>3.35</v>
      </c>
      <c r="C521" s="5" t="s">
        <v>417</v>
      </c>
      <c r="D521" s="5" t="str">
        <f t="shared" si="26"/>
        <v>August 2021</v>
      </c>
      <c r="E521" s="1">
        <f t="shared" si="25"/>
        <v>2021</v>
      </c>
      <c r="F521" s="5" t="s">
        <v>399</v>
      </c>
      <c r="G521" s="5" t="s">
        <v>8</v>
      </c>
      <c r="J521" s="1"/>
      <c r="M521" s="1"/>
      <c r="P521" s="5" t="s">
        <v>8</v>
      </c>
    </row>
    <row r="522" spans="1:16" ht="17" x14ac:dyDescent="0.2">
      <c r="A522" s="5" t="s">
        <v>425</v>
      </c>
      <c r="B522" s="5">
        <v>3.3</v>
      </c>
      <c r="C522" s="5" t="s">
        <v>426</v>
      </c>
      <c r="D522" s="5" t="str">
        <f t="shared" si="26"/>
        <v>January 2019</v>
      </c>
      <c r="E522" s="1">
        <f t="shared" si="25"/>
        <v>2019</v>
      </c>
      <c r="F522" s="5" t="s">
        <v>427</v>
      </c>
      <c r="G522" s="5" t="s">
        <v>8</v>
      </c>
      <c r="J522" s="1"/>
      <c r="M522" s="1"/>
      <c r="P522" s="5" t="s">
        <v>8</v>
      </c>
    </row>
    <row r="523" spans="1:16" ht="17" x14ac:dyDescent="0.2">
      <c r="A523" s="5" t="s">
        <v>428</v>
      </c>
      <c r="B523" s="5">
        <v>3.3</v>
      </c>
      <c r="C523" s="5" t="s">
        <v>429</v>
      </c>
      <c r="D523" s="5" t="str">
        <f t="shared" si="26"/>
        <v>October 2020</v>
      </c>
      <c r="E523" s="1">
        <f t="shared" si="25"/>
        <v>2020</v>
      </c>
      <c r="F523" s="5" t="s">
        <v>430</v>
      </c>
      <c r="G523" s="5" t="s">
        <v>8</v>
      </c>
      <c r="J523" s="1"/>
      <c r="M523" s="1"/>
      <c r="P523" s="5" t="s">
        <v>8</v>
      </c>
    </row>
    <row r="524" spans="1:16" ht="17" x14ac:dyDescent="0.2">
      <c r="A524" s="5" t="s">
        <v>435</v>
      </c>
      <c r="B524" s="5">
        <v>3.4</v>
      </c>
      <c r="C524" s="5" t="s">
        <v>436</v>
      </c>
      <c r="D524" s="5" t="str">
        <f t="shared" si="26"/>
        <v>November 2021</v>
      </c>
      <c r="E524" s="1">
        <f t="shared" si="25"/>
        <v>2021</v>
      </c>
      <c r="F524" s="5" t="s">
        <v>65</v>
      </c>
      <c r="G524" s="5" t="s">
        <v>8</v>
      </c>
      <c r="J524" s="1"/>
      <c r="M524" s="1"/>
      <c r="P524" s="5" t="s">
        <v>8</v>
      </c>
    </row>
    <row r="525" spans="1:16" ht="17" x14ac:dyDescent="0.2">
      <c r="A525" s="5" t="s">
        <v>439</v>
      </c>
      <c r="B525" s="5">
        <v>3.3</v>
      </c>
      <c r="C525" s="5" t="s">
        <v>440</v>
      </c>
      <c r="D525" s="5" t="str">
        <f t="shared" si="26"/>
        <v>May 2021</v>
      </c>
      <c r="E525" s="1">
        <f t="shared" si="25"/>
        <v>2021</v>
      </c>
      <c r="F525" s="5" t="s">
        <v>441</v>
      </c>
      <c r="G525" s="5" t="s">
        <v>8</v>
      </c>
      <c r="J525" s="1"/>
      <c r="M525" s="1"/>
      <c r="P525" s="5" t="s">
        <v>8</v>
      </c>
    </row>
    <row r="526" spans="1:16" ht="17" x14ac:dyDescent="0.2">
      <c r="A526" s="5" t="s">
        <v>442</v>
      </c>
      <c r="B526" s="5">
        <v>3.3</v>
      </c>
      <c r="C526" s="5" t="s">
        <v>443</v>
      </c>
      <c r="D526" s="5" t="str">
        <f t="shared" si="26"/>
        <v>February 2022</v>
      </c>
      <c r="E526" s="1">
        <f t="shared" si="25"/>
        <v>2022</v>
      </c>
      <c r="F526" s="5" t="s">
        <v>350</v>
      </c>
      <c r="G526" s="5" t="s">
        <v>8</v>
      </c>
      <c r="J526" s="1"/>
      <c r="M526" s="1"/>
      <c r="P526" s="5" t="s">
        <v>8</v>
      </c>
    </row>
    <row r="527" spans="1:16" ht="17" x14ac:dyDescent="0.2">
      <c r="A527" s="5" t="s">
        <v>444</v>
      </c>
      <c r="B527" s="5">
        <v>3.2</v>
      </c>
      <c r="C527" s="5" t="s">
        <v>445</v>
      </c>
      <c r="D527" s="5" t="str">
        <f t="shared" si="26"/>
        <v>June 2021</v>
      </c>
      <c r="E527" s="1">
        <f t="shared" si="25"/>
        <v>2021</v>
      </c>
      <c r="F527" s="5" t="s">
        <v>22</v>
      </c>
      <c r="G527" s="5" t="s">
        <v>8</v>
      </c>
      <c r="J527" s="1"/>
      <c r="M527" s="1"/>
      <c r="P527" s="5" t="s">
        <v>8</v>
      </c>
    </row>
    <row r="528" spans="1:16" ht="17" x14ac:dyDescent="0.2">
      <c r="A528" s="5" t="s">
        <v>450</v>
      </c>
      <c r="B528" s="5">
        <v>3.2</v>
      </c>
      <c r="C528" s="5" t="s">
        <v>451</v>
      </c>
      <c r="D528" s="5" t="str">
        <f t="shared" si="26"/>
        <v>November 2021</v>
      </c>
      <c r="E528" s="1">
        <f t="shared" si="25"/>
        <v>2021</v>
      </c>
      <c r="F528" s="5" t="s">
        <v>51</v>
      </c>
      <c r="G528" s="5" t="s">
        <v>8</v>
      </c>
      <c r="J528" s="1"/>
      <c r="M528" s="1"/>
      <c r="P528" s="5" t="s">
        <v>8</v>
      </c>
    </row>
    <row r="529" spans="1:16" ht="17" x14ac:dyDescent="0.2">
      <c r="A529" s="5" t="s">
        <v>456</v>
      </c>
      <c r="B529" s="5">
        <v>3.15</v>
      </c>
      <c r="C529" s="5" t="s">
        <v>457</v>
      </c>
      <c r="D529" s="5" t="str">
        <f t="shared" si="26"/>
        <v>July 2021</v>
      </c>
      <c r="E529" s="1">
        <f t="shared" si="25"/>
        <v>2021</v>
      </c>
      <c r="F529" s="5" t="s">
        <v>458</v>
      </c>
      <c r="G529" s="5" t="s">
        <v>8</v>
      </c>
      <c r="J529" s="1"/>
      <c r="M529" s="1"/>
      <c r="P529" s="5" t="s">
        <v>8</v>
      </c>
    </row>
    <row r="530" spans="1:16" ht="17" x14ac:dyDescent="0.2">
      <c r="A530" s="5" t="s">
        <v>459</v>
      </c>
      <c r="B530" s="5">
        <v>3.15</v>
      </c>
      <c r="C530" s="5" t="s">
        <v>460</v>
      </c>
      <c r="D530" s="5" t="str">
        <f t="shared" si="26"/>
        <v>September 2021</v>
      </c>
      <c r="E530" s="1">
        <f t="shared" si="25"/>
        <v>2021</v>
      </c>
      <c r="F530" s="5" t="s">
        <v>17</v>
      </c>
      <c r="G530" s="5" t="s">
        <v>8</v>
      </c>
      <c r="J530" s="1"/>
      <c r="M530" s="1"/>
      <c r="P530" s="5" t="s">
        <v>8</v>
      </c>
    </row>
    <row r="531" spans="1:16" ht="17" x14ac:dyDescent="0.2">
      <c r="A531" s="5" t="s">
        <v>464</v>
      </c>
      <c r="B531" s="5">
        <v>3.1</v>
      </c>
      <c r="C531" s="5" t="s">
        <v>465</v>
      </c>
      <c r="D531" s="5" t="str">
        <f t="shared" si="26"/>
        <v>November 2020</v>
      </c>
      <c r="E531" s="1">
        <f t="shared" si="25"/>
        <v>2020</v>
      </c>
      <c r="F531" s="5" t="s">
        <v>136</v>
      </c>
      <c r="G531" s="5" t="s">
        <v>8</v>
      </c>
      <c r="J531" s="1"/>
      <c r="M531" s="1"/>
      <c r="P531" s="5" t="s">
        <v>8</v>
      </c>
    </row>
    <row r="532" spans="1:16" ht="17" x14ac:dyDescent="0.2">
      <c r="A532" s="5" t="s">
        <v>474</v>
      </c>
      <c r="B532" s="5">
        <v>3</v>
      </c>
      <c r="C532" s="5" t="s">
        <v>475</v>
      </c>
      <c r="D532" s="5" t="str">
        <f t="shared" si="26"/>
        <v>April 2021</v>
      </c>
      <c r="E532" s="1">
        <f t="shared" si="25"/>
        <v>2021</v>
      </c>
      <c r="F532" s="5" t="s">
        <v>126</v>
      </c>
      <c r="G532" s="5" t="s">
        <v>8</v>
      </c>
      <c r="J532" s="1"/>
      <c r="M532" s="1"/>
      <c r="P532" s="5" t="s">
        <v>8</v>
      </c>
    </row>
    <row r="533" spans="1:16" ht="17" x14ac:dyDescent="0.2">
      <c r="A533" s="5" t="s">
        <v>476</v>
      </c>
      <c r="B533" s="5">
        <v>3</v>
      </c>
      <c r="C533" s="5" t="s">
        <v>477</v>
      </c>
      <c r="D533" s="5" t="str">
        <f t="shared" si="26"/>
        <v>June 2021</v>
      </c>
      <c r="E533" s="1">
        <f t="shared" si="25"/>
        <v>2021</v>
      </c>
      <c r="F533" s="5" t="s">
        <v>478</v>
      </c>
      <c r="G533" s="5" t="s">
        <v>8</v>
      </c>
      <c r="J533" s="1"/>
      <c r="M533" s="1"/>
      <c r="P533" s="5" t="s">
        <v>8</v>
      </c>
    </row>
    <row r="534" spans="1:16" ht="17" x14ac:dyDescent="0.2">
      <c r="A534" s="5" t="s">
        <v>479</v>
      </c>
      <c r="B534" s="5">
        <v>3</v>
      </c>
      <c r="C534" s="5" t="s">
        <v>480</v>
      </c>
      <c r="D534" s="5" t="str">
        <f t="shared" si="26"/>
        <v>September 2019</v>
      </c>
      <c r="E534" s="1">
        <f t="shared" si="25"/>
        <v>2019</v>
      </c>
      <c r="F534" s="5" t="s">
        <v>4</v>
      </c>
      <c r="G534" s="5" t="s">
        <v>8</v>
      </c>
      <c r="J534" s="1"/>
      <c r="M534" s="1"/>
      <c r="P534" s="5" t="s">
        <v>8</v>
      </c>
    </row>
    <row r="535" spans="1:16" ht="17" x14ac:dyDescent="0.2">
      <c r="A535" s="5" t="s">
        <v>481</v>
      </c>
      <c r="B535" s="5">
        <v>3</v>
      </c>
      <c r="C535" s="5" t="s">
        <v>482</v>
      </c>
      <c r="D535" s="5" t="str">
        <f t="shared" si="26"/>
        <v>January 2021</v>
      </c>
      <c r="E535" s="1">
        <f t="shared" si="25"/>
        <v>2021</v>
      </c>
      <c r="F535" s="5" t="s">
        <v>22</v>
      </c>
      <c r="G535" s="5" t="s">
        <v>8</v>
      </c>
      <c r="J535" s="1"/>
      <c r="M535" s="1"/>
      <c r="P535" s="5" t="s">
        <v>8</v>
      </c>
    </row>
    <row r="536" spans="1:16" ht="17" x14ac:dyDescent="0.2">
      <c r="A536" s="5" t="s">
        <v>488</v>
      </c>
      <c r="B536" s="5">
        <v>3</v>
      </c>
      <c r="C536" s="5" t="s">
        <v>489</v>
      </c>
      <c r="D536" s="5" t="str">
        <f t="shared" si="26"/>
        <v>August 2021</v>
      </c>
      <c r="E536" s="1">
        <f t="shared" si="25"/>
        <v>2021</v>
      </c>
      <c r="F536" s="5" t="s">
        <v>22</v>
      </c>
      <c r="G536" s="5" t="s">
        <v>8</v>
      </c>
      <c r="J536" s="1"/>
      <c r="M536" s="1"/>
      <c r="P536" s="5" t="s">
        <v>8</v>
      </c>
    </row>
    <row r="537" spans="1:16" ht="17" x14ac:dyDescent="0.2">
      <c r="A537" s="5" t="s">
        <v>492</v>
      </c>
      <c r="B537" s="5">
        <v>3</v>
      </c>
      <c r="C537" s="5" t="s">
        <v>493</v>
      </c>
      <c r="D537" s="5" t="str">
        <f t="shared" si="26"/>
        <v>January 2021</v>
      </c>
      <c r="E537" s="1">
        <f t="shared" si="25"/>
        <v>2021</v>
      </c>
      <c r="F537" s="5" t="s">
        <v>55</v>
      </c>
      <c r="G537" s="5" t="s">
        <v>8</v>
      </c>
      <c r="J537" s="1"/>
      <c r="M537" s="1"/>
      <c r="P537" s="5" t="s">
        <v>8</v>
      </c>
    </row>
    <row r="538" spans="1:16" ht="17" x14ac:dyDescent="0.2">
      <c r="A538" s="5" t="s">
        <v>497</v>
      </c>
      <c r="B538" s="5">
        <v>3</v>
      </c>
      <c r="C538" s="5" t="s">
        <v>498</v>
      </c>
      <c r="D538" s="5" t="str">
        <f t="shared" si="26"/>
        <v>June 2021</v>
      </c>
      <c r="E538" s="1">
        <f t="shared" si="25"/>
        <v>2021</v>
      </c>
      <c r="F538" s="5" t="s">
        <v>22</v>
      </c>
      <c r="G538" s="5" t="s">
        <v>8</v>
      </c>
      <c r="J538" s="1"/>
      <c r="M538" s="1"/>
      <c r="P538" s="5" t="s">
        <v>8</v>
      </c>
    </row>
    <row r="539" spans="1:16" ht="17" x14ac:dyDescent="0.2">
      <c r="A539" s="5" t="s">
        <v>504</v>
      </c>
      <c r="B539" s="5">
        <v>3</v>
      </c>
      <c r="C539" s="5" t="s">
        <v>505</v>
      </c>
      <c r="D539" s="5" t="str">
        <f t="shared" si="26"/>
        <v>August 2021</v>
      </c>
      <c r="E539" s="1">
        <f t="shared" si="25"/>
        <v>2021</v>
      </c>
      <c r="F539" s="5" t="s">
        <v>22</v>
      </c>
      <c r="G539" s="5" t="s">
        <v>8</v>
      </c>
      <c r="J539" s="1"/>
      <c r="M539" s="1"/>
      <c r="P539" s="5" t="s">
        <v>8</v>
      </c>
    </row>
    <row r="540" spans="1:16" ht="17" x14ac:dyDescent="0.2">
      <c r="A540" s="5" t="s">
        <v>520</v>
      </c>
      <c r="B540" s="5">
        <v>3</v>
      </c>
      <c r="C540" s="5" t="s">
        <v>521</v>
      </c>
      <c r="D540" s="5" t="str">
        <f t="shared" si="26"/>
        <v>August 2020</v>
      </c>
      <c r="E540" s="1">
        <f t="shared" si="25"/>
        <v>2020</v>
      </c>
      <c r="F540" s="5" t="s">
        <v>20</v>
      </c>
      <c r="G540" s="5" t="s">
        <v>8</v>
      </c>
      <c r="J540" s="1"/>
      <c r="M540" s="1"/>
      <c r="P540" s="5" t="s">
        <v>8</v>
      </c>
    </row>
    <row r="541" spans="1:16" ht="34" x14ac:dyDescent="0.2">
      <c r="A541" s="5" t="s">
        <v>526</v>
      </c>
      <c r="B541" s="5">
        <v>3</v>
      </c>
      <c r="C541" s="5" t="s">
        <v>527</v>
      </c>
      <c r="D541" s="5" t="str">
        <f t="shared" si="26"/>
        <v>September 2022</v>
      </c>
      <c r="E541" s="1">
        <f t="shared" si="25"/>
        <v>2022</v>
      </c>
      <c r="F541" s="5" t="s">
        <v>22</v>
      </c>
      <c r="G541" s="5" t="s">
        <v>8</v>
      </c>
      <c r="J541" s="1"/>
      <c r="M541" s="1"/>
      <c r="P541" s="5" t="s">
        <v>8</v>
      </c>
    </row>
    <row r="542" spans="1:16" ht="17" x14ac:dyDescent="0.2">
      <c r="A542" s="5" t="s">
        <v>530</v>
      </c>
      <c r="B542" s="5">
        <v>2.9</v>
      </c>
      <c r="C542" s="5" t="s">
        <v>531</v>
      </c>
      <c r="D542" s="5" t="str">
        <f t="shared" si="26"/>
        <v>May 2021</v>
      </c>
      <c r="E542" s="1">
        <f t="shared" si="25"/>
        <v>2021</v>
      </c>
      <c r="F542" s="5" t="s">
        <v>211</v>
      </c>
      <c r="G542" s="5" t="s">
        <v>8</v>
      </c>
      <c r="J542" s="1"/>
      <c r="M542" s="1"/>
      <c r="P542" s="5" t="s">
        <v>8</v>
      </c>
    </row>
    <row r="543" spans="1:16" ht="17" x14ac:dyDescent="0.2">
      <c r="A543" s="5" t="s">
        <v>532</v>
      </c>
      <c r="B543" s="5">
        <v>2.85</v>
      </c>
      <c r="C543" s="5" t="s">
        <v>533</v>
      </c>
      <c r="D543" s="5" t="str">
        <f t="shared" si="26"/>
        <v>August 2021</v>
      </c>
      <c r="E543" s="1">
        <f t="shared" si="25"/>
        <v>2021</v>
      </c>
      <c r="F543" s="5" t="s">
        <v>17</v>
      </c>
      <c r="G543" s="5" t="s">
        <v>8</v>
      </c>
      <c r="J543" s="1"/>
      <c r="M543" s="1"/>
      <c r="P543" s="5" t="s">
        <v>8</v>
      </c>
    </row>
    <row r="544" spans="1:16" ht="17" x14ac:dyDescent="0.2">
      <c r="A544" s="5" t="s">
        <v>546</v>
      </c>
      <c r="B544" s="5">
        <v>2.78</v>
      </c>
      <c r="C544" s="5" t="s">
        <v>547</v>
      </c>
      <c r="D544" s="5" t="str">
        <f t="shared" si="26"/>
        <v>October 2019</v>
      </c>
      <c r="E544" s="1">
        <f t="shared" si="25"/>
        <v>2019</v>
      </c>
      <c r="F544" s="5" t="s">
        <v>150</v>
      </c>
      <c r="G544" s="5" t="s">
        <v>8</v>
      </c>
      <c r="J544" s="1"/>
      <c r="M544" s="1"/>
      <c r="P544" s="5" t="s">
        <v>8</v>
      </c>
    </row>
    <row r="545" spans="1:16" ht="17" x14ac:dyDescent="0.2">
      <c r="A545" s="5" t="s">
        <v>548</v>
      </c>
      <c r="B545" s="5">
        <v>2.75</v>
      </c>
      <c r="C545" s="5" t="s">
        <v>549</v>
      </c>
      <c r="D545" s="5" t="str">
        <f t="shared" si="26"/>
        <v>November 2019</v>
      </c>
      <c r="E545" s="1">
        <f t="shared" si="25"/>
        <v>2019</v>
      </c>
      <c r="F545" s="5" t="s">
        <v>550</v>
      </c>
      <c r="G545" s="5" t="s">
        <v>8</v>
      </c>
      <c r="J545" s="1"/>
      <c r="M545" s="1"/>
      <c r="P545" s="5" t="s">
        <v>8</v>
      </c>
    </row>
    <row r="546" spans="1:16" ht="17" x14ac:dyDescent="0.2">
      <c r="A546" s="5" t="s">
        <v>551</v>
      </c>
      <c r="B546" s="5">
        <v>2.75</v>
      </c>
      <c r="C546" s="5" t="s">
        <v>552</v>
      </c>
      <c r="D546" s="5" t="str">
        <f t="shared" si="26"/>
        <v>June 2021</v>
      </c>
      <c r="E546" s="1">
        <f t="shared" si="25"/>
        <v>2021</v>
      </c>
      <c r="F546" s="5" t="s">
        <v>136</v>
      </c>
      <c r="G546" s="5" t="s">
        <v>8</v>
      </c>
      <c r="J546" s="1"/>
      <c r="M546" s="1"/>
      <c r="P546" s="5" t="s">
        <v>8</v>
      </c>
    </row>
    <row r="547" spans="1:16" ht="17" x14ac:dyDescent="0.2">
      <c r="A547" s="5" t="s">
        <v>553</v>
      </c>
      <c r="B547" s="5">
        <v>2.75</v>
      </c>
      <c r="C547" s="5" t="s">
        <v>554</v>
      </c>
      <c r="D547" s="5" t="str">
        <f t="shared" si="26"/>
        <v>May 2021</v>
      </c>
      <c r="E547" s="1">
        <f t="shared" si="25"/>
        <v>2021</v>
      </c>
      <c r="F547" s="5" t="s">
        <v>30</v>
      </c>
      <c r="G547" s="5" t="s">
        <v>8</v>
      </c>
      <c r="J547" s="1"/>
      <c r="M547" s="1"/>
      <c r="P547" s="5" t="s">
        <v>8</v>
      </c>
    </row>
    <row r="548" spans="1:16" ht="17" x14ac:dyDescent="0.2">
      <c r="A548" s="5" t="s">
        <v>555</v>
      </c>
      <c r="B548" s="5">
        <v>2.75</v>
      </c>
      <c r="C548" s="5" t="s">
        <v>556</v>
      </c>
      <c r="D548" s="5" t="str">
        <f t="shared" si="26"/>
        <v>June 2021</v>
      </c>
      <c r="E548" s="1">
        <f t="shared" si="25"/>
        <v>2021</v>
      </c>
      <c r="F548" s="5" t="s">
        <v>33</v>
      </c>
      <c r="G548" s="5" t="s">
        <v>8</v>
      </c>
      <c r="J548" s="1"/>
      <c r="M548" s="1"/>
      <c r="P548" s="5" t="s">
        <v>8</v>
      </c>
    </row>
    <row r="549" spans="1:16" ht="17" x14ac:dyDescent="0.2">
      <c r="A549" s="5" t="s">
        <v>561</v>
      </c>
      <c r="B549" s="5">
        <v>2.7</v>
      </c>
      <c r="C549" s="5" t="s">
        <v>562</v>
      </c>
      <c r="D549" s="5" t="str">
        <f t="shared" si="26"/>
        <v>September 2021</v>
      </c>
      <c r="E549" s="1">
        <f t="shared" si="25"/>
        <v>2021</v>
      </c>
      <c r="F549" s="5" t="s">
        <v>22</v>
      </c>
      <c r="G549" s="5" t="s">
        <v>8</v>
      </c>
      <c r="J549" s="1"/>
      <c r="M549" s="1"/>
      <c r="P549" s="5" t="s">
        <v>8</v>
      </c>
    </row>
    <row r="550" spans="1:16" ht="17" x14ac:dyDescent="0.2">
      <c r="A550" s="5" t="s">
        <v>563</v>
      </c>
      <c r="B550" s="5">
        <v>2.7</v>
      </c>
      <c r="C550" s="5" t="s">
        <v>564</v>
      </c>
      <c r="D550" s="5" t="str">
        <f t="shared" si="26"/>
        <v>March 2021</v>
      </c>
      <c r="E550" s="1">
        <f t="shared" si="25"/>
        <v>2021</v>
      </c>
      <c r="F550" s="5" t="s">
        <v>17</v>
      </c>
      <c r="G550" s="5" t="s">
        <v>8</v>
      </c>
      <c r="J550" s="1"/>
      <c r="M550" s="1"/>
      <c r="P550" s="5" t="s">
        <v>8</v>
      </c>
    </row>
    <row r="551" spans="1:16" ht="17" x14ac:dyDescent="0.2">
      <c r="A551" s="5" t="s">
        <v>571</v>
      </c>
      <c r="B551" s="5">
        <v>2.6</v>
      </c>
      <c r="C551" s="5" t="s">
        <v>572</v>
      </c>
      <c r="D551" s="5" t="str">
        <f t="shared" si="26"/>
        <v>October 2016</v>
      </c>
      <c r="E551" s="1">
        <f t="shared" si="25"/>
        <v>2016</v>
      </c>
      <c r="F551" s="5" t="s">
        <v>372</v>
      </c>
      <c r="G551" s="5" t="s">
        <v>8</v>
      </c>
      <c r="J551" s="1"/>
      <c r="M551" s="1"/>
      <c r="P551" s="5" t="s">
        <v>8</v>
      </c>
    </row>
    <row r="552" spans="1:16" ht="17" x14ac:dyDescent="0.2">
      <c r="A552" s="5" t="s">
        <v>575</v>
      </c>
      <c r="B552" s="5">
        <v>2.6</v>
      </c>
      <c r="C552" s="5" t="s">
        <v>576</v>
      </c>
      <c r="D552" s="5" t="str">
        <f t="shared" si="26"/>
        <v>July 2021</v>
      </c>
      <c r="E552" s="1">
        <f t="shared" si="25"/>
        <v>2021</v>
      </c>
      <c r="F552" s="5" t="s">
        <v>22</v>
      </c>
      <c r="G552" s="5" t="s">
        <v>8</v>
      </c>
      <c r="J552" s="1"/>
      <c r="M552" s="1"/>
      <c r="P552" s="5" t="s">
        <v>8</v>
      </c>
    </row>
    <row r="553" spans="1:16" ht="17" x14ac:dyDescent="0.2">
      <c r="A553" s="5" t="s">
        <v>577</v>
      </c>
      <c r="B553" s="5">
        <v>2.6</v>
      </c>
      <c r="C553" s="5" t="s">
        <v>578</v>
      </c>
      <c r="D553" s="5" t="str">
        <f t="shared" si="26"/>
        <v>July 2021</v>
      </c>
      <c r="E553" s="1">
        <f t="shared" si="25"/>
        <v>2021</v>
      </c>
      <c r="F553" s="5" t="s">
        <v>579</v>
      </c>
      <c r="G553" s="5" t="s">
        <v>8</v>
      </c>
      <c r="J553" s="1"/>
      <c r="M553" s="1"/>
      <c r="P553" s="5" t="s">
        <v>8</v>
      </c>
    </row>
    <row r="554" spans="1:16" ht="17" x14ac:dyDescent="0.2">
      <c r="A554" s="5" t="s">
        <v>580</v>
      </c>
      <c r="B554" s="5">
        <v>2.56</v>
      </c>
      <c r="C554" s="5" t="s">
        <v>581</v>
      </c>
      <c r="D554" s="5" t="str">
        <f t="shared" si="26"/>
        <v>September 2021</v>
      </c>
      <c r="E554" s="1">
        <f t="shared" si="25"/>
        <v>2021</v>
      </c>
      <c r="F554" s="5" t="s">
        <v>22</v>
      </c>
      <c r="G554" s="5" t="s">
        <v>8</v>
      </c>
      <c r="J554" s="1"/>
      <c r="M554" s="1"/>
      <c r="P554" s="5" t="s">
        <v>8</v>
      </c>
    </row>
    <row r="555" spans="1:16" ht="17" x14ac:dyDescent="0.2">
      <c r="A555" s="5" t="s">
        <v>600</v>
      </c>
      <c r="B555" s="5">
        <v>2.4</v>
      </c>
      <c r="C555" s="5" t="s">
        <v>601</v>
      </c>
      <c r="D555" s="5" t="str">
        <f t="shared" si="26"/>
        <v>September 2021</v>
      </c>
      <c r="E555" s="1">
        <f t="shared" si="25"/>
        <v>2021</v>
      </c>
      <c r="F555" s="5" t="s">
        <v>136</v>
      </c>
      <c r="G555" s="5" t="s">
        <v>8</v>
      </c>
      <c r="J555" s="1"/>
      <c r="M555" s="1"/>
      <c r="P555" s="5" t="s">
        <v>8</v>
      </c>
    </row>
    <row r="556" spans="1:16" ht="17" x14ac:dyDescent="0.2">
      <c r="A556" s="5" t="s">
        <v>602</v>
      </c>
      <c r="B556" s="5">
        <v>2.4</v>
      </c>
      <c r="C556" s="5" t="s">
        <v>603</v>
      </c>
      <c r="D556" s="5" t="str">
        <f t="shared" si="26"/>
        <v>June 2021</v>
      </c>
      <c r="E556" s="1">
        <f t="shared" si="25"/>
        <v>2021</v>
      </c>
      <c r="F556" s="5" t="s">
        <v>136</v>
      </c>
      <c r="G556" s="5" t="s">
        <v>8</v>
      </c>
      <c r="J556" s="1"/>
      <c r="M556" s="1"/>
      <c r="P556" s="5" t="s">
        <v>8</v>
      </c>
    </row>
    <row r="557" spans="1:16" ht="17" x14ac:dyDescent="0.2">
      <c r="A557" s="5" t="s">
        <v>604</v>
      </c>
      <c r="B557" s="5">
        <v>2.4</v>
      </c>
      <c r="C557" s="5" t="s">
        <v>605</v>
      </c>
      <c r="D557" s="5" t="str">
        <f t="shared" si="26"/>
        <v>April 2021</v>
      </c>
      <c r="E557" s="1">
        <f t="shared" si="25"/>
        <v>2021</v>
      </c>
      <c r="F557" s="5" t="s">
        <v>65</v>
      </c>
      <c r="G557" s="5" t="s">
        <v>8</v>
      </c>
      <c r="J557" s="1"/>
      <c r="M557" s="1"/>
      <c r="P557" s="5" t="s">
        <v>8</v>
      </c>
    </row>
    <row r="558" spans="1:16" ht="17" x14ac:dyDescent="0.2">
      <c r="A558" s="5" t="s">
        <v>606</v>
      </c>
      <c r="B558" s="5">
        <v>2.39</v>
      </c>
      <c r="C558" s="5" t="s">
        <v>607</v>
      </c>
      <c r="D558" s="5" t="str">
        <f t="shared" si="26"/>
        <v>October 2014</v>
      </c>
      <c r="E558" s="1">
        <f t="shared" si="25"/>
        <v>2014</v>
      </c>
      <c r="F558" s="5" t="s">
        <v>10</v>
      </c>
      <c r="G558" s="5" t="s">
        <v>8</v>
      </c>
      <c r="J558" s="1"/>
      <c r="M558" s="1"/>
      <c r="P558" s="5" t="s">
        <v>8</v>
      </c>
    </row>
    <row r="559" spans="1:16" ht="17" x14ac:dyDescent="0.2">
      <c r="A559" s="5" t="s">
        <v>610</v>
      </c>
      <c r="B559" s="5">
        <v>2.2999999999999998</v>
      </c>
      <c r="C559" s="5" t="s">
        <v>611</v>
      </c>
      <c r="D559" s="5" t="str">
        <f t="shared" si="26"/>
        <v>February 2021</v>
      </c>
      <c r="E559" s="1">
        <f t="shared" si="25"/>
        <v>2021</v>
      </c>
      <c r="F559" s="5" t="s">
        <v>336</v>
      </c>
      <c r="G559" s="5" t="s">
        <v>8</v>
      </c>
      <c r="J559" s="1"/>
      <c r="M559" s="1"/>
      <c r="P559" s="5" t="s">
        <v>8</v>
      </c>
    </row>
    <row r="560" spans="1:16" ht="34" x14ac:dyDescent="0.2">
      <c r="A560" s="5" t="s">
        <v>614</v>
      </c>
      <c r="B560" s="5">
        <v>2.2999999999999998</v>
      </c>
      <c r="C560" s="5" t="s">
        <v>615</v>
      </c>
      <c r="D560" s="5" t="str">
        <f t="shared" si="26"/>
        <v>November 2017</v>
      </c>
      <c r="E560" s="1">
        <f t="shared" si="25"/>
        <v>2017</v>
      </c>
      <c r="F560" s="5" t="s">
        <v>616</v>
      </c>
      <c r="G560" s="5" t="s">
        <v>8</v>
      </c>
      <c r="J560" s="1"/>
      <c r="M560" s="1"/>
      <c r="P560" s="5" t="s">
        <v>8</v>
      </c>
    </row>
    <row r="561" spans="1:16" ht="17" x14ac:dyDescent="0.2">
      <c r="A561" s="5" t="s">
        <v>619</v>
      </c>
      <c r="B561" s="5">
        <v>2.25</v>
      </c>
      <c r="C561" s="5" t="s">
        <v>620</v>
      </c>
      <c r="D561" s="5" t="str">
        <f t="shared" si="26"/>
        <v>June 2021</v>
      </c>
      <c r="E561" s="1">
        <f t="shared" si="25"/>
        <v>2021</v>
      </c>
      <c r="F561" s="5" t="s">
        <v>33</v>
      </c>
      <c r="G561" s="5" t="s">
        <v>8</v>
      </c>
      <c r="J561" s="1"/>
      <c r="M561" s="1"/>
      <c r="P561" s="5" t="s">
        <v>8</v>
      </c>
    </row>
    <row r="562" spans="1:16" ht="17" x14ac:dyDescent="0.2">
      <c r="A562" s="5" t="s">
        <v>621</v>
      </c>
      <c r="B562" s="5">
        <v>2.25</v>
      </c>
      <c r="C562" s="5" t="s">
        <v>622</v>
      </c>
      <c r="D562" s="5" t="str">
        <f t="shared" si="26"/>
        <v>March 2020</v>
      </c>
      <c r="E562" s="1">
        <f t="shared" si="25"/>
        <v>2020</v>
      </c>
      <c r="F562" s="5" t="s">
        <v>150</v>
      </c>
      <c r="G562" s="5" t="s">
        <v>8</v>
      </c>
      <c r="J562" s="1"/>
      <c r="M562" s="1"/>
      <c r="P562" s="5" t="s">
        <v>8</v>
      </c>
    </row>
    <row r="563" spans="1:16" ht="17" x14ac:dyDescent="0.2">
      <c r="A563" s="5" t="s">
        <v>623</v>
      </c>
      <c r="B563" s="5">
        <v>2.25</v>
      </c>
      <c r="C563" s="5" t="s">
        <v>624</v>
      </c>
      <c r="D563" s="5" t="str">
        <f t="shared" si="26"/>
        <v>November 2018</v>
      </c>
      <c r="E563" s="1">
        <f t="shared" si="25"/>
        <v>2018</v>
      </c>
      <c r="F563" s="5" t="s">
        <v>625</v>
      </c>
      <c r="G563" s="5" t="s">
        <v>8</v>
      </c>
      <c r="J563" s="1"/>
      <c r="M563" s="1"/>
      <c r="P563" s="5" t="s">
        <v>8</v>
      </c>
    </row>
    <row r="564" spans="1:16" ht="17" x14ac:dyDescent="0.2">
      <c r="A564" s="5" t="s">
        <v>626</v>
      </c>
      <c r="B564" s="5">
        <v>2.2000000000000002</v>
      </c>
      <c r="C564" s="5" t="s">
        <v>627</v>
      </c>
      <c r="D564" s="5" t="str">
        <f t="shared" si="26"/>
        <v>May 2021</v>
      </c>
      <c r="E564" s="1">
        <f t="shared" si="25"/>
        <v>2021</v>
      </c>
      <c r="F564" s="5" t="s">
        <v>17</v>
      </c>
      <c r="G564" s="5" t="s">
        <v>8</v>
      </c>
      <c r="J564" s="1"/>
      <c r="M564" s="1"/>
      <c r="P564" s="5" t="s">
        <v>8</v>
      </c>
    </row>
    <row r="565" spans="1:16" ht="17" x14ac:dyDescent="0.2">
      <c r="A565" s="5" t="s">
        <v>635</v>
      </c>
      <c r="B565" s="5">
        <v>2.17</v>
      </c>
      <c r="C565" s="5" t="s">
        <v>636</v>
      </c>
      <c r="D565" s="5" t="str">
        <f t="shared" si="26"/>
        <v>June 2021</v>
      </c>
      <c r="E565" s="1">
        <f t="shared" si="25"/>
        <v>2021</v>
      </c>
      <c r="F565" s="5" t="s">
        <v>17</v>
      </c>
      <c r="G565" s="5" t="s">
        <v>8</v>
      </c>
      <c r="J565" s="1"/>
      <c r="M565" s="1"/>
      <c r="P565" s="5" t="s">
        <v>8</v>
      </c>
    </row>
    <row r="566" spans="1:16" ht="17" x14ac:dyDescent="0.2">
      <c r="A566" s="5" t="s">
        <v>637</v>
      </c>
      <c r="B566" s="5">
        <v>2.1</v>
      </c>
      <c r="C566" s="5" t="s">
        <v>638</v>
      </c>
      <c r="D566" s="5" t="str">
        <f t="shared" si="26"/>
        <v>June 2021</v>
      </c>
      <c r="E566" s="1">
        <f t="shared" si="25"/>
        <v>2021</v>
      </c>
      <c r="F566" s="5" t="s">
        <v>70</v>
      </c>
      <c r="G566" s="5" t="s">
        <v>8</v>
      </c>
      <c r="J566" s="1"/>
      <c r="M566" s="1"/>
      <c r="P566" s="5" t="s">
        <v>8</v>
      </c>
    </row>
    <row r="567" spans="1:16" ht="17" x14ac:dyDescent="0.2">
      <c r="A567" s="5" t="s">
        <v>639</v>
      </c>
      <c r="B567" s="5">
        <v>2.1</v>
      </c>
      <c r="C567" s="5" t="s">
        <v>640</v>
      </c>
      <c r="D567" s="5" t="str">
        <f t="shared" si="26"/>
        <v>March 2021</v>
      </c>
      <c r="E567" s="1">
        <f t="shared" si="25"/>
        <v>2021</v>
      </c>
      <c r="F567" s="5" t="s">
        <v>70</v>
      </c>
      <c r="G567" s="5" t="s">
        <v>8</v>
      </c>
      <c r="J567" s="1"/>
      <c r="M567" s="1"/>
      <c r="P567" s="5" t="s">
        <v>8</v>
      </c>
    </row>
    <row r="568" spans="1:16" ht="17" x14ac:dyDescent="0.2">
      <c r="A568" s="5" t="s">
        <v>644</v>
      </c>
      <c r="B568" s="5">
        <v>2.1</v>
      </c>
      <c r="C568" s="5" t="s">
        <v>645</v>
      </c>
      <c r="D568" s="5" t="str">
        <f t="shared" si="26"/>
        <v>June 2021</v>
      </c>
      <c r="E568" s="1">
        <f t="shared" si="25"/>
        <v>2021</v>
      </c>
      <c r="F568" s="5" t="s">
        <v>70</v>
      </c>
      <c r="G568" s="5" t="s">
        <v>8</v>
      </c>
      <c r="J568" s="1"/>
      <c r="M568" s="1"/>
      <c r="P568" s="5" t="s">
        <v>8</v>
      </c>
    </row>
    <row r="569" spans="1:16" ht="17" x14ac:dyDescent="0.2">
      <c r="A569" s="5" t="s">
        <v>646</v>
      </c>
      <c r="B569" s="5">
        <v>2.1</v>
      </c>
      <c r="C569" s="5" t="s">
        <v>647</v>
      </c>
      <c r="D569" s="5" t="str">
        <f t="shared" si="26"/>
        <v>May 2019</v>
      </c>
      <c r="E569" s="1">
        <f t="shared" si="25"/>
        <v>2019</v>
      </c>
      <c r="F569" s="5" t="s">
        <v>396</v>
      </c>
      <c r="G569" s="5" t="s">
        <v>8</v>
      </c>
      <c r="J569" s="1"/>
      <c r="M569" s="1"/>
      <c r="P569" s="5" t="s">
        <v>8</v>
      </c>
    </row>
    <row r="570" spans="1:16" ht="17" x14ac:dyDescent="0.2">
      <c r="A570" s="5" t="s">
        <v>648</v>
      </c>
      <c r="B570" s="5">
        <v>2.1</v>
      </c>
      <c r="C570" s="5" t="s">
        <v>649</v>
      </c>
      <c r="D570" s="5" t="str">
        <f t="shared" si="26"/>
        <v>January 2021</v>
      </c>
      <c r="E570" s="1">
        <f t="shared" si="25"/>
        <v>2021</v>
      </c>
      <c r="F570" s="5" t="s">
        <v>650</v>
      </c>
      <c r="G570" s="5" t="s">
        <v>8</v>
      </c>
      <c r="J570" s="1"/>
      <c r="M570" s="1"/>
      <c r="P570" s="5" t="s">
        <v>8</v>
      </c>
    </row>
    <row r="571" spans="1:16" ht="17" x14ac:dyDescent="0.2">
      <c r="A571" s="5" t="s">
        <v>666</v>
      </c>
      <c r="B571" s="5">
        <v>2</v>
      </c>
      <c r="C571" s="5" t="s">
        <v>667</v>
      </c>
      <c r="D571" s="5" t="str">
        <f t="shared" si="26"/>
        <v>April 2021</v>
      </c>
      <c r="E571" s="1">
        <f t="shared" si="25"/>
        <v>2021</v>
      </c>
      <c r="F571" s="5" t="s">
        <v>70</v>
      </c>
      <c r="G571" s="5" t="s">
        <v>8</v>
      </c>
      <c r="J571" s="1"/>
      <c r="M571" s="1"/>
      <c r="P571" s="5" t="s">
        <v>8</v>
      </c>
    </row>
    <row r="572" spans="1:16" ht="17" x14ac:dyDescent="0.2">
      <c r="A572" s="5" t="s">
        <v>681</v>
      </c>
      <c r="B572" s="5">
        <v>2</v>
      </c>
      <c r="C572" s="5" t="s">
        <v>682</v>
      </c>
      <c r="D572" s="5" t="str">
        <f t="shared" si="26"/>
        <v>December 2020</v>
      </c>
      <c r="E572" s="1">
        <f t="shared" si="25"/>
        <v>2020</v>
      </c>
      <c r="F572" s="5" t="s">
        <v>683</v>
      </c>
      <c r="G572" s="5" t="s">
        <v>8</v>
      </c>
      <c r="J572" s="1"/>
      <c r="M572" s="1"/>
      <c r="P572" s="5" t="s">
        <v>8</v>
      </c>
    </row>
    <row r="573" spans="1:16" ht="17" x14ac:dyDescent="0.2">
      <c r="A573" s="5" t="s">
        <v>686</v>
      </c>
      <c r="B573" s="5">
        <v>2</v>
      </c>
      <c r="C573" s="5" t="s">
        <v>687</v>
      </c>
      <c r="D573" s="5" t="str">
        <f t="shared" si="26"/>
        <v>October 2021</v>
      </c>
      <c r="E573" s="1">
        <f t="shared" si="25"/>
        <v>2021</v>
      </c>
      <c r="F573" s="5" t="s">
        <v>688</v>
      </c>
      <c r="G573" s="5" t="s">
        <v>8</v>
      </c>
      <c r="J573" s="1"/>
      <c r="M573" s="1"/>
      <c r="P573" s="5" t="s">
        <v>8</v>
      </c>
    </row>
    <row r="574" spans="1:16" ht="17" x14ac:dyDescent="0.2">
      <c r="A574" s="5" t="s">
        <v>691</v>
      </c>
      <c r="B574" s="5">
        <v>2</v>
      </c>
      <c r="C574" s="5" t="s">
        <v>692</v>
      </c>
      <c r="D574" s="5" t="str">
        <f t="shared" si="26"/>
        <v>January 2021</v>
      </c>
      <c r="E574" s="1">
        <f t="shared" si="25"/>
        <v>2021</v>
      </c>
      <c r="F574" s="5" t="s">
        <v>688</v>
      </c>
      <c r="G574" s="5" t="s">
        <v>8</v>
      </c>
      <c r="J574" s="1"/>
      <c r="M574" s="1"/>
      <c r="P574" s="5" t="s">
        <v>8</v>
      </c>
    </row>
    <row r="575" spans="1:16" ht="17" x14ac:dyDescent="0.2">
      <c r="A575" s="5" t="s">
        <v>693</v>
      </c>
      <c r="B575" s="5">
        <v>2</v>
      </c>
      <c r="C575" s="5" t="s">
        <v>694</v>
      </c>
      <c r="D575" s="5" t="str">
        <f t="shared" si="26"/>
        <v>August 2021</v>
      </c>
      <c r="E575" s="1">
        <f t="shared" si="25"/>
        <v>2021</v>
      </c>
      <c r="F575" s="5" t="s">
        <v>203</v>
      </c>
      <c r="G575" s="5" t="s">
        <v>8</v>
      </c>
      <c r="J575" s="1"/>
      <c r="M575" s="1"/>
      <c r="P575" s="5" t="s">
        <v>8</v>
      </c>
    </row>
    <row r="576" spans="1:16" ht="17" x14ac:dyDescent="0.2">
      <c r="A576" s="5" t="s">
        <v>701</v>
      </c>
      <c r="B576" s="5">
        <v>2</v>
      </c>
      <c r="C576" s="5" t="s">
        <v>702</v>
      </c>
      <c r="D576" s="5" t="str">
        <f t="shared" si="26"/>
        <v>May 2021</v>
      </c>
      <c r="E576" s="1">
        <f t="shared" si="25"/>
        <v>2021</v>
      </c>
      <c r="F576" s="5" t="s">
        <v>703</v>
      </c>
      <c r="G576" s="5" t="s">
        <v>8</v>
      </c>
      <c r="J576" s="1"/>
      <c r="M576" s="1"/>
      <c r="P576" s="5" t="s">
        <v>8</v>
      </c>
    </row>
    <row r="577" spans="1:16" ht="17" x14ac:dyDescent="0.2">
      <c r="A577" s="5" t="s">
        <v>706</v>
      </c>
      <c r="B577" s="5">
        <v>2</v>
      </c>
      <c r="C577" s="5" t="s">
        <v>707</v>
      </c>
      <c r="D577" s="5" t="str">
        <f t="shared" si="26"/>
        <v>June 2021</v>
      </c>
      <c r="E577" s="1">
        <f t="shared" si="25"/>
        <v>2021</v>
      </c>
      <c r="F577" s="5" t="s">
        <v>126</v>
      </c>
      <c r="G577" s="5" t="s">
        <v>8</v>
      </c>
      <c r="J577" s="1"/>
      <c r="M577" s="1"/>
      <c r="P577" s="5" t="s">
        <v>8</v>
      </c>
    </row>
    <row r="578" spans="1:16" ht="17" x14ac:dyDescent="0.2">
      <c r="A578" s="5" t="s">
        <v>729</v>
      </c>
      <c r="B578" s="5">
        <v>2</v>
      </c>
      <c r="C578" s="5" t="s">
        <v>730</v>
      </c>
      <c r="D578" s="5" t="str">
        <f t="shared" si="26"/>
        <v>October 2020</v>
      </c>
      <c r="E578" s="1">
        <f t="shared" si="25"/>
        <v>2020</v>
      </c>
      <c r="F578" s="5" t="s">
        <v>129</v>
      </c>
      <c r="G578" s="5" t="s">
        <v>8</v>
      </c>
      <c r="J578" s="1"/>
      <c r="M578" s="1"/>
      <c r="P578" s="5" t="s">
        <v>8</v>
      </c>
    </row>
    <row r="579" spans="1:16" ht="17" x14ac:dyDescent="0.2">
      <c r="A579" s="5" t="s">
        <v>738</v>
      </c>
      <c r="B579" s="5">
        <v>1.98</v>
      </c>
      <c r="C579" s="5" t="s">
        <v>739</v>
      </c>
      <c r="D579" s="5" t="str">
        <f t="shared" si="26"/>
        <v>September 2015</v>
      </c>
      <c r="E579" s="1">
        <f t="shared" ref="E579:E642" si="27">YEAR(D579)</f>
        <v>2015</v>
      </c>
      <c r="F579" s="5" t="s">
        <v>740</v>
      </c>
      <c r="G579" s="5" t="s">
        <v>8</v>
      </c>
      <c r="J579" s="1"/>
      <c r="M579" s="1"/>
      <c r="P579" s="5" t="s">
        <v>8</v>
      </c>
    </row>
    <row r="580" spans="1:16" ht="17" x14ac:dyDescent="0.2">
      <c r="A580" s="5" t="s">
        <v>741</v>
      </c>
      <c r="B580" s="5">
        <v>1.95</v>
      </c>
      <c r="C580" s="5" t="s">
        <v>700</v>
      </c>
      <c r="D580" s="5" t="str">
        <f t="shared" si="26"/>
        <v>September 2016</v>
      </c>
      <c r="E580" s="1">
        <f t="shared" si="27"/>
        <v>2016</v>
      </c>
      <c r="F580" s="5" t="s">
        <v>742</v>
      </c>
      <c r="G580" s="5" t="s">
        <v>8</v>
      </c>
      <c r="J580" s="1"/>
      <c r="M580" s="1"/>
      <c r="P580" s="5" t="s">
        <v>8</v>
      </c>
    </row>
    <row r="581" spans="1:16" ht="17" x14ac:dyDescent="0.2">
      <c r="A581" s="5" t="s">
        <v>743</v>
      </c>
      <c r="B581" s="5">
        <v>1.95</v>
      </c>
      <c r="C581" s="5" t="s">
        <v>744</v>
      </c>
      <c r="D581" s="5" t="str">
        <f t="shared" si="26"/>
        <v>August 2019</v>
      </c>
      <c r="E581" s="1">
        <f t="shared" si="27"/>
        <v>2019</v>
      </c>
      <c r="F581" s="5" t="s">
        <v>745</v>
      </c>
      <c r="G581" s="5" t="s">
        <v>8</v>
      </c>
      <c r="J581" s="1"/>
      <c r="M581" s="1"/>
      <c r="P581" s="5" t="s">
        <v>8</v>
      </c>
    </row>
    <row r="582" spans="1:16" ht="17" x14ac:dyDescent="0.2">
      <c r="A582" s="5" t="s">
        <v>760</v>
      </c>
      <c r="B582" s="5">
        <v>1.9</v>
      </c>
      <c r="C582" s="5" t="s">
        <v>761</v>
      </c>
      <c r="D582" s="5" t="str">
        <f t="shared" si="26"/>
        <v>August 2015</v>
      </c>
      <c r="E582" s="1">
        <f t="shared" si="27"/>
        <v>2015</v>
      </c>
      <c r="F582" s="5" t="s">
        <v>17</v>
      </c>
      <c r="G582" s="5" t="s">
        <v>8</v>
      </c>
      <c r="J582" s="1"/>
      <c r="M582" s="1"/>
      <c r="P582" s="5" t="s">
        <v>8</v>
      </c>
    </row>
    <row r="583" spans="1:16" ht="17" x14ac:dyDescent="0.2">
      <c r="A583" s="5" t="s">
        <v>779</v>
      </c>
      <c r="B583" s="5">
        <v>1.8</v>
      </c>
      <c r="C583" s="5" t="s">
        <v>780</v>
      </c>
      <c r="D583" s="5" t="str">
        <f t="shared" ref="D583:D646" si="28">LEFT(C583,FIND("[",C583&amp;"[")-1)</f>
        <v>June 2015</v>
      </c>
      <c r="E583" s="1">
        <f t="shared" si="27"/>
        <v>2015</v>
      </c>
      <c r="F583" s="5" t="s">
        <v>781</v>
      </c>
      <c r="G583" s="5" t="s">
        <v>8</v>
      </c>
      <c r="J583" s="1"/>
      <c r="M583" s="1"/>
      <c r="P583" s="5" t="s">
        <v>8</v>
      </c>
    </row>
    <row r="584" spans="1:16" ht="17" x14ac:dyDescent="0.2">
      <c r="A584" s="5" t="s">
        <v>784</v>
      </c>
      <c r="B584" s="5">
        <v>1.8</v>
      </c>
      <c r="C584" s="5" t="s">
        <v>785</v>
      </c>
      <c r="D584" s="5" t="str">
        <f t="shared" si="28"/>
        <v>April 2017</v>
      </c>
      <c r="E584" s="1">
        <f t="shared" si="27"/>
        <v>2017</v>
      </c>
      <c r="F584" s="5" t="s">
        <v>396</v>
      </c>
      <c r="G584" s="5" t="s">
        <v>8</v>
      </c>
      <c r="J584" s="1"/>
      <c r="M584" s="1"/>
      <c r="P584" s="5" t="s">
        <v>8</v>
      </c>
    </row>
    <row r="585" spans="1:16" ht="17" x14ac:dyDescent="0.2">
      <c r="A585" s="5" t="s">
        <v>786</v>
      </c>
      <c r="B585" s="5">
        <v>1.8</v>
      </c>
      <c r="C585" s="5" t="s">
        <v>761</v>
      </c>
      <c r="D585" s="5" t="str">
        <f t="shared" si="28"/>
        <v>August 2015</v>
      </c>
      <c r="E585" s="1">
        <f t="shared" si="27"/>
        <v>2015</v>
      </c>
      <c r="F585" s="5" t="s">
        <v>55</v>
      </c>
      <c r="G585" s="5" t="s">
        <v>8</v>
      </c>
      <c r="J585" s="1"/>
      <c r="M585" s="1"/>
      <c r="P585" s="5" t="s">
        <v>8</v>
      </c>
    </row>
    <row r="586" spans="1:16" ht="17" x14ac:dyDescent="0.2">
      <c r="A586" s="5" t="s">
        <v>795</v>
      </c>
      <c r="B586" s="5">
        <v>1.7</v>
      </c>
      <c r="C586" s="5" t="s">
        <v>796</v>
      </c>
      <c r="D586" s="5" t="str">
        <f t="shared" si="28"/>
        <v>June 2022</v>
      </c>
      <c r="E586" s="1">
        <f t="shared" si="27"/>
        <v>2022</v>
      </c>
      <c r="F586" s="5" t="s">
        <v>22</v>
      </c>
      <c r="G586" s="5" t="s">
        <v>8</v>
      </c>
      <c r="J586" s="1"/>
      <c r="M586" s="1"/>
      <c r="P586" s="5" t="s">
        <v>8</v>
      </c>
    </row>
    <row r="587" spans="1:16" ht="17" x14ac:dyDescent="0.2">
      <c r="A587" s="5" t="s">
        <v>797</v>
      </c>
      <c r="B587" s="5">
        <v>1.7</v>
      </c>
      <c r="C587" s="5" t="s">
        <v>798</v>
      </c>
      <c r="D587" s="5" t="str">
        <f t="shared" si="28"/>
        <v>October 2021</v>
      </c>
      <c r="E587" s="1">
        <f t="shared" si="27"/>
        <v>2021</v>
      </c>
      <c r="F587" s="5" t="s">
        <v>136</v>
      </c>
      <c r="G587" s="5" t="s">
        <v>8</v>
      </c>
      <c r="J587" s="1"/>
      <c r="M587" s="1"/>
      <c r="P587" s="5" t="s">
        <v>8</v>
      </c>
    </row>
    <row r="588" spans="1:16" ht="17" x14ac:dyDescent="0.2">
      <c r="A588" s="5" t="s">
        <v>799</v>
      </c>
      <c r="B588" s="5">
        <v>1.7</v>
      </c>
      <c r="C588" s="5" t="s">
        <v>800</v>
      </c>
      <c r="D588" s="5" t="str">
        <f t="shared" si="28"/>
        <v>March 2021</v>
      </c>
      <c r="E588" s="1">
        <f t="shared" si="27"/>
        <v>2021</v>
      </c>
      <c r="F588" s="5" t="s">
        <v>801</v>
      </c>
      <c r="G588" s="5" t="s">
        <v>8</v>
      </c>
      <c r="J588" s="1"/>
      <c r="M588" s="1"/>
      <c r="P588" s="5" t="s">
        <v>8</v>
      </c>
    </row>
    <row r="589" spans="1:16" ht="17" x14ac:dyDescent="0.2">
      <c r="A589" s="5" t="s">
        <v>802</v>
      </c>
      <c r="B589" s="5">
        <v>1.7</v>
      </c>
      <c r="C589" s="5" t="s">
        <v>803</v>
      </c>
      <c r="D589" s="5" t="str">
        <f t="shared" si="28"/>
        <v>June 2021</v>
      </c>
      <c r="E589" s="1">
        <f t="shared" si="27"/>
        <v>2021</v>
      </c>
      <c r="F589" s="5" t="s">
        <v>22</v>
      </c>
      <c r="G589" s="5" t="s">
        <v>8</v>
      </c>
      <c r="J589" s="1"/>
      <c r="M589" s="1"/>
      <c r="P589" s="5" t="s">
        <v>8</v>
      </c>
    </row>
    <row r="590" spans="1:16" ht="17" x14ac:dyDescent="0.2">
      <c r="A590" s="5" t="s">
        <v>804</v>
      </c>
      <c r="B590" s="5">
        <v>1.7</v>
      </c>
      <c r="C590" s="5" t="s">
        <v>805</v>
      </c>
      <c r="D590" s="5" t="str">
        <f t="shared" si="28"/>
        <v>April 2019</v>
      </c>
      <c r="E590" s="1">
        <f t="shared" si="27"/>
        <v>2019</v>
      </c>
      <c r="F590" s="5" t="s">
        <v>801</v>
      </c>
      <c r="G590" s="5" t="s">
        <v>8</v>
      </c>
      <c r="J590" s="1"/>
      <c r="M590" s="1"/>
      <c r="P590" s="5" t="s">
        <v>8</v>
      </c>
    </row>
    <row r="591" spans="1:16" ht="17" x14ac:dyDescent="0.2">
      <c r="A591" s="5" t="s">
        <v>815</v>
      </c>
      <c r="B591" s="5">
        <v>1.7</v>
      </c>
      <c r="C591" s="6">
        <v>44166</v>
      </c>
      <c r="D591" s="5" t="str">
        <f t="shared" si="28"/>
        <v>44166</v>
      </c>
      <c r="E591" s="1">
        <f t="shared" si="27"/>
        <v>2020</v>
      </c>
      <c r="F591" s="5" t="s">
        <v>47</v>
      </c>
      <c r="G591" s="5" t="s">
        <v>8</v>
      </c>
      <c r="J591" s="1"/>
      <c r="M591" s="1"/>
      <c r="P591" s="5" t="s">
        <v>8</v>
      </c>
    </row>
    <row r="592" spans="1:16" ht="17" x14ac:dyDescent="0.2">
      <c r="A592" s="5" t="s">
        <v>828</v>
      </c>
      <c r="B592" s="5">
        <v>1.6</v>
      </c>
      <c r="C592" s="5" t="s">
        <v>829</v>
      </c>
      <c r="D592" s="5" t="str">
        <f t="shared" si="28"/>
        <v>May 2017</v>
      </c>
      <c r="E592" s="1">
        <f t="shared" si="27"/>
        <v>2017</v>
      </c>
      <c r="F592" s="5" t="s">
        <v>129</v>
      </c>
      <c r="G592" s="5" t="s">
        <v>8</v>
      </c>
      <c r="J592" s="1"/>
      <c r="M592" s="1"/>
      <c r="P592" s="5" t="s">
        <v>8</v>
      </c>
    </row>
    <row r="593" spans="1:35" ht="17" x14ac:dyDescent="0.2">
      <c r="A593" s="5" t="s">
        <v>834</v>
      </c>
      <c r="B593" s="5">
        <v>1.6</v>
      </c>
      <c r="C593" s="5" t="s">
        <v>835</v>
      </c>
      <c r="D593" s="5" t="str">
        <f t="shared" si="28"/>
        <v>March 2021</v>
      </c>
      <c r="E593" s="1">
        <f t="shared" si="27"/>
        <v>2021</v>
      </c>
      <c r="F593" s="5" t="s">
        <v>22</v>
      </c>
      <c r="G593" s="5" t="s">
        <v>8</v>
      </c>
      <c r="J593" s="1"/>
      <c r="M593" s="1"/>
      <c r="P593" s="5" t="s">
        <v>8</v>
      </c>
    </row>
    <row r="594" spans="1:35" ht="17" x14ac:dyDescent="0.2">
      <c r="A594" s="5" t="s">
        <v>841</v>
      </c>
      <c r="B594" s="5">
        <v>1.6</v>
      </c>
      <c r="C594" s="5" t="s">
        <v>842</v>
      </c>
      <c r="D594" s="5" t="str">
        <f t="shared" si="28"/>
        <v>September 2021</v>
      </c>
      <c r="E594" s="1">
        <f t="shared" si="27"/>
        <v>2021</v>
      </c>
      <c r="F594" s="5" t="s">
        <v>222</v>
      </c>
      <c r="G594" s="5" t="s">
        <v>8</v>
      </c>
      <c r="J594" s="1"/>
      <c r="M594" s="1"/>
      <c r="P594" s="5" t="s">
        <v>8</v>
      </c>
    </row>
    <row r="595" spans="1:35" ht="17" x14ac:dyDescent="0.2">
      <c r="A595" s="5" t="s">
        <v>854</v>
      </c>
      <c r="B595" s="5">
        <v>1.6</v>
      </c>
      <c r="C595" s="5" t="s">
        <v>855</v>
      </c>
      <c r="D595" s="5" t="str">
        <f t="shared" si="28"/>
        <v>March 2021</v>
      </c>
      <c r="E595" s="1">
        <f t="shared" si="27"/>
        <v>2021</v>
      </c>
      <c r="F595" s="5" t="s">
        <v>55</v>
      </c>
      <c r="G595" s="5" t="s">
        <v>8</v>
      </c>
      <c r="J595" s="1"/>
      <c r="M595" s="1"/>
      <c r="P595" s="5" t="s">
        <v>8</v>
      </c>
      <c r="AI595" s="16"/>
    </row>
    <row r="596" spans="1:35" ht="17" x14ac:dyDescent="0.2">
      <c r="A596" s="5" t="s">
        <v>858</v>
      </c>
      <c r="B596" s="5">
        <v>1.5</v>
      </c>
      <c r="C596" s="5" t="s">
        <v>859</v>
      </c>
      <c r="D596" s="5" t="str">
        <f t="shared" si="28"/>
        <v>February 2018</v>
      </c>
      <c r="E596" s="1">
        <f t="shared" si="27"/>
        <v>2018</v>
      </c>
      <c r="G596" s="5" t="s">
        <v>8</v>
      </c>
      <c r="J596" s="1"/>
      <c r="M596" s="1"/>
      <c r="P596" s="5" t="s">
        <v>8</v>
      </c>
      <c r="AI596"/>
    </row>
    <row r="597" spans="1:35" ht="17" x14ac:dyDescent="0.2">
      <c r="A597" s="5" t="s">
        <v>870</v>
      </c>
      <c r="B597" s="5">
        <v>1.5</v>
      </c>
      <c r="C597" s="5" t="s">
        <v>871</v>
      </c>
      <c r="D597" s="5" t="str">
        <f t="shared" si="28"/>
        <v>March 2021</v>
      </c>
      <c r="E597" s="1">
        <f t="shared" si="27"/>
        <v>2021</v>
      </c>
      <c r="F597" s="5" t="s">
        <v>872</v>
      </c>
      <c r="G597" s="5" t="s">
        <v>8</v>
      </c>
      <c r="J597" s="1"/>
      <c r="M597" s="1"/>
      <c r="P597" s="5" t="s">
        <v>8</v>
      </c>
      <c r="AI597"/>
    </row>
    <row r="598" spans="1:35" ht="17" x14ac:dyDescent="0.2">
      <c r="A598" s="5" t="s">
        <v>877</v>
      </c>
      <c r="B598" s="5">
        <v>1.5</v>
      </c>
      <c r="C598" s="5" t="s">
        <v>878</v>
      </c>
      <c r="D598" s="5" t="str">
        <f t="shared" si="28"/>
        <v>August 2021</v>
      </c>
      <c r="E598" s="1">
        <f t="shared" si="27"/>
        <v>2021</v>
      </c>
      <c r="F598" s="5" t="s">
        <v>879</v>
      </c>
      <c r="G598" s="5" t="s">
        <v>8</v>
      </c>
      <c r="J598" s="1"/>
      <c r="M598" s="1"/>
      <c r="P598" s="5" t="s">
        <v>8</v>
      </c>
      <c r="AI598"/>
    </row>
    <row r="599" spans="1:35" ht="17" x14ac:dyDescent="0.2">
      <c r="A599" s="5" t="s">
        <v>889</v>
      </c>
      <c r="B599" s="5">
        <v>1.5</v>
      </c>
      <c r="C599" s="5" t="s">
        <v>890</v>
      </c>
      <c r="D599" s="5" t="str">
        <f t="shared" si="28"/>
        <v>August 2019</v>
      </c>
      <c r="E599" s="1">
        <f t="shared" si="27"/>
        <v>2019</v>
      </c>
      <c r="F599" s="5" t="s">
        <v>22</v>
      </c>
      <c r="G599" s="5" t="s">
        <v>8</v>
      </c>
      <c r="J599" s="1"/>
      <c r="M599" s="1"/>
      <c r="P599" s="5" t="s">
        <v>8</v>
      </c>
      <c r="AI599"/>
    </row>
    <row r="600" spans="1:35" ht="17" x14ac:dyDescent="0.2">
      <c r="A600" s="5" t="s">
        <v>908</v>
      </c>
      <c r="B600" s="5">
        <v>1.45</v>
      </c>
      <c r="C600" s="5" t="s">
        <v>909</v>
      </c>
      <c r="D600" s="5" t="str">
        <f t="shared" si="28"/>
        <v>July 2021</v>
      </c>
      <c r="E600" s="1">
        <f t="shared" si="27"/>
        <v>2021</v>
      </c>
      <c r="F600" s="5" t="s">
        <v>17</v>
      </c>
      <c r="G600" s="5" t="s">
        <v>8</v>
      </c>
      <c r="J600" s="1"/>
      <c r="M600" s="1"/>
      <c r="P600" s="5" t="s">
        <v>8</v>
      </c>
      <c r="AI600"/>
    </row>
    <row r="601" spans="1:35" ht="17" x14ac:dyDescent="0.2">
      <c r="A601" s="5" t="s">
        <v>912</v>
      </c>
      <c r="B601" s="5">
        <v>1.4</v>
      </c>
      <c r="C601" s="5" t="s">
        <v>913</v>
      </c>
      <c r="D601" s="5" t="str">
        <f t="shared" si="28"/>
        <v>May 2019</v>
      </c>
      <c r="E601" s="1">
        <f t="shared" si="27"/>
        <v>2019</v>
      </c>
      <c r="F601" s="5" t="s">
        <v>20</v>
      </c>
      <c r="G601" s="5" t="s">
        <v>8</v>
      </c>
      <c r="J601" s="1"/>
      <c r="M601" s="1"/>
      <c r="P601" s="5" t="s">
        <v>8</v>
      </c>
      <c r="AI601"/>
    </row>
    <row r="602" spans="1:35" ht="17" x14ac:dyDescent="0.2">
      <c r="A602" s="5" t="s">
        <v>923</v>
      </c>
      <c r="B602" s="5">
        <v>1.4</v>
      </c>
      <c r="C602" s="5" t="s">
        <v>924</v>
      </c>
      <c r="D602" s="5" t="str">
        <f t="shared" si="28"/>
        <v>May 2021</v>
      </c>
      <c r="E602" s="1">
        <f t="shared" si="27"/>
        <v>2021</v>
      </c>
      <c r="F602" s="5" t="s">
        <v>350</v>
      </c>
      <c r="G602" s="5" t="s">
        <v>8</v>
      </c>
      <c r="J602" s="1"/>
      <c r="M602" s="1"/>
      <c r="P602" s="5" t="s">
        <v>8</v>
      </c>
      <c r="AI602"/>
    </row>
    <row r="603" spans="1:35" ht="17" x14ac:dyDescent="0.2">
      <c r="A603" s="5" t="s">
        <v>931</v>
      </c>
      <c r="B603" s="5">
        <v>1.4</v>
      </c>
      <c r="C603" s="5" t="s">
        <v>932</v>
      </c>
      <c r="D603" s="5" t="str">
        <f t="shared" si="28"/>
        <v>May 2021</v>
      </c>
      <c r="E603" s="1">
        <f t="shared" si="27"/>
        <v>2021</v>
      </c>
      <c r="F603" s="5" t="s">
        <v>22</v>
      </c>
      <c r="G603" s="5" t="s">
        <v>8</v>
      </c>
      <c r="J603" s="1"/>
      <c r="M603" s="1"/>
      <c r="P603" s="5" t="s">
        <v>8</v>
      </c>
      <c r="AI603"/>
    </row>
    <row r="604" spans="1:35" ht="17" x14ac:dyDescent="0.2">
      <c r="A604" s="5" t="s">
        <v>933</v>
      </c>
      <c r="B604" s="5">
        <v>1.4</v>
      </c>
      <c r="C604" s="5" t="s">
        <v>934</v>
      </c>
      <c r="D604" s="5" t="str">
        <f t="shared" si="28"/>
        <v>December 2021</v>
      </c>
      <c r="E604" s="1">
        <f t="shared" si="27"/>
        <v>2021</v>
      </c>
      <c r="F604" s="5" t="s">
        <v>176</v>
      </c>
      <c r="G604" s="5" t="s">
        <v>8</v>
      </c>
      <c r="J604" s="1"/>
      <c r="M604" s="1"/>
      <c r="P604" s="5" t="s">
        <v>8</v>
      </c>
      <c r="AI604"/>
    </row>
    <row r="605" spans="1:35" ht="34" x14ac:dyDescent="0.2">
      <c r="A605" s="5" t="s">
        <v>937</v>
      </c>
      <c r="B605" s="5">
        <v>1.4</v>
      </c>
      <c r="C605" s="5" t="s">
        <v>938</v>
      </c>
      <c r="D605" s="5" t="str">
        <f t="shared" si="28"/>
        <v>March 2021</v>
      </c>
      <c r="E605" s="1">
        <f t="shared" si="27"/>
        <v>2021</v>
      </c>
      <c r="F605" s="5" t="s">
        <v>176</v>
      </c>
      <c r="G605" s="5" t="s">
        <v>8</v>
      </c>
      <c r="J605" s="1"/>
      <c r="M605" s="1"/>
      <c r="P605" s="5" t="s">
        <v>8</v>
      </c>
      <c r="AI605"/>
    </row>
    <row r="606" spans="1:35" ht="17" x14ac:dyDescent="0.2">
      <c r="A606" s="5" t="s">
        <v>941</v>
      </c>
      <c r="B606" s="5">
        <v>1.4</v>
      </c>
      <c r="C606" s="5" t="s">
        <v>942</v>
      </c>
      <c r="D606" s="5" t="str">
        <f t="shared" si="28"/>
        <v>February 2021</v>
      </c>
      <c r="E606" s="1">
        <f t="shared" si="27"/>
        <v>2021</v>
      </c>
      <c r="F606" s="5" t="s">
        <v>17</v>
      </c>
      <c r="G606" s="5" t="s">
        <v>8</v>
      </c>
      <c r="J606" s="1"/>
      <c r="M606" s="1"/>
      <c r="P606" s="5" t="s">
        <v>8</v>
      </c>
      <c r="AI606"/>
    </row>
    <row r="607" spans="1:35" ht="17" x14ac:dyDescent="0.2">
      <c r="A607" s="5" t="s">
        <v>943</v>
      </c>
      <c r="B607" s="5">
        <v>1.4</v>
      </c>
      <c r="C607" s="5" t="s">
        <v>944</v>
      </c>
      <c r="D607" s="5" t="str">
        <f t="shared" si="28"/>
        <v>June 2019</v>
      </c>
      <c r="E607" s="1">
        <f t="shared" si="27"/>
        <v>2019</v>
      </c>
      <c r="F607" s="5" t="s">
        <v>22</v>
      </c>
      <c r="G607" s="5" t="s">
        <v>8</v>
      </c>
      <c r="J607" s="1"/>
      <c r="M607" s="1"/>
      <c r="P607" s="5" t="s">
        <v>8</v>
      </c>
      <c r="AI607"/>
    </row>
    <row r="608" spans="1:35" ht="17" x14ac:dyDescent="0.2">
      <c r="A608" s="5" t="s">
        <v>955</v>
      </c>
      <c r="B608" s="5">
        <v>1.3</v>
      </c>
      <c r="C608" s="5" t="s">
        <v>956</v>
      </c>
      <c r="D608" s="5" t="str">
        <f t="shared" si="28"/>
        <v>August 2021</v>
      </c>
      <c r="E608" s="1">
        <f t="shared" si="27"/>
        <v>2021</v>
      </c>
      <c r="F608" s="5" t="s">
        <v>922</v>
      </c>
      <c r="G608" s="5" t="s">
        <v>8</v>
      </c>
      <c r="J608" s="1"/>
      <c r="M608" s="1"/>
      <c r="P608" s="5" t="s">
        <v>8</v>
      </c>
      <c r="AI608"/>
    </row>
    <row r="609" spans="1:35" ht="17" x14ac:dyDescent="0.2">
      <c r="A609" s="5" t="s">
        <v>960</v>
      </c>
      <c r="B609" s="5">
        <v>1.3</v>
      </c>
      <c r="C609" s="5" t="s">
        <v>961</v>
      </c>
      <c r="D609" s="5" t="str">
        <f t="shared" si="28"/>
        <v>June 2021</v>
      </c>
      <c r="E609" s="1">
        <f t="shared" si="27"/>
        <v>2021</v>
      </c>
      <c r="F609" s="5" t="s">
        <v>47</v>
      </c>
      <c r="G609" s="5" t="s">
        <v>8</v>
      </c>
      <c r="J609" s="1"/>
      <c r="M609" s="1"/>
      <c r="P609" s="5" t="s">
        <v>8</v>
      </c>
      <c r="AI609"/>
    </row>
    <row r="610" spans="1:35" ht="17" x14ac:dyDescent="0.2">
      <c r="A610" s="5" t="s">
        <v>965</v>
      </c>
      <c r="B610" s="5">
        <v>1.3</v>
      </c>
      <c r="C610" s="5" t="s">
        <v>966</v>
      </c>
      <c r="D610" s="5" t="str">
        <f t="shared" si="28"/>
        <v>August 2019</v>
      </c>
      <c r="E610" s="1">
        <f t="shared" si="27"/>
        <v>2019</v>
      </c>
      <c r="G610" s="5" t="s">
        <v>8</v>
      </c>
      <c r="J610" s="1"/>
      <c r="M610" s="1"/>
      <c r="P610" s="5" t="s">
        <v>8</v>
      </c>
      <c r="AI610"/>
    </row>
    <row r="611" spans="1:35" ht="17" x14ac:dyDescent="0.2">
      <c r="A611" s="5" t="s">
        <v>970</v>
      </c>
      <c r="B611" s="5">
        <v>1.3</v>
      </c>
      <c r="C611" s="5" t="s">
        <v>971</v>
      </c>
      <c r="D611" s="5" t="str">
        <f t="shared" si="28"/>
        <v>October 2021</v>
      </c>
      <c r="E611" s="1">
        <f t="shared" si="27"/>
        <v>2021</v>
      </c>
      <c r="F611" s="5" t="s">
        <v>688</v>
      </c>
      <c r="G611" s="5" t="s">
        <v>8</v>
      </c>
      <c r="J611" s="1"/>
      <c r="M611" s="1"/>
      <c r="P611" s="5" t="s">
        <v>8</v>
      </c>
      <c r="AI611"/>
    </row>
    <row r="612" spans="1:35" ht="17" x14ac:dyDescent="0.2">
      <c r="A612" s="5" t="s">
        <v>974</v>
      </c>
      <c r="B612" s="5">
        <v>1.25</v>
      </c>
      <c r="C612" s="5" t="s">
        <v>975</v>
      </c>
      <c r="D612" s="5" t="str">
        <f t="shared" si="28"/>
        <v>October 2020</v>
      </c>
      <c r="E612" s="1">
        <f t="shared" si="27"/>
        <v>2020</v>
      </c>
      <c r="F612" s="5" t="s">
        <v>22</v>
      </c>
      <c r="G612" s="5" t="s">
        <v>8</v>
      </c>
      <c r="J612" s="1"/>
      <c r="M612" s="1"/>
      <c r="P612" s="5" t="s">
        <v>8</v>
      </c>
      <c r="AI612"/>
    </row>
    <row r="613" spans="1:35" ht="17" x14ac:dyDescent="0.2">
      <c r="A613" s="5" t="s">
        <v>980</v>
      </c>
      <c r="B613" s="5">
        <v>1.25</v>
      </c>
      <c r="C613" s="5" t="s">
        <v>981</v>
      </c>
      <c r="D613" s="5" t="str">
        <f t="shared" si="28"/>
        <v>April 2019</v>
      </c>
      <c r="E613" s="1">
        <f t="shared" si="27"/>
        <v>2019</v>
      </c>
      <c r="G613" s="5" t="s">
        <v>8</v>
      </c>
      <c r="J613" s="1"/>
      <c r="M613" s="1"/>
      <c r="P613" s="5" t="s">
        <v>8</v>
      </c>
      <c r="AI613"/>
    </row>
    <row r="614" spans="1:35" ht="17" x14ac:dyDescent="0.2">
      <c r="A614" s="5" t="s">
        <v>986</v>
      </c>
      <c r="B614" s="5">
        <v>1.25</v>
      </c>
      <c r="C614" s="5" t="s">
        <v>987</v>
      </c>
      <c r="D614" s="5" t="str">
        <f t="shared" si="28"/>
        <v>March 2021</v>
      </c>
      <c r="E614" s="1">
        <f t="shared" si="27"/>
        <v>2021</v>
      </c>
      <c r="F614" s="5" t="s">
        <v>25</v>
      </c>
      <c r="G614" s="5" t="s">
        <v>8</v>
      </c>
      <c r="J614" s="1"/>
      <c r="M614" s="1"/>
      <c r="P614" s="5" t="s">
        <v>8</v>
      </c>
      <c r="AI614"/>
    </row>
    <row r="615" spans="1:35" ht="17" x14ac:dyDescent="0.2">
      <c r="A615" s="5" t="s">
        <v>1001</v>
      </c>
      <c r="B615" s="5">
        <v>1.2</v>
      </c>
      <c r="C615" s="5" t="s">
        <v>1002</v>
      </c>
      <c r="D615" s="5" t="str">
        <f t="shared" si="28"/>
        <v>June 2021</v>
      </c>
      <c r="E615" s="1">
        <f t="shared" si="27"/>
        <v>2021</v>
      </c>
      <c r="F615" s="5" t="s">
        <v>22</v>
      </c>
      <c r="G615" s="5" t="s">
        <v>8</v>
      </c>
      <c r="J615" s="1"/>
      <c r="M615" s="1"/>
      <c r="P615" s="5" t="s">
        <v>8</v>
      </c>
      <c r="AI615"/>
    </row>
    <row r="616" spans="1:35" ht="17" x14ac:dyDescent="0.2">
      <c r="A616" s="5" t="s">
        <v>1020</v>
      </c>
      <c r="B616" s="5">
        <v>1.2</v>
      </c>
      <c r="C616" s="5" t="s">
        <v>1021</v>
      </c>
      <c r="D616" s="5" t="str">
        <f t="shared" si="28"/>
        <v>December 2018</v>
      </c>
      <c r="E616" s="1">
        <f t="shared" si="27"/>
        <v>2018</v>
      </c>
      <c r="G616" s="5" t="s">
        <v>8</v>
      </c>
      <c r="J616" s="1"/>
      <c r="M616" s="1"/>
      <c r="P616" s="5" t="s">
        <v>8</v>
      </c>
      <c r="AI616"/>
    </row>
    <row r="617" spans="1:35" ht="17" x14ac:dyDescent="0.2">
      <c r="A617" s="5" t="s">
        <v>1024</v>
      </c>
      <c r="B617" s="5">
        <v>1.2</v>
      </c>
      <c r="C617" s="5" t="s">
        <v>1025</v>
      </c>
      <c r="D617" s="5" t="str">
        <f t="shared" si="28"/>
        <v>July 2021</v>
      </c>
      <c r="E617" s="1">
        <f t="shared" si="27"/>
        <v>2021</v>
      </c>
      <c r="F617" s="5" t="s">
        <v>22</v>
      </c>
      <c r="G617" s="5" t="s">
        <v>8</v>
      </c>
      <c r="J617" s="1"/>
      <c r="M617" s="1"/>
      <c r="P617" s="5" t="s">
        <v>8</v>
      </c>
      <c r="AI617"/>
    </row>
    <row r="618" spans="1:35" ht="17" x14ac:dyDescent="0.2">
      <c r="A618" s="5" t="s">
        <v>1028</v>
      </c>
      <c r="B618" s="5">
        <v>1.2</v>
      </c>
      <c r="C618" s="5" t="s">
        <v>1029</v>
      </c>
      <c r="D618" s="5" t="str">
        <f t="shared" si="28"/>
        <v>March 2019</v>
      </c>
      <c r="E618" s="1">
        <f t="shared" si="27"/>
        <v>2019</v>
      </c>
      <c r="G618" s="5" t="s">
        <v>8</v>
      </c>
      <c r="J618" s="1"/>
      <c r="M618" s="1"/>
      <c r="P618" s="5" t="s">
        <v>8</v>
      </c>
      <c r="AI618"/>
    </row>
    <row r="619" spans="1:35" ht="17" x14ac:dyDescent="0.2">
      <c r="A619" s="5" t="s">
        <v>1030</v>
      </c>
      <c r="B619" s="5">
        <v>1.2</v>
      </c>
      <c r="C619" s="5" t="s">
        <v>1031</v>
      </c>
      <c r="D619" s="5" t="str">
        <f t="shared" si="28"/>
        <v>March 2018</v>
      </c>
      <c r="E619" s="1">
        <f t="shared" si="27"/>
        <v>2018</v>
      </c>
      <c r="F619" s="5" t="s">
        <v>22</v>
      </c>
      <c r="G619" s="5" t="s">
        <v>8</v>
      </c>
      <c r="J619" s="1"/>
      <c r="M619" s="1"/>
      <c r="P619" s="5" t="s">
        <v>8</v>
      </c>
      <c r="AI619"/>
    </row>
    <row r="620" spans="1:35" ht="17" x14ac:dyDescent="0.2">
      <c r="A620" s="5" t="s">
        <v>1046</v>
      </c>
      <c r="B620" s="5">
        <v>1.18</v>
      </c>
      <c r="C620" s="5" t="s">
        <v>1047</v>
      </c>
      <c r="D620" s="5" t="str">
        <f t="shared" si="28"/>
        <v>April 2021</v>
      </c>
      <c r="E620" s="1">
        <f t="shared" si="27"/>
        <v>2021</v>
      </c>
      <c r="F620" s="5" t="s">
        <v>136</v>
      </c>
      <c r="G620" s="5" t="s">
        <v>8</v>
      </c>
      <c r="J620" s="1"/>
      <c r="M620" s="1"/>
      <c r="P620" s="5" t="s">
        <v>8</v>
      </c>
      <c r="AI620"/>
    </row>
    <row r="621" spans="1:35" ht="17" x14ac:dyDescent="0.2">
      <c r="A621" s="5" t="s">
        <v>1072</v>
      </c>
      <c r="B621" s="5">
        <v>1.1000000000000001</v>
      </c>
      <c r="C621" s="5" t="s">
        <v>1073</v>
      </c>
      <c r="D621" s="5" t="str">
        <f t="shared" si="28"/>
        <v>December 2020</v>
      </c>
      <c r="E621" s="1">
        <f t="shared" si="27"/>
        <v>2020</v>
      </c>
      <c r="F621" s="5" t="s">
        <v>55</v>
      </c>
      <c r="G621" s="5" t="s">
        <v>8</v>
      </c>
      <c r="J621" s="1"/>
      <c r="M621" s="1"/>
      <c r="P621" s="5" t="s">
        <v>8</v>
      </c>
      <c r="AI621"/>
    </row>
    <row r="622" spans="1:35" ht="17" x14ac:dyDescent="0.2">
      <c r="A622" s="5" t="s">
        <v>1078</v>
      </c>
      <c r="B622" s="5">
        <v>1.05</v>
      </c>
      <c r="C622" s="5" t="s">
        <v>1079</v>
      </c>
      <c r="D622" s="5" t="str">
        <f t="shared" si="28"/>
        <v>October 2019</v>
      </c>
      <c r="E622" s="1">
        <f t="shared" si="27"/>
        <v>2019</v>
      </c>
      <c r="F622" s="5" t="s">
        <v>22</v>
      </c>
      <c r="G622" s="5" t="s">
        <v>8</v>
      </c>
      <c r="J622" s="1"/>
      <c r="M622" s="1"/>
      <c r="P622" s="5" t="s">
        <v>8</v>
      </c>
      <c r="AI622"/>
    </row>
    <row r="623" spans="1:35" ht="17" x14ac:dyDescent="0.2">
      <c r="A623" s="5" t="s">
        <v>1107</v>
      </c>
      <c r="B623" s="5">
        <v>1</v>
      </c>
      <c r="C623" s="5" t="s">
        <v>1108</v>
      </c>
      <c r="D623" s="5" t="str">
        <f t="shared" si="28"/>
        <v>October 2015</v>
      </c>
      <c r="E623" s="1">
        <f t="shared" si="27"/>
        <v>2015</v>
      </c>
      <c r="G623" s="5" t="s">
        <v>8</v>
      </c>
      <c r="J623" s="1"/>
      <c r="M623" s="1"/>
      <c r="P623" s="5" t="s">
        <v>8</v>
      </c>
      <c r="AI623"/>
    </row>
    <row r="624" spans="1:35" ht="17" x14ac:dyDescent="0.2">
      <c r="A624" s="5" t="s">
        <v>1121</v>
      </c>
      <c r="B624" s="5">
        <v>1</v>
      </c>
      <c r="C624" s="5" t="s">
        <v>1122</v>
      </c>
      <c r="D624" s="5" t="str">
        <f t="shared" si="28"/>
        <v>August 2021</v>
      </c>
      <c r="E624" s="1">
        <f t="shared" si="27"/>
        <v>2021</v>
      </c>
      <c r="F624" s="5" t="s">
        <v>10</v>
      </c>
      <c r="G624" s="5" t="s">
        <v>8</v>
      </c>
      <c r="J624" s="1"/>
      <c r="M624" s="1"/>
      <c r="P624" s="5" t="s">
        <v>8</v>
      </c>
      <c r="AI624"/>
    </row>
    <row r="625" spans="1:35" ht="17" x14ac:dyDescent="0.2">
      <c r="A625" s="5" t="s">
        <v>1125</v>
      </c>
      <c r="B625" s="5">
        <v>1</v>
      </c>
      <c r="C625" s="5" t="s">
        <v>1126</v>
      </c>
      <c r="D625" s="5" t="str">
        <f t="shared" si="28"/>
        <v>December 2021</v>
      </c>
      <c r="E625" s="1">
        <f t="shared" si="27"/>
        <v>2021</v>
      </c>
      <c r="F625" s="5" t="s">
        <v>55</v>
      </c>
      <c r="G625" s="5" t="s">
        <v>8</v>
      </c>
      <c r="J625" s="1"/>
      <c r="M625" s="1"/>
      <c r="P625" s="5" t="s">
        <v>8</v>
      </c>
      <c r="AI625"/>
    </row>
    <row r="626" spans="1:35" ht="17" x14ac:dyDescent="0.2">
      <c r="A626" s="5" t="s">
        <v>1127</v>
      </c>
      <c r="B626" s="5">
        <v>1</v>
      </c>
      <c r="C626" s="5" t="s">
        <v>1128</v>
      </c>
      <c r="D626" s="5" t="str">
        <f t="shared" si="28"/>
        <v>March 2021</v>
      </c>
      <c r="E626" s="1">
        <f t="shared" si="27"/>
        <v>2021</v>
      </c>
      <c r="F626" s="5" t="s">
        <v>22</v>
      </c>
      <c r="G626" s="5" t="s">
        <v>8</v>
      </c>
      <c r="J626" s="1"/>
      <c r="M626" s="1"/>
      <c r="P626" s="5" t="s">
        <v>8</v>
      </c>
      <c r="AI626"/>
    </row>
    <row r="627" spans="1:35" ht="17" x14ac:dyDescent="0.2">
      <c r="A627" s="5" t="s">
        <v>1154</v>
      </c>
      <c r="B627" s="5">
        <v>1</v>
      </c>
      <c r="C627" s="5" t="s">
        <v>1155</v>
      </c>
      <c r="D627" s="5" t="str">
        <f t="shared" si="28"/>
        <v>July 2022</v>
      </c>
      <c r="E627" s="1">
        <f t="shared" si="27"/>
        <v>2022</v>
      </c>
      <c r="F627" s="5" t="s">
        <v>33</v>
      </c>
      <c r="G627" s="5" t="s">
        <v>8</v>
      </c>
      <c r="J627" s="1"/>
      <c r="M627" s="1"/>
      <c r="P627" s="5" t="s">
        <v>8</v>
      </c>
      <c r="AI627"/>
    </row>
    <row r="628" spans="1:35" ht="17" x14ac:dyDescent="0.2">
      <c r="A628" s="5" t="s">
        <v>1162</v>
      </c>
      <c r="B628" s="5">
        <v>1</v>
      </c>
      <c r="C628" s="5" t="s">
        <v>1163</v>
      </c>
      <c r="D628" s="5" t="str">
        <f t="shared" si="28"/>
        <v>September 2017</v>
      </c>
      <c r="E628" s="1">
        <f t="shared" si="27"/>
        <v>2017</v>
      </c>
      <c r="G628" s="5" t="s">
        <v>8</v>
      </c>
      <c r="J628" s="1"/>
      <c r="M628" s="1"/>
      <c r="P628" s="5" t="s">
        <v>8</v>
      </c>
      <c r="AI628"/>
    </row>
    <row r="629" spans="1:35" ht="34" x14ac:dyDescent="0.2">
      <c r="A629" s="5" t="s">
        <v>1186</v>
      </c>
      <c r="B629" s="5">
        <v>1</v>
      </c>
      <c r="C629" s="5" t="s">
        <v>1187</v>
      </c>
      <c r="D629" s="5" t="str">
        <f t="shared" si="28"/>
        <v>September 2019</v>
      </c>
      <c r="E629" s="1">
        <f t="shared" si="27"/>
        <v>2019</v>
      </c>
      <c r="G629" s="5" t="s">
        <v>8</v>
      </c>
      <c r="J629" s="1"/>
      <c r="M629" s="1"/>
      <c r="P629" s="5" t="s">
        <v>8</v>
      </c>
      <c r="AI629"/>
    </row>
    <row r="630" spans="1:35" ht="17" x14ac:dyDescent="0.2">
      <c r="A630" s="5" t="s">
        <v>1205</v>
      </c>
      <c r="B630" s="5">
        <v>1</v>
      </c>
      <c r="C630" s="5" t="s">
        <v>1206</v>
      </c>
      <c r="D630" s="5" t="str">
        <f t="shared" si="28"/>
        <v>April 2021</v>
      </c>
      <c r="E630" s="1">
        <f t="shared" si="27"/>
        <v>2021</v>
      </c>
      <c r="F630" s="5" t="s">
        <v>17</v>
      </c>
      <c r="G630" s="5" t="s">
        <v>8</v>
      </c>
      <c r="J630" s="1"/>
      <c r="M630" s="1"/>
      <c r="P630" s="5" t="s">
        <v>8</v>
      </c>
      <c r="AI630"/>
    </row>
    <row r="631" spans="1:35" ht="17" x14ac:dyDescent="0.2">
      <c r="A631" s="5" t="s">
        <v>1209</v>
      </c>
      <c r="B631" s="5">
        <v>1</v>
      </c>
      <c r="C631" s="5" t="s">
        <v>1210</v>
      </c>
      <c r="D631" s="5" t="str">
        <f t="shared" si="28"/>
        <v>November 2017</v>
      </c>
      <c r="E631" s="1">
        <f t="shared" si="27"/>
        <v>2017</v>
      </c>
      <c r="G631" s="5" t="s">
        <v>8</v>
      </c>
      <c r="J631" s="1"/>
      <c r="M631" s="1"/>
      <c r="P631" s="5" t="s">
        <v>8</v>
      </c>
      <c r="AI631"/>
    </row>
    <row r="632" spans="1:35" ht="17" x14ac:dyDescent="0.2">
      <c r="A632" s="5" t="s">
        <v>1235</v>
      </c>
      <c r="B632" s="5">
        <v>1</v>
      </c>
      <c r="C632" s="5" t="s">
        <v>1236</v>
      </c>
      <c r="D632" s="5" t="str">
        <f t="shared" si="28"/>
        <v>February 2021</v>
      </c>
      <c r="E632" s="1">
        <f t="shared" si="27"/>
        <v>2021</v>
      </c>
      <c r="F632" s="5" t="s">
        <v>144</v>
      </c>
      <c r="G632" s="5" t="s">
        <v>8</v>
      </c>
      <c r="J632" s="1"/>
      <c r="M632" s="1"/>
      <c r="P632" s="5" t="s">
        <v>8</v>
      </c>
      <c r="AI632"/>
    </row>
    <row r="633" spans="1:35" ht="17" x14ac:dyDescent="0.2">
      <c r="A633" s="5" t="s">
        <v>1242</v>
      </c>
      <c r="B633" s="5">
        <v>1</v>
      </c>
      <c r="C633" s="5" t="s">
        <v>1243</v>
      </c>
      <c r="D633" s="5" t="str">
        <f t="shared" si="28"/>
        <v>August 2014</v>
      </c>
      <c r="E633" s="1">
        <f t="shared" si="27"/>
        <v>2014</v>
      </c>
      <c r="F633" s="5" t="s">
        <v>136</v>
      </c>
      <c r="G633" s="5" t="s">
        <v>8</v>
      </c>
      <c r="J633" s="1"/>
      <c r="M633" s="1"/>
      <c r="P633" s="5" t="s">
        <v>8</v>
      </c>
      <c r="AI633"/>
    </row>
    <row r="634" spans="1:35" ht="17" x14ac:dyDescent="0.2">
      <c r="A634" s="5" t="s">
        <v>1259</v>
      </c>
      <c r="B634" s="5">
        <v>1</v>
      </c>
      <c r="C634" s="5" t="s">
        <v>1260</v>
      </c>
      <c r="D634" s="5" t="str">
        <f t="shared" si="28"/>
        <v>August 2021</v>
      </c>
      <c r="E634" s="1">
        <f t="shared" si="27"/>
        <v>2021</v>
      </c>
      <c r="F634" s="5" t="s">
        <v>65</v>
      </c>
      <c r="G634" s="5" t="s">
        <v>8</v>
      </c>
      <c r="J634" s="1"/>
      <c r="M634" s="1"/>
      <c r="P634" s="5" t="s">
        <v>8</v>
      </c>
      <c r="AI634"/>
    </row>
    <row r="635" spans="1:35" ht="17" x14ac:dyDescent="0.2">
      <c r="A635" s="5" t="s">
        <v>1268</v>
      </c>
      <c r="B635" s="5">
        <v>1</v>
      </c>
      <c r="C635" s="5" t="s">
        <v>1269</v>
      </c>
      <c r="D635" s="5" t="str">
        <f t="shared" si="28"/>
        <v>June 2021</v>
      </c>
      <c r="E635" s="1">
        <f t="shared" si="27"/>
        <v>2021</v>
      </c>
      <c r="G635" s="5" t="s">
        <v>8</v>
      </c>
      <c r="J635" s="1"/>
      <c r="M635" s="1"/>
      <c r="P635" s="5" t="s">
        <v>8</v>
      </c>
      <c r="AI635"/>
    </row>
    <row r="636" spans="1:35" ht="17" x14ac:dyDescent="0.2">
      <c r="A636" s="5" t="s">
        <v>1287</v>
      </c>
      <c r="B636" s="5">
        <v>1</v>
      </c>
      <c r="C636" s="5" t="s">
        <v>1288</v>
      </c>
      <c r="D636" s="5" t="str">
        <f t="shared" si="28"/>
        <v>September 2021</v>
      </c>
      <c r="E636" s="1">
        <f t="shared" si="27"/>
        <v>2021</v>
      </c>
      <c r="F636" s="5" t="s">
        <v>120</v>
      </c>
      <c r="G636" s="5" t="s">
        <v>8</v>
      </c>
      <c r="J636" s="1"/>
      <c r="M636" s="1"/>
      <c r="P636" s="5" t="s">
        <v>8</v>
      </c>
      <c r="AI636"/>
    </row>
    <row r="637" spans="1:35" ht="17" x14ac:dyDescent="0.2">
      <c r="A637" s="5" t="s">
        <v>1289</v>
      </c>
      <c r="B637" s="5">
        <v>1</v>
      </c>
      <c r="C637" s="5" t="s">
        <v>1290</v>
      </c>
      <c r="D637" s="5" t="str">
        <f t="shared" si="28"/>
        <v>July 2021</v>
      </c>
      <c r="E637" s="1">
        <f t="shared" si="27"/>
        <v>2021</v>
      </c>
      <c r="F637" s="5" t="s">
        <v>1291</v>
      </c>
      <c r="G637" s="5" t="s">
        <v>8</v>
      </c>
      <c r="J637" s="1"/>
      <c r="M637" s="1"/>
      <c r="P637" s="5" t="s">
        <v>8</v>
      </c>
      <c r="AI637"/>
    </row>
    <row r="638" spans="1:35" ht="17" x14ac:dyDescent="0.2">
      <c r="A638" s="5" t="s">
        <v>1309</v>
      </c>
      <c r="B638" s="5">
        <v>1</v>
      </c>
      <c r="C638" s="5" t="s">
        <v>1310</v>
      </c>
      <c r="D638" s="5" t="str">
        <f t="shared" si="28"/>
        <v>November 2020</v>
      </c>
      <c r="E638" s="1">
        <f t="shared" si="27"/>
        <v>2020</v>
      </c>
      <c r="F638" s="5" t="s">
        <v>203</v>
      </c>
      <c r="G638" s="5" t="s">
        <v>8</v>
      </c>
      <c r="J638" s="1"/>
      <c r="M638" s="1"/>
      <c r="P638" s="5" t="s">
        <v>8</v>
      </c>
      <c r="AI638"/>
    </row>
    <row r="639" spans="1:35" ht="17" x14ac:dyDescent="0.2">
      <c r="A639" s="5" t="s">
        <v>1311</v>
      </c>
      <c r="B639" s="5">
        <v>1</v>
      </c>
      <c r="C639" s="5" t="s">
        <v>1312</v>
      </c>
      <c r="D639" s="5" t="str">
        <f t="shared" si="28"/>
        <v>May 2020</v>
      </c>
      <c r="E639" s="1">
        <f t="shared" si="27"/>
        <v>2020</v>
      </c>
      <c r="F639" s="5" t="s">
        <v>30</v>
      </c>
      <c r="G639" s="5" t="s">
        <v>8</v>
      </c>
      <c r="J639" s="1"/>
      <c r="M639" s="1"/>
      <c r="P639" s="5" t="s">
        <v>8</v>
      </c>
      <c r="AI639"/>
    </row>
    <row r="640" spans="1:35" ht="17" x14ac:dyDescent="0.2">
      <c r="A640" s="5" t="s">
        <v>1316</v>
      </c>
      <c r="B640" s="5">
        <v>1</v>
      </c>
      <c r="C640" s="5" t="s">
        <v>1317</v>
      </c>
      <c r="D640" s="5" t="str">
        <f t="shared" si="28"/>
        <v>September 2017</v>
      </c>
      <c r="E640" s="1">
        <f t="shared" si="27"/>
        <v>2017</v>
      </c>
      <c r="F640" s="5" t="s">
        <v>1318</v>
      </c>
      <c r="G640" s="5" t="s">
        <v>8</v>
      </c>
      <c r="J640" s="1"/>
      <c r="M640" s="1"/>
      <c r="P640" s="5" t="s">
        <v>8</v>
      </c>
      <c r="AI640"/>
    </row>
    <row r="641" spans="1:35" ht="17" x14ac:dyDescent="0.2">
      <c r="A641" s="5" t="s">
        <v>1323</v>
      </c>
      <c r="B641" s="5">
        <v>1</v>
      </c>
      <c r="C641" s="5" t="s">
        <v>1324</v>
      </c>
      <c r="D641" s="5" t="str">
        <f t="shared" si="28"/>
        <v>June 2021</v>
      </c>
      <c r="E641" s="1">
        <f t="shared" si="27"/>
        <v>2021</v>
      </c>
      <c r="G641" s="5" t="s">
        <v>8</v>
      </c>
      <c r="J641" s="1"/>
      <c r="M641" s="1"/>
      <c r="P641" s="5" t="s">
        <v>8</v>
      </c>
      <c r="AI641"/>
    </row>
    <row r="642" spans="1:35" ht="17" x14ac:dyDescent="0.2">
      <c r="A642" s="5" t="s">
        <v>1325</v>
      </c>
      <c r="B642" s="5">
        <v>1</v>
      </c>
      <c r="C642" s="5" t="s">
        <v>1326</v>
      </c>
      <c r="D642" s="5" t="str">
        <f t="shared" si="28"/>
        <v>April 2021</v>
      </c>
      <c r="E642" s="1">
        <f t="shared" si="27"/>
        <v>2021</v>
      </c>
      <c r="F642" s="5" t="s">
        <v>1327</v>
      </c>
      <c r="G642" s="5" t="s">
        <v>8</v>
      </c>
      <c r="J642" s="1"/>
      <c r="M642" s="1"/>
      <c r="P642" s="5" t="s">
        <v>8</v>
      </c>
      <c r="AI642"/>
    </row>
    <row r="643" spans="1:35" ht="17" x14ac:dyDescent="0.2">
      <c r="A643" s="5" t="s">
        <v>1330</v>
      </c>
      <c r="B643" s="5">
        <v>1</v>
      </c>
      <c r="C643" s="5" t="s">
        <v>1331</v>
      </c>
      <c r="D643" s="5" t="str">
        <f t="shared" si="28"/>
        <v>June 2021</v>
      </c>
      <c r="E643" s="1">
        <f t="shared" ref="E643:E659" si="29">YEAR(D643)</f>
        <v>2021</v>
      </c>
      <c r="F643" s="5" t="s">
        <v>17</v>
      </c>
      <c r="G643" s="5" t="s">
        <v>8</v>
      </c>
      <c r="J643" s="1"/>
      <c r="M643" s="1"/>
      <c r="P643" s="5" t="s">
        <v>8</v>
      </c>
      <c r="AI643"/>
    </row>
    <row r="644" spans="1:35" ht="17" x14ac:dyDescent="0.2">
      <c r="A644" s="5" t="s">
        <v>1339</v>
      </c>
      <c r="B644" s="5">
        <v>1</v>
      </c>
      <c r="C644" s="5" t="s">
        <v>1340</v>
      </c>
      <c r="D644" s="5" t="str">
        <f t="shared" si="28"/>
        <v>May 2018</v>
      </c>
      <c r="E644" s="1">
        <f t="shared" si="29"/>
        <v>2018</v>
      </c>
      <c r="G644" s="5" t="s">
        <v>8</v>
      </c>
      <c r="J644" s="1"/>
      <c r="M644" s="1"/>
      <c r="P644" s="5" t="s">
        <v>8</v>
      </c>
      <c r="AI644"/>
    </row>
    <row r="645" spans="1:35" ht="17" x14ac:dyDescent="0.2">
      <c r="A645" s="5" t="s">
        <v>1343</v>
      </c>
      <c r="B645" s="5">
        <v>1</v>
      </c>
      <c r="C645" s="5" t="s">
        <v>1344</v>
      </c>
      <c r="D645" s="5" t="str">
        <f t="shared" si="28"/>
        <v>January 2021</v>
      </c>
      <c r="E645" s="1">
        <f t="shared" si="29"/>
        <v>2021</v>
      </c>
      <c r="F645" s="5" t="s">
        <v>22</v>
      </c>
      <c r="G645" s="5" t="s">
        <v>8</v>
      </c>
      <c r="J645" s="1"/>
      <c r="M645" s="1"/>
      <c r="P645" s="5" t="s">
        <v>8</v>
      </c>
      <c r="AI645"/>
    </row>
    <row r="646" spans="1:35" ht="17" x14ac:dyDescent="0.2">
      <c r="A646" s="5" t="s">
        <v>1349</v>
      </c>
      <c r="B646" s="5">
        <v>1</v>
      </c>
      <c r="C646" s="5" t="s">
        <v>1350</v>
      </c>
      <c r="D646" s="5" t="str">
        <f t="shared" si="28"/>
        <v>October 2020</v>
      </c>
      <c r="E646" s="1">
        <f t="shared" si="29"/>
        <v>2020</v>
      </c>
      <c r="F646" s="5" t="s">
        <v>120</v>
      </c>
      <c r="G646" s="5" t="s">
        <v>8</v>
      </c>
      <c r="J646" s="1"/>
      <c r="M646" s="1"/>
      <c r="P646" s="5" t="s">
        <v>8</v>
      </c>
      <c r="AI646"/>
    </row>
    <row r="647" spans="1:35" ht="17" x14ac:dyDescent="0.2">
      <c r="A647" s="5" t="s">
        <v>1359</v>
      </c>
      <c r="B647" s="5">
        <v>1</v>
      </c>
      <c r="C647" s="5" t="s">
        <v>1360</v>
      </c>
      <c r="D647" s="5" t="str">
        <f t="shared" ref="D647:D659" si="30">LEFT(C647,FIND("[",C647&amp;"[")-1)</f>
        <v>October 2018</v>
      </c>
      <c r="E647" s="1">
        <f t="shared" si="29"/>
        <v>2018</v>
      </c>
      <c r="G647" s="5" t="s">
        <v>8</v>
      </c>
      <c r="J647" s="1"/>
      <c r="M647" s="1"/>
      <c r="P647" s="5" t="s">
        <v>8</v>
      </c>
      <c r="AI647"/>
    </row>
    <row r="648" spans="1:35" ht="17" x14ac:dyDescent="0.2">
      <c r="A648" s="5" t="s">
        <v>1365</v>
      </c>
      <c r="B648" s="5">
        <v>1</v>
      </c>
      <c r="C648" s="5" t="s">
        <v>1366</v>
      </c>
      <c r="D648" s="5" t="str">
        <f t="shared" si="30"/>
        <v>July 2019</v>
      </c>
      <c r="E648" s="1">
        <f t="shared" si="29"/>
        <v>2019</v>
      </c>
      <c r="F648" s="5" t="s">
        <v>1338</v>
      </c>
      <c r="G648" s="5" t="s">
        <v>8</v>
      </c>
      <c r="J648" s="1"/>
      <c r="M648" s="1"/>
      <c r="P648" s="5" t="s">
        <v>8</v>
      </c>
      <c r="AI648"/>
    </row>
    <row r="649" spans="1:35" ht="17" x14ac:dyDescent="0.2">
      <c r="A649" s="5" t="s">
        <v>1367</v>
      </c>
      <c r="B649" s="5">
        <v>1</v>
      </c>
      <c r="C649" s="5" t="s">
        <v>1368</v>
      </c>
      <c r="D649" s="5" t="str">
        <f t="shared" si="30"/>
        <v>November 2015</v>
      </c>
      <c r="E649" s="1">
        <f t="shared" si="29"/>
        <v>2015</v>
      </c>
      <c r="F649" s="5" t="s">
        <v>478</v>
      </c>
      <c r="G649" s="5" t="s">
        <v>8</v>
      </c>
      <c r="J649" s="1"/>
      <c r="M649" s="1"/>
      <c r="P649" s="5" t="s">
        <v>8</v>
      </c>
      <c r="AI649"/>
    </row>
    <row r="650" spans="1:35" ht="17" x14ac:dyDescent="0.2">
      <c r="A650" s="5" t="s">
        <v>1381</v>
      </c>
      <c r="B650" s="5">
        <v>1</v>
      </c>
      <c r="C650" s="5" t="s">
        <v>1382</v>
      </c>
      <c r="D650" s="5" t="str">
        <f t="shared" si="30"/>
        <v>August 2015</v>
      </c>
      <c r="E650" s="1">
        <f t="shared" si="29"/>
        <v>2015</v>
      </c>
      <c r="F650" s="5" t="s">
        <v>1383</v>
      </c>
      <c r="G650" s="5" t="s">
        <v>8</v>
      </c>
      <c r="J650" s="1"/>
      <c r="M650" s="1"/>
      <c r="P650" s="5" t="s">
        <v>8</v>
      </c>
      <c r="AI650"/>
    </row>
    <row r="651" spans="1:35" ht="17" x14ac:dyDescent="0.2">
      <c r="A651" s="5" t="s">
        <v>1384</v>
      </c>
      <c r="B651" s="5">
        <v>1</v>
      </c>
      <c r="C651" s="5" t="s">
        <v>1385</v>
      </c>
      <c r="D651" s="5" t="str">
        <f t="shared" si="30"/>
        <v>May 2019</v>
      </c>
      <c r="E651" s="1">
        <f t="shared" si="29"/>
        <v>2019</v>
      </c>
      <c r="G651" s="5" t="s">
        <v>8</v>
      </c>
      <c r="J651" s="1"/>
      <c r="M651" s="1"/>
      <c r="P651" s="5" t="s">
        <v>8</v>
      </c>
      <c r="AI651"/>
    </row>
    <row r="652" spans="1:35" ht="17" x14ac:dyDescent="0.2">
      <c r="A652" s="5" t="s">
        <v>1410</v>
      </c>
      <c r="B652" s="5">
        <v>1</v>
      </c>
      <c r="C652" s="5" t="s">
        <v>1411</v>
      </c>
      <c r="D652" s="5" t="str">
        <f t="shared" si="30"/>
        <v>December 2021</v>
      </c>
      <c r="E652" s="1">
        <f t="shared" si="29"/>
        <v>2021</v>
      </c>
      <c r="F652" s="5" t="s">
        <v>136</v>
      </c>
      <c r="G652" s="5" t="s">
        <v>8</v>
      </c>
      <c r="J652" s="1"/>
      <c r="M652" s="1"/>
      <c r="P652" s="5" t="s">
        <v>8</v>
      </c>
      <c r="AI652"/>
    </row>
    <row r="653" spans="1:35" ht="17" x14ac:dyDescent="0.2">
      <c r="A653" s="5" t="s">
        <v>1418</v>
      </c>
      <c r="B653" s="5">
        <v>1</v>
      </c>
      <c r="C653" s="5" t="s">
        <v>1419</v>
      </c>
      <c r="D653" s="5" t="str">
        <f t="shared" si="30"/>
        <v>February 2022</v>
      </c>
      <c r="E653" s="1">
        <f t="shared" si="29"/>
        <v>2022</v>
      </c>
      <c r="F653" s="5" t="s">
        <v>136</v>
      </c>
      <c r="G653" s="5" t="s">
        <v>8</v>
      </c>
      <c r="J653" s="1"/>
      <c r="M653" s="1"/>
      <c r="P653" s="5" t="s">
        <v>8</v>
      </c>
      <c r="AI653"/>
    </row>
    <row r="654" spans="1:35" ht="17" x14ac:dyDescent="0.2">
      <c r="A654" s="5" t="s">
        <v>127</v>
      </c>
      <c r="B654" s="5">
        <v>9.5</v>
      </c>
      <c r="C654" s="5" t="s">
        <v>128</v>
      </c>
      <c r="D654" s="5" t="str">
        <f t="shared" si="30"/>
        <v>February 2021</v>
      </c>
      <c r="E654" s="1">
        <f t="shared" si="29"/>
        <v>2021</v>
      </c>
      <c r="F654" s="5" t="s">
        <v>129</v>
      </c>
      <c r="G654" s="5" t="s">
        <v>8</v>
      </c>
      <c r="J654" s="1"/>
      <c r="M654" s="1"/>
      <c r="P654" s="5" t="s">
        <v>8</v>
      </c>
      <c r="AI654"/>
    </row>
    <row r="655" spans="1:35" ht="17" x14ac:dyDescent="0.2">
      <c r="A655" s="5" t="s">
        <v>891</v>
      </c>
      <c r="B655" s="5">
        <v>1.5</v>
      </c>
      <c r="C655" s="5" t="s">
        <v>892</v>
      </c>
      <c r="D655" s="5" t="str">
        <f t="shared" si="30"/>
        <v>July 2021</v>
      </c>
      <c r="E655" s="1">
        <f t="shared" si="29"/>
        <v>2021</v>
      </c>
      <c r="F655" s="5" t="s">
        <v>22</v>
      </c>
      <c r="G655" s="5" t="s">
        <v>8</v>
      </c>
      <c r="J655" s="1"/>
      <c r="M655" s="1"/>
      <c r="P655" s="5" t="s">
        <v>8</v>
      </c>
      <c r="AI655"/>
    </row>
    <row r="656" spans="1:35" ht="17" x14ac:dyDescent="0.2">
      <c r="A656" s="5" t="s">
        <v>11</v>
      </c>
      <c r="B656" s="5">
        <v>50</v>
      </c>
      <c r="C656" s="5" t="s">
        <v>1435</v>
      </c>
      <c r="D656" s="5" t="str">
        <f t="shared" si="30"/>
        <v>March 2023</v>
      </c>
      <c r="E656" s="1">
        <f t="shared" si="29"/>
        <v>2023</v>
      </c>
      <c r="F656" s="5" t="s">
        <v>12</v>
      </c>
      <c r="G656" s="5" t="s">
        <v>8</v>
      </c>
      <c r="H656" s="5" t="s">
        <v>1503</v>
      </c>
      <c r="J656" s="1"/>
      <c r="M656" s="1"/>
      <c r="P656" s="5" t="s">
        <v>1502</v>
      </c>
      <c r="Q656" s="5" t="s">
        <v>1503</v>
      </c>
      <c r="AI656"/>
    </row>
    <row r="657" spans="1:35" ht="34" x14ac:dyDescent="0.2">
      <c r="A657" s="5" t="s">
        <v>661</v>
      </c>
      <c r="B657" s="5">
        <v>2</v>
      </c>
      <c r="C657" s="5" t="s">
        <v>662</v>
      </c>
      <c r="D657" s="5" t="str">
        <f t="shared" si="30"/>
        <v>October 2020</v>
      </c>
      <c r="E657" s="1">
        <f t="shared" si="29"/>
        <v>2020</v>
      </c>
      <c r="F657" s="5" t="s">
        <v>17</v>
      </c>
      <c r="G657" s="5" t="s">
        <v>8</v>
      </c>
      <c r="H657" s="5" t="s">
        <v>1496</v>
      </c>
      <c r="J657" s="1"/>
      <c r="M657" s="1"/>
      <c r="P657" s="5" t="s">
        <v>1502</v>
      </c>
      <c r="Q657" s="5" t="s">
        <v>1496</v>
      </c>
      <c r="AI657"/>
    </row>
    <row r="658" spans="1:35" ht="17" x14ac:dyDescent="0.2">
      <c r="A658" s="5" t="s">
        <v>1086</v>
      </c>
      <c r="B658" s="5">
        <v>1</v>
      </c>
      <c r="C658" s="5" t="s">
        <v>1087</v>
      </c>
      <c r="D658" s="5" t="str">
        <f t="shared" si="30"/>
        <v>March 2022</v>
      </c>
      <c r="E658" s="1">
        <f t="shared" si="29"/>
        <v>2022</v>
      </c>
      <c r="F658" s="5" t="s">
        <v>47</v>
      </c>
      <c r="G658" s="5" t="s">
        <v>8</v>
      </c>
      <c r="J658" s="1"/>
      <c r="M658" s="1"/>
      <c r="P658" s="5" t="s">
        <v>8</v>
      </c>
      <c r="Q658" s="5" t="s">
        <v>1506</v>
      </c>
      <c r="AI658"/>
    </row>
    <row r="659" spans="1:35" ht="17" x14ac:dyDescent="0.2">
      <c r="A659" s="5" t="s">
        <v>506</v>
      </c>
      <c r="B659" s="5">
        <v>3</v>
      </c>
      <c r="C659" s="5" t="s">
        <v>507</v>
      </c>
      <c r="D659" s="5" t="str">
        <f t="shared" si="30"/>
        <v>October 2021</v>
      </c>
      <c r="E659" s="1">
        <f t="shared" si="29"/>
        <v>2021</v>
      </c>
      <c r="F659" s="5" t="s">
        <v>25</v>
      </c>
      <c r="G659" s="5" t="s">
        <v>508</v>
      </c>
      <c r="J659" s="1"/>
      <c r="M659" s="1"/>
      <c r="P659" s="5" t="s">
        <v>508</v>
      </c>
      <c r="AI659"/>
    </row>
    <row r="660" spans="1:35" x14ac:dyDescent="0.2">
      <c r="F660" s="1"/>
      <c r="K660" s="1"/>
      <c r="M660" s="1"/>
      <c r="AI660"/>
    </row>
    <row r="661" spans="1:35" x14ac:dyDescent="0.2">
      <c r="F661" s="1"/>
      <c r="K661" s="1"/>
      <c r="M661" s="1"/>
      <c r="AI661"/>
    </row>
    <row r="662" spans="1:35" x14ac:dyDescent="0.2">
      <c r="AI662"/>
    </row>
    <row r="663" spans="1:35" x14ac:dyDescent="0.2">
      <c r="AI663"/>
    </row>
    <row r="664" spans="1:35" x14ac:dyDescent="0.2">
      <c r="AI664"/>
    </row>
    <row r="665" spans="1:35" x14ac:dyDescent="0.2">
      <c r="AI665"/>
    </row>
    <row r="666" spans="1:35" x14ac:dyDescent="0.2">
      <c r="AI666"/>
    </row>
    <row r="667" spans="1:35" x14ac:dyDescent="0.2">
      <c r="AI667"/>
    </row>
    <row r="668" spans="1:35" x14ac:dyDescent="0.2">
      <c r="AI668"/>
    </row>
    <row r="669" spans="1:35" x14ac:dyDescent="0.2">
      <c r="AI669"/>
    </row>
    <row r="670" spans="1:35" x14ac:dyDescent="0.2">
      <c r="AI670"/>
    </row>
    <row r="671" spans="1:35" x14ac:dyDescent="0.2">
      <c r="AI671"/>
    </row>
    <row r="672" spans="1:35" x14ac:dyDescent="0.2">
      <c r="AI672"/>
    </row>
    <row r="673" spans="35:35" x14ac:dyDescent="0.2">
      <c r="AI673"/>
    </row>
    <row r="674" spans="35:35" x14ac:dyDescent="0.2">
      <c r="AI674"/>
    </row>
    <row r="675" spans="35:35" x14ac:dyDescent="0.2">
      <c r="AI675"/>
    </row>
    <row r="676" spans="35:35" x14ac:dyDescent="0.2">
      <c r="AI676"/>
    </row>
    <row r="677" spans="35:35" x14ac:dyDescent="0.2">
      <c r="AI677"/>
    </row>
    <row r="678" spans="35:35" x14ac:dyDescent="0.2">
      <c r="AI678"/>
    </row>
    <row r="679" spans="35:35" x14ac:dyDescent="0.2">
      <c r="AI679"/>
    </row>
    <row r="680" spans="35:35" x14ac:dyDescent="0.2">
      <c r="AI680"/>
    </row>
    <row r="681" spans="35:35" x14ac:dyDescent="0.2">
      <c r="AI681"/>
    </row>
    <row r="682" spans="35:35" x14ac:dyDescent="0.2">
      <c r="AI682"/>
    </row>
    <row r="683" spans="35:35" x14ac:dyDescent="0.2">
      <c r="AI683"/>
    </row>
    <row r="684" spans="35:35" x14ac:dyDescent="0.2">
      <c r="AI684"/>
    </row>
    <row r="685" spans="35:35" x14ac:dyDescent="0.2">
      <c r="AI685"/>
    </row>
    <row r="686" spans="35:35" x14ac:dyDescent="0.2">
      <c r="AI686"/>
    </row>
    <row r="687" spans="35:35" x14ac:dyDescent="0.2">
      <c r="AI687"/>
    </row>
    <row r="688" spans="35:35" x14ac:dyDescent="0.2">
      <c r="AI688"/>
    </row>
    <row r="689" spans="35:35" x14ac:dyDescent="0.2">
      <c r="AI689"/>
    </row>
    <row r="690" spans="35:35" x14ac:dyDescent="0.2">
      <c r="AI690"/>
    </row>
    <row r="691" spans="35:35" x14ac:dyDescent="0.2">
      <c r="AI691"/>
    </row>
    <row r="692" spans="35:35" x14ac:dyDescent="0.2">
      <c r="AI692"/>
    </row>
    <row r="693" spans="35:35" x14ac:dyDescent="0.2">
      <c r="AI693"/>
    </row>
    <row r="694" spans="35:35" x14ac:dyDescent="0.2">
      <c r="AI694"/>
    </row>
    <row r="695" spans="35:35" x14ac:dyDescent="0.2">
      <c r="AI695"/>
    </row>
    <row r="696" spans="35:35" x14ac:dyDescent="0.2">
      <c r="AI696"/>
    </row>
    <row r="697" spans="35:35" x14ac:dyDescent="0.2">
      <c r="AI697"/>
    </row>
    <row r="698" spans="35:35" x14ac:dyDescent="0.2">
      <c r="AI698"/>
    </row>
    <row r="699" spans="35:35" x14ac:dyDescent="0.2">
      <c r="AI699"/>
    </row>
    <row r="700" spans="35:35" x14ac:dyDescent="0.2">
      <c r="AI700"/>
    </row>
    <row r="701" spans="35:35" x14ac:dyDescent="0.2">
      <c r="AI701"/>
    </row>
    <row r="702" spans="35:35" x14ac:dyDescent="0.2">
      <c r="AI702"/>
    </row>
    <row r="703" spans="35:35" x14ac:dyDescent="0.2">
      <c r="AI703"/>
    </row>
    <row r="704" spans="35:35" x14ac:dyDescent="0.2">
      <c r="AI704"/>
    </row>
    <row r="705" spans="35:35" x14ac:dyDescent="0.2">
      <c r="AI705"/>
    </row>
    <row r="706" spans="35:35" x14ac:dyDescent="0.2">
      <c r="AI706"/>
    </row>
    <row r="707" spans="35:35" x14ac:dyDescent="0.2">
      <c r="AI707"/>
    </row>
    <row r="708" spans="35:35" x14ac:dyDescent="0.2">
      <c r="AI708"/>
    </row>
    <row r="709" spans="35:35" x14ac:dyDescent="0.2">
      <c r="AI709"/>
    </row>
    <row r="710" spans="35:35" x14ac:dyDescent="0.2">
      <c r="AI710"/>
    </row>
    <row r="711" spans="35:35" x14ac:dyDescent="0.2">
      <c r="AI711"/>
    </row>
    <row r="712" spans="35:35" x14ac:dyDescent="0.2">
      <c r="AI712"/>
    </row>
    <row r="713" spans="35:35" x14ac:dyDescent="0.2">
      <c r="AI713"/>
    </row>
    <row r="714" spans="35:35" x14ac:dyDescent="0.2">
      <c r="AI714"/>
    </row>
    <row r="715" spans="35:35" x14ac:dyDescent="0.2">
      <c r="AI715"/>
    </row>
    <row r="716" spans="35:35" x14ac:dyDescent="0.2">
      <c r="AI716"/>
    </row>
    <row r="717" spans="35:35" x14ac:dyDescent="0.2">
      <c r="AI717"/>
    </row>
    <row r="718" spans="35:35" x14ac:dyDescent="0.2">
      <c r="AI718"/>
    </row>
    <row r="719" spans="35:35" x14ac:dyDescent="0.2">
      <c r="AI719"/>
    </row>
    <row r="720" spans="35:35" x14ac:dyDescent="0.2">
      <c r="AI720"/>
    </row>
    <row r="721" spans="35:35" x14ac:dyDescent="0.2">
      <c r="AI721"/>
    </row>
    <row r="722" spans="35:35" x14ac:dyDescent="0.2">
      <c r="AI722"/>
    </row>
    <row r="723" spans="35:35" x14ac:dyDescent="0.2">
      <c r="AI723"/>
    </row>
    <row r="724" spans="35:35" x14ac:dyDescent="0.2">
      <c r="AI724"/>
    </row>
    <row r="725" spans="35:35" x14ac:dyDescent="0.2">
      <c r="AI725"/>
    </row>
    <row r="726" spans="35:35" x14ac:dyDescent="0.2">
      <c r="AI726"/>
    </row>
    <row r="727" spans="35:35" x14ac:dyDescent="0.2">
      <c r="AI727"/>
    </row>
    <row r="728" spans="35:35" x14ac:dyDescent="0.2">
      <c r="AI728"/>
    </row>
    <row r="729" spans="35:35" x14ac:dyDescent="0.2">
      <c r="AI729"/>
    </row>
    <row r="730" spans="35:35" x14ac:dyDescent="0.2">
      <c r="AI730"/>
    </row>
    <row r="731" spans="35:35" x14ac:dyDescent="0.2">
      <c r="AI731"/>
    </row>
    <row r="732" spans="35:35" x14ac:dyDescent="0.2">
      <c r="AI732"/>
    </row>
    <row r="733" spans="35:35" x14ac:dyDescent="0.2">
      <c r="AI733"/>
    </row>
    <row r="734" spans="35:35" x14ac:dyDescent="0.2">
      <c r="AI734"/>
    </row>
    <row r="735" spans="35:35" x14ac:dyDescent="0.2">
      <c r="AI735"/>
    </row>
    <row r="736" spans="35:35" x14ac:dyDescent="0.2">
      <c r="AI736"/>
    </row>
    <row r="737" spans="35:35" x14ac:dyDescent="0.2">
      <c r="AI737"/>
    </row>
    <row r="738" spans="35:35" x14ac:dyDescent="0.2">
      <c r="AI738"/>
    </row>
    <row r="739" spans="35:35" x14ac:dyDescent="0.2">
      <c r="AI739"/>
    </row>
    <row r="740" spans="35:35" x14ac:dyDescent="0.2">
      <c r="AI740"/>
    </row>
    <row r="741" spans="35:35" x14ac:dyDescent="0.2">
      <c r="AI741"/>
    </row>
    <row r="742" spans="35:35" x14ac:dyDescent="0.2">
      <c r="AI742"/>
    </row>
    <row r="743" spans="35:35" x14ac:dyDescent="0.2">
      <c r="AI743"/>
    </row>
    <row r="744" spans="35:35" x14ac:dyDescent="0.2">
      <c r="AI744"/>
    </row>
    <row r="745" spans="35:35" x14ac:dyDescent="0.2">
      <c r="AI745"/>
    </row>
    <row r="746" spans="35:35" x14ac:dyDescent="0.2">
      <c r="AI746"/>
    </row>
    <row r="747" spans="35:35" x14ac:dyDescent="0.2">
      <c r="AI747"/>
    </row>
    <row r="748" spans="35:35" x14ac:dyDescent="0.2">
      <c r="AI748"/>
    </row>
    <row r="749" spans="35:35" x14ac:dyDescent="0.2">
      <c r="AI749"/>
    </row>
    <row r="750" spans="35:35" x14ac:dyDescent="0.2">
      <c r="AI750"/>
    </row>
    <row r="751" spans="35:35" x14ac:dyDescent="0.2">
      <c r="AI751"/>
    </row>
    <row r="752" spans="35:35" x14ac:dyDescent="0.2">
      <c r="AI752"/>
    </row>
    <row r="753" spans="35:35" x14ac:dyDescent="0.2">
      <c r="AI753"/>
    </row>
    <row r="754" spans="35:35" x14ac:dyDescent="0.2">
      <c r="AI754"/>
    </row>
    <row r="755" spans="35:35" x14ac:dyDescent="0.2">
      <c r="AI755"/>
    </row>
    <row r="756" spans="35:35" x14ac:dyDescent="0.2">
      <c r="AI756"/>
    </row>
    <row r="757" spans="35:35" x14ac:dyDescent="0.2">
      <c r="AI757"/>
    </row>
    <row r="758" spans="35:35" x14ac:dyDescent="0.2">
      <c r="AI758"/>
    </row>
    <row r="759" spans="35:35" x14ac:dyDescent="0.2">
      <c r="AI759"/>
    </row>
    <row r="760" spans="35:35" x14ac:dyDescent="0.2">
      <c r="AI760"/>
    </row>
    <row r="761" spans="35:35" x14ac:dyDescent="0.2">
      <c r="AI761"/>
    </row>
    <row r="762" spans="35:35" x14ac:dyDescent="0.2">
      <c r="AI762"/>
    </row>
    <row r="763" spans="35:35" x14ac:dyDescent="0.2">
      <c r="AI763"/>
    </row>
    <row r="764" spans="35:35" x14ac:dyDescent="0.2">
      <c r="AI764"/>
    </row>
    <row r="765" spans="35:35" x14ac:dyDescent="0.2">
      <c r="AI765"/>
    </row>
    <row r="766" spans="35:35" x14ac:dyDescent="0.2">
      <c r="AI766"/>
    </row>
    <row r="767" spans="35:35" x14ac:dyDescent="0.2">
      <c r="AI767"/>
    </row>
    <row r="768" spans="35:35" x14ac:dyDescent="0.2">
      <c r="AI768"/>
    </row>
    <row r="769" spans="35:35" x14ac:dyDescent="0.2">
      <c r="AI769"/>
    </row>
    <row r="770" spans="35:35" x14ac:dyDescent="0.2">
      <c r="AI770"/>
    </row>
    <row r="771" spans="35:35" x14ac:dyDescent="0.2">
      <c r="AI771"/>
    </row>
    <row r="772" spans="35:35" x14ac:dyDescent="0.2">
      <c r="AI772"/>
    </row>
    <row r="773" spans="35:35" x14ac:dyDescent="0.2">
      <c r="AI773"/>
    </row>
    <row r="774" spans="35:35" x14ac:dyDescent="0.2">
      <c r="AI774"/>
    </row>
    <row r="775" spans="35:35" x14ac:dyDescent="0.2">
      <c r="AI775"/>
    </row>
    <row r="776" spans="35:35" x14ac:dyDescent="0.2">
      <c r="AI776"/>
    </row>
    <row r="777" spans="35:35" x14ac:dyDescent="0.2">
      <c r="AI777"/>
    </row>
    <row r="778" spans="35:35" x14ac:dyDescent="0.2">
      <c r="AI778"/>
    </row>
    <row r="779" spans="35:35" x14ac:dyDescent="0.2">
      <c r="AI779"/>
    </row>
    <row r="780" spans="35:35" x14ac:dyDescent="0.2">
      <c r="AI780"/>
    </row>
    <row r="781" spans="35:35" x14ac:dyDescent="0.2">
      <c r="AI781"/>
    </row>
    <row r="782" spans="35:35" x14ac:dyDescent="0.2">
      <c r="AI782"/>
    </row>
    <row r="783" spans="35:35" x14ac:dyDescent="0.2">
      <c r="AI783"/>
    </row>
    <row r="784" spans="35:35" x14ac:dyDescent="0.2">
      <c r="AI784"/>
    </row>
    <row r="785" spans="35:35" x14ac:dyDescent="0.2">
      <c r="AI785"/>
    </row>
    <row r="786" spans="35:35" x14ac:dyDescent="0.2">
      <c r="AI786"/>
    </row>
    <row r="787" spans="35:35" x14ac:dyDescent="0.2">
      <c r="AI787"/>
    </row>
    <row r="788" spans="35:35" x14ac:dyDescent="0.2">
      <c r="AI788"/>
    </row>
    <row r="789" spans="35:35" x14ac:dyDescent="0.2">
      <c r="AI789"/>
    </row>
    <row r="790" spans="35:35" x14ac:dyDescent="0.2">
      <c r="AI790"/>
    </row>
    <row r="791" spans="35:35" x14ac:dyDescent="0.2">
      <c r="AI791"/>
    </row>
    <row r="792" spans="35:35" x14ac:dyDescent="0.2">
      <c r="AI792"/>
    </row>
    <row r="793" spans="35:35" x14ac:dyDescent="0.2">
      <c r="AI793"/>
    </row>
    <row r="794" spans="35:35" x14ac:dyDescent="0.2">
      <c r="AI794"/>
    </row>
    <row r="795" spans="35:35" x14ac:dyDescent="0.2">
      <c r="AI795"/>
    </row>
    <row r="796" spans="35:35" x14ac:dyDescent="0.2">
      <c r="AI796"/>
    </row>
    <row r="797" spans="35:35" x14ac:dyDescent="0.2">
      <c r="AI797"/>
    </row>
    <row r="798" spans="35:35" x14ac:dyDescent="0.2">
      <c r="AI798"/>
    </row>
    <row r="799" spans="35:35" x14ac:dyDescent="0.2">
      <c r="AI799"/>
    </row>
    <row r="800" spans="35:35" x14ac:dyDescent="0.2">
      <c r="AI800"/>
    </row>
    <row r="801" spans="35:35" x14ac:dyDescent="0.2">
      <c r="AI801"/>
    </row>
    <row r="802" spans="35:35" x14ac:dyDescent="0.2">
      <c r="AI802"/>
    </row>
    <row r="803" spans="35:35" x14ac:dyDescent="0.2">
      <c r="AI803"/>
    </row>
    <row r="804" spans="35:35" x14ac:dyDescent="0.2">
      <c r="AI804"/>
    </row>
    <row r="805" spans="35:35" x14ac:dyDescent="0.2">
      <c r="AI805"/>
    </row>
    <row r="806" spans="35:35" x14ac:dyDescent="0.2">
      <c r="AI806"/>
    </row>
    <row r="807" spans="35:35" x14ac:dyDescent="0.2">
      <c r="AI807"/>
    </row>
    <row r="808" spans="35:35" x14ac:dyDescent="0.2">
      <c r="AI808"/>
    </row>
    <row r="809" spans="35:35" x14ac:dyDescent="0.2">
      <c r="AI809"/>
    </row>
    <row r="810" spans="35:35" x14ac:dyDescent="0.2">
      <c r="AI810"/>
    </row>
    <row r="811" spans="35:35" x14ac:dyDescent="0.2">
      <c r="AI811"/>
    </row>
    <row r="812" spans="35:35" x14ac:dyDescent="0.2">
      <c r="AI812"/>
    </row>
    <row r="813" spans="35:35" x14ac:dyDescent="0.2">
      <c r="AI813"/>
    </row>
    <row r="814" spans="35:35" x14ac:dyDescent="0.2">
      <c r="AI814"/>
    </row>
    <row r="815" spans="35:35" x14ac:dyDescent="0.2">
      <c r="AI815"/>
    </row>
    <row r="816" spans="35:35" x14ac:dyDescent="0.2">
      <c r="AI816"/>
    </row>
    <row r="817" spans="35:35" x14ac:dyDescent="0.2">
      <c r="AI817"/>
    </row>
    <row r="818" spans="35:35" x14ac:dyDescent="0.2">
      <c r="AI818"/>
    </row>
    <row r="819" spans="35:35" x14ac:dyDescent="0.2">
      <c r="AI819"/>
    </row>
    <row r="820" spans="35:35" x14ac:dyDescent="0.2">
      <c r="AI820"/>
    </row>
    <row r="821" spans="35:35" x14ac:dyDescent="0.2">
      <c r="AI821"/>
    </row>
    <row r="822" spans="35:35" x14ac:dyDescent="0.2">
      <c r="AI822"/>
    </row>
    <row r="823" spans="35:35" x14ac:dyDescent="0.2">
      <c r="AI823"/>
    </row>
    <row r="824" spans="35:35" x14ac:dyDescent="0.2">
      <c r="AI824"/>
    </row>
    <row r="825" spans="35:35" x14ac:dyDescent="0.2">
      <c r="AI825"/>
    </row>
    <row r="826" spans="35:35" x14ac:dyDescent="0.2">
      <c r="AI826"/>
    </row>
    <row r="827" spans="35:35" x14ac:dyDescent="0.2">
      <c r="AI827"/>
    </row>
    <row r="828" spans="35:35" x14ac:dyDescent="0.2">
      <c r="AI828"/>
    </row>
    <row r="829" spans="35:35" x14ac:dyDescent="0.2">
      <c r="AI829"/>
    </row>
    <row r="830" spans="35:35" x14ac:dyDescent="0.2">
      <c r="AI830"/>
    </row>
    <row r="831" spans="35:35" x14ac:dyDescent="0.2">
      <c r="AI831"/>
    </row>
    <row r="832" spans="35:35" x14ac:dyDescent="0.2">
      <c r="AI832"/>
    </row>
    <row r="833" spans="35:35" x14ac:dyDescent="0.2">
      <c r="AI833"/>
    </row>
    <row r="834" spans="35:35" x14ac:dyDescent="0.2">
      <c r="AI834"/>
    </row>
    <row r="835" spans="35:35" x14ac:dyDescent="0.2">
      <c r="AI835"/>
    </row>
    <row r="836" spans="35:35" x14ac:dyDescent="0.2">
      <c r="AI836"/>
    </row>
    <row r="837" spans="35:35" x14ac:dyDescent="0.2">
      <c r="AI837"/>
    </row>
    <row r="838" spans="35:35" x14ac:dyDescent="0.2">
      <c r="AI838"/>
    </row>
    <row r="839" spans="35:35" x14ac:dyDescent="0.2">
      <c r="AI839"/>
    </row>
    <row r="840" spans="35:35" x14ac:dyDescent="0.2">
      <c r="AI840"/>
    </row>
    <row r="841" spans="35:35" x14ac:dyDescent="0.2">
      <c r="AI841"/>
    </row>
    <row r="842" spans="35:35" x14ac:dyDescent="0.2">
      <c r="AI842"/>
    </row>
    <row r="843" spans="35:35" x14ac:dyDescent="0.2">
      <c r="AI843"/>
    </row>
    <row r="844" spans="35:35" x14ac:dyDescent="0.2">
      <c r="AI844"/>
    </row>
    <row r="845" spans="35:35" x14ac:dyDescent="0.2">
      <c r="AI845"/>
    </row>
    <row r="846" spans="35:35" x14ac:dyDescent="0.2">
      <c r="AI846"/>
    </row>
    <row r="847" spans="35:35" x14ac:dyDescent="0.2">
      <c r="AI847"/>
    </row>
    <row r="848" spans="35:35" x14ac:dyDescent="0.2">
      <c r="AI848"/>
    </row>
    <row r="849" spans="35:35" x14ac:dyDescent="0.2">
      <c r="AI849"/>
    </row>
    <row r="850" spans="35:35" x14ac:dyDescent="0.2">
      <c r="AI850"/>
    </row>
    <row r="851" spans="35:35" x14ac:dyDescent="0.2">
      <c r="AI851"/>
    </row>
    <row r="852" spans="35:35" x14ac:dyDescent="0.2">
      <c r="AI852"/>
    </row>
    <row r="853" spans="35:35" x14ac:dyDescent="0.2">
      <c r="AI853"/>
    </row>
    <row r="854" spans="35:35" x14ac:dyDescent="0.2">
      <c r="AI854"/>
    </row>
    <row r="855" spans="35:35" x14ac:dyDescent="0.2">
      <c r="AI855"/>
    </row>
    <row r="856" spans="35:35" x14ac:dyDescent="0.2">
      <c r="AI856"/>
    </row>
    <row r="857" spans="35:35" x14ac:dyDescent="0.2">
      <c r="AI857"/>
    </row>
    <row r="858" spans="35:35" x14ac:dyDescent="0.2">
      <c r="AI858"/>
    </row>
    <row r="859" spans="35:35" x14ac:dyDescent="0.2">
      <c r="AI859"/>
    </row>
    <row r="860" spans="35:35" x14ac:dyDescent="0.2">
      <c r="AI860"/>
    </row>
    <row r="861" spans="35:35" x14ac:dyDescent="0.2">
      <c r="AI861"/>
    </row>
    <row r="862" spans="35:35" x14ac:dyDescent="0.2">
      <c r="AI862"/>
    </row>
    <row r="863" spans="35:35" x14ac:dyDescent="0.2">
      <c r="AI863"/>
    </row>
    <row r="864" spans="35:35" x14ac:dyDescent="0.2">
      <c r="AI864"/>
    </row>
    <row r="865" spans="35:35" x14ac:dyDescent="0.2">
      <c r="AI865"/>
    </row>
    <row r="866" spans="35:35" x14ac:dyDescent="0.2">
      <c r="AI866"/>
    </row>
    <row r="867" spans="35:35" x14ac:dyDescent="0.2">
      <c r="AI867"/>
    </row>
    <row r="868" spans="35:35" x14ac:dyDescent="0.2">
      <c r="AI868"/>
    </row>
    <row r="869" spans="35:35" x14ac:dyDescent="0.2">
      <c r="AI869"/>
    </row>
    <row r="870" spans="35:35" x14ac:dyDescent="0.2">
      <c r="AI870"/>
    </row>
    <row r="871" spans="35:35" x14ac:dyDescent="0.2">
      <c r="AI871"/>
    </row>
    <row r="872" spans="35:35" x14ac:dyDescent="0.2">
      <c r="AI872"/>
    </row>
    <row r="873" spans="35:35" x14ac:dyDescent="0.2">
      <c r="AI873"/>
    </row>
    <row r="874" spans="35:35" x14ac:dyDescent="0.2">
      <c r="AI874"/>
    </row>
    <row r="875" spans="35:35" x14ac:dyDescent="0.2">
      <c r="AI875"/>
    </row>
    <row r="876" spans="35:35" x14ac:dyDescent="0.2">
      <c r="AI876"/>
    </row>
    <row r="877" spans="35:35" x14ac:dyDescent="0.2">
      <c r="AI877"/>
    </row>
    <row r="878" spans="35:35" x14ac:dyDescent="0.2">
      <c r="AI878"/>
    </row>
    <row r="879" spans="35:35" x14ac:dyDescent="0.2">
      <c r="AI879"/>
    </row>
    <row r="880" spans="35:35" x14ac:dyDescent="0.2">
      <c r="AI880"/>
    </row>
    <row r="881" spans="35:35" x14ac:dyDescent="0.2">
      <c r="AI881"/>
    </row>
    <row r="882" spans="35:35" x14ac:dyDescent="0.2">
      <c r="AI882"/>
    </row>
    <row r="883" spans="35:35" x14ac:dyDescent="0.2">
      <c r="AI883"/>
    </row>
    <row r="884" spans="35:35" x14ac:dyDescent="0.2">
      <c r="AI884"/>
    </row>
    <row r="885" spans="35:35" x14ac:dyDescent="0.2">
      <c r="AI885"/>
    </row>
    <row r="886" spans="35:35" x14ac:dyDescent="0.2">
      <c r="AI886"/>
    </row>
    <row r="887" spans="35:35" x14ac:dyDescent="0.2">
      <c r="AI887"/>
    </row>
    <row r="888" spans="35:35" x14ac:dyDescent="0.2">
      <c r="AI888"/>
    </row>
    <row r="889" spans="35:35" x14ac:dyDescent="0.2">
      <c r="AI889"/>
    </row>
    <row r="890" spans="35:35" x14ac:dyDescent="0.2">
      <c r="AI890"/>
    </row>
    <row r="891" spans="35:35" x14ac:dyDescent="0.2">
      <c r="AI891"/>
    </row>
    <row r="892" spans="35:35" x14ac:dyDescent="0.2">
      <c r="AI892"/>
    </row>
    <row r="893" spans="35:35" x14ac:dyDescent="0.2">
      <c r="AI893"/>
    </row>
    <row r="894" spans="35:35" x14ac:dyDescent="0.2">
      <c r="AI894"/>
    </row>
    <row r="895" spans="35:35" x14ac:dyDescent="0.2">
      <c r="AI895"/>
    </row>
    <row r="896" spans="35:35" x14ac:dyDescent="0.2">
      <c r="AI896"/>
    </row>
    <row r="897" spans="35:35" x14ac:dyDescent="0.2">
      <c r="AI897"/>
    </row>
    <row r="898" spans="35:35" x14ac:dyDescent="0.2">
      <c r="AI898"/>
    </row>
    <row r="899" spans="35:35" x14ac:dyDescent="0.2">
      <c r="AI899"/>
    </row>
    <row r="900" spans="35:35" x14ac:dyDescent="0.2">
      <c r="AI900"/>
    </row>
    <row r="901" spans="35:35" x14ac:dyDescent="0.2">
      <c r="AI901"/>
    </row>
    <row r="902" spans="35:35" x14ac:dyDescent="0.2">
      <c r="AI902"/>
    </row>
    <row r="903" spans="35:35" x14ac:dyDescent="0.2">
      <c r="AI903"/>
    </row>
    <row r="904" spans="35:35" x14ac:dyDescent="0.2">
      <c r="AI904"/>
    </row>
    <row r="905" spans="35:35" x14ac:dyDescent="0.2">
      <c r="AI905"/>
    </row>
    <row r="906" spans="35:35" x14ac:dyDescent="0.2">
      <c r="AI906"/>
    </row>
    <row r="907" spans="35:35" x14ac:dyDescent="0.2">
      <c r="AI907"/>
    </row>
    <row r="908" spans="35:35" x14ac:dyDescent="0.2">
      <c r="AI908"/>
    </row>
    <row r="909" spans="35:35" x14ac:dyDescent="0.2">
      <c r="AI909"/>
    </row>
    <row r="910" spans="35:35" x14ac:dyDescent="0.2">
      <c r="AI910"/>
    </row>
    <row r="911" spans="35:35" x14ac:dyDescent="0.2">
      <c r="AI911"/>
    </row>
    <row r="912" spans="35:35" x14ac:dyDescent="0.2">
      <c r="AI912"/>
    </row>
    <row r="913" spans="35:35" x14ac:dyDescent="0.2">
      <c r="AI913"/>
    </row>
    <row r="914" spans="35:35" x14ac:dyDescent="0.2">
      <c r="AI914"/>
    </row>
    <row r="915" spans="35:35" x14ac:dyDescent="0.2">
      <c r="AI915"/>
    </row>
    <row r="916" spans="35:35" x14ac:dyDescent="0.2">
      <c r="AI916"/>
    </row>
    <row r="917" spans="35:35" x14ac:dyDescent="0.2">
      <c r="AI917"/>
    </row>
    <row r="918" spans="35:35" x14ac:dyDescent="0.2">
      <c r="AI918"/>
    </row>
    <row r="919" spans="35:35" x14ac:dyDescent="0.2">
      <c r="AI919"/>
    </row>
    <row r="920" spans="35:35" x14ac:dyDescent="0.2">
      <c r="AI920"/>
    </row>
    <row r="921" spans="35:35" x14ac:dyDescent="0.2">
      <c r="AI921"/>
    </row>
    <row r="922" spans="35:35" x14ac:dyDescent="0.2">
      <c r="AI922"/>
    </row>
    <row r="923" spans="35:35" x14ac:dyDescent="0.2">
      <c r="AI923"/>
    </row>
    <row r="924" spans="35:35" x14ac:dyDescent="0.2">
      <c r="AI924"/>
    </row>
    <row r="925" spans="35:35" x14ac:dyDescent="0.2">
      <c r="AI925"/>
    </row>
    <row r="926" spans="35:35" x14ac:dyDescent="0.2">
      <c r="AI926"/>
    </row>
    <row r="927" spans="35:35" x14ac:dyDescent="0.2">
      <c r="AI927"/>
    </row>
    <row r="928" spans="35:35" x14ac:dyDescent="0.2">
      <c r="AI928"/>
    </row>
    <row r="929" spans="35:35" x14ac:dyDescent="0.2">
      <c r="AI929"/>
    </row>
    <row r="930" spans="35:35" x14ac:dyDescent="0.2">
      <c r="AI930"/>
    </row>
    <row r="931" spans="35:35" x14ac:dyDescent="0.2">
      <c r="AI931"/>
    </row>
    <row r="932" spans="35:35" x14ac:dyDescent="0.2">
      <c r="AI932"/>
    </row>
    <row r="933" spans="35:35" x14ac:dyDescent="0.2">
      <c r="AI933"/>
    </row>
    <row r="934" spans="35:35" x14ac:dyDescent="0.2">
      <c r="AI934"/>
    </row>
    <row r="935" spans="35:35" x14ac:dyDescent="0.2">
      <c r="AI935"/>
    </row>
    <row r="936" spans="35:35" x14ac:dyDescent="0.2">
      <c r="AI936"/>
    </row>
    <row r="937" spans="35:35" x14ac:dyDescent="0.2">
      <c r="AI937"/>
    </row>
    <row r="938" spans="35:35" x14ac:dyDescent="0.2">
      <c r="AI938"/>
    </row>
    <row r="939" spans="35:35" x14ac:dyDescent="0.2">
      <c r="AI939"/>
    </row>
    <row r="940" spans="35:35" x14ac:dyDescent="0.2">
      <c r="AI940"/>
    </row>
    <row r="941" spans="35:35" x14ac:dyDescent="0.2">
      <c r="AI941"/>
    </row>
    <row r="942" spans="35:35" x14ac:dyDescent="0.2">
      <c r="AI942"/>
    </row>
    <row r="943" spans="35:35" x14ac:dyDescent="0.2">
      <c r="AI943"/>
    </row>
    <row r="944" spans="35:35" x14ac:dyDescent="0.2">
      <c r="AI944"/>
    </row>
    <row r="945" spans="35:35" x14ac:dyDescent="0.2">
      <c r="AI945"/>
    </row>
    <row r="946" spans="35:35" x14ac:dyDescent="0.2">
      <c r="AI946"/>
    </row>
    <row r="947" spans="35:35" x14ac:dyDescent="0.2">
      <c r="AI947"/>
    </row>
    <row r="948" spans="35:35" x14ac:dyDescent="0.2">
      <c r="AI948"/>
    </row>
    <row r="949" spans="35:35" x14ac:dyDescent="0.2">
      <c r="AI949"/>
    </row>
    <row r="950" spans="35:35" x14ac:dyDescent="0.2">
      <c r="AI950"/>
    </row>
    <row r="951" spans="35:35" x14ac:dyDescent="0.2">
      <c r="AI951"/>
    </row>
    <row r="952" spans="35:35" x14ac:dyDescent="0.2">
      <c r="AI952"/>
    </row>
    <row r="953" spans="35:35" x14ac:dyDescent="0.2">
      <c r="AI953"/>
    </row>
    <row r="954" spans="35:35" x14ac:dyDescent="0.2">
      <c r="AI954"/>
    </row>
    <row r="955" spans="35:35" x14ac:dyDescent="0.2">
      <c r="AI955"/>
    </row>
    <row r="956" spans="35:35" x14ac:dyDescent="0.2">
      <c r="AI956"/>
    </row>
    <row r="957" spans="35:35" x14ac:dyDescent="0.2">
      <c r="AI957"/>
    </row>
    <row r="958" spans="35:35" x14ac:dyDescent="0.2">
      <c r="AI958"/>
    </row>
    <row r="959" spans="35:35" x14ac:dyDescent="0.2">
      <c r="AI959"/>
    </row>
    <row r="960" spans="35:35" x14ac:dyDescent="0.2">
      <c r="AI960"/>
    </row>
    <row r="961" spans="35:35" x14ac:dyDescent="0.2">
      <c r="AI961"/>
    </row>
    <row r="962" spans="35:35" x14ac:dyDescent="0.2">
      <c r="AI962"/>
    </row>
    <row r="963" spans="35:35" x14ac:dyDescent="0.2">
      <c r="AI963"/>
    </row>
    <row r="964" spans="35:35" x14ac:dyDescent="0.2">
      <c r="AI964"/>
    </row>
    <row r="965" spans="35:35" x14ac:dyDescent="0.2">
      <c r="AI965"/>
    </row>
    <row r="966" spans="35:35" x14ac:dyDescent="0.2">
      <c r="AI966"/>
    </row>
    <row r="967" spans="35:35" x14ac:dyDescent="0.2">
      <c r="AI967"/>
    </row>
    <row r="968" spans="35:35" x14ac:dyDescent="0.2">
      <c r="AI968"/>
    </row>
    <row r="969" spans="35:35" x14ac:dyDescent="0.2">
      <c r="AI969"/>
    </row>
    <row r="970" spans="35:35" x14ac:dyDescent="0.2">
      <c r="AI970"/>
    </row>
    <row r="971" spans="35:35" x14ac:dyDescent="0.2">
      <c r="AI971"/>
    </row>
    <row r="972" spans="35:35" x14ac:dyDescent="0.2">
      <c r="AI972"/>
    </row>
    <row r="973" spans="35:35" x14ac:dyDescent="0.2">
      <c r="AI973"/>
    </row>
    <row r="974" spans="35:35" x14ac:dyDescent="0.2">
      <c r="AI974"/>
    </row>
    <row r="975" spans="35:35" x14ac:dyDescent="0.2">
      <c r="AI975"/>
    </row>
    <row r="976" spans="35:35" x14ac:dyDescent="0.2">
      <c r="AI976"/>
    </row>
    <row r="977" spans="35:35" x14ac:dyDescent="0.2">
      <c r="AI977"/>
    </row>
    <row r="978" spans="35:35" x14ac:dyDescent="0.2">
      <c r="AI978"/>
    </row>
    <row r="979" spans="35:35" x14ac:dyDescent="0.2">
      <c r="AI979"/>
    </row>
    <row r="980" spans="35:35" x14ac:dyDescent="0.2">
      <c r="AI980"/>
    </row>
    <row r="981" spans="35:35" x14ac:dyDescent="0.2">
      <c r="AI981"/>
    </row>
    <row r="982" spans="35:35" x14ac:dyDescent="0.2">
      <c r="AI982"/>
    </row>
    <row r="983" spans="35:35" x14ac:dyDescent="0.2">
      <c r="AI983"/>
    </row>
    <row r="984" spans="35:35" x14ac:dyDescent="0.2">
      <c r="AI984"/>
    </row>
    <row r="985" spans="35:35" x14ac:dyDescent="0.2">
      <c r="AI985"/>
    </row>
    <row r="986" spans="35:35" x14ac:dyDescent="0.2">
      <c r="AI986"/>
    </row>
    <row r="987" spans="35:35" x14ac:dyDescent="0.2">
      <c r="AI987"/>
    </row>
    <row r="988" spans="35:35" x14ac:dyDescent="0.2">
      <c r="AI988"/>
    </row>
    <row r="989" spans="35:35" x14ac:dyDescent="0.2">
      <c r="AI989"/>
    </row>
    <row r="990" spans="35:35" x14ac:dyDescent="0.2">
      <c r="AI990"/>
    </row>
    <row r="991" spans="35:35" x14ac:dyDescent="0.2">
      <c r="AI991"/>
    </row>
    <row r="992" spans="35:35" x14ac:dyDescent="0.2">
      <c r="AI992"/>
    </row>
    <row r="993" spans="35:35" x14ac:dyDescent="0.2">
      <c r="AI993"/>
    </row>
    <row r="994" spans="35:35" x14ac:dyDescent="0.2">
      <c r="AI994"/>
    </row>
    <row r="995" spans="35:35" x14ac:dyDescent="0.2">
      <c r="AI995"/>
    </row>
    <row r="996" spans="35:35" x14ac:dyDescent="0.2">
      <c r="AI996"/>
    </row>
    <row r="997" spans="35:35" x14ac:dyDescent="0.2">
      <c r="AI997"/>
    </row>
    <row r="998" spans="35:35" x14ac:dyDescent="0.2">
      <c r="AI998"/>
    </row>
    <row r="999" spans="35:35" x14ac:dyDescent="0.2">
      <c r="AI999"/>
    </row>
    <row r="1000" spans="35:35" x14ac:dyDescent="0.2">
      <c r="AI1000"/>
    </row>
    <row r="1001" spans="35:35" x14ac:dyDescent="0.2">
      <c r="AI1001"/>
    </row>
    <row r="1002" spans="35:35" x14ac:dyDescent="0.2">
      <c r="AI1002"/>
    </row>
    <row r="1003" spans="35:35" x14ac:dyDescent="0.2">
      <c r="AI1003"/>
    </row>
    <row r="1004" spans="35:35" x14ac:dyDescent="0.2">
      <c r="AI1004"/>
    </row>
    <row r="1005" spans="35:35" x14ac:dyDescent="0.2">
      <c r="AI1005"/>
    </row>
    <row r="1006" spans="35:35" x14ac:dyDescent="0.2">
      <c r="AI1006"/>
    </row>
    <row r="1007" spans="35:35" x14ac:dyDescent="0.2">
      <c r="AI1007"/>
    </row>
    <row r="1008" spans="35:35" x14ac:dyDescent="0.2">
      <c r="AI1008"/>
    </row>
    <row r="1009" spans="35:35" x14ac:dyDescent="0.2">
      <c r="AI1009"/>
    </row>
    <row r="1010" spans="35:35" x14ac:dyDescent="0.2">
      <c r="AI1010"/>
    </row>
    <row r="1011" spans="35:35" x14ac:dyDescent="0.2">
      <c r="AI1011"/>
    </row>
    <row r="1012" spans="35:35" x14ac:dyDescent="0.2">
      <c r="AI1012"/>
    </row>
    <row r="1013" spans="35:35" x14ac:dyDescent="0.2">
      <c r="AI1013"/>
    </row>
    <row r="1014" spans="35:35" x14ac:dyDescent="0.2">
      <c r="AI1014"/>
    </row>
    <row r="1015" spans="35:35" x14ac:dyDescent="0.2">
      <c r="AI1015"/>
    </row>
    <row r="1016" spans="35:35" x14ac:dyDescent="0.2">
      <c r="AI1016"/>
    </row>
    <row r="1017" spans="35:35" x14ac:dyDescent="0.2">
      <c r="AI1017"/>
    </row>
    <row r="1018" spans="35:35" x14ac:dyDescent="0.2">
      <c r="AI1018"/>
    </row>
    <row r="1019" spans="35:35" x14ac:dyDescent="0.2">
      <c r="AI1019"/>
    </row>
    <row r="1020" spans="35:35" x14ac:dyDescent="0.2">
      <c r="AI1020"/>
    </row>
    <row r="1021" spans="35:35" x14ac:dyDescent="0.2">
      <c r="AI1021"/>
    </row>
    <row r="1022" spans="35:35" x14ac:dyDescent="0.2">
      <c r="AI1022"/>
    </row>
    <row r="1023" spans="35:35" x14ac:dyDescent="0.2">
      <c r="AI1023"/>
    </row>
    <row r="1024" spans="35:35" x14ac:dyDescent="0.2">
      <c r="AI1024"/>
    </row>
    <row r="1025" spans="35:35" x14ac:dyDescent="0.2">
      <c r="AI1025"/>
    </row>
    <row r="1026" spans="35:35" x14ac:dyDescent="0.2">
      <c r="AI1026"/>
    </row>
    <row r="1027" spans="35:35" x14ac:dyDescent="0.2">
      <c r="AI1027"/>
    </row>
    <row r="1028" spans="35:35" x14ac:dyDescent="0.2">
      <c r="AI1028"/>
    </row>
    <row r="1029" spans="35:35" x14ac:dyDescent="0.2">
      <c r="AI1029"/>
    </row>
    <row r="1030" spans="35:35" x14ac:dyDescent="0.2">
      <c r="AI1030"/>
    </row>
    <row r="1031" spans="35:35" x14ac:dyDescent="0.2">
      <c r="AI1031"/>
    </row>
    <row r="1032" spans="35:35" x14ac:dyDescent="0.2">
      <c r="AI1032"/>
    </row>
    <row r="1033" spans="35:35" x14ac:dyDescent="0.2">
      <c r="AI1033"/>
    </row>
    <row r="1034" spans="35:35" x14ac:dyDescent="0.2">
      <c r="AI1034"/>
    </row>
    <row r="1035" spans="35:35" x14ac:dyDescent="0.2">
      <c r="AI1035"/>
    </row>
    <row r="1036" spans="35:35" x14ac:dyDescent="0.2">
      <c r="AI1036"/>
    </row>
    <row r="1037" spans="35:35" x14ac:dyDescent="0.2">
      <c r="AI1037"/>
    </row>
    <row r="1038" spans="35:35" x14ac:dyDescent="0.2">
      <c r="AI1038"/>
    </row>
    <row r="1039" spans="35:35" x14ac:dyDescent="0.2">
      <c r="AI1039"/>
    </row>
    <row r="1040" spans="35:35" x14ac:dyDescent="0.2">
      <c r="AI1040"/>
    </row>
    <row r="1041" spans="35:35" x14ac:dyDescent="0.2">
      <c r="AI1041"/>
    </row>
    <row r="1042" spans="35:35" x14ac:dyDescent="0.2">
      <c r="AI1042"/>
    </row>
    <row r="1043" spans="35:35" x14ac:dyDescent="0.2">
      <c r="AI1043"/>
    </row>
    <row r="1044" spans="35:35" x14ac:dyDescent="0.2">
      <c r="AI1044"/>
    </row>
    <row r="1045" spans="35:35" x14ac:dyDescent="0.2">
      <c r="AI1045"/>
    </row>
    <row r="1046" spans="35:35" x14ac:dyDescent="0.2">
      <c r="AI1046"/>
    </row>
    <row r="1047" spans="35:35" x14ac:dyDescent="0.2">
      <c r="AI1047"/>
    </row>
    <row r="1048" spans="35:35" x14ac:dyDescent="0.2">
      <c r="AI1048"/>
    </row>
    <row r="1049" spans="35:35" x14ac:dyDescent="0.2">
      <c r="AI1049"/>
    </row>
    <row r="1050" spans="35:35" x14ac:dyDescent="0.2">
      <c r="AI1050"/>
    </row>
    <row r="1051" spans="35:35" x14ac:dyDescent="0.2">
      <c r="AI1051"/>
    </row>
    <row r="1052" spans="35:35" x14ac:dyDescent="0.2">
      <c r="AI1052"/>
    </row>
    <row r="1053" spans="35:35" x14ac:dyDescent="0.2">
      <c r="AI1053"/>
    </row>
    <row r="1054" spans="35:35" x14ac:dyDescent="0.2">
      <c r="AI1054"/>
    </row>
    <row r="1055" spans="35:35" x14ac:dyDescent="0.2">
      <c r="AI1055"/>
    </row>
    <row r="1056" spans="35:35" x14ac:dyDescent="0.2">
      <c r="AI1056"/>
    </row>
    <row r="1057" spans="35:35" x14ac:dyDescent="0.2">
      <c r="AI1057"/>
    </row>
    <row r="1058" spans="35:35" x14ac:dyDescent="0.2">
      <c r="AI1058"/>
    </row>
    <row r="1059" spans="35:35" x14ac:dyDescent="0.2">
      <c r="AI1059"/>
    </row>
    <row r="1060" spans="35:35" x14ac:dyDescent="0.2">
      <c r="AI1060"/>
    </row>
    <row r="1061" spans="35:35" x14ac:dyDescent="0.2">
      <c r="AI1061"/>
    </row>
    <row r="1062" spans="35:35" x14ac:dyDescent="0.2">
      <c r="AI1062"/>
    </row>
    <row r="1063" spans="35:35" x14ac:dyDescent="0.2">
      <c r="AI1063"/>
    </row>
    <row r="1064" spans="35:35" x14ac:dyDescent="0.2">
      <c r="AI1064"/>
    </row>
    <row r="1065" spans="35:35" x14ac:dyDescent="0.2">
      <c r="AI1065"/>
    </row>
    <row r="1066" spans="35:35" x14ac:dyDescent="0.2">
      <c r="AI1066"/>
    </row>
    <row r="1067" spans="35:35" x14ac:dyDescent="0.2">
      <c r="AI1067"/>
    </row>
    <row r="1068" spans="35:35" x14ac:dyDescent="0.2">
      <c r="AI1068"/>
    </row>
    <row r="1069" spans="35:35" x14ac:dyDescent="0.2">
      <c r="AI1069"/>
    </row>
    <row r="1070" spans="35:35" x14ac:dyDescent="0.2">
      <c r="AI1070"/>
    </row>
    <row r="1071" spans="35:35" x14ac:dyDescent="0.2">
      <c r="AI1071"/>
    </row>
    <row r="1072" spans="35:35" x14ac:dyDescent="0.2">
      <c r="AI1072"/>
    </row>
    <row r="1073" spans="35:37" x14ac:dyDescent="0.2">
      <c r="AI1073"/>
    </row>
    <row r="1074" spans="35:37" x14ac:dyDescent="0.2">
      <c r="AI1074"/>
    </row>
    <row r="1075" spans="35:37" x14ac:dyDescent="0.2">
      <c r="AI1075"/>
    </row>
    <row r="1076" spans="35:37" x14ac:dyDescent="0.2">
      <c r="AI1076"/>
    </row>
    <row r="1077" spans="35:37" x14ac:dyDescent="0.2">
      <c r="AI1077"/>
    </row>
    <row r="1078" spans="35:37" x14ac:dyDescent="0.2">
      <c r="AI1078"/>
    </row>
    <row r="1079" spans="35:37" x14ac:dyDescent="0.2">
      <c r="AI1079"/>
    </row>
    <row r="1080" spans="35:37" ht="17" x14ac:dyDescent="0.2">
      <c r="AI1080"/>
      <c r="AK1080" s="5" t="s">
        <v>1544</v>
      </c>
    </row>
    <row r="1081" spans="35:37" x14ac:dyDescent="0.2">
      <c r="AI1081"/>
    </row>
    <row r="1082" spans="35:37" x14ac:dyDescent="0.2">
      <c r="AI1082"/>
    </row>
    <row r="1083" spans="35:37" x14ac:dyDescent="0.2">
      <c r="AI1083"/>
    </row>
    <row r="1084" spans="35:37" x14ac:dyDescent="0.2">
      <c r="AI1084"/>
    </row>
    <row r="1085" spans="35:37" x14ac:dyDescent="0.2">
      <c r="AI1085"/>
    </row>
    <row r="1086" spans="35:37" x14ac:dyDescent="0.2">
      <c r="AI1086"/>
    </row>
    <row r="1087" spans="35:37" x14ac:dyDescent="0.2">
      <c r="AI1087"/>
    </row>
    <row r="1088" spans="35:37" x14ac:dyDescent="0.2">
      <c r="AI1088"/>
    </row>
    <row r="1089" spans="35:35" x14ac:dyDescent="0.2">
      <c r="AI1089"/>
    </row>
    <row r="1090" spans="35:35" x14ac:dyDescent="0.2">
      <c r="AI1090"/>
    </row>
    <row r="1091" spans="35:35" x14ac:dyDescent="0.2">
      <c r="AI1091"/>
    </row>
    <row r="1092" spans="35:35" x14ac:dyDescent="0.2">
      <c r="AI1092"/>
    </row>
    <row r="1093" spans="35:35" x14ac:dyDescent="0.2">
      <c r="AI1093"/>
    </row>
    <row r="1094" spans="35:35" x14ac:dyDescent="0.2">
      <c r="AI1094"/>
    </row>
    <row r="1095" spans="35:35" x14ac:dyDescent="0.2">
      <c r="AI1095"/>
    </row>
    <row r="1096" spans="35:35" x14ac:dyDescent="0.2">
      <c r="AI1096"/>
    </row>
    <row r="1097" spans="35:35" x14ac:dyDescent="0.2">
      <c r="AI1097"/>
    </row>
    <row r="1098" spans="35:35" x14ac:dyDescent="0.2">
      <c r="AI1098"/>
    </row>
    <row r="1099" spans="35:35" x14ac:dyDescent="0.2">
      <c r="AI1099"/>
    </row>
    <row r="1100" spans="35:35" x14ac:dyDescent="0.2">
      <c r="AI1100"/>
    </row>
    <row r="1101" spans="35:35" x14ac:dyDescent="0.2">
      <c r="AI1101"/>
    </row>
    <row r="1102" spans="35:35" x14ac:dyDescent="0.2">
      <c r="AI1102"/>
    </row>
    <row r="1103" spans="35:35" x14ac:dyDescent="0.2">
      <c r="AI1103"/>
    </row>
    <row r="1104" spans="35:35" x14ac:dyDescent="0.2">
      <c r="AI1104"/>
    </row>
    <row r="1105" spans="35:35" x14ac:dyDescent="0.2">
      <c r="AI1105"/>
    </row>
    <row r="1106" spans="35:35" x14ac:dyDescent="0.2">
      <c r="AI1106"/>
    </row>
    <row r="1107" spans="35:35" x14ac:dyDescent="0.2">
      <c r="AI1107"/>
    </row>
    <row r="1108" spans="35:35" x14ac:dyDescent="0.2">
      <c r="AI1108"/>
    </row>
    <row r="1109" spans="35:35" x14ac:dyDescent="0.2">
      <c r="AI1109"/>
    </row>
    <row r="1110" spans="35:35" x14ac:dyDescent="0.2">
      <c r="AI1110"/>
    </row>
    <row r="1111" spans="35:35" x14ac:dyDescent="0.2">
      <c r="AI1111"/>
    </row>
    <row r="1112" spans="35:35" x14ac:dyDescent="0.2">
      <c r="AI1112"/>
    </row>
    <row r="1113" spans="35:35" x14ac:dyDescent="0.2">
      <c r="AI1113"/>
    </row>
    <row r="1114" spans="35:35" x14ac:dyDescent="0.2">
      <c r="AI1114"/>
    </row>
    <row r="1115" spans="35:35" x14ac:dyDescent="0.2">
      <c r="AI1115"/>
    </row>
    <row r="1116" spans="35:35" x14ac:dyDescent="0.2">
      <c r="AI1116"/>
    </row>
    <row r="1117" spans="35:35" x14ac:dyDescent="0.2">
      <c r="AI1117"/>
    </row>
    <row r="1118" spans="35:35" x14ac:dyDescent="0.2">
      <c r="AI1118"/>
    </row>
    <row r="1119" spans="35:35" x14ac:dyDescent="0.2">
      <c r="AI1119"/>
    </row>
    <row r="1120" spans="35:35" x14ac:dyDescent="0.2">
      <c r="AI1120"/>
    </row>
    <row r="1121" spans="35:35" x14ac:dyDescent="0.2">
      <c r="AI1121"/>
    </row>
    <row r="1122" spans="35:35" x14ac:dyDescent="0.2">
      <c r="AI1122"/>
    </row>
    <row r="1123" spans="35:35" x14ac:dyDescent="0.2">
      <c r="AI1123"/>
    </row>
    <row r="1124" spans="35:35" x14ac:dyDescent="0.2">
      <c r="AI1124"/>
    </row>
    <row r="1125" spans="35:35" x14ac:dyDescent="0.2">
      <c r="AI1125"/>
    </row>
    <row r="1126" spans="35:35" x14ac:dyDescent="0.2">
      <c r="AI1126"/>
    </row>
    <row r="1127" spans="35:35" x14ac:dyDescent="0.2">
      <c r="AI1127"/>
    </row>
    <row r="1128" spans="35:35" x14ac:dyDescent="0.2">
      <c r="AI1128"/>
    </row>
    <row r="1129" spans="35:35" x14ac:dyDescent="0.2">
      <c r="AI1129"/>
    </row>
    <row r="1130" spans="35:35" x14ac:dyDescent="0.2">
      <c r="AI1130"/>
    </row>
    <row r="1131" spans="35:35" x14ac:dyDescent="0.2">
      <c r="AI1131"/>
    </row>
    <row r="1132" spans="35:35" x14ac:dyDescent="0.2">
      <c r="AI1132"/>
    </row>
    <row r="1133" spans="35:35" x14ac:dyDescent="0.2">
      <c r="AI1133"/>
    </row>
    <row r="1134" spans="35:35" x14ac:dyDescent="0.2">
      <c r="AI1134"/>
    </row>
    <row r="1135" spans="35:35" x14ac:dyDescent="0.2">
      <c r="AI1135"/>
    </row>
    <row r="1136" spans="35:35" x14ac:dyDescent="0.2">
      <c r="AI1136"/>
    </row>
    <row r="1137" spans="35:35" x14ac:dyDescent="0.2">
      <c r="AI1137"/>
    </row>
    <row r="1138" spans="35:35" x14ac:dyDescent="0.2">
      <c r="AI1138"/>
    </row>
    <row r="1139" spans="35:35" x14ac:dyDescent="0.2">
      <c r="AI1139"/>
    </row>
    <row r="1140" spans="35:35" x14ac:dyDescent="0.2">
      <c r="AI1140"/>
    </row>
    <row r="1141" spans="35:35" x14ac:dyDescent="0.2">
      <c r="AI1141"/>
    </row>
    <row r="1142" spans="35:35" x14ac:dyDescent="0.2">
      <c r="AI1142"/>
    </row>
    <row r="1143" spans="35:35" x14ac:dyDescent="0.2">
      <c r="AI1143"/>
    </row>
    <row r="1144" spans="35:35" x14ac:dyDescent="0.2">
      <c r="AI1144"/>
    </row>
    <row r="1145" spans="35:35" x14ac:dyDescent="0.2">
      <c r="AI1145"/>
    </row>
    <row r="1146" spans="35:35" x14ac:dyDescent="0.2">
      <c r="AI1146"/>
    </row>
    <row r="1147" spans="35:35" x14ac:dyDescent="0.2">
      <c r="AI1147"/>
    </row>
    <row r="1148" spans="35:35" x14ac:dyDescent="0.2">
      <c r="AI1148"/>
    </row>
    <row r="1149" spans="35:35" x14ac:dyDescent="0.2">
      <c r="AI1149"/>
    </row>
    <row r="1150" spans="35:35" x14ac:dyDescent="0.2">
      <c r="AI1150"/>
    </row>
    <row r="1151" spans="35:35" x14ac:dyDescent="0.2">
      <c r="AI1151"/>
    </row>
    <row r="1152" spans="35:35" x14ac:dyDescent="0.2">
      <c r="AI1152"/>
    </row>
    <row r="1153" spans="35:35" x14ac:dyDescent="0.2">
      <c r="AI1153"/>
    </row>
    <row r="1154" spans="35:35" x14ac:dyDescent="0.2">
      <c r="AI1154"/>
    </row>
    <row r="1155" spans="35:35" x14ac:dyDescent="0.2">
      <c r="AI1155"/>
    </row>
    <row r="1156" spans="35:35" x14ac:dyDescent="0.2">
      <c r="AI1156"/>
    </row>
    <row r="1157" spans="35:35" x14ac:dyDescent="0.2">
      <c r="AI1157"/>
    </row>
    <row r="1158" spans="35:35" x14ac:dyDescent="0.2">
      <c r="AI1158"/>
    </row>
    <row r="1159" spans="35:35" x14ac:dyDescent="0.2">
      <c r="AI1159"/>
    </row>
    <row r="1160" spans="35:35" x14ac:dyDescent="0.2">
      <c r="AI1160"/>
    </row>
    <row r="1161" spans="35:35" x14ac:dyDescent="0.2">
      <c r="AI1161"/>
    </row>
    <row r="1162" spans="35:35" x14ac:dyDescent="0.2">
      <c r="AI1162"/>
    </row>
    <row r="1163" spans="35:35" x14ac:dyDescent="0.2">
      <c r="AI1163"/>
    </row>
    <row r="1164" spans="35:35" x14ac:dyDescent="0.2">
      <c r="AI1164"/>
    </row>
    <row r="1165" spans="35:35" x14ac:dyDescent="0.2">
      <c r="AI1165"/>
    </row>
    <row r="1166" spans="35:35" x14ac:dyDescent="0.2">
      <c r="AI1166"/>
    </row>
    <row r="1167" spans="35:35" x14ac:dyDescent="0.2">
      <c r="AI1167"/>
    </row>
    <row r="1168" spans="35:35" x14ac:dyDescent="0.2">
      <c r="AI1168"/>
    </row>
    <row r="1169" spans="35:35" x14ac:dyDescent="0.2">
      <c r="AI1169"/>
    </row>
    <row r="1170" spans="35:35" x14ac:dyDescent="0.2">
      <c r="AI1170"/>
    </row>
    <row r="1171" spans="35:35" x14ac:dyDescent="0.2">
      <c r="AI1171"/>
    </row>
    <row r="1172" spans="35:35" x14ac:dyDescent="0.2">
      <c r="AI1172"/>
    </row>
    <row r="1173" spans="35:35" x14ac:dyDescent="0.2">
      <c r="AI1173"/>
    </row>
    <row r="1174" spans="35:35" x14ac:dyDescent="0.2">
      <c r="AI1174"/>
    </row>
    <row r="1175" spans="35:35" x14ac:dyDescent="0.2">
      <c r="AI1175"/>
    </row>
    <row r="1176" spans="35:35" x14ac:dyDescent="0.2">
      <c r="AI1176"/>
    </row>
    <row r="1177" spans="35:35" x14ac:dyDescent="0.2">
      <c r="AI1177"/>
    </row>
    <row r="1178" spans="35:35" x14ac:dyDescent="0.2">
      <c r="AI1178"/>
    </row>
    <row r="1179" spans="35:35" x14ac:dyDescent="0.2">
      <c r="AI1179"/>
    </row>
    <row r="1180" spans="35:35" x14ac:dyDescent="0.2">
      <c r="AI1180"/>
    </row>
    <row r="1181" spans="35:35" x14ac:dyDescent="0.2">
      <c r="AI1181"/>
    </row>
    <row r="1182" spans="35:35" x14ac:dyDescent="0.2">
      <c r="AI1182"/>
    </row>
    <row r="1183" spans="35:35" x14ac:dyDescent="0.2">
      <c r="AI1183"/>
    </row>
    <row r="1184" spans="35:35" x14ac:dyDescent="0.2">
      <c r="AI1184"/>
    </row>
    <row r="1185" spans="35:35" x14ac:dyDescent="0.2">
      <c r="AI1185"/>
    </row>
    <row r="1186" spans="35:35" x14ac:dyDescent="0.2">
      <c r="AI1186"/>
    </row>
    <row r="1187" spans="35:35" x14ac:dyDescent="0.2">
      <c r="AI1187"/>
    </row>
    <row r="1188" spans="35:35" x14ac:dyDescent="0.2">
      <c r="AI1188"/>
    </row>
    <row r="1189" spans="35:35" x14ac:dyDescent="0.2">
      <c r="AI1189"/>
    </row>
    <row r="1190" spans="35:35" x14ac:dyDescent="0.2">
      <c r="AI1190"/>
    </row>
    <row r="1191" spans="35:35" x14ac:dyDescent="0.2">
      <c r="AI1191"/>
    </row>
    <row r="1192" spans="35:35" x14ac:dyDescent="0.2">
      <c r="AI1192"/>
    </row>
    <row r="1193" spans="35:35" x14ac:dyDescent="0.2">
      <c r="AI1193"/>
    </row>
    <row r="1194" spans="35:35" x14ac:dyDescent="0.2">
      <c r="AI1194"/>
    </row>
    <row r="1195" spans="35:35" x14ac:dyDescent="0.2">
      <c r="AI1195"/>
    </row>
    <row r="1196" spans="35:35" x14ac:dyDescent="0.2">
      <c r="AI1196"/>
    </row>
    <row r="1197" spans="35:35" x14ac:dyDescent="0.2">
      <c r="AI1197"/>
    </row>
    <row r="1198" spans="35:35" x14ac:dyDescent="0.2">
      <c r="AI1198"/>
    </row>
    <row r="1199" spans="35:35" x14ac:dyDescent="0.2">
      <c r="AI1199"/>
    </row>
    <row r="1200" spans="35:35" x14ac:dyDescent="0.2">
      <c r="AI1200"/>
    </row>
    <row r="1201" spans="35:35" x14ac:dyDescent="0.2">
      <c r="AI1201"/>
    </row>
    <row r="1202" spans="35:35" x14ac:dyDescent="0.2">
      <c r="AI1202"/>
    </row>
    <row r="1203" spans="35:35" x14ac:dyDescent="0.2">
      <c r="AI1203"/>
    </row>
    <row r="1204" spans="35:35" x14ac:dyDescent="0.2">
      <c r="AI1204"/>
    </row>
    <row r="1205" spans="35:35" x14ac:dyDescent="0.2">
      <c r="AI1205"/>
    </row>
    <row r="1206" spans="35:35" x14ac:dyDescent="0.2">
      <c r="AI1206"/>
    </row>
    <row r="1207" spans="35:35" x14ac:dyDescent="0.2">
      <c r="AI1207"/>
    </row>
    <row r="1208" spans="35:35" x14ac:dyDescent="0.2">
      <c r="AI1208"/>
    </row>
    <row r="1209" spans="35:35" x14ac:dyDescent="0.2">
      <c r="AI1209"/>
    </row>
    <row r="1210" spans="35:35" x14ac:dyDescent="0.2">
      <c r="AI1210"/>
    </row>
    <row r="1211" spans="35:35" x14ac:dyDescent="0.2">
      <c r="AI1211"/>
    </row>
    <row r="1212" spans="35:35" x14ac:dyDescent="0.2">
      <c r="AI1212"/>
    </row>
    <row r="1213" spans="35:35" x14ac:dyDescent="0.2">
      <c r="AI1213"/>
    </row>
    <row r="1214" spans="35:35" x14ac:dyDescent="0.2">
      <c r="AI1214"/>
    </row>
    <row r="1215" spans="35:35" x14ac:dyDescent="0.2">
      <c r="AI1215"/>
    </row>
    <row r="1216" spans="35:35" x14ac:dyDescent="0.2">
      <c r="AI1216"/>
    </row>
    <row r="1217" spans="35:35" x14ac:dyDescent="0.2">
      <c r="AI1217"/>
    </row>
    <row r="1218" spans="35:35" x14ac:dyDescent="0.2">
      <c r="AI1218"/>
    </row>
    <row r="1219" spans="35:35" x14ac:dyDescent="0.2">
      <c r="AI1219"/>
    </row>
    <row r="1220" spans="35:35" x14ac:dyDescent="0.2">
      <c r="AI1220"/>
    </row>
    <row r="1221" spans="35:35" x14ac:dyDescent="0.2">
      <c r="AI1221"/>
    </row>
    <row r="1222" spans="35:35" x14ac:dyDescent="0.2">
      <c r="AI1222"/>
    </row>
    <row r="1223" spans="35:35" x14ac:dyDescent="0.2">
      <c r="AI1223"/>
    </row>
    <row r="1224" spans="35:35" x14ac:dyDescent="0.2">
      <c r="AI1224"/>
    </row>
    <row r="1225" spans="35:35" x14ac:dyDescent="0.2">
      <c r="AI1225"/>
    </row>
    <row r="1226" spans="35:35" x14ac:dyDescent="0.2">
      <c r="AI1226"/>
    </row>
    <row r="1227" spans="35:35" x14ac:dyDescent="0.2">
      <c r="AI1227"/>
    </row>
    <row r="1228" spans="35:35" x14ac:dyDescent="0.2">
      <c r="AI1228"/>
    </row>
    <row r="1229" spans="35:35" x14ac:dyDescent="0.2">
      <c r="AI1229"/>
    </row>
    <row r="1230" spans="35:35" x14ac:dyDescent="0.2">
      <c r="AI1230"/>
    </row>
    <row r="1231" spans="35:35" x14ac:dyDescent="0.2">
      <c r="AI1231"/>
    </row>
    <row r="1232" spans="35:35" x14ac:dyDescent="0.2">
      <c r="AI1232"/>
    </row>
    <row r="1233" spans="35:35" x14ac:dyDescent="0.2">
      <c r="AI1233"/>
    </row>
    <row r="1234" spans="35:35" x14ac:dyDescent="0.2">
      <c r="AI1234"/>
    </row>
    <row r="1235" spans="35:35" x14ac:dyDescent="0.2">
      <c r="AI1235"/>
    </row>
    <row r="1236" spans="35:35" x14ac:dyDescent="0.2">
      <c r="AI1236"/>
    </row>
    <row r="1237" spans="35:35" x14ac:dyDescent="0.2">
      <c r="AI1237"/>
    </row>
    <row r="1238" spans="35:35" x14ac:dyDescent="0.2">
      <c r="AI1238"/>
    </row>
    <row r="1239" spans="35:35" x14ac:dyDescent="0.2">
      <c r="AI1239"/>
    </row>
    <row r="1240" spans="35:35" x14ac:dyDescent="0.2">
      <c r="AI1240"/>
    </row>
    <row r="1241" spans="35:35" x14ac:dyDescent="0.2">
      <c r="AI1241"/>
    </row>
    <row r="1242" spans="35:35" x14ac:dyDescent="0.2">
      <c r="AI1242"/>
    </row>
    <row r="1243" spans="35:35" x14ac:dyDescent="0.2">
      <c r="AI1243"/>
    </row>
    <row r="1244" spans="35:35" x14ac:dyDescent="0.2">
      <c r="AI1244"/>
    </row>
    <row r="1245" spans="35:35" x14ac:dyDescent="0.2">
      <c r="AI1245"/>
    </row>
    <row r="1246" spans="35:35" x14ac:dyDescent="0.2">
      <c r="AI1246"/>
    </row>
    <row r="1247" spans="35:35" x14ac:dyDescent="0.2">
      <c r="AI1247"/>
    </row>
    <row r="1248" spans="35:35" x14ac:dyDescent="0.2">
      <c r="AI1248"/>
    </row>
    <row r="1249" spans="35:35" x14ac:dyDescent="0.2">
      <c r="AI1249"/>
    </row>
    <row r="1250" spans="35:35" x14ac:dyDescent="0.2">
      <c r="AI1250"/>
    </row>
    <row r="1251" spans="35:35" x14ac:dyDescent="0.2">
      <c r="AI1251"/>
    </row>
    <row r="1252" spans="35:35" x14ac:dyDescent="0.2">
      <c r="AI1252"/>
    </row>
    <row r="1253" spans="35:35" x14ac:dyDescent="0.2">
      <c r="AI125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Barchart Race</vt:lpstr>
      <vt:lpstr>india cities pivot table</vt:lpstr>
      <vt:lpstr>usa cities pivot table</vt:lpstr>
      <vt:lpstr>INDIA USA</vt:lpstr>
      <vt:lpstr>ORI Global Startup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</dc:creator>
  <cp:lastModifiedBy>Anya</cp:lastModifiedBy>
  <dcterms:created xsi:type="dcterms:W3CDTF">2025-04-15T00:15:05Z</dcterms:created>
  <dcterms:modified xsi:type="dcterms:W3CDTF">2025-05-29T17:08:22Z</dcterms:modified>
</cp:coreProperties>
</file>