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U:\!Hydropsyche2018\brms\ModelSummaries\"/>
    </mc:Choice>
  </mc:AlternateContent>
  <xr:revisionPtr revIDLastSave="0" documentId="10_ncr:100000_{08C4EF00-0A72-4A99-95DD-71A7991DF900}" xr6:coauthVersionLast="31" xr6:coauthVersionMax="31" xr10:uidLastSave="{00000000-0000-0000-0000-000000000000}"/>
  <bookViews>
    <workbookView showHorizontalScroll="0" showVerticalScroll="0" xWindow="0" yWindow="0" windowWidth="28800" windowHeight="11625" xr2:uid="{00000000-000D-0000-FFFF-FFFF00000000}"/>
  </bookViews>
  <sheets>
    <sheet name="HYOC" sheetId="1" r:id="rId1"/>
    <sheet name="HYOC_tiered_appendix" sheetId="3" r:id="rId2"/>
  </sheets>
  <definedNames>
    <definedName name="_xlnm._FilterDatabase" localSheetId="1" hidden="1">HYOC_tiered_appendix!$A$1:$M$75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3" l="1"/>
  <c r="H64" i="3"/>
  <c r="H58" i="3"/>
  <c r="H77" i="1"/>
  <c r="I77" i="1"/>
  <c r="H79" i="1"/>
  <c r="I79" i="1"/>
  <c r="H81" i="1"/>
  <c r="I81" i="1"/>
  <c r="H78" i="1" l="1"/>
  <c r="I78" i="1"/>
  <c r="H80" i="1"/>
  <c r="I80" i="1"/>
  <c r="I76" i="1"/>
  <c r="H76" i="1"/>
  <c r="I74" i="1"/>
  <c r="H74" i="1"/>
  <c r="H75" i="1"/>
  <c r="I75" i="1"/>
  <c r="H70" i="1"/>
  <c r="I70" i="1"/>
  <c r="H68" i="1"/>
  <c r="I68" i="1"/>
  <c r="H65" i="1"/>
  <c r="I65" i="1"/>
  <c r="H66" i="1"/>
  <c r="I66" i="1"/>
  <c r="H67" i="1"/>
  <c r="I67" i="1"/>
  <c r="H69" i="1"/>
  <c r="I69" i="1"/>
  <c r="I64" i="1"/>
  <c r="H64" i="1"/>
  <c r="H35" i="1" l="1"/>
  <c r="I35" i="1"/>
  <c r="H24" i="1"/>
  <c r="I24" i="1"/>
  <c r="H72" i="1" l="1"/>
  <c r="I72" i="1"/>
  <c r="H73" i="1"/>
  <c r="I73" i="1"/>
  <c r="I71" i="1"/>
  <c r="H71" i="1"/>
  <c r="H31" i="3" l="1"/>
  <c r="H63" i="3" l="1"/>
  <c r="H59" i="3"/>
  <c r="H57" i="3"/>
  <c r="H56" i="3"/>
  <c r="H49" i="3"/>
  <c r="H53" i="3"/>
  <c r="H48" i="3"/>
  <c r="H46" i="3"/>
  <c r="H44" i="3"/>
  <c r="H43" i="3"/>
  <c r="H39" i="3"/>
  <c r="H40" i="3"/>
  <c r="H41" i="3"/>
  <c r="H38" i="3"/>
  <c r="H33" i="3"/>
  <c r="H35" i="3"/>
  <c r="H36" i="3"/>
  <c r="H32" i="3"/>
  <c r="H30" i="3"/>
  <c r="H23" i="3"/>
  <c r="H25" i="3"/>
  <c r="H26" i="3"/>
  <c r="H27" i="3"/>
  <c r="H28" i="3"/>
  <c r="H29" i="3"/>
  <c r="H22" i="3"/>
  <c r="H15" i="3"/>
  <c r="H16" i="3"/>
  <c r="H17" i="3"/>
  <c r="H18" i="3"/>
  <c r="H19" i="3"/>
  <c r="H20" i="3"/>
  <c r="H21" i="3"/>
  <c r="H14" i="3"/>
  <c r="H7" i="3"/>
  <c r="H8" i="3"/>
  <c r="H9" i="3"/>
  <c r="H10" i="3"/>
  <c r="H11" i="3"/>
  <c r="H12" i="3"/>
  <c r="H13" i="3"/>
  <c r="H6" i="3"/>
  <c r="H3" i="3"/>
  <c r="I59" i="1" l="1"/>
  <c r="H59" i="1"/>
  <c r="I56" i="1"/>
  <c r="H56" i="1"/>
  <c r="I45" i="1"/>
  <c r="H45" i="1"/>
  <c r="I63" i="1"/>
  <c r="H63" i="1"/>
  <c r="H3" i="1"/>
  <c r="I49" i="1"/>
  <c r="H49" i="1"/>
  <c r="I39" i="1"/>
  <c r="H39" i="1"/>
  <c r="I58" i="1"/>
  <c r="H58" i="1"/>
  <c r="I55" i="1"/>
  <c r="H55" i="1"/>
  <c r="I62" i="1"/>
  <c r="H62" i="1"/>
  <c r="I19" i="1"/>
  <c r="H48" i="1"/>
  <c r="H47" i="1"/>
  <c r="H61" i="1"/>
  <c r="I61" i="1"/>
  <c r="I60" i="1"/>
  <c r="H60" i="1"/>
  <c r="I57" i="1"/>
  <c r="I54" i="1"/>
  <c r="I53" i="1"/>
  <c r="I52" i="1"/>
  <c r="I51" i="1"/>
  <c r="I50" i="1"/>
  <c r="I48" i="1"/>
  <c r="I47" i="1"/>
  <c r="I46" i="1"/>
  <c r="I44" i="1"/>
  <c r="I43" i="1"/>
  <c r="I42" i="1"/>
  <c r="I41" i="1"/>
  <c r="I40" i="1"/>
  <c r="I38" i="1"/>
  <c r="I37" i="1"/>
  <c r="I36" i="1"/>
  <c r="I34" i="1"/>
  <c r="I33" i="1"/>
  <c r="I32" i="1"/>
  <c r="I31" i="1"/>
  <c r="I30" i="1"/>
  <c r="I29" i="1"/>
  <c r="I28" i="1"/>
  <c r="I27" i="1"/>
  <c r="I26" i="1"/>
  <c r="I25" i="1"/>
  <c r="I23" i="1"/>
  <c r="I22" i="1"/>
  <c r="I21" i="1"/>
  <c r="I20" i="1"/>
  <c r="I18" i="1"/>
  <c r="I17" i="1"/>
  <c r="I16" i="1"/>
  <c r="I15" i="1"/>
  <c r="I13" i="1"/>
  <c r="I14" i="1"/>
  <c r="I9" i="1"/>
  <c r="H20" i="1"/>
  <c r="I7" i="1"/>
  <c r="I8" i="1"/>
  <c r="I10" i="1"/>
  <c r="I11" i="1"/>
  <c r="I12" i="1"/>
  <c r="I4" i="1"/>
  <c r="I6" i="1"/>
  <c r="I5" i="1"/>
  <c r="I3" i="1"/>
  <c r="H19" i="1"/>
  <c r="H12" i="1"/>
  <c r="H38" i="1"/>
  <c r="H37" i="1"/>
  <c r="H29" i="1"/>
  <c r="H28" i="1"/>
  <c r="H11" i="1"/>
  <c r="H10" i="1"/>
  <c r="H53" i="1"/>
  <c r="H57" i="1"/>
  <c r="H54" i="1"/>
  <c r="H18" i="1" l="1"/>
  <c r="H17" i="1"/>
  <c r="H16" i="1"/>
  <c r="H15" i="1"/>
  <c r="H14" i="1"/>
  <c r="H13" i="1"/>
  <c r="H27" i="1"/>
  <c r="H26" i="1"/>
  <c r="H25" i="1"/>
  <c r="H23" i="1"/>
  <c r="H22" i="1"/>
  <c r="H21" i="1"/>
  <c r="H6" i="1"/>
  <c r="H9" i="1"/>
  <c r="H8" i="1"/>
  <c r="H7" i="1"/>
  <c r="H40" i="1"/>
  <c r="H42" i="1"/>
  <c r="H41" i="1"/>
  <c r="H46" i="1"/>
  <c r="H44" i="1"/>
  <c r="H43" i="1"/>
  <c r="H36" i="1"/>
  <c r="H34" i="1"/>
  <c r="H33" i="1"/>
  <c r="H32" i="1"/>
  <c r="H31" i="1"/>
  <c r="H30" i="1"/>
  <c r="H52" i="1" l="1"/>
  <c r="H51" i="1"/>
  <c r="H50" i="1"/>
  <c r="H5" i="1"/>
  <c r="H4" i="1"/>
</calcChain>
</file>

<file path=xl/sharedStrings.xml><?xml version="1.0" encoding="utf-8"?>
<sst xmlns="http://schemas.openxmlformats.org/spreadsheetml/2006/main" count="587" uniqueCount="156">
  <si>
    <t>wAIC</t>
  </si>
  <si>
    <t>HYOC1</t>
  </si>
  <si>
    <t>HYOC2</t>
  </si>
  <si>
    <t>HYOC3</t>
  </si>
  <si>
    <t>HYOC4</t>
  </si>
  <si>
    <t>HYOC5</t>
  </si>
  <si>
    <t>HYOC6</t>
  </si>
  <si>
    <t>HYOC10</t>
  </si>
  <si>
    <t>HYOC11</t>
  </si>
  <si>
    <t>HYOC12</t>
  </si>
  <si>
    <t>HYOC13</t>
  </si>
  <si>
    <t>HYOC14</t>
  </si>
  <si>
    <t>HYOC15</t>
  </si>
  <si>
    <t>HYOC16</t>
  </si>
  <si>
    <t>HYOC17</t>
  </si>
  <si>
    <t>HYOC18</t>
  </si>
  <si>
    <t>HYOC19</t>
  </si>
  <si>
    <t>HYOC20</t>
  </si>
  <si>
    <t>HYOC21</t>
  </si>
  <si>
    <t>RanEff</t>
  </si>
  <si>
    <t>HYOC0</t>
  </si>
  <si>
    <t>Lat</t>
  </si>
  <si>
    <t>Seg</t>
  </si>
  <si>
    <t>Abundance</t>
  </si>
  <si>
    <t>P/A</t>
  </si>
  <si>
    <t>dAIC from base model</t>
  </si>
  <si>
    <t>HYOC1q</t>
  </si>
  <si>
    <t>HYOC2q</t>
  </si>
  <si>
    <t>HYOC3q</t>
  </si>
  <si>
    <t>HYOC4q</t>
  </si>
  <si>
    <t>HYOC5q</t>
  </si>
  <si>
    <t>HYOC6q</t>
  </si>
  <si>
    <t>maxtree</t>
  </si>
  <si>
    <t>adapt_d</t>
  </si>
  <si>
    <t>n</t>
  </si>
  <si>
    <t>y</t>
  </si>
  <si>
    <t>HYOC10q</t>
  </si>
  <si>
    <t>HYOC11q</t>
  </si>
  <si>
    <t>HYOC12q</t>
  </si>
  <si>
    <t>HYOC13q</t>
  </si>
  <si>
    <t>HYOC14q</t>
  </si>
  <si>
    <t>notes</t>
  </si>
  <si>
    <t>HYOC16q</t>
  </si>
  <si>
    <t>HYOC17q</t>
  </si>
  <si>
    <t>HYOC18q</t>
  </si>
  <si>
    <t>HYOC19q</t>
  </si>
  <si>
    <t>HYOC20q</t>
  </si>
  <si>
    <t>HYOC21q</t>
  </si>
  <si>
    <t>HYOC22</t>
  </si>
  <si>
    <t>HYOC23</t>
  </si>
  <si>
    <t>HYOC24</t>
  </si>
  <si>
    <t>HYOC25</t>
  </si>
  <si>
    <t>HYOC26</t>
  </si>
  <si>
    <t># Parameters</t>
  </si>
  <si>
    <t>HYOC1m</t>
  </si>
  <si>
    <t>HYOC2m</t>
  </si>
  <si>
    <t>HYOC19m</t>
  </si>
  <si>
    <t>HYOC10m</t>
  </si>
  <si>
    <t>HYOC20m</t>
  </si>
  <si>
    <t>HYOC4m</t>
  </si>
  <si>
    <t>HYOC5m</t>
  </si>
  <si>
    <t>HYOC11m</t>
  </si>
  <si>
    <t>HYOC13m</t>
  </si>
  <si>
    <t>HYOC14m</t>
  </si>
  <si>
    <t>HYOC17m</t>
  </si>
  <si>
    <t>increase a_d</t>
  </si>
  <si>
    <t>increase treedepth (3989 tran)</t>
  </si>
  <si>
    <t>HYOC16m</t>
  </si>
  <si>
    <t>increase a_d, increase treedepth 277 trans</t>
  </si>
  <si>
    <t>increase a_d, increase treedepth 991 trans</t>
  </si>
  <si>
    <t>HYOC20ma</t>
  </si>
  <si>
    <t>HYOC20qa</t>
  </si>
  <si>
    <t>HYOC21qa</t>
  </si>
  <si>
    <t>HYOC17ma</t>
  </si>
  <si>
    <t>HYOC14ma</t>
  </si>
  <si>
    <t>HYOC20mb</t>
  </si>
  <si>
    <t>increase a_d, increase treedepth 101 trans</t>
  </si>
  <si>
    <t>HYOC20qb</t>
  </si>
  <si>
    <t>HYOC21qb</t>
  </si>
  <si>
    <t>HYOC17qa</t>
  </si>
  <si>
    <t>did not converge!! increase a_d</t>
  </si>
  <si>
    <t>HYOC2ma</t>
  </si>
  <si>
    <t>increase treedepth (3680 tran)</t>
  </si>
  <si>
    <t>increase a_d, increase treedepth 1982 trans</t>
  </si>
  <si>
    <t>increase a_d and treedepth, 112 transitions</t>
  </si>
  <si>
    <t>increase treedepth, 10, 1002 transitions</t>
  </si>
  <si>
    <t>Hydropsyche occidentalis</t>
  </si>
  <si>
    <t>Model</t>
  </si>
  <si>
    <t>Rhats&lt;1.1 (model converged)</t>
  </si>
  <si>
    <t># Divergent transitons</t>
  </si>
  <si>
    <r>
      <rPr>
        <b/>
        <sz val="11"/>
        <rFont val="Calibri"/>
        <family val="2"/>
      </rPr>
      <t>Δ</t>
    </r>
    <r>
      <rPr>
        <b/>
        <sz val="11"/>
        <rFont val="Calibri"/>
        <family val="2"/>
        <scheme val="minor"/>
      </rPr>
      <t>AIC from best model</t>
    </r>
  </si>
  <si>
    <t>NA</t>
  </si>
  <si>
    <t>MTD</t>
  </si>
  <si>
    <t>A_D</t>
  </si>
  <si>
    <t>Temp</t>
  </si>
  <si>
    <t>ΔTemp</t>
  </si>
  <si>
    <t>ΔStage</t>
  </si>
  <si>
    <t>Day</t>
  </si>
  <si>
    <t>Q</t>
  </si>
  <si>
    <t>Base model</t>
  </si>
  <si>
    <t>First model set: single variable models</t>
  </si>
  <si>
    <t>Second model set: two variable models</t>
  </si>
  <si>
    <t>Third model set: three variable models</t>
  </si>
  <si>
    <t>Lat + Lat2</t>
  </si>
  <si>
    <t>Lat + Lat 2</t>
  </si>
  <si>
    <t>Day + Day2</t>
  </si>
  <si>
    <t>Temp + Temp2</t>
  </si>
  <si>
    <t>ΔTemp + ΔTemp2</t>
  </si>
  <si>
    <t>Q + Q2</t>
  </si>
  <si>
    <t>ΔStage + ΔStage2</t>
  </si>
  <si>
    <t>Temp + Temp2 + Lat</t>
  </si>
  <si>
    <t>Temp + Temp2 + Day + Day2</t>
  </si>
  <si>
    <t>Temp + Temp2 + Q</t>
  </si>
  <si>
    <t>Temp + Temp2 + Day + Day2 + Lat</t>
  </si>
  <si>
    <t>Temp + Temp2 + Day + Day2 + Q</t>
  </si>
  <si>
    <t>Temp + Temp2 + ΔStage + ΔStage2</t>
  </si>
  <si>
    <t>K</t>
  </si>
  <si>
    <t>r̂ &lt;1.1</t>
  </si>
  <si>
    <t>Δ wAIC</t>
  </si>
  <si>
    <t>HYOC15qa</t>
  </si>
  <si>
    <t xml:space="preserve"> ΔTemp</t>
  </si>
  <si>
    <t xml:space="preserve"> ΔStage</t>
  </si>
  <si>
    <t xml:space="preserve"> ΔTemp +  ΔTemp2</t>
  </si>
  <si>
    <t xml:space="preserve"> ΔStage +  ΔStage2</t>
  </si>
  <si>
    <t>HYOC12a</t>
  </si>
  <si>
    <t>HYOC14qa</t>
  </si>
  <si>
    <t>HYOC27</t>
  </si>
  <si>
    <t>HYOC28</t>
  </si>
  <si>
    <t>HYOC29</t>
  </si>
  <si>
    <t>HYOC30</t>
  </si>
  <si>
    <t>HYOC31</t>
  </si>
  <si>
    <t>Temp + Temp2 + ΔTemp +  ΔTemp2</t>
  </si>
  <si>
    <t>Temp + Temp2 +  ΔTemp + ΔTemp2</t>
  </si>
  <si>
    <t>Temp + Temp2 + Q + Q2</t>
  </si>
  <si>
    <t>Temp + Temp2 + ΔStage</t>
  </si>
  <si>
    <t>Temp + Temp2 + Day + Day2 +  ΔTemp + ΔTemp2</t>
  </si>
  <si>
    <t>Temp + Temp2 + Day + Day2 + Q + Q2</t>
  </si>
  <si>
    <t>Temp + Temp2 + Day + Day2 + ΔStage + ΔStage2</t>
  </si>
  <si>
    <t>Temp + Temp2 + Day + Day2 + ΔStage</t>
  </si>
  <si>
    <t>HYOC25a</t>
  </si>
  <si>
    <t>HYOC26a</t>
  </si>
  <si>
    <t>HYOC29a</t>
  </si>
  <si>
    <t>HYOC32</t>
  </si>
  <si>
    <t>HYOC33</t>
  </si>
  <si>
    <t xml:space="preserve">Temp + Temp2 + Day + Day2 + Δstage + Lat </t>
  </si>
  <si>
    <t>Temp + Temp2 + Day + Day2 + ΔStage + ΔStage2 + Lat</t>
  </si>
  <si>
    <t>Temp + Temp2 + Day + Day2 + ΔStage + ΔTemp + ΔTemp2</t>
  </si>
  <si>
    <t>Temp + Temp2 + Day + Day2 + ΔStage + ΔStage2 + ΔTemp + ΔTemp2</t>
  </si>
  <si>
    <t>Temp + Temp2 + Day + Day2 + Δstage + Q + Q2</t>
  </si>
  <si>
    <t>Temp + Temp2 + Day + Day2 + ΔStage + ΔStage2 + Q</t>
  </si>
  <si>
    <t>HYOC33a</t>
  </si>
  <si>
    <t>HYOC32a</t>
  </si>
  <si>
    <t>HYOC31a</t>
  </si>
  <si>
    <t>Fourth model set: four variable models</t>
  </si>
  <si>
    <t xml:space="preserve">Temp + Temp2 + Day + Day2 + ΔStage + Lat </t>
  </si>
  <si>
    <t>Temp + Temp2 + Day + Day2 + ΔStage + Q +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</si>
</sst>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2" borderId="0" xfId="0" applyFont="1" applyFill="1" applyAlignment="1">
      <alignment horizontal="left"/>
    </xf>
    <xf numFmtId="1" fontId="0" fillId="2" borderId="0" xfId="0" applyNumberFormat="1" applyFont="1" applyFill="1" applyAlignment="1">
      <alignment horizontal="center"/>
    </xf>
    <xf numFmtId="1" fontId="0" fillId="2" borderId="0" xfId="0" applyNumberFormat="1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5" fillId="3" borderId="0" xfId="0" applyFont="1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/>
    </xf>
    <xf numFmtId="2" fontId="3" fillId="3" borderId="0" xfId="0" applyNumberFormat="1" applyFont="1" applyFill="1"/>
    <xf numFmtId="2" fontId="4" fillId="0" borderId="1" xfId="0" applyNumberFormat="1" applyFont="1" applyBorder="1" applyAlignment="1">
      <alignment horizontal="center" wrapText="1"/>
    </xf>
    <xf numFmtId="0" fontId="3" fillId="0" borderId="0" xfId="0" applyFont="1"/>
    <xf numFmtId="164" fontId="0" fillId="3" borderId="0" xfId="0" applyNumberFormat="1" applyFill="1"/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4" borderId="0" xfId="0" applyFill="1"/>
    <xf numFmtId="2" fontId="3" fillId="4" borderId="0" xfId="0" applyNumberFormat="1" applyFont="1" applyFill="1" applyAlignment="1">
      <alignment horizontal="center"/>
    </xf>
    <xf numFmtId="0" fontId="1" fillId="4" borderId="0" xfId="0" applyFont="1" applyFill="1"/>
    <xf numFmtId="164" fontId="3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0" fillId="4" borderId="0" xfId="0" applyFont="1" applyFill="1"/>
    <xf numFmtId="164" fontId="1" fillId="4" borderId="0" xfId="0" applyNumberFormat="1" applyFont="1" applyFill="1" applyAlignment="1">
      <alignment horizontal="center"/>
    </xf>
    <xf numFmtId="0" fontId="7" fillId="0" borderId="0" xfId="0" applyFont="1"/>
    <xf numFmtId="0" fontId="7" fillId="4" borderId="0" xfId="0" applyFont="1" applyFill="1" applyAlignment="1">
      <alignment wrapText="1"/>
    </xf>
    <xf numFmtId="0" fontId="9" fillId="4" borderId="0" xfId="0" applyFont="1" applyFill="1" applyBorder="1" applyAlignment="1">
      <alignment horizontal="left" wrapText="1"/>
    </xf>
    <xf numFmtId="0" fontId="7" fillId="4" borderId="0" xfId="0" applyFont="1" applyFill="1" applyBorder="1" applyAlignment="1">
      <alignment horizontal="center" wrapText="1"/>
    </xf>
    <xf numFmtId="2" fontId="7" fillId="4" borderId="0" xfId="0" applyNumberFormat="1" applyFont="1" applyFill="1" applyBorder="1" applyAlignment="1">
      <alignment horizontal="center" wrapText="1"/>
    </xf>
    <xf numFmtId="1" fontId="7" fillId="4" borderId="0" xfId="0" applyNumberFormat="1" applyFont="1" applyFill="1" applyBorder="1" applyAlignment="1">
      <alignment horizontal="center" wrapText="1"/>
    </xf>
    <xf numFmtId="164" fontId="7" fillId="4" borderId="0" xfId="0" applyNumberFormat="1" applyFont="1" applyFill="1" applyBorder="1" applyAlignment="1">
      <alignment horizontal="center" wrapText="1"/>
    </xf>
    <xf numFmtId="164" fontId="8" fillId="4" borderId="0" xfId="0" applyNumberFormat="1" applyFont="1" applyFill="1" applyBorder="1" applyAlignment="1">
      <alignment horizontal="center" wrapText="1"/>
    </xf>
    <xf numFmtId="0" fontId="7" fillId="4" borderId="0" xfId="0" applyFont="1" applyFill="1" applyAlignment="1">
      <alignment horizontal="left"/>
    </xf>
    <xf numFmtId="2" fontId="7" fillId="4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0" fontId="7" fillId="4" borderId="0" xfId="0" applyFont="1" applyFill="1"/>
    <xf numFmtId="0" fontId="9" fillId="4" borderId="0" xfId="0" applyFont="1" applyFill="1" applyBorder="1" applyAlignment="1">
      <alignment wrapText="1"/>
    </xf>
    <xf numFmtId="0" fontId="7" fillId="2" borderId="0" xfId="0" applyFont="1" applyFill="1" applyAlignment="1">
      <alignment horizontal="left"/>
    </xf>
    <xf numFmtId="2" fontId="7" fillId="2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4" borderId="0" xfId="0" applyFont="1" applyFill="1" applyAlignment="1"/>
    <xf numFmtId="164" fontId="9" fillId="2" borderId="0" xfId="0" applyNumberFormat="1" applyFont="1" applyFill="1" applyAlignment="1">
      <alignment horizontal="center"/>
    </xf>
    <xf numFmtId="0" fontId="9" fillId="4" borderId="0" xfId="0" applyFont="1" applyFill="1"/>
    <xf numFmtId="0" fontId="10" fillId="4" borderId="0" xfId="0" applyFont="1" applyFill="1"/>
    <xf numFmtId="0" fontId="8" fillId="4" borderId="0" xfId="0" applyFont="1" applyFill="1"/>
    <xf numFmtId="164" fontId="9" fillId="4" borderId="0" xfId="0" applyNumberFormat="1" applyFont="1" applyFill="1" applyAlignment="1">
      <alignment horizontal="center"/>
    </xf>
    <xf numFmtId="164" fontId="8" fillId="4" borderId="0" xfId="0" applyNumberFormat="1" applyFont="1" applyFill="1" applyAlignment="1">
      <alignment horizontal="center"/>
    </xf>
    <xf numFmtId="0" fontId="7" fillId="4" borderId="0" xfId="0" applyFont="1" applyFill="1" applyBorder="1" applyAlignment="1">
      <alignment horizontal="left"/>
    </xf>
    <xf numFmtId="2" fontId="7" fillId="4" borderId="0" xfId="0" applyNumberFormat="1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0" fontId="7" fillId="4" borderId="0" xfId="0" applyFont="1" applyFill="1" applyBorder="1"/>
    <xf numFmtId="0" fontId="9" fillId="4" borderId="0" xfId="0" applyFont="1" applyFill="1" applyBorder="1"/>
    <xf numFmtId="164" fontId="9" fillId="4" borderId="0" xfId="0" applyNumberFormat="1" applyFont="1" applyFill="1" applyBorder="1" applyAlignment="1">
      <alignment horizontal="center"/>
    </xf>
    <xf numFmtId="0" fontId="9" fillId="4" borderId="0" xfId="0" applyFont="1" applyFill="1" applyBorder="1" applyAlignment="1"/>
    <xf numFmtId="0" fontId="9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2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7" fillId="4" borderId="2" xfId="0" applyFont="1" applyFill="1" applyBorder="1" applyAlignment="1">
      <alignment horizontal="center"/>
    </xf>
    <xf numFmtId="2" fontId="7" fillId="4" borderId="2" xfId="0" applyNumberFormat="1" applyFont="1" applyFill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/>
    </xf>
    <xf numFmtId="164" fontId="8" fillId="4" borderId="2" xfId="0" applyNumberFormat="1" applyFont="1" applyFill="1" applyBorder="1" applyAlignment="1">
      <alignment horizontal="center"/>
    </xf>
    <xf numFmtId="0" fontId="7" fillId="0" borderId="0" xfId="0" applyFont="1" applyAlignment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left"/>
    </xf>
    <xf numFmtId="1" fontId="0" fillId="4" borderId="0" xfId="0" applyNumberFormat="1" applyFont="1" applyFill="1" applyAlignment="1">
      <alignment horizontal="left"/>
    </xf>
    <xf numFmtId="1" fontId="1" fillId="4" borderId="0" xfId="0" applyNumberFormat="1" applyFont="1" applyFill="1" applyAlignment="1">
      <alignment horizontal="left"/>
    </xf>
    <xf numFmtId="2" fontId="2" fillId="4" borderId="0" xfId="0" applyNumberFormat="1" applyFont="1" applyFill="1" applyAlignment="1">
      <alignment horizontal="center"/>
    </xf>
    <xf numFmtId="0" fontId="0" fillId="2" borderId="0" xfId="0" applyFill="1"/>
    <xf numFmtId="0" fontId="0" fillId="0" borderId="0" xfId="0" applyFont="1"/>
    <xf numFmtId="0" fontId="0" fillId="5" borderId="0" xfId="0" applyFont="1" applyFill="1"/>
    <xf numFmtId="0" fontId="0" fillId="5" borderId="0" xfId="0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0" fontId="0" fillId="5" borderId="0" xfId="0" applyFill="1"/>
    <xf numFmtId="0" fontId="0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left"/>
    </xf>
    <xf numFmtId="0" fontId="0" fillId="6" borderId="0" xfId="0" applyFill="1"/>
    <xf numFmtId="164" fontId="1" fillId="6" borderId="0" xfId="0" applyNumberFormat="1" applyFont="1" applyFill="1" applyAlignment="1">
      <alignment horizontal="center"/>
    </xf>
    <xf numFmtId="164" fontId="0" fillId="6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164" fontId="0" fillId="5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2" fontId="11" fillId="7" borderId="0" xfId="0" applyNumberFormat="1" applyFont="1" applyFill="1" applyAlignment="1">
      <alignment horizontal="center"/>
    </xf>
    <xf numFmtId="2" fontId="4" fillId="7" borderId="0" xfId="0" applyNumberFormat="1" applyFont="1" applyFill="1" applyAlignment="1">
      <alignment horizontal="center"/>
    </xf>
    <xf numFmtId="1" fontId="1" fillId="7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1" fontId="1" fillId="7" borderId="0" xfId="0" applyNumberFormat="1" applyFont="1" applyFill="1" applyAlignment="1">
      <alignment horizontal="left"/>
    </xf>
    <xf numFmtId="0" fontId="9" fillId="4" borderId="0" xfId="0" applyFont="1" applyFill="1" applyBorder="1" applyAlignment="1">
      <alignment horizontal="left"/>
    </xf>
    <xf numFmtId="0" fontId="12" fillId="4" borderId="0" xfId="0" applyFont="1" applyFill="1" applyBorder="1" applyAlignment="1">
      <alignment horizontal="center"/>
    </xf>
    <xf numFmtId="1" fontId="12" fillId="4" borderId="0" xfId="0" applyNumberFormat="1" applyFont="1" applyFill="1" applyBorder="1" applyAlignment="1">
      <alignment horizontal="center"/>
    </xf>
    <xf numFmtId="2" fontId="12" fillId="4" borderId="0" xfId="0" applyNumberFormat="1" applyFont="1" applyFill="1" applyBorder="1" applyAlignment="1">
      <alignment horizontal="center"/>
    </xf>
    <xf numFmtId="164" fontId="12" fillId="4" borderId="0" xfId="0" applyNumberFormat="1" applyFont="1" applyFill="1" applyBorder="1" applyAlignment="1">
      <alignment horizontal="center"/>
    </xf>
    <xf numFmtId="0" fontId="9" fillId="0" borderId="0" xfId="0" applyFont="1"/>
    <xf numFmtId="0" fontId="12" fillId="4" borderId="0" xfId="0" applyFont="1" applyFill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abSelected="1" topLeftCell="A61" workbookViewId="0">
      <selection activeCell="C85" sqref="C85"/>
    </sheetView>
  </sheetViews>
  <sheetFormatPr defaultRowHeight="15" x14ac:dyDescent="0.25"/>
  <cols>
    <col min="1" max="1" width="12.42578125" customWidth="1"/>
    <col min="2" max="2" width="51.42578125" style="1" bestFit="1" customWidth="1"/>
    <col min="3" max="3" width="60.5703125" style="1" bestFit="1" customWidth="1"/>
    <col min="4" max="4" width="6.7109375" style="1" bestFit="1" customWidth="1"/>
    <col min="5" max="5" width="8.140625" style="1" bestFit="1" customWidth="1"/>
    <col min="6" max="6" width="8.42578125" style="1" bestFit="1" customWidth="1"/>
    <col min="7" max="7" width="7.5703125" style="36" customWidth="1"/>
    <col min="8" max="8" width="20.85546875" style="2" hidden="1" customWidth="1"/>
    <col min="9" max="9" width="11" style="33" customWidth="1"/>
    <col min="10" max="10" width="6.5703125" style="9" customWidth="1"/>
    <col min="11" max="11" width="11.42578125" style="1" customWidth="1"/>
    <col min="12" max="12" width="9.5703125" style="9" customWidth="1"/>
    <col min="13" max="13" width="40.140625" style="11" bestFit="1" customWidth="1"/>
  </cols>
  <sheetData>
    <row r="1" spans="1:13" ht="18.75" x14ac:dyDescent="0.3">
      <c r="A1" s="24" t="s">
        <v>86</v>
      </c>
      <c r="B1" s="25"/>
      <c r="C1" s="25"/>
      <c r="D1" s="21"/>
      <c r="E1" s="21"/>
      <c r="F1" s="21"/>
      <c r="G1" s="34"/>
      <c r="H1" s="26"/>
      <c r="I1" s="31"/>
      <c r="J1" s="20"/>
      <c r="K1" s="19"/>
      <c r="L1" s="20"/>
      <c r="M1" s="20"/>
    </row>
    <row r="2" spans="1:13" ht="43.5" customHeight="1" x14ac:dyDescent="0.25">
      <c r="A2" s="7" t="s">
        <v>87</v>
      </c>
      <c r="B2" s="8" t="s">
        <v>23</v>
      </c>
      <c r="C2" s="8" t="s">
        <v>24</v>
      </c>
      <c r="D2" s="8" t="s">
        <v>19</v>
      </c>
      <c r="E2" s="8" t="s">
        <v>33</v>
      </c>
      <c r="F2" s="8" t="s">
        <v>32</v>
      </c>
      <c r="G2" s="35" t="s">
        <v>0</v>
      </c>
      <c r="H2" s="27" t="s">
        <v>25</v>
      </c>
      <c r="I2" s="32" t="s">
        <v>90</v>
      </c>
      <c r="J2" s="28" t="s">
        <v>53</v>
      </c>
      <c r="K2" s="29" t="s">
        <v>88</v>
      </c>
      <c r="L2" s="30" t="s">
        <v>89</v>
      </c>
      <c r="M2" s="30" t="s">
        <v>41</v>
      </c>
    </row>
    <row r="3" spans="1:13" s="40" customFormat="1" x14ac:dyDescent="0.25">
      <c r="A3" s="40" t="s">
        <v>20</v>
      </c>
      <c r="B3" s="97">
        <v>1</v>
      </c>
      <c r="C3" s="97">
        <v>1</v>
      </c>
      <c r="D3" s="98" t="s">
        <v>22</v>
      </c>
      <c r="E3" s="98">
        <v>0.8</v>
      </c>
      <c r="F3" s="98">
        <v>10</v>
      </c>
      <c r="G3" s="99">
        <v>2547.89</v>
      </c>
      <c r="H3" s="100">
        <f>G3-G3</f>
        <v>0</v>
      </c>
      <c r="I3" s="41">
        <f>G3-MIN(G3:G179)</f>
        <v>258.98999999999978</v>
      </c>
      <c r="J3" s="101">
        <v>2</v>
      </c>
      <c r="K3" s="100" t="s">
        <v>35</v>
      </c>
      <c r="L3" s="101">
        <v>0</v>
      </c>
      <c r="M3" s="102"/>
    </row>
    <row r="4" spans="1:13" x14ac:dyDescent="0.25">
      <c r="A4" s="3" t="s">
        <v>1</v>
      </c>
      <c r="B4" s="4" t="s">
        <v>21</v>
      </c>
      <c r="C4" s="4">
        <v>1</v>
      </c>
      <c r="D4" s="5" t="s">
        <v>22</v>
      </c>
      <c r="E4" s="5">
        <v>0.8</v>
      </c>
      <c r="F4" s="5">
        <v>10</v>
      </c>
      <c r="G4" s="37">
        <v>2465.2800000000002</v>
      </c>
      <c r="H4" s="6">
        <f>G3-G4</f>
        <v>82.609999999999673</v>
      </c>
      <c r="I4" s="18">
        <f>G4 - MIN(G3:G179)</f>
        <v>176.38000000000011</v>
      </c>
      <c r="J4" s="10">
        <v>3</v>
      </c>
      <c r="K4" s="6" t="s">
        <v>35</v>
      </c>
      <c r="L4" s="10">
        <v>1</v>
      </c>
      <c r="M4" s="12"/>
    </row>
    <row r="5" spans="1:13" x14ac:dyDescent="0.25">
      <c r="A5" s="3" t="s">
        <v>2</v>
      </c>
      <c r="B5" s="4">
        <v>1</v>
      </c>
      <c r="C5" s="4" t="s">
        <v>21</v>
      </c>
      <c r="D5" s="5" t="s">
        <v>22</v>
      </c>
      <c r="E5" s="5">
        <v>0.8</v>
      </c>
      <c r="F5" s="5">
        <v>10</v>
      </c>
      <c r="G5" s="37">
        <v>2534.13</v>
      </c>
      <c r="H5" s="6">
        <f>G3-G5</f>
        <v>13.759999999999764</v>
      </c>
      <c r="I5" s="18">
        <f>G5 - MIN(G3:G179)</f>
        <v>245.23000000000002</v>
      </c>
      <c r="J5" s="10">
        <v>3</v>
      </c>
      <c r="K5" s="6" t="s">
        <v>35</v>
      </c>
      <c r="L5" s="10">
        <v>0</v>
      </c>
      <c r="M5" s="12"/>
    </row>
    <row r="6" spans="1:13" s="107" customFormat="1" x14ac:dyDescent="0.25">
      <c r="A6" s="3" t="s">
        <v>3</v>
      </c>
      <c r="B6" s="15" t="s">
        <v>21</v>
      </c>
      <c r="C6" s="15" t="s">
        <v>21</v>
      </c>
      <c r="D6" s="22" t="s">
        <v>22</v>
      </c>
      <c r="E6" s="22">
        <v>0.8</v>
      </c>
      <c r="F6" s="22">
        <v>10</v>
      </c>
      <c r="G6" s="38">
        <v>2452.8000000000002</v>
      </c>
      <c r="H6" s="23">
        <f>G3-G6</f>
        <v>95.089999999999691</v>
      </c>
      <c r="I6" s="18">
        <f>G6 - MIN(G3:G179)</f>
        <v>163.90000000000009</v>
      </c>
      <c r="J6" s="16">
        <v>4</v>
      </c>
      <c r="K6" s="13" t="s">
        <v>35</v>
      </c>
      <c r="L6" s="16">
        <v>7</v>
      </c>
      <c r="M6" s="17">
        <v>1</v>
      </c>
    </row>
    <row r="7" spans="1:13" x14ac:dyDescent="0.25">
      <c r="A7" s="3" t="s">
        <v>26</v>
      </c>
      <c r="B7" s="4" t="s">
        <v>103</v>
      </c>
      <c r="C7" s="4">
        <v>1</v>
      </c>
      <c r="D7" s="5" t="s">
        <v>22</v>
      </c>
      <c r="E7" s="5">
        <v>0.8</v>
      </c>
      <c r="F7" s="5">
        <v>10</v>
      </c>
      <c r="G7" s="37">
        <v>2467.1999999999998</v>
      </c>
      <c r="H7" s="6">
        <f>G3-G7</f>
        <v>80.690000000000055</v>
      </c>
      <c r="I7" s="18">
        <f>G7 - MIN(G3:G179)</f>
        <v>178.29999999999973</v>
      </c>
      <c r="J7" s="10">
        <v>4</v>
      </c>
      <c r="K7" s="6" t="s">
        <v>35</v>
      </c>
      <c r="L7" s="10">
        <v>0</v>
      </c>
      <c r="M7" s="12"/>
    </row>
    <row r="8" spans="1:13" x14ac:dyDescent="0.25">
      <c r="A8" s="3" t="s">
        <v>27</v>
      </c>
      <c r="B8" s="4">
        <v>1</v>
      </c>
      <c r="C8" s="4" t="s">
        <v>103</v>
      </c>
      <c r="D8" s="5" t="s">
        <v>22</v>
      </c>
      <c r="E8" s="5">
        <v>0.8</v>
      </c>
      <c r="F8" s="5">
        <v>10</v>
      </c>
      <c r="G8" s="37">
        <v>2531.6999999999998</v>
      </c>
      <c r="H8" s="6">
        <f>G3-G8</f>
        <v>16.190000000000055</v>
      </c>
      <c r="I8" s="18">
        <f>G8 - MIN(G3:G179)</f>
        <v>242.79999999999973</v>
      </c>
      <c r="J8" s="10">
        <v>4</v>
      </c>
      <c r="K8" s="6" t="s">
        <v>35</v>
      </c>
      <c r="L8" s="10">
        <v>5</v>
      </c>
      <c r="M8" s="12"/>
    </row>
    <row r="9" spans="1:13" x14ac:dyDescent="0.25">
      <c r="A9" s="3" t="s">
        <v>28</v>
      </c>
      <c r="B9" s="4" t="s">
        <v>103</v>
      </c>
      <c r="C9" s="4" t="s">
        <v>103</v>
      </c>
      <c r="D9" s="5" t="s">
        <v>22</v>
      </c>
      <c r="E9" s="5">
        <v>0.8</v>
      </c>
      <c r="F9" s="5">
        <v>10</v>
      </c>
      <c r="G9" s="37">
        <v>2456.5</v>
      </c>
      <c r="H9" s="6">
        <f>G3-G9</f>
        <v>91.389999999999873</v>
      </c>
      <c r="I9" s="18">
        <f>G9 - MIN(G3:G179)</f>
        <v>167.59999999999991</v>
      </c>
      <c r="J9" s="10">
        <v>6</v>
      </c>
      <c r="K9" s="6" t="s">
        <v>35</v>
      </c>
      <c r="L9" s="10">
        <v>48</v>
      </c>
      <c r="M9" s="12"/>
    </row>
    <row r="10" spans="1:13" x14ac:dyDescent="0.25">
      <c r="A10" s="3" t="s">
        <v>54</v>
      </c>
      <c r="B10" s="4" t="s">
        <v>104</v>
      </c>
      <c r="C10" s="4" t="s">
        <v>21</v>
      </c>
      <c r="D10" s="5" t="s">
        <v>22</v>
      </c>
      <c r="E10" s="5">
        <v>0.8</v>
      </c>
      <c r="F10" s="5">
        <v>10</v>
      </c>
      <c r="G10" s="37">
        <v>2455.5</v>
      </c>
      <c r="H10" s="6">
        <f>G3-G10</f>
        <v>92.389999999999873</v>
      </c>
      <c r="I10" s="18">
        <f>G10 - MIN(G3:G179)</f>
        <v>166.59999999999991</v>
      </c>
      <c r="J10" s="10">
        <v>5</v>
      </c>
      <c r="K10" s="6" t="s">
        <v>35</v>
      </c>
      <c r="L10" s="10">
        <v>0</v>
      </c>
      <c r="M10" s="12"/>
    </row>
    <row r="11" spans="1:13" x14ac:dyDescent="0.25">
      <c r="A11" s="3" t="s">
        <v>81</v>
      </c>
      <c r="B11" s="4" t="s">
        <v>21</v>
      </c>
      <c r="C11" s="4" t="s">
        <v>104</v>
      </c>
      <c r="D11" s="5" t="s">
        <v>22</v>
      </c>
      <c r="E11" s="5">
        <v>0.8</v>
      </c>
      <c r="F11" s="5">
        <v>10</v>
      </c>
      <c r="G11" s="37">
        <v>2454.1999999999998</v>
      </c>
      <c r="H11" s="6">
        <f>G3-G11</f>
        <v>93.690000000000055</v>
      </c>
      <c r="I11" s="18">
        <f>G11 - MIN(G3:G179)</f>
        <v>165.29999999999973</v>
      </c>
      <c r="J11" s="10">
        <v>5</v>
      </c>
      <c r="K11" s="6" t="s">
        <v>34</v>
      </c>
      <c r="L11" s="10">
        <v>144</v>
      </c>
      <c r="M11" s="12"/>
    </row>
    <row r="12" spans="1:13" x14ac:dyDescent="0.25">
      <c r="A12" s="3" t="s">
        <v>55</v>
      </c>
      <c r="B12" s="4" t="s">
        <v>21</v>
      </c>
      <c r="C12" s="4" t="s">
        <v>104</v>
      </c>
      <c r="D12" s="5" t="s">
        <v>22</v>
      </c>
      <c r="E12" s="5">
        <v>0.9</v>
      </c>
      <c r="F12" s="5">
        <v>11</v>
      </c>
      <c r="G12" s="37">
        <v>2454.1999999999998</v>
      </c>
      <c r="H12" s="6">
        <f>G3-G12</f>
        <v>93.690000000000055</v>
      </c>
      <c r="I12" s="18">
        <f>G12 - MIN(G3:G179)</f>
        <v>165.29999999999973</v>
      </c>
      <c r="J12" s="10">
        <v>5</v>
      </c>
      <c r="K12" s="6" t="s">
        <v>35</v>
      </c>
      <c r="L12" s="10">
        <v>77</v>
      </c>
      <c r="M12" s="12"/>
    </row>
    <row r="13" spans="1:13" s="40" customFormat="1" x14ac:dyDescent="0.25">
      <c r="A13" s="49" t="s">
        <v>4</v>
      </c>
      <c r="B13" s="97" t="s">
        <v>97</v>
      </c>
      <c r="C13" s="97">
        <v>1</v>
      </c>
      <c r="D13" s="98" t="s">
        <v>22</v>
      </c>
      <c r="E13" s="98">
        <v>0.8</v>
      </c>
      <c r="F13" s="98">
        <v>10</v>
      </c>
      <c r="G13" s="99">
        <v>2542.4</v>
      </c>
      <c r="H13" s="100">
        <f>G3-G13</f>
        <v>5.4899999999997817</v>
      </c>
      <c r="I13" s="41">
        <f>G13- MIN(G3:G179)</f>
        <v>253.5</v>
      </c>
      <c r="J13" s="101">
        <v>3</v>
      </c>
      <c r="K13" s="100" t="s">
        <v>35</v>
      </c>
      <c r="L13" s="101">
        <v>1</v>
      </c>
      <c r="M13" s="102"/>
    </row>
    <row r="14" spans="1:13" s="40" customFormat="1" x14ac:dyDescent="0.25">
      <c r="A14" s="49" t="s">
        <v>5</v>
      </c>
      <c r="B14" s="97">
        <v>1</v>
      </c>
      <c r="C14" s="97" t="s">
        <v>97</v>
      </c>
      <c r="D14" s="98" t="s">
        <v>22</v>
      </c>
      <c r="E14" s="98">
        <v>0.8</v>
      </c>
      <c r="F14" s="98">
        <v>10</v>
      </c>
      <c r="G14" s="99">
        <v>2525.1</v>
      </c>
      <c r="H14" s="100">
        <f>G3-G14</f>
        <v>22.789999999999964</v>
      </c>
      <c r="I14" s="41">
        <f>G14- MIN(G3:G179)</f>
        <v>236.19999999999982</v>
      </c>
      <c r="J14" s="101">
        <v>3</v>
      </c>
      <c r="K14" s="100" t="s">
        <v>35</v>
      </c>
      <c r="L14" s="101">
        <v>0</v>
      </c>
      <c r="M14" s="102"/>
    </row>
    <row r="15" spans="1:13" s="40" customFormat="1" x14ac:dyDescent="0.25">
      <c r="A15" s="49" t="s">
        <v>6</v>
      </c>
      <c r="B15" s="97" t="s">
        <v>97</v>
      </c>
      <c r="C15" s="97" t="s">
        <v>97</v>
      </c>
      <c r="D15" s="98" t="s">
        <v>22</v>
      </c>
      <c r="E15" s="98">
        <v>0.8</v>
      </c>
      <c r="F15" s="98">
        <v>10</v>
      </c>
      <c r="G15" s="99">
        <v>2522</v>
      </c>
      <c r="H15" s="100">
        <f>G3-G15</f>
        <v>25.889999999999873</v>
      </c>
      <c r="I15" s="41">
        <f>G15 - MIN(G3:G179)</f>
        <v>233.09999999999991</v>
      </c>
      <c r="J15" s="101">
        <v>4</v>
      </c>
      <c r="K15" s="100" t="s">
        <v>35</v>
      </c>
      <c r="L15" s="101">
        <v>1</v>
      </c>
      <c r="M15" s="102"/>
    </row>
    <row r="16" spans="1:13" s="40" customFormat="1" x14ac:dyDescent="0.25">
      <c r="A16" s="49" t="s">
        <v>29</v>
      </c>
      <c r="B16" s="97" t="s">
        <v>105</v>
      </c>
      <c r="C16" s="97">
        <v>1</v>
      </c>
      <c r="D16" s="98" t="s">
        <v>22</v>
      </c>
      <c r="E16" s="98">
        <v>0.8</v>
      </c>
      <c r="F16" s="98">
        <v>10</v>
      </c>
      <c r="G16" s="99">
        <v>2479</v>
      </c>
      <c r="H16" s="100">
        <f>G3-G16</f>
        <v>68.889999999999873</v>
      </c>
      <c r="I16" s="41">
        <f>G16 - MIN(G3:G179)</f>
        <v>190.09999999999991</v>
      </c>
      <c r="J16" s="101">
        <v>4</v>
      </c>
      <c r="K16" s="100" t="s">
        <v>35</v>
      </c>
      <c r="L16" s="101">
        <v>1</v>
      </c>
      <c r="M16" s="102"/>
    </row>
    <row r="17" spans="1:13" s="40" customFormat="1" x14ac:dyDescent="0.25">
      <c r="A17" s="49" t="s">
        <v>30</v>
      </c>
      <c r="B17" s="97">
        <v>1</v>
      </c>
      <c r="C17" s="97" t="s">
        <v>105</v>
      </c>
      <c r="D17" s="98" t="s">
        <v>22</v>
      </c>
      <c r="E17" s="98">
        <v>0.8</v>
      </c>
      <c r="F17" s="98">
        <v>10</v>
      </c>
      <c r="G17" s="99">
        <v>2457.8000000000002</v>
      </c>
      <c r="H17" s="100">
        <f>G3-G17</f>
        <v>90.089999999999691</v>
      </c>
      <c r="I17" s="41">
        <f>G17 - MIN(G3:G179)</f>
        <v>168.90000000000009</v>
      </c>
      <c r="J17" s="101">
        <v>4</v>
      </c>
      <c r="K17" s="100" t="s">
        <v>35</v>
      </c>
      <c r="L17" s="101">
        <v>0</v>
      </c>
      <c r="M17" s="102"/>
    </row>
    <row r="18" spans="1:13" s="49" customFormat="1" x14ac:dyDescent="0.25">
      <c r="A18" s="49" t="s">
        <v>31</v>
      </c>
      <c r="B18" s="47" t="s">
        <v>105</v>
      </c>
      <c r="C18" s="47" t="s">
        <v>105</v>
      </c>
      <c r="D18" s="48" t="s">
        <v>22</v>
      </c>
      <c r="E18" s="48">
        <v>0.8</v>
      </c>
      <c r="F18" s="48">
        <v>10</v>
      </c>
      <c r="G18" s="50">
        <v>2448.5</v>
      </c>
      <c r="H18" s="105">
        <f>G3-G18</f>
        <v>99.389999999999873</v>
      </c>
      <c r="I18" s="41">
        <f>G18- MIN(G3:G179)</f>
        <v>159.59999999999991</v>
      </c>
      <c r="J18" s="46">
        <v>6</v>
      </c>
      <c r="K18" s="44" t="s">
        <v>35</v>
      </c>
      <c r="L18" s="46">
        <v>0</v>
      </c>
      <c r="M18" s="103"/>
    </row>
    <row r="19" spans="1:13" s="42" customFormat="1" x14ac:dyDescent="0.25">
      <c r="A19" s="49" t="s">
        <v>59</v>
      </c>
      <c r="B19" s="97" t="s">
        <v>105</v>
      </c>
      <c r="C19" s="97" t="s">
        <v>97</v>
      </c>
      <c r="D19" s="98" t="s">
        <v>22</v>
      </c>
      <c r="E19" s="98">
        <v>0.8</v>
      </c>
      <c r="F19" s="98">
        <v>10</v>
      </c>
      <c r="G19" s="43">
        <v>2486.1</v>
      </c>
      <c r="H19" s="41">
        <f>G3-G19</f>
        <v>61.789999999999964</v>
      </c>
      <c r="I19" s="41">
        <f>G19 - MIN(G3:G179)</f>
        <v>197.19999999999982</v>
      </c>
      <c r="J19" s="101">
        <v>5</v>
      </c>
      <c r="K19" s="44" t="s">
        <v>35</v>
      </c>
      <c r="L19" s="46">
        <v>4</v>
      </c>
      <c r="M19" s="104"/>
    </row>
    <row r="20" spans="1:13" s="42" customFormat="1" x14ac:dyDescent="0.25">
      <c r="A20" s="49" t="s">
        <v>60</v>
      </c>
      <c r="B20" s="97" t="s">
        <v>97</v>
      </c>
      <c r="C20" s="97" t="s">
        <v>105</v>
      </c>
      <c r="D20" s="98" t="s">
        <v>22</v>
      </c>
      <c r="E20" s="98">
        <v>0.8</v>
      </c>
      <c r="F20" s="98">
        <v>10</v>
      </c>
      <c r="G20" s="43">
        <v>2459.6999999999998</v>
      </c>
      <c r="H20" s="41">
        <f>G3-G20</f>
        <v>88.190000000000055</v>
      </c>
      <c r="I20" s="41">
        <f>G20 - MIN(G3:G179)</f>
        <v>170.79999999999973</v>
      </c>
      <c r="J20" s="101">
        <v>5</v>
      </c>
      <c r="K20" s="44" t="s">
        <v>35</v>
      </c>
      <c r="L20" s="46">
        <v>0</v>
      </c>
      <c r="M20" s="104"/>
    </row>
    <row r="21" spans="1:13" s="106" customFormat="1" x14ac:dyDescent="0.25">
      <c r="A21" s="106" t="s">
        <v>7</v>
      </c>
      <c r="B21" s="4" t="s">
        <v>94</v>
      </c>
      <c r="C21" s="4">
        <v>1</v>
      </c>
      <c r="D21" s="5" t="s">
        <v>22</v>
      </c>
      <c r="E21" s="5">
        <v>0.8</v>
      </c>
      <c r="F21" s="5">
        <v>10</v>
      </c>
      <c r="G21" s="39">
        <v>2504.5</v>
      </c>
      <c r="H21" s="6">
        <f>G3-G21</f>
        <v>43.389999999999873</v>
      </c>
      <c r="I21" s="18">
        <f>G21 - MIN(G3:G179)</f>
        <v>215.59999999999991</v>
      </c>
      <c r="J21" s="10">
        <v>3</v>
      </c>
      <c r="K21" s="6" t="s">
        <v>35</v>
      </c>
      <c r="L21" s="10">
        <v>1</v>
      </c>
      <c r="M21" s="12"/>
    </row>
    <row r="22" spans="1:13" s="106" customFormat="1" x14ac:dyDescent="0.25">
      <c r="A22" s="106" t="s">
        <v>8</v>
      </c>
      <c r="B22" s="4">
        <v>1</v>
      </c>
      <c r="C22" s="4" t="s">
        <v>94</v>
      </c>
      <c r="D22" s="5" t="s">
        <v>22</v>
      </c>
      <c r="E22" s="5">
        <v>0.8</v>
      </c>
      <c r="F22" s="5">
        <v>10</v>
      </c>
      <c r="G22" s="37">
        <v>2531.1999999999998</v>
      </c>
      <c r="H22" s="6">
        <f>G3-G22</f>
        <v>16.690000000000055</v>
      </c>
      <c r="I22" s="18">
        <f>G22 - MIN(G3:G179)</f>
        <v>242.29999999999973</v>
      </c>
      <c r="J22" s="10">
        <v>3</v>
      </c>
      <c r="K22" s="6" t="s">
        <v>35</v>
      </c>
      <c r="L22" s="10">
        <v>0</v>
      </c>
      <c r="M22" s="12"/>
    </row>
    <row r="23" spans="1:13" s="106" customFormat="1" x14ac:dyDescent="0.25">
      <c r="A23" s="106" t="s">
        <v>124</v>
      </c>
      <c r="B23" s="4" t="s">
        <v>94</v>
      </c>
      <c r="C23" s="4" t="s">
        <v>94</v>
      </c>
      <c r="D23" s="5" t="s">
        <v>22</v>
      </c>
      <c r="E23" s="5">
        <v>0.8</v>
      </c>
      <c r="F23" s="5">
        <v>10</v>
      </c>
      <c r="G23" s="37">
        <v>2494.9</v>
      </c>
      <c r="H23" s="6">
        <f>G3-G23</f>
        <v>52.989999999999782</v>
      </c>
      <c r="I23" s="18">
        <f>G23 - MIN(G3:G179)</f>
        <v>206</v>
      </c>
      <c r="J23" s="10">
        <v>4</v>
      </c>
      <c r="K23" s="6" t="s">
        <v>34</v>
      </c>
      <c r="L23" s="10">
        <v>2</v>
      </c>
      <c r="M23" s="12"/>
    </row>
    <row r="24" spans="1:13" s="106" customFormat="1" x14ac:dyDescent="0.25">
      <c r="A24" s="106" t="s">
        <v>9</v>
      </c>
      <c r="B24" s="4" t="s">
        <v>94</v>
      </c>
      <c r="C24" s="4" t="s">
        <v>94</v>
      </c>
      <c r="D24" s="5" t="s">
        <v>22</v>
      </c>
      <c r="E24" s="5">
        <v>0.95</v>
      </c>
      <c r="F24" s="5">
        <v>12</v>
      </c>
      <c r="G24" s="37">
        <v>2497.1999999999998</v>
      </c>
      <c r="H24" s="6">
        <f>G4-G24</f>
        <v>-31.919999999999618</v>
      </c>
      <c r="I24" s="18">
        <f>G24 - MIN(G4:G180)</f>
        <v>208.29999999999973</v>
      </c>
      <c r="J24" s="10">
        <v>4</v>
      </c>
      <c r="K24" s="6" t="s">
        <v>34</v>
      </c>
      <c r="L24" s="10">
        <v>2</v>
      </c>
      <c r="M24" s="12"/>
    </row>
    <row r="25" spans="1:13" s="106" customFormat="1" x14ac:dyDescent="0.25">
      <c r="A25" s="106" t="s">
        <v>36</v>
      </c>
      <c r="B25" s="4" t="s">
        <v>106</v>
      </c>
      <c r="C25" s="4">
        <v>1</v>
      </c>
      <c r="D25" s="5" t="s">
        <v>22</v>
      </c>
      <c r="E25" s="5">
        <v>0.8</v>
      </c>
      <c r="F25" s="5">
        <v>10</v>
      </c>
      <c r="G25" s="39">
        <v>2458.4</v>
      </c>
      <c r="H25" s="6">
        <f>G3-G25</f>
        <v>89.489999999999782</v>
      </c>
      <c r="I25" s="18">
        <f>G25 - MIN(G3:G179)</f>
        <v>169.5</v>
      </c>
      <c r="J25" s="10">
        <v>4</v>
      </c>
      <c r="K25" s="6" t="s">
        <v>35</v>
      </c>
      <c r="L25" s="10">
        <v>6</v>
      </c>
      <c r="M25" s="12"/>
    </row>
    <row r="26" spans="1:13" s="106" customFormat="1" x14ac:dyDescent="0.25">
      <c r="A26" s="106" t="s">
        <v>37</v>
      </c>
      <c r="B26" s="4">
        <v>1</v>
      </c>
      <c r="C26" s="4" t="s">
        <v>106</v>
      </c>
      <c r="D26" s="5" t="s">
        <v>22</v>
      </c>
      <c r="E26" s="5">
        <v>0.8</v>
      </c>
      <c r="F26" s="5">
        <v>10</v>
      </c>
      <c r="G26" s="37">
        <v>2532.8000000000002</v>
      </c>
      <c r="H26" s="6">
        <f>G3-G26</f>
        <v>15.089999999999691</v>
      </c>
      <c r="I26" s="18">
        <f>G26 - MIN(G3:G179)</f>
        <v>243.90000000000009</v>
      </c>
      <c r="J26" s="10">
        <v>4</v>
      </c>
      <c r="K26" s="6" t="s">
        <v>35</v>
      </c>
      <c r="L26" s="10">
        <v>2</v>
      </c>
      <c r="M26" s="12"/>
    </row>
    <row r="27" spans="1:13" s="14" customFormat="1" x14ac:dyDescent="0.25">
      <c r="A27" s="3" t="s">
        <v>38</v>
      </c>
      <c r="B27" s="4" t="s">
        <v>106</v>
      </c>
      <c r="C27" s="4" t="s">
        <v>106</v>
      </c>
      <c r="D27" s="5" t="s">
        <v>22</v>
      </c>
      <c r="E27" s="5">
        <v>0.8</v>
      </c>
      <c r="F27" s="5">
        <v>10</v>
      </c>
      <c r="G27" s="38">
        <v>2448.1999999999998</v>
      </c>
      <c r="H27" s="18">
        <f>G3-G27</f>
        <v>99.690000000000055</v>
      </c>
      <c r="I27" s="18">
        <f>G27 - MIN(G3:G179)</f>
        <v>159.29999999999973</v>
      </c>
      <c r="J27" s="16">
        <v>6</v>
      </c>
      <c r="K27" s="13" t="s">
        <v>35</v>
      </c>
      <c r="L27" s="16">
        <v>0</v>
      </c>
      <c r="M27" s="12"/>
    </row>
    <row r="28" spans="1:13" s="14" customFormat="1" x14ac:dyDescent="0.25">
      <c r="A28" s="3" t="s">
        <v>57</v>
      </c>
      <c r="B28" s="4" t="s">
        <v>106</v>
      </c>
      <c r="C28" s="4" t="s">
        <v>94</v>
      </c>
      <c r="D28" s="5" t="s">
        <v>22</v>
      </c>
      <c r="E28" s="5">
        <v>0.8</v>
      </c>
      <c r="F28" s="5">
        <v>10</v>
      </c>
      <c r="G28" s="39">
        <v>2448.8000000000002</v>
      </c>
      <c r="H28" s="18">
        <f>G3-G28</f>
        <v>99.089999999999691</v>
      </c>
      <c r="I28" s="18">
        <f>G28 - MIN(G3:G179)</f>
        <v>159.90000000000009</v>
      </c>
      <c r="J28" s="16">
        <v>5</v>
      </c>
      <c r="K28" s="13" t="s">
        <v>35</v>
      </c>
      <c r="L28" s="16">
        <v>7</v>
      </c>
      <c r="M28" s="12"/>
    </row>
    <row r="29" spans="1:13" s="3" customFormat="1" x14ac:dyDescent="0.25">
      <c r="A29" s="3" t="s">
        <v>61</v>
      </c>
      <c r="B29" s="15" t="s">
        <v>94</v>
      </c>
      <c r="C29" s="15" t="s">
        <v>106</v>
      </c>
      <c r="D29" s="22" t="s">
        <v>22</v>
      </c>
      <c r="E29" s="22">
        <v>0.8</v>
      </c>
      <c r="F29" s="22">
        <v>10</v>
      </c>
      <c r="G29" s="39">
        <v>2468.1999999999998</v>
      </c>
      <c r="H29" s="23">
        <f>G3-G29</f>
        <v>79.690000000000055</v>
      </c>
      <c r="I29" s="18">
        <f>G29 - MIN(G3:G179)</f>
        <v>179.29999999999973</v>
      </c>
      <c r="J29" s="16">
        <v>5</v>
      </c>
      <c r="K29" s="13" t="s">
        <v>35</v>
      </c>
      <c r="L29" s="16">
        <v>0</v>
      </c>
      <c r="M29" s="12"/>
    </row>
    <row r="30" spans="1:13" s="40" customFormat="1" x14ac:dyDescent="0.25">
      <c r="A30" s="49" t="s">
        <v>10</v>
      </c>
      <c r="B30" s="97" t="s">
        <v>120</v>
      </c>
      <c r="C30" s="97">
        <v>1</v>
      </c>
      <c r="D30" s="98" t="s">
        <v>22</v>
      </c>
      <c r="E30" s="98">
        <v>0.8</v>
      </c>
      <c r="F30" s="98">
        <v>10</v>
      </c>
      <c r="G30" s="99">
        <v>2496</v>
      </c>
      <c r="H30" s="100">
        <f>G3-G30</f>
        <v>51.889999999999873</v>
      </c>
      <c r="I30" s="41">
        <f>G30 - MIN(G3:G179)</f>
        <v>207.09999999999991</v>
      </c>
      <c r="J30" s="101">
        <v>3</v>
      </c>
      <c r="K30" s="100" t="s">
        <v>35</v>
      </c>
      <c r="L30" s="101">
        <v>9</v>
      </c>
      <c r="M30" s="102"/>
    </row>
    <row r="31" spans="1:13" s="40" customFormat="1" x14ac:dyDescent="0.25">
      <c r="A31" s="49" t="s">
        <v>11</v>
      </c>
      <c r="B31" s="97">
        <v>1</v>
      </c>
      <c r="C31" s="97" t="s">
        <v>120</v>
      </c>
      <c r="D31" s="98" t="s">
        <v>22</v>
      </c>
      <c r="E31" s="98">
        <v>0.8</v>
      </c>
      <c r="F31" s="98">
        <v>10</v>
      </c>
      <c r="G31" s="99">
        <v>2540.8000000000002</v>
      </c>
      <c r="H31" s="100">
        <f>G3-G31</f>
        <v>7.0899999999996908</v>
      </c>
      <c r="I31" s="41">
        <f>G31 - MIN(G3:G179)</f>
        <v>251.90000000000009</v>
      </c>
      <c r="J31" s="101">
        <v>3</v>
      </c>
      <c r="K31" s="100" t="s">
        <v>35</v>
      </c>
      <c r="L31" s="101">
        <v>17</v>
      </c>
      <c r="M31" s="102"/>
    </row>
    <row r="32" spans="1:13" s="40" customFormat="1" x14ac:dyDescent="0.25">
      <c r="A32" s="49" t="s">
        <v>12</v>
      </c>
      <c r="B32" s="97" t="s">
        <v>120</v>
      </c>
      <c r="C32" s="97" t="s">
        <v>120</v>
      </c>
      <c r="D32" s="98" t="s">
        <v>22</v>
      </c>
      <c r="E32" s="98">
        <v>0.8</v>
      </c>
      <c r="F32" s="98">
        <v>10</v>
      </c>
      <c r="G32" s="99">
        <v>2486.9</v>
      </c>
      <c r="H32" s="44">
        <f>G3-G32</f>
        <v>60.989999999999782</v>
      </c>
      <c r="I32" s="41">
        <f>G32 - MIN(G3:G179)</f>
        <v>198</v>
      </c>
      <c r="J32" s="101">
        <v>4</v>
      </c>
      <c r="K32" s="100" t="s">
        <v>35</v>
      </c>
      <c r="L32" s="101">
        <v>0</v>
      </c>
      <c r="M32" s="102"/>
    </row>
    <row r="33" spans="1:13" s="40" customFormat="1" x14ac:dyDescent="0.25">
      <c r="A33" s="49" t="s">
        <v>39</v>
      </c>
      <c r="B33" s="97" t="s">
        <v>122</v>
      </c>
      <c r="C33" s="97">
        <v>1</v>
      </c>
      <c r="D33" s="98" t="s">
        <v>22</v>
      </c>
      <c r="E33" s="98">
        <v>0.8</v>
      </c>
      <c r="F33" s="98">
        <v>10</v>
      </c>
      <c r="G33" s="99">
        <v>2480.1999999999998</v>
      </c>
      <c r="H33" s="100">
        <f>G3-G33</f>
        <v>67.690000000000055</v>
      </c>
      <c r="I33" s="41">
        <f>G33 - MIN(G3:G179)</f>
        <v>191.29999999999973</v>
      </c>
      <c r="J33" s="101">
        <v>4</v>
      </c>
      <c r="K33" s="100" t="s">
        <v>35</v>
      </c>
      <c r="L33" s="101">
        <v>0</v>
      </c>
      <c r="M33" s="102"/>
    </row>
    <row r="34" spans="1:13" s="40" customFormat="1" x14ac:dyDescent="0.25">
      <c r="A34" s="49" t="s">
        <v>125</v>
      </c>
      <c r="B34" s="97">
        <v>1</v>
      </c>
      <c r="C34" s="97" t="s">
        <v>122</v>
      </c>
      <c r="D34" s="98" t="s">
        <v>22</v>
      </c>
      <c r="E34" s="98">
        <v>0.8</v>
      </c>
      <c r="F34" s="98">
        <v>10</v>
      </c>
      <c r="G34" s="99">
        <v>2571.5</v>
      </c>
      <c r="H34" s="100">
        <f>G3-G34</f>
        <v>-23.610000000000127</v>
      </c>
      <c r="I34" s="41">
        <f>G34 - MIN(G3:G179)</f>
        <v>282.59999999999991</v>
      </c>
      <c r="J34" s="101">
        <v>4</v>
      </c>
      <c r="K34" s="100" t="s">
        <v>34</v>
      </c>
      <c r="L34" s="101">
        <v>11</v>
      </c>
      <c r="M34" s="102">
        <v>52</v>
      </c>
    </row>
    <row r="35" spans="1:13" s="40" customFormat="1" x14ac:dyDescent="0.25">
      <c r="A35" s="49" t="s">
        <v>40</v>
      </c>
      <c r="B35" s="97">
        <v>1</v>
      </c>
      <c r="C35" s="97" t="s">
        <v>122</v>
      </c>
      <c r="D35" s="98" t="s">
        <v>22</v>
      </c>
      <c r="E35" s="98">
        <v>0.95</v>
      </c>
      <c r="F35" s="98">
        <v>12</v>
      </c>
      <c r="G35" s="99">
        <v>2601.6</v>
      </c>
      <c r="H35" s="100">
        <f>G4-G35</f>
        <v>-136.31999999999971</v>
      </c>
      <c r="I35" s="41">
        <f>G35 - MIN(G4:G180)</f>
        <v>312.69999999999982</v>
      </c>
      <c r="J35" s="101">
        <v>4</v>
      </c>
      <c r="K35" s="100" t="s">
        <v>34</v>
      </c>
      <c r="L35" s="101">
        <v>67</v>
      </c>
      <c r="M35" s="102">
        <v>1061</v>
      </c>
    </row>
    <row r="36" spans="1:13" s="49" customFormat="1" x14ac:dyDescent="0.25">
      <c r="A36" s="49" t="s">
        <v>119</v>
      </c>
      <c r="B36" s="47" t="s">
        <v>122</v>
      </c>
      <c r="C36" s="47" t="s">
        <v>122</v>
      </c>
      <c r="D36" s="48" t="s">
        <v>22</v>
      </c>
      <c r="E36" s="48">
        <v>0.8</v>
      </c>
      <c r="F36" s="48">
        <v>10</v>
      </c>
      <c r="G36" s="50">
        <v>2457.5</v>
      </c>
      <c r="H36" s="105">
        <f>G3-G36</f>
        <v>90.389999999999873</v>
      </c>
      <c r="I36" s="41">
        <f>G36 - MIN(G3:G179)</f>
        <v>168.59999999999991</v>
      </c>
      <c r="J36" s="46">
        <v>6</v>
      </c>
      <c r="K36" s="44" t="s">
        <v>35</v>
      </c>
      <c r="L36" s="46">
        <v>0</v>
      </c>
      <c r="M36" s="102"/>
    </row>
    <row r="37" spans="1:13" s="42" customFormat="1" x14ac:dyDescent="0.25">
      <c r="A37" s="49" t="s">
        <v>62</v>
      </c>
      <c r="B37" s="97" t="s">
        <v>122</v>
      </c>
      <c r="C37" s="97" t="s">
        <v>120</v>
      </c>
      <c r="D37" s="98" t="s">
        <v>22</v>
      </c>
      <c r="E37" s="98">
        <v>0.8</v>
      </c>
      <c r="F37" s="98">
        <v>10</v>
      </c>
      <c r="G37" s="43">
        <v>2482.9</v>
      </c>
      <c r="H37" s="41">
        <f>G3-G37</f>
        <v>64.989999999999782</v>
      </c>
      <c r="I37" s="41">
        <f>G37 - MIN(G3:G179)</f>
        <v>194</v>
      </c>
      <c r="J37" s="101">
        <v>5</v>
      </c>
      <c r="K37" s="44" t="s">
        <v>35</v>
      </c>
      <c r="L37" s="46">
        <v>25</v>
      </c>
      <c r="M37" s="102"/>
    </row>
    <row r="38" spans="1:13" s="42" customFormat="1" x14ac:dyDescent="0.25">
      <c r="A38" s="49" t="s">
        <v>74</v>
      </c>
      <c r="B38" s="97" t="s">
        <v>120</v>
      </c>
      <c r="C38" s="97" t="s">
        <v>122</v>
      </c>
      <c r="D38" s="98" t="s">
        <v>22</v>
      </c>
      <c r="E38" s="98">
        <v>0.8</v>
      </c>
      <c r="F38" s="98">
        <v>10</v>
      </c>
      <c r="G38" s="43">
        <v>2501.3000000000002</v>
      </c>
      <c r="H38" s="41">
        <f>G3-G38</f>
        <v>46.589999999999691</v>
      </c>
      <c r="I38" s="41">
        <f>G38 - MIN(G3:G179)</f>
        <v>212.40000000000009</v>
      </c>
      <c r="J38" s="101">
        <v>5</v>
      </c>
      <c r="K38" s="44" t="s">
        <v>34</v>
      </c>
      <c r="L38" s="46">
        <v>33</v>
      </c>
      <c r="M38" s="102">
        <v>124</v>
      </c>
    </row>
    <row r="39" spans="1:13" s="42" customFormat="1" x14ac:dyDescent="0.25">
      <c r="A39" s="49" t="s">
        <v>63</v>
      </c>
      <c r="B39" s="97" t="s">
        <v>120</v>
      </c>
      <c r="C39" s="97" t="s">
        <v>122</v>
      </c>
      <c r="D39" s="98" t="s">
        <v>22</v>
      </c>
      <c r="E39" s="98">
        <v>0.95</v>
      </c>
      <c r="F39" s="98">
        <v>12</v>
      </c>
      <c r="G39" s="43">
        <v>2458.1999999999998</v>
      </c>
      <c r="H39" s="41">
        <f>G3-G39</f>
        <v>89.690000000000055</v>
      </c>
      <c r="I39" s="41">
        <f>G39-MIN(G3:G175)</f>
        <v>169.29999999999973</v>
      </c>
      <c r="J39" s="101">
        <v>5</v>
      </c>
      <c r="K39" s="44" t="s">
        <v>35</v>
      </c>
      <c r="L39" s="46">
        <v>0</v>
      </c>
      <c r="M39" s="102"/>
    </row>
    <row r="40" spans="1:13" s="106" customFormat="1" x14ac:dyDescent="0.25">
      <c r="A40" s="106" t="s">
        <v>13</v>
      </c>
      <c r="B40" s="4" t="s">
        <v>98</v>
      </c>
      <c r="C40" s="4">
        <v>1</v>
      </c>
      <c r="D40" s="5" t="s">
        <v>22</v>
      </c>
      <c r="E40" s="5">
        <v>0.8</v>
      </c>
      <c r="F40" s="5">
        <v>10</v>
      </c>
      <c r="G40" s="37">
        <v>2535.1999999999998</v>
      </c>
      <c r="H40" s="6">
        <f>G3-G40</f>
        <v>12.690000000000055</v>
      </c>
      <c r="I40" s="18">
        <f>G40 - MIN(G3:G179)</f>
        <v>246.29999999999973</v>
      </c>
      <c r="J40" s="10">
        <v>3</v>
      </c>
      <c r="K40" s="6" t="s">
        <v>35</v>
      </c>
      <c r="L40" s="10">
        <v>1</v>
      </c>
      <c r="M40" s="12"/>
    </row>
    <row r="41" spans="1:13" s="106" customFormat="1" x14ac:dyDescent="0.25">
      <c r="A41" s="106" t="s">
        <v>14</v>
      </c>
      <c r="B41" s="4">
        <v>1</v>
      </c>
      <c r="C41" s="4" t="s">
        <v>98</v>
      </c>
      <c r="D41" s="5" t="s">
        <v>22</v>
      </c>
      <c r="E41" s="5">
        <v>0.8</v>
      </c>
      <c r="F41" s="5">
        <v>10</v>
      </c>
      <c r="G41" s="37">
        <v>2541.9</v>
      </c>
      <c r="H41" s="6">
        <f>G3-G41</f>
        <v>5.9899999999997817</v>
      </c>
      <c r="I41" s="18">
        <f>G41 - MIN(G3:G179)</f>
        <v>253</v>
      </c>
      <c r="J41" s="10">
        <v>3</v>
      </c>
      <c r="K41" s="6" t="s">
        <v>35</v>
      </c>
      <c r="L41" s="10">
        <v>0</v>
      </c>
      <c r="M41" s="12"/>
    </row>
    <row r="42" spans="1:13" s="3" customFormat="1" x14ac:dyDescent="0.25">
      <c r="A42" s="3" t="s">
        <v>15</v>
      </c>
      <c r="B42" s="15" t="s">
        <v>98</v>
      </c>
      <c r="C42" s="15" t="s">
        <v>98</v>
      </c>
      <c r="D42" s="22" t="s">
        <v>22</v>
      </c>
      <c r="E42" s="22">
        <v>0.8</v>
      </c>
      <c r="F42" s="22">
        <v>10</v>
      </c>
      <c r="G42" s="39">
        <v>2528.6</v>
      </c>
      <c r="H42" s="23">
        <f>G3-G42</f>
        <v>19.289999999999964</v>
      </c>
      <c r="I42" s="18">
        <f>G42 - MIN(G3:G179)</f>
        <v>239.69999999999982</v>
      </c>
      <c r="J42" s="16">
        <v>4</v>
      </c>
      <c r="K42" s="13" t="s">
        <v>35</v>
      </c>
      <c r="L42" s="16">
        <v>1</v>
      </c>
      <c r="M42" s="17"/>
    </row>
    <row r="43" spans="1:13" s="106" customFormat="1" x14ac:dyDescent="0.25">
      <c r="A43" s="106" t="s">
        <v>42</v>
      </c>
      <c r="B43" s="4" t="s">
        <v>108</v>
      </c>
      <c r="C43" s="4">
        <v>1</v>
      </c>
      <c r="D43" s="5" t="s">
        <v>22</v>
      </c>
      <c r="E43" s="5">
        <v>0.8</v>
      </c>
      <c r="F43" s="5">
        <v>10</v>
      </c>
      <c r="G43" s="37">
        <v>2535.1</v>
      </c>
      <c r="H43" s="6">
        <f>G3-G43</f>
        <v>12.789999999999964</v>
      </c>
      <c r="I43" s="18">
        <f>G43 - MIN(G3:G179)</f>
        <v>246.19999999999982</v>
      </c>
      <c r="J43" s="10">
        <v>4</v>
      </c>
      <c r="K43" s="6" t="s">
        <v>35</v>
      </c>
      <c r="L43" s="10">
        <v>1</v>
      </c>
      <c r="M43" s="12"/>
    </row>
    <row r="44" spans="1:13" s="106" customFormat="1" x14ac:dyDescent="0.25">
      <c r="A44" s="106" t="s">
        <v>79</v>
      </c>
      <c r="B44" s="4">
        <v>1</v>
      </c>
      <c r="C44" s="4" t="s">
        <v>108</v>
      </c>
      <c r="D44" s="5" t="s">
        <v>22</v>
      </c>
      <c r="E44" s="5">
        <v>0.8</v>
      </c>
      <c r="F44" s="5">
        <v>10</v>
      </c>
      <c r="G44" s="37">
        <v>2567.5</v>
      </c>
      <c r="H44" s="6">
        <f>G3-G44</f>
        <v>-19.610000000000127</v>
      </c>
      <c r="I44" s="18">
        <f>G44 - MIN(G3:G179)</f>
        <v>278.59999999999991</v>
      </c>
      <c r="J44" s="10">
        <v>4</v>
      </c>
      <c r="K44" s="6" t="s">
        <v>34</v>
      </c>
      <c r="L44" s="10">
        <v>1</v>
      </c>
      <c r="M44" s="12" t="s">
        <v>80</v>
      </c>
    </row>
    <row r="45" spans="1:13" s="106" customFormat="1" x14ac:dyDescent="0.25">
      <c r="A45" s="106" t="s">
        <v>43</v>
      </c>
      <c r="B45" s="4">
        <v>1</v>
      </c>
      <c r="C45" s="4" t="s">
        <v>108</v>
      </c>
      <c r="D45" s="5" t="s">
        <v>22</v>
      </c>
      <c r="E45" s="5">
        <v>0.9</v>
      </c>
      <c r="F45" s="5">
        <v>10</v>
      </c>
      <c r="G45" s="37">
        <v>2566.6999999999998</v>
      </c>
      <c r="H45" s="6">
        <f>G3-G45</f>
        <v>-18.809999999999945</v>
      </c>
      <c r="I45" s="18">
        <f>G45-MIN(G3:G174)</f>
        <v>277.79999999999973</v>
      </c>
      <c r="J45" s="10">
        <v>4</v>
      </c>
      <c r="K45" s="6" t="s">
        <v>34</v>
      </c>
      <c r="L45" s="10">
        <v>0</v>
      </c>
      <c r="M45" s="12" t="s">
        <v>82</v>
      </c>
    </row>
    <row r="46" spans="1:13" s="106" customFormat="1" x14ac:dyDescent="0.25">
      <c r="A46" s="106" t="s">
        <v>44</v>
      </c>
      <c r="B46" s="4" t="s">
        <v>108</v>
      </c>
      <c r="C46" s="4" t="s">
        <v>108</v>
      </c>
      <c r="D46" s="5" t="s">
        <v>22</v>
      </c>
      <c r="E46" s="5">
        <v>0.8</v>
      </c>
      <c r="F46" s="5">
        <v>10</v>
      </c>
      <c r="G46" s="37">
        <v>2530.3000000000002</v>
      </c>
      <c r="H46" s="6">
        <f>G3-G46</f>
        <v>17.589999999999691</v>
      </c>
      <c r="I46" s="18">
        <f>G46 - MIN(G3:G179)</f>
        <v>241.40000000000009</v>
      </c>
      <c r="J46" s="10">
        <v>6</v>
      </c>
      <c r="K46" s="6" t="s">
        <v>35</v>
      </c>
      <c r="L46" s="10">
        <v>0</v>
      </c>
      <c r="M46" s="12"/>
    </row>
    <row r="47" spans="1:13" s="106" customFormat="1" x14ac:dyDescent="0.25">
      <c r="A47" s="106" t="s">
        <v>67</v>
      </c>
      <c r="B47" s="4" t="s">
        <v>108</v>
      </c>
      <c r="C47" s="4" t="s">
        <v>98</v>
      </c>
      <c r="D47" s="5" t="s">
        <v>22</v>
      </c>
      <c r="E47" s="5">
        <v>0.8</v>
      </c>
      <c r="F47" s="5">
        <v>10</v>
      </c>
      <c r="G47" s="38">
        <v>2527.6999999999998</v>
      </c>
      <c r="H47" s="6">
        <f>G3-G47</f>
        <v>20.190000000000055</v>
      </c>
      <c r="I47" s="18">
        <f>G47 - MIN(G3:G179)</f>
        <v>238.79999999999973</v>
      </c>
      <c r="J47" s="10">
        <v>5</v>
      </c>
      <c r="K47" s="6" t="s">
        <v>35</v>
      </c>
      <c r="L47" s="10">
        <v>3</v>
      </c>
      <c r="M47" s="12"/>
    </row>
    <row r="48" spans="1:13" s="106" customFormat="1" x14ac:dyDescent="0.25">
      <c r="A48" s="106" t="s">
        <v>73</v>
      </c>
      <c r="B48" s="4" t="s">
        <v>98</v>
      </c>
      <c r="C48" s="4" t="s">
        <v>108</v>
      </c>
      <c r="D48" s="5" t="s">
        <v>22</v>
      </c>
      <c r="E48" s="5">
        <v>0.8</v>
      </c>
      <c r="F48" s="5">
        <v>10</v>
      </c>
      <c r="G48" s="37">
        <v>2534.1999999999998</v>
      </c>
      <c r="H48" s="6">
        <f>G3-G48</f>
        <v>13.690000000000055</v>
      </c>
      <c r="I48" s="18">
        <f>G48 - MIN(G3:G179)</f>
        <v>245.29999999999973</v>
      </c>
      <c r="J48" s="10">
        <v>5</v>
      </c>
      <c r="K48" s="6" t="s">
        <v>34</v>
      </c>
      <c r="L48" s="10">
        <v>0</v>
      </c>
      <c r="M48" s="12" t="s">
        <v>66</v>
      </c>
    </row>
    <row r="49" spans="1:13" s="106" customFormat="1" x14ac:dyDescent="0.25">
      <c r="A49" s="106" t="s">
        <v>64</v>
      </c>
      <c r="B49" s="4" t="s">
        <v>98</v>
      </c>
      <c r="C49" s="4" t="s">
        <v>108</v>
      </c>
      <c r="D49" s="5" t="s">
        <v>22</v>
      </c>
      <c r="E49" s="5">
        <v>0.8</v>
      </c>
      <c r="F49" s="5">
        <v>10</v>
      </c>
      <c r="G49" s="37">
        <v>2559</v>
      </c>
      <c r="H49" s="6">
        <f>G3-G49</f>
        <v>-11.110000000000127</v>
      </c>
      <c r="I49" s="18">
        <f>G49-MIN(G3:G169)</f>
        <v>270.09999999999991</v>
      </c>
      <c r="J49" s="10">
        <v>5</v>
      </c>
      <c r="K49" s="6" t="s">
        <v>34</v>
      </c>
      <c r="L49" s="10">
        <v>393</v>
      </c>
      <c r="M49" s="12"/>
    </row>
    <row r="50" spans="1:13" s="40" customFormat="1" x14ac:dyDescent="0.25">
      <c r="A50" s="49" t="s">
        <v>16</v>
      </c>
      <c r="B50" s="97" t="s">
        <v>121</v>
      </c>
      <c r="C50" s="97">
        <v>1</v>
      </c>
      <c r="D50" s="98" t="s">
        <v>22</v>
      </c>
      <c r="E50" s="98">
        <v>0.8</v>
      </c>
      <c r="F50" s="98">
        <v>10</v>
      </c>
      <c r="G50" s="99">
        <v>2528.6999999999998</v>
      </c>
      <c r="H50" s="100">
        <f>G3-G50</f>
        <v>19.190000000000055</v>
      </c>
      <c r="I50" s="41">
        <f>G50 - MIN(G3:G179)</f>
        <v>239.79999999999973</v>
      </c>
      <c r="J50" s="101">
        <v>3</v>
      </c>
      <c r="K50" s="100" t="s">
        <v>35</v>
      </c>
      <c r="L50" s="101">
        <v>0</v>
      </c>
      <c r="M50" s="102"/>
    </row>
    <row r="51" spans="1:13" s="40" customFormat="1" x14ac:dyDescent="0.25">
      <c r="A51" s="49" t="s">
        <v>17</v>
      </c>
      <c r="B51" s="97">
        <v>1</v>
      </c>
      <c r="C51" s="97" t="s">
        <v>121</v>
      </c>
      <c r="D51" s="98" t="s">
        <v>22</v>
      </c>
      <c r="E51" s="98">
        <v>0.8</v>
      </c>
      <c r="F51" s="98">
        <v>10</v>
      </c>
      <c r="G51" s="99">
        <v>2541.3000000000002</v>
      </c>
      <c r="H51" s="100">
        <f>G3-G51</f>
        <v>6.5899999999996908</v>
      </c>
      <c r="I51" s="41">
        <f>G51 - MIN(G3:G179)</f>
        <v>252.40000000000009</v>
      </c>
      <c r="J51" s="101">
        <v>3</v>
      </c>
      <c r="K51" s="100" t="s">
        <v>34</v>
      </c>
      <c r="L51" s="101">
        <v>0</v>
      </c>
      <c r="M51" s="102"/>
    </row>
    <row r="52" spans="1:13" s="40" customFormat="1" x14ac:dyDescent="0.25">
      <c r="A52" s="49" t="s">
        <v>18</v>
      </c>
      <c r="B52" s="97" t="s">
        <v>121</v>
      </c>
      <c r="C52" s="97" t="s">
        <v>121</v>
      </c>
      <c r="D52" s="98" t="s">
        <v>22</v>
      </c>
      <c r="E52" s="98">
        <v>0.8</v>
      </c>
      <c r="F52" s="98">
        <v>10</v>
      </c>
      <c r="G52" s="99">
        <v>2496.6999999999998</v>
      </c>
      <c r="H52" s="44">
        <f>G3-G52</f>
        <v>51.190000000000055</v>
      </c>
      <c r="I52" s="41">
        <f>G52 - MIN(G3:G179)</f>
        <v>207.79999999999973</v>
      </c>
      <c r="J52" s="101">
        <v>4</v>
      </c>
      <c r="K52" s="100" t="s">
        <v>35</v>
      </c>
      <c r="L52" s="101">
        <v>0</v>
      </c>
      <c r="M52" s="102"/>
    </row>
    <row r="53" spans="1:13" s="49" customFormat="1" x14ac:dyDescent="0.25">
      <c r="A53" s="49" t="s">
        <v>45</v>
      </c>
      <c r="B53" s="47" t="s">
        <v>123</v>
      </c>
      <c r="C53" s="47">
        <v>1</v>
      </c>
      <c r="D53" s="48" t="s">
        <v>22</v>
      </c>
      <c r="E53" s="48">
        <v>0.8</v>
      </c>
      <c r="F53" s="48">
        <v>10</v>
      </c>
      <c r="G53" s="45">
        <v>2487.5</v>
      </c>
      <c r="H53" s="105">
        <f>G3-G53</f>
        <v>60.389999999999873</v>
      </c>
      <c r="I53" s="41">
        <f>G53 - MIN(G3:G179)</f>
        <v>198.59999999999991</v>
      </c>
      <c r="J53" s="46">
        <v>4</v>
      </c>
      <c r="K53" s="44" t="s">
        <v>35</v>
      </c>
      <c r="L53" s="46">
        <v>0</v>
      </c>
      <c r="M53" s="103"/>
    </row>
    <row r="54" spans="1:13" s="40" customFormat="1" x14ac:dyDescent="0.25">
      <c r="A54" s="49" t="s">
        <v>71</v>
      </c>
      <c r="B54" s="97">
        <v>1</v>
      </c>
      <c r="C54" s="97" t="s">
        <v>123</v>
      </c>
      <c r="D54" s="98" t="s">
        <v>22</v>
      </c>
      <c r="E54" s="98">
        <v>0.8</v>
      </c>
      <c r="F54" s="98">
        <v>10</v>
      </c>
      <c r="G54" s="99">
        <v>2621.6</v>
      </c>
      <c r="H54" s="100">
        <f>G3-G54</f>
        <v>-73.710000000000036</v>
      </c>
      <c r="I54" s="41">
        <f>G54 - MIN(G3:G179)</f>
        <v>332.69999999999982</v>
      </c>
      <c r="J54" s="101">
        <v>4</v>
      </c>
      <c r="K54" s="100" t="s">
        <v>34</v>
      </c>
      <c r="L54" s="101">
        <v>147</v>
      </c>
      <c r="M54" s="102" t="s">
        <v>68</v>
      </c>
    </row>
    <row r="55" spans="1:13" s="40" customFormat="1" x14ac:dyDescent="0.25">
      <c r="A55" s="49" t="s">
        <v>77</v>
      </c>
      <c r="B55" s="97">
        <v>1</v>
      </c>
      <c r="C55" s="97" t="s">
        <v>123</v>
      </c>
      <c r="D55" s="98" t="s">
        <v>22</v>
      </c>
      <c r="E55" s="98">
        <v>0.9</v>
      </c>
      <c r="F55" s="98">
        <v>11</v>
      </c>
      <c r="G55" s="99">
        <v>2604.3000000000002</v>
      </c>
      <c r="H55" s="100">
        <f>G3-G55</f>
        <v>-56.410000000000309</v>
      </c>
      <c r="I55" s="41">
        <f>G55-MIN(G3:G172)</f>
        <v>315.40000000000009</v>
      </c>
      <c r="J55" s="101">
        <v>4</v>
      </c>
      <c r="K55" s="100" t="s">
        <v>34</v>
      </c>
      <c r="L55" s="101">
        <v>137</v>
      </c>
      <c r="M55" s="102" t="s">
        <v>65</v>
      </c>
    </row>
    <row r="56" spans="1:13" s="40" customFormat="1" x14ac:dyDescent="0.25">
      <c r="A56" s="49" t="s">
        <v>46</v>
      </c>
      <c r="B56" s="97">
        <v>1</v>
      </c>
      <c r="C56" s="97" t="s">
        <v>123</v>
      </c>
      <c r="D56" s="98" t="s">
        <v>22</v>
      </c>
      <c r="E56" s="98">
        <v>0.95</v>
      </c>
      <c r="F56" s="98">
        <v>12</v>
      </c>
      <c r="G56" s="99">
        <v>2608.1999999999998</v>
      </c>
      <c r="H56" s="100">
        <f>G3-G56</f>
        <v>-60.309999999999945</v>
      </c>
      <c r="I56" s="41">
        <f>G56-MIN(G3:G174)</f>
        <v>319.29999999999973</v>
      </c>
      <c r="J56" s="101">
        <v>4</v>
      </c>
      <c r="K56" s="100" t="s">
        <v>34</v>
      </c>
      <c r="L56" s="101">
        <v>18</v>
      </c>
      <c r="M56" s="102" t="s">
        <v>83</v>
      </c>
    </row>
    <row r="57" spans="1:13" s="40" customFormat="1" x14ac:dyDescent="0.25">
      <c r="A57" s="49" t="s">
        <v>72</v>
      </c>
      <c r="B57" s="97" t="s">
        <v>123</v>
      </c>
      <c r="C57" s="97" t="s">
        <v>123</v>
      </c>
      <c r="D57" s="98" t="s">
        <v>22</v>
      </c>
      <c r="E57" s="98">
        <v>0.8</v>
      </c>
      <c r="F57" s="98">
        <v>10</v>
      </c>
      <c r="G57" s="99">
        <v>2566.5</v>
      </c>
      <c r="H57" s="100">
        <f>G3-G57</f>
        <v>-18.610000000000127</v>
      </c>
      <c r="I57" s="41">
        <f>G57 - MIN(G3:G179)</f>
        <v>277.59999999999991</v>
      </c>
      <c r="J57" s="101">
        <v>6</v>
      </c>
      <c r="K57" s="100" t="s">
        <v>35</v>
      </c>
      <c r="L57" s="101">
        <v>133</v>
      </c>
      <c r="M57" s="102" t="s">
        <v>69</v>
      </c>
    </row>
    <row r="58" spans="1:13" s="40" customFormat="1" x14ac:dyDescent="0.25">
      <c r="A58" s="49" t="s">
        <v>78</v>
      </c>
      <c r="B58" s="97" t="s">
        <v>123</v>
      </c>
      <c r="C58" s="97" t="s">
        <v>123</v>
      </c>
      <c r="D58" s="98" t="s">
        <v>22</v>
      </c>
      <c r="E58" s="98">
        <v>0.9</v>
      </c>
      <c r="F58" s="98">
        <v>11</v>
      </c>
      <c r="G58" s="99">
        <v>2520.6</v>
      </c>
      <c r="H58" s="100">
        <f>G3-G58</f>
        <v>27.289999999999964</v>
      </c>
      <c r="I58" s="41">
        <f>G58-MIN(G3:G177)</f>
        <v>231.69999999999982</v>
      </c>
      <c r="J58" s="101">
        <v>6</v>
      </c>
      <c r="K58" s="100" t="s">
        <v>34</v>
      </c>
      <c r="L58" s="101">
        <v>64</v>
      </c>
      <c r="M58" s="102" t="s">
        <v>76</v>
      </c>
    </row>
    <row r="59" spans="1:13" s="42" customFormat="1" x14ac:dyDescent="0.25">
      <c r="A59" s="49" t="s">
        <v>47</v>
      </c>
      <c r="B59" s="47" t="s">
        <v>123</v>
      </c>
      <c r="C59" s="47" t="s">
        <v>123</v>
      </c>
      <c r="D59" s="48" t="s">
        <v>22</v>
      </c>
      <c r="E59" s="48">
        <v>0.95</v>
      </c>
      <c r="F59" s="48">
        <v>12</v>
      </c>
      <c r="G59" s="45">
        <v>2481</v>
      </c>
      <c r="H59" s="105">
        <f>G3-G59</f>
        <v>66.889999999999873</v>
      </c>
      <c r="I59" s="41">
        <f>G59-MIN(G3:G169)</f>
        <v>192.09999999999991</v>
      </c>
      <c r="J59" s="46">
        <v>6</v>
      </c>
      <c r="K59" s="44" t="s">
        <v>34</v>
      </c>
      <c r="L59" s="46">
        <v>0</v>
      </c>
      <c r="M59" s="104"/>
    </row>
    <row r="60" spans="1:13" s="40" customFormat="1" x14ac:dyDescent="0.25">
      <c r="A60" s="49" t="s">
        <v>56</v>
      </c>
      <c r="B60" s="97" t="s">
        <v>121</v>
      </c>
      <c r="C60" s="97" t="s">
        <v>123</v>
      </c>
      <c r="D60" s="98" t="s">
        <v>22</v>
      </c>
      <c r="E60" s="98">
        <v>0.8</v>
      </c>
      <c r="F60" s="98">
        <v>10</v>
      </c>
      <c r="G60" s="50">
        <v>2486.1999999999998</v>
      </c>
      <c r="H60" s="100">
        <f>G3-G60</f>
        <v>61.690000000000055</v>
      </c>
      <c r="I60" s="41">
        <f>G60 - MIN(G3:G179)</f>
        <v>197.29999999999973</v>
      </c>
      <c r="J60" s="101">
        <v>5</v>
      </c>
      <c r="K60" s="100" t="s">
        <v>35</v>
      </c>
      <c r="L60" s="101">
        <v>0</v>
      </c>
      <c r="M60" s="102"/>
    </row>
    <row r="61" spans="1:13" s="40" customFormat="1" x14ac:dyDescent="0.25">
      <c r="A61" s="49" t="s">
        <v>70</v>
      </c>
      <c r="B61" s="97" t="s">
        <v>123</v>
      </c>
      <c r="C61" s="97" t="s">
        <v>121</v>
      </c>
      <c r="D61" s="98" t="s">
        <v>22</v>
      </c>
      <c r="E61" s="98">
        <v>0.8</v>
      </c>
      <c r="F61" s="98">
        <v>10</v>
      </c>
      <c r="G61" s="99">
        <v>2535.1</v>
      </c>
      <c r="H61" s="100">
        <f>G3-G61</f>
        <v>12.789999999999964</v>
      </c>
      <c r="I61" s="41">
        <f>G61 - MIN(G3:G179)</f>
        <v>246.19999999999982</v>
      </c>
      <c r="J61" s="101">
        <v>5</v>
      </c>
      <c r="K61" s="100" t="s">
        <v>34</v>
      </c>
      <c r="L61" s="101">
        <v>0</v>
      </c>
      <c r="M61" s="102" t="s">
        <v>85</v>
      </c>
    </row>
    <row r="62" spans="1:13" s="40" customFormat="1" x14ac:dyDescent="0.25">
      <c r="A62" s="49" t="s">
        <v>75</v>
      </c>
      <c r="B62" s="97" t="s">
        <v>123</v>
      </c>
      <c r="C62" s="97" t="s">
        <v>121</v>
      </c>
      <c r="D62" s="98" t="s">
        <v>22</v>
      </c>
      <c r="E62" s="98">
        <v>0.9</v>
      </c>
      <c r="F62" s="98">
        <v>11</v>
      </c>
      <c r="G62" s="99">
        <v>2540.1999999999998</v>
      </c>
      <c r="H62" s="100">
        <f>G3-G62</f>
        <v>7.6900000000000546</v>
      </c>
      <c r="I62" s="41">
        <f>G62-MIN(G3:G173)</f>
        <v>251.29999999999973</v>
      </c>
      <c r="J62" s="101">
        <v>5</v>
      </c>
      <c r="K62" s="100" t="s">
        <v>34</v>
      </c>
      <c r="L62" s="101">
        <v>55</v>
      </c>
      <c r="M62" s="102" t="s">
        <v>84</v>
      </c>
    </row>
    <row r="63" spans="1:13" s="40" customFormat="1" x14ac:dyDescent="0.25">
      <c r="A63" s="49" t="s">
        <v>58</v>
      </c>
      <c r="B63" s="97" t="s">
        <v>123</v>
      </c>
      <c r="C63" s="97" t="s">
        <v>121</v>
      </c>
      <c r="D63" s="98" t="s">
        <v>22</v>
      </c>
      <c r="E63" s="98">
        <v>0.95</v>
      </c>
      <c r="F63" s="98">
        <v>12</v>
      </c>
      <c r="G63" s="99">
        <v>2531.8000000000002</v>
      </c>
      <c r="H63" s="100">
        <f>G3-G63</f>
        <v>16.089999999999691</v>
      </c>
      <c r="I63" s="41">
        <f>G63-MIN(G3:G469)</f>
        <v>242.90000000000009</v>
      </c>
      <c r="J63" s="101">
        <v>5</v>
      </c>
      <c r="K63" s="100" t="s">
        <v>34</v>
      </c>
      <c r="L63" s="101">
        <v>0</v>
      </c>
      <c r="M63" s="102"/>
    </row>
    <row r="64" spans="1:13" s="123" customFormat="1" x14ac:dyDescent="0.25">
      <c r="A64" s="116" t="s">
        <v>48</v>
      </c>
      <c r="B64" s="117" t="s">
        <v>110</v>
      </c>
      <c r="C64" s="117" t="s">
        <v>110</v>
      </c>
      <c r="D64" s="118" t="s">
        <v>22</v>
      </c>
      <c r="E64" s="118">
        <v>0.8</v>
      </c>
      <c r="F64" s="118">
        <v>10</v>
      </c>
      <c r="G64" s="125">
        <v>2444.1999999999998</v>
      </c>
      <c r="H64" s="120">
        <f>G40-G64</f>
        <v>91</v>
      </c>
      <c r="I64" s="120">
        <f>G64 - MIN(G40:G216)</f>
        <v>155.29999999999973</v>
      </c>
      <c r="J64" s="121">
        <v>8</v>
      </c>
      <c r="K64" s="119" t="s">
        <v>35</v>
      </c>
      <c r="L64" s="121">
        <v>4</v>
      </c>
      <c r="M64" s="122"/>
    </row>
    <row r="65" spans="1:13" s="123" customFormat="1" x14ac:dyDescent="0.25">
      <c r="A65" s="116" t="s">
        <v>49</v>
      </c>
      <c r="B65" s="117" t="s">
        <v>111</v>
      </c>
      <c r="C65" s="117" t="s">
        <v>111</v>
      </c>
      <c r="D65" s="118" t="s">
        <v>22</v>
      </c>
      <c r="E65" s="118">
        <v>0.8</v>
      </c>
      <c r="F65" s="118">
        <v>10</v>
      </c>
      <c r="G65" s="124">
        <v>2332.1999999999998</v>
      </c>
      <c r="H65" s="120">
        <f t="shared" ref="H65:H68" si="0">G41-G65</f>
        <v>209.70000000000027</v>
      </c>
      <c r="I65" s="120">
        <f>G65 - MIN(G41:G217)</f>
        <v>43.299999999999727</v>
      </c>
      <c r="J65" s="121">
        <v>10</v>
      </c>
      <c r="K65" s="119" t="s">
        <v>35</v>
      </c>
      <c r="L65" s="121">
        <v>0</v>
      </c>
      <c r="M65" s="122"/>
    </row>
    <row r="66" spans="1:13" s="123" customFormat="1" x14ac:dyDescent="0.25">
      <c r="A66" s="116" t="s">
        <v>50</v>
      </c>
      <c r="B66" s="117" t="s">
        <v>132</v>
      </c>
      <c r="C66" s="117" t="s">
        <v>131</v>
      </c>
      <c r="D66" s="118" t="s">
        <v>22</v>
      </c>
      <c r="E66" s="118">
        <v>0.8</v>
      </c>
      <c r="F66" s="118">
        <v>10</v>
      </c>
      <c r="G66" s="125">
        <v>2433.1999999999998</v>
      </c>
      <c r="H66" s="120">
        <f t="shared" si="0"/>
        <v>95.400000000000091</v>
      </c>
      <c r="I66" s="120">
        <f>G66 - MIN(G42:G218)</f>
        <v>144.29999999999973</v>
      </c>
      <c r="J66" s="121">
        <v>10</v>
      </c>
      <c r="K66" s="119" t="s">
        <v>35</v>
      </c>
      <c r="L66" s="121">
        <v>0</v>
      </c>
      <c r="M66" s="122">
        <v>3314</v>
      </c>
    </row>
    <row r="67" spans="1:13" s="123" customFormat="1" x14ac:dyDescent="0.25">
      <c r="A67" s="116" t="s">
        <v>139</v>
      </c>
      <c r="B67" s="117" t="s">
        <v>133</v>
      </c>
      <c r="C67" s="117" t="s">
        <v>112</v>
      </c>
      <c r="D67" s="118" t="s">
        <v>22</v>
      </c>
      <c r="E67" s="118">
        <v>0.8</v>
      </c>
      <c r="F67" s="118">
        <v>10</v>
      </c>
      <c r="G67" s="125">
        <v>2468.9</v>
      </c>
      <c r="H67" s="120">
        <f t="shared" si="0"/>
        <v>66.199999999999818</v>
      </c>
      <c r="I67" s="120">
        <f>G67 - MIN(G43:G219)</f>
        <v>180</v>
      </c>
      <c r="J67" s="121">
        <v>9</v>
      </c>
      <c r="K67" s="119" t="s">
        <v>34</v>
      </c>
      <c r="L67" s="121">
        <v>468</v>
      </c>
      <c r="M67" s="122">
        <v>274</v>
      </c>
    </row>
    <row r="68" spans="1:13" s="123" customFormat="1" x14ac:dyDescent="0.25">
      <c r="A68" s="116" t="s">
        <v>51</v>
      </c>
      <c r="B68" s="117" t="s">
        <v>133</v>
      </c>
      <c r="C68" s="117" t="s">
        <v>112</v>
      </c>
      <c r="D68" s="118" t="s">
        <v>22</v>
      </c>
      <c r="E68" s="118">
        <v>0.95</v>
      </c>
      <c r="F68" s="118">
        <v>12</v>
      </c>
      <c r="G68" s="125">
        <v>2450.4</v>
      </c>
      <c r="H68" s="120">
        <f t="shared" si="0"/>
        <v>117.09999999999991</v>
      </c>
      <c r="I68" s="120">
        <f>G68 - MIN(G44:G220)</f>
        <v>161.5</v>
      </c>
      <c r="J68" s="121">
        <v>9</v>
      </c>
      <c r="K68" s="119" t="s">
        <v>35</v>
      </c>
      <c r="L68" s="121">
        <v>1</v>
      </c>
      <c r="M68" s="122">
        <v>1</v>
      </c>
    </row>
    <row r="69" spans="1:13" s="123" customFormat="1" x14ac:dyDescent="0.25">
      <c r="A69" s="116" t="s">
        <v>140</v>
      </c>
      <c r="B69" s="117" t="s">
        <v>134</v>
      </c>
      <c r="C69" s="117" t="s">
        <v>115</v>
      </c>
      <c r="D69" s="118" t="s">
        <v>22</v>
      </c>
      <c r="E69" s="118">
        <v>0.8</v>
      </c>
      <c r="F69" s="118">
        <v>10</v>
      </c>
      <c r="G69" s="125">
        <v>2470.6999999999998</v>
      </c>
      <c r="H69" s="120">
        <f>G44-G69</f>
        <v>96.800000000000182</v>
      </c>
      <c r="I69" s="120">
        <f>G69 - MIN(G44:G220)</f>
        <v>181.79999999999973</v>
      </c>
      <c r="J69" s="121">
        <v>9</v>
      </c>
      <c r="K69" s="119" t="s">
        <v>34</v>
      </c>
      <c r="L69" s="121">
        <v>79</v>
      </c>
      <c r="M69" s="122">
        <v>1254</v>
      </c>
    </row>
    <row r="70" spans="1:13" s="123" customFormat="1" x14ac:dyDescent="0.25">
      <c r="A70" s="116" t="s">
        <v>52</v>
      </c>
      <c r="B70" s="117" t="s">
        <v>134</v>
      </c>
      <c r="C70" s="117" t="s">
        <v>115</v>
      </c>
      <c r="D70" s="118" t="s">
        <v>22</v>
      </c>
      <c r="E70" s="118">
        <v>0.95</v>
      </c>
      <c r="F70" s="118">
        <v>12</v>
      </c>
      <c r="G70" s="125">
        <v>2450.9</v>
      </c>
      <c r="H70" s="120">
        <f>G45-G70</f>
        <v>115.79999999999973</v>
      </c>
      <c r="I70" s="120">
        <f>G70 - MIN(G45:G221)</f>
        <v>162</v>
      </c>
      <c r="J70" s="121">
        <v>9</v>
      </c>
      <c r="K70" s="119" t="s">
        <v>34</v>
      </c>
      <c r="L70" s="121">
        <v>26</v>
      </c>
      <c r="M70" s="122">
        <v>930</v>
      </c>
    </row>
    <row r="71" spans="1:13" s="115" customFormat="1" x14ac:dyDescent="0.25">
      <c r="A71" s="108" t="s">
        <v>126</v>
      </c>
      <c r="B71" s="126" t="s">
        <v>113</v>
      </c>
      <c r="C71" s="126" t="s">
        <v>113</v>
      </c>
      <c r="D71" s="109" t="s">
        <v>22</v>
      </c>
      <c r="E71" s="109">
        <v>0.8</v>
      </c>
      <c r="F71" s="109">
        <v>10</v>
      </c>
      <c r="G71" s="127">
        <v>2331</v>
      </c>
      <c r="H71" s="110">
        <f>G49-G71</f>
        <v>228</v>
      </c>
      <c r="I71" s="111">
        <f>G71- MIN(G49:G226)</f>
        <v>42.099999999999909</v>
      </c>
      <c r="J71" s="112"/>
      <c r="K71" s="113" t="s">
        <v>35</v>
      </c>
      <c r="L71" s="112">
        <v>0</v>
      </c>
      <c r="M71" s="114">
        <v>0</v>
      </c>
    </row>
    <row r="72" spans="1:13" s="115" customFormat="1" x14ac:dyDescent="0.25">
      <c r="A72" s="108" t="s">
        <v>127</v>
      </c>
      <c r="B72" s="126" t="s">
        <v>135</v>
      </c>
      <c r="C72" s="126" t="s">
        <v>135</v>
      </c>
      <c r="D72" s="109" t="s">
        <v>22</v>
      </c>
      <c r="E72" s="109">
        <v>0.8</v>
      </c>
      <c r="F72" s="109">
        <v>10</v>
      </c>
      <c r="G72" s="127">
        <v>2302</v>
      </c>
      <c r="H72" s="110">
        <f>G50-G72</f>
        <v>226.69999999999982</v>
      </c>
      <c r="I72" s="111">
        <f>G72- MIN(G50:G227)</f>
        <v>13.099999999999909</v>
      </c>
      <c r="J72" s="112"/>
      <c r="K72" s="113" t="s">
        <v>35</v>
      </c>
      <c r="L72" s="112">
        <v>0</v>
      </c>
      <c r="M72" s="114">
        <v>12</v>
      </c>
    </row>
    <row r="73" spans="1:13" s="115" customFormat="1" x14ac:dyDescent="0.25">
      <c r="A73" s="108" t="s">
        <v>141</v>
      </c>
      <c r="B73" s="126" t="s">
        <v>136</v>
      </c>
      <c r="C73" s="126" t="s">
        <v>114</v>
      </c>
      <c r="D73" s="109" t="s">
        <v>22</v>
      </c>
      <c r="E73" s="109">
        <v>0.8</v>
      </c>
      <c r="F73" s="109">
        <v>10</v>
      </c>
      <c r="G73" s="127">
        <v>2323.8000000000002</v>
      </c>
      <c r="H73" s="110">
        <f>G51-G73</f>
        <v>217.5</v>
      </c>
      <c r="I73" s="111">
        <f>G73- MIN(G51:G228)</f>
        <v>34.900000000000091</v>
      </c>
      <c r="J73" s="112"/>
      <c r="K73" s="113" t="s">
        <v>34</v>
      </c>
      <c r="L73" s="112">
        <v>0</v>
      </c>
      <c r="M73" s="114">
        <v>3977</v>
      </c>
    </row>
    <row r="74" spans="1:13" s="115" customFormat="1" x14ac:dyDescent="0.25">
      <c r="A74" s="108" t="s">
        <v>128</v>
      </c>
      <c r="B74" s="126" t="s">
        <v>136</v>
      </c>
      <c r="C74" s="126" t="s">
        <v>114</v>
      </c>
      <c r="D74" s="109" t="s">
        <v>22</v>
      </c>
      <c r="E74" s="109">
        <v>0.95</v>
      </c>
      <c r="F74" s="109">
        <v>12</v>
      </c>
      <c r="G74" s="127">
        <v>2322.3000000000002</v>
      </c>
      <c r="H74" s="110">
        <f>G52-G74</f>
        <v>174.39999999999964</v>
      </c>
      <c r="I74" s="111">
        <f>G74- MIN(G52:G229)</f>
        <v>33.400000000000091</v>
      </c>
      <c r="J74" s="112"/>
      <c r="K74" s="113" t="s">
        <v>34</v>
      </c>
      <c r="L74" s="112">
        <v>0</v>
      </c>
      <c r="M74" s="114">
        <v>3968</v>
      </c>
    </row>
    <row r="75" spans="1:13" s="130" customFormat="1" x14ac:dyDescent="0.25">
      <c r="A75" s="130" t="s">
        <v>129</v>
      </c>
      <c r="B75" s="131" t="s">
        <v>138</v>
      </c>
      <c r="C75" s="131" t="s">
        <v>137</v>
      </c>
      <c r="D75" s="132" t="s">
        <v>22</v>
      </c>
      <c r="E75" s="132">
        <v>0.8</v>
      </c>
      <c r="F75" s="132">
        <v>10</v>
      </c>
      <c r="G75" s="133">
        <v>2288.9</v>
      </c>
      <c r="H75" s="134">
        <f>G52-G75</f>
        <v>207.79999999999973</v>
      </c>
      <c r="I75" s="135">
        <f>G75- MIN(G52:G229)</f>
        <v>0</v>
      </c>
      <c r="J75" s="136"/>
      <c r="K75" s="137" t="s">
        <v>35</v>
      </c>
      <c r="L75" s="136">
        <v>0</v>
      </c>
      <c r="M75" s="138">
        <v>1</v>
      </c>
    </row>
    <row r="76" spans="1:13" s="123" customFormat="1" x14ac:dyDescent="0.25">
      <c r="A76" s="116" t="s">
        <v>152</v>
      </c>
      <c r="B76" s="117" t="s">
        <v>144</v>
      </c>
      <c r="C76" s="117" t="s">
        <v>145</v>
      </c>
      <c r="D76" s="128" t="s">
        <v>22</v>
      </c>
      <c r="E76" s="128">
        <v>0.8</v>
      </c>
      <c r="F76" s="128">
        <v>10</v>
      </c>
      <c r="G76" s="125">
        <v>2331</v>
      </c>
      <c r="H76" s="129">
        <f>G53-G76</f>
        <v>156.5</v>
      </c>
      <c r="I76" s="120">
        <f>G76- MIN(G53:G230)</f>
        <v>42.099999999999909</v>
      </c>
      <c r="J76" s="121"/>
      <c r="K76" s="119" t="s">
        <v>34</v>
      </c>
      <c r="L76" s="121">
        <v>0</v>
      </c>
      <c r="M76" s="122">
        <v>2995</v>
      </c>
    </row>
    <row r="77" spans="1:13" s="123" customFormat="1" x14ac:dyDescent="0.25">
      <c r="A77" s="116" t="s">
        <v>130</v>
      </c>
      <c r="B77" s="117" t="s">
        <v>144</v>
      </c>
      <c r="C77" s="117" t="s">
        <v>145</v>
      </c>
      <c r="D77" s="128" t="s">
        <v>22</v>
      </c>
      <c r="E77" s="128">
        <v>0.95</v>
      </c>
      <c r="F77" s="128">
        <v>12</v>
      </c>
      <c r="G77" s="125">
        <v>2384.1</v>
      </c>
      <c r="H77" s="129">
        <f>G54-G77</f>
        <v>237.5</v>
      </c>
      <c r="I77" s="120">
        <f>G77- MIN(G54:G231)</f>
        <v>95.199999999999818</v>
      </c>
      <c r="J77" s="121"/>
      <c r="K77" s="119" t="s">
        <v>34</v>
      </c>
      <c r="L77" s="121">
        <v>0</v>
      </c>
      <c r="M77" s="122">
        <v>3000</v>
      </c>
    </row>
    <row r="78" spans="1:13" s="123" customFormat="1" x14ac:dyDescent="0.25">
      <c r="A78" s="116" t="s">
        <v>151</v>
      </c>
      <c r="B78" s="117" t="s">
        <v>146</v>
      </c>
      <c r="C78" s="117" t="s">
        <v>147</v>
      </c>
      <c r="D78" s="128" t="s">
        <v>22</v>
      </c>
      <c r="E78" s="128">
        <v>0.8</v>
      </c>
      <c r="F78" s="128">
        <v>10</v>
      </c>
      <c r="G78" s="125">
        <v>2398.5</v>
      </c>
      <c r="H78" s="129">
        <f>G54-G78</f>
        <v>223.09999999999991</v>
      </c>
      <c r="I78" s="120">
        <f>G78- MIN(G54:G231)</f>
        <v>109.59999999999991</v>
      </c>
      <c r="J78" s="121"/>
      <c r="K78" s="119" t="s">
        <v>34</v>
      </c>
      <c r="L78" s="121">
        <v>617</v>
      </c>
      <c r="M78" s="122">
        <v>2426</v>
      </c>
    </row>
    <row r="79" spans="1:13" s="123" customFormat="1" x14ac:dyDescent="0.25">
      <c r="A79" s="116" t="s">
        <v>142</v>
      </c>
      <c r="B79" s="117" t="s">
        <v>146</v>
      </c>
      <c r="C79" s="117" t="s">
        <v>147</v>
      </c>
      <c r="D79" s="128" t="s">
        <v>22</v>
      </c>
      <c r="E79" s="128">
        <v>0.95</v>
      </c>
      <c r="F79" s="128">
        <v>12</v>
      </c>
      <c r="G79" s="125">
        <v>2438.9</v>
      </c>
      <c r="H79" s="129">
        <f>G55-G79</f>
        <v>165.40000000000009</v>
      </c>
      <c r="I79" s="120">
        <f>G79- MIN(G55:G232)</f>
        <v>150</v>
      </c>
      <c r="J79" s="121"/>
      <c r="K79" s="119" t="s">
        <v>34</v>
      </c>
      <c r="L79" s="121">
        <v>0</v>
      </c>
      <c r="M79" s="122">
        <v>3000</v>
      </c>
    </row>
    <row r="80" spans="1:13" s="123" customFormat="1" x14ac:dyDescent="0.25">
      <c r="A80" s="116" t="s">
        <v>150</v>
      </c>
      <c r="B80" s="117" t="s">
        <v>148</v>
      </c>
      <c r="C80" s="117" t="s">
        <v>149</v>
      </c>
      <c r="D80" s="128" t="s">
        <v>22</v>
      </c>
      <c r="E80" s="128">
        <v>0.8</v>
      </c>
      <c r="F80" s="128">
        <v>10</v>
      </c>
      <c r="G80" s="125">
        <v>2367.9</v>
      </c>
      <c r="H80" s="129">
        <f>G55-G80</f>
        <v>236.40000000000009</v>
      </c>
      <c r="I80" s="120">
        <f>G80- MIN(G55:G232)</f>
        <v>79</v>
      </c>
      <c r="J80" s="121"/>
      <c r="K80" s="119" t="s">
        <v>34</v>
      </c>
      <c r="L80" s="121">
        <v>0</v>
      </c>
      <c r="M80" s="122">
        <v>3943</v>
      </c>
    </row>
    <row r="81" spans="1:13" s="123" customFormat="1" x14ac:dyDescent="0.25">
      <c r="A81" s="116" t="s">
        <v>143</v>
      </c>
      <c r="B81" s="117" t="s">
        <v>148</v>
      </c>
      <c r="C81" s="117" t="s">
        <v>149</v>
      </c>
      <c r="D81" s="128" t="s">
        <v>22</v>
      </c>
      <c r="E81" s="128">
        <v>0.95</v>
      </c>
      <c r="F81" s="128">
        <v>12</v>
      </c>
      <c r="G81" s="125">
        <v>2365.1</v>
      </c>
      <c r="H81" s="129">
        <f>G56-G81</f>
        <v>243.09999999999991</v>
      </c>
      <c r="I81" s="120">
        <f>G81- MIN(G56:G233)</f>
        <v>76.199999999999818</v>
      </c>
      <c r="J81" s="121"/>
      <c r="K81" s="119" t="s">
        <v>34</v>
      </c>
      <c r="L81" s="121">
        <v>0</v>
      </c>
      <c r="M81" s="122">
        <v>3998</v>
      </c>
    </row>
    <row r="82" spans="1:13" s="40" customFormat="1" x14ac:dyDescent="0.25">
      <c r="A82" s="49"/>
      <c r="B82" s="97"/>
      <c r="C82" s="97"/>
      <c r="D82" s="98"/>
      <c r="E82" s="98"/>
      <c r="F82" s="98"/>
      <c r="G82" s="99"/>
      <c r="H82" s="100"/>
      <c r="I82" s="41"/>
      <c r="J82" s="101"/>
      <c r="K82" s="100"/>
      <c r="L82" s="101"/>
      <c r="M82" s="102"/>
    </row>
    <row r="83" spans="1:13" s="40" customFormat="1" x14ac:dyDescent="0.25">
      <c r="A83" s="49"/>
      <c r="B83" s="97"/>
      <c r="C83" s="97"/>
      <c r="D83" s="98"/>
      <c r="E83" s="98"/>
      <c r="F83" s="98"/>
      <c r="G83" s="99"/>
      <c r="H83" s="100"/>
      <c r="I83" s="41"/>
      <c r="J83" s="101"/>
      <c r="K83" s="100"/>
      <c r="L83" s="101"/>
      <c r="M83" s="102"/>
    </row>
    <row r="84" spans="1:13" s="40" customFormat="1" x14ac:dyDescent="0.25">
      <c r="A84" s="49"/>
      <c r="B84" s="97"/>
      <c r="C84" s="97"/>
      <c r="D84" s="98"/>
      <c r="E84" s="98"/>
      <c r="F84" s="98"/>
      <c r="G84" s="99"/>
      <c r="H84" s="100"/>
      <c r="I84" s="41"/>
      <c r="J84" s="101"/>
      <c r="K84" s="100"/>
      <c r="L84" s="101"/>
      <c r="M84" s="102"/>
    </row>
    <row r="85" spans="1:13" s="40" customFormat="1" x14ac:dyDescent="0.25">
      <c r="A85" s="49"/>
      <c r="B85" s="97"/>
      <c r="C85" s="97"/>
      <c r="D85" s="98"/>
      <c r="E85" s="98"/>
      <c r="F85" s="98"/>
      <c r="G85" s="99"/>
      <c r="H85" s="100"/>
      <c r="I85" s="41"/>
      <c r="J85" s="101"/>
      <c r="K85" s="100"/>
      <c r="L85" s="101"/>
      <c r="M85" s="102"/>
    </row>
    <row r="86" spans="1:13" s="40" customFormat="1" x14ac:dyDescent="0.25">
      <c r="A86" s="49"/>
      <c r="B86" s="97"/>
      <c r="C86" s="97"/>
      <c r="D86" s="98"/>
      <c r="E86" s="98"/>
      <c r="F86" s="98"/>
      <c r="G86" s="99"/>
      <c r="H86" s="100"/>
      <c r="I86" s="41"/>
      <c r="J86" s="101"/>
      <c r="K86" s="100"/>
      <c r="L86" s="101"/>
      <c r="M86" s="102"/>
    </row>
    <row r="87" spans="1:13" s="40" customFormat="1" x14ac:dyDescent="0.25">
      <c r="A87" s="49"/>
      <c r="B87" s="97"/>
      <c r="C87" s="97"/>
      <c r="D87" s="98"/>
      <c r="E87" s="98"/>
      <c r="F87" s="98"/>
      <c r="G87" s="99"/>
      <c r="H87" s="100"/>
      <c r="I87" s="41"/>
      <c r="J87" s="101"/>
      <c r="K87" s="100"/>
      <c r="L87" s="101"/>
      <c r="M87" s="102"/>
    </row>
    <row r="88" spans="1:13" s="40" customFormat="1" x14ac:dyDescent="0.25">
      <c r="A88" s="49"/>
      <c r="B88" s="97"/>
      <c r="C88" s="97"/>
      <c r="D88" s="98"/>
      <c r="E88" s="98"/>
      <c r="F88" s="98"/>
      <c r="G88" s="99"/>
      <c r="H88" s="100"/>
      <c r="I88" s="41"/>
      <c r="J88" s="101"/>
      <c r="K88" s="100"/>
      <c r="L88" s="101"/>
      <c r="M88" s="102"/>
    </row>
    <row r="89" spans="1:13" s="40" customFormat="1" x14ac:dyDescent="0.25">
      <c r="A89" s="49"/>
      <c r="B89" s="97"/>
      <c r="C89" s="97"/>
      <c r="D89" s="98"/>
      <c r="E89" s="98"/>
      <c r="F89" s="98"/>
      <c r="G89" s="99"/>
      <c r="H89" s="100"/>
      <c r="I89" s="41"/>
      <c r="J89" s="101"/>
      <c r="K89" s="100"/>
      <c r="L89" s="101"/>
      <c r="M89" s="102"/>
    </row>
    <row r="90" spans="1:13" s="40" customFormat="1" x14ac:dyDescent="0.25">
      <c r="A90" s="49"/>
      <c r="B90" s="97"/>
      <c r="C90" s="97"/>
      <c r="D90" s="98"/>
      <c r="E90" s="98"/>
      <c r="F90" s="98"/>
      <c r="G90" s="99"/>
      <c r="H90" s="100"/>
      <c r="I90" s="41"/>
      <c r="J90" s="101"/>
      <c r="K90" s="100"/>
      <c r="L90" s="101"/>
      <c r="M90" s="102"/>
    </row>
    <row r="91" spans="1:13" s="40" customFormat="1" x14ac:dyDescent="0.25">
      <c r="A91" s="49"/>
      <c r="B91" s="97"/>
      <c r="C91" s="97"/>
      <c r="D91" s="98"/>
      <c r="E91" s="98"/>
      <c r="F91" s="98"/>
      <c r="G91" s="99"/>
      <c r="H91" s="100"/>
      <c r="I91" s="41"/>
      <c r="J91" s="101"/>
      <c r="K91" s="100"/>
      <c r="L91" s="101"/>
      <c r="M91" s="102"/>
    </row>
    <row r="92" spans="1:13" s="40" customFormat="1" x14ac:dyDescent="0.25">
      <c r="A92" s="49"/>
      <c r="B92" s="97"/>
      <c r="C92" s="97"/>
      <c r="D92" s="98"/>
      <c r="E92" s="98"/>
      <c r="F92" s="98"/>
      <c r="G92" s="99"/>
      <c r="H92" s="100"/>
      <c r="I92" s="41"/>
      <c r="J92" s="101"/>
      <c r="K92" s="100"/>
      <c r="L92" s="101"/>
      <c r="M92" s="102"/>
    </row>
    <row r="93" spans="1:13" s="40" customFormat="1" x14ac:dyDescent="0.25">
      <c r="A93" s="49"/>
      <c r="B93" s="97"/>
      <c r="C93" s="97"/>
      <c r="D93" s="98"/>
      <c r="E93" s="98"/>
      <c r="F93" s="98"/>
      <c r="G93" s="99"/>
      <c r="H93" s="100"/>
      <c r="I93" s="41"/>
      <c r="J93" s="101"/>
      <c r="K93" s="100"/>
      <c r="L93" s="101"/>
      <c r="M93" s="10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BC8D-C0EA-4CE8-B81D-C25778F8C8EB}">
  <dimension ref="A1:M84"/>
  <sheetViews>
    <sheetView workbookViewId="0">
      <selection activeCell="B24" sqref="B24"/>
    </sheetView>
  </sheetViews>
  <sheetFormatPr defaultColWidth="79.140625" defaultRowHeight="15.75" x14ac:dyDescent="0.25"/>
  <cols>
    <col min="1" max="1" width="56.85546875" style="62" bestFit="1" customWidth="1"/>
    <col min="2" max="2" width="67.140625" style="62" bestFit="1" customWidth="1"/>
    <col min="3" max="3" width="6.42578125" style="62" bestFit="1" customWidth="1"/>
    <col min="4" max="4" width="3.28515625" style="61" bestFit="1" customWidth="1"/>
    <col min="5" max="5" width="6.140625" style="60" bestFit="1" customWidth="1"/>
    <col min="6" max="6" width="5.85546875" style="62" bestFit="1" customWidth="1"/>
    <col min="7" max="7" width="7.28515625" style="63" bestFit="1" customWidth="1"/>
    <col min="8" max="8" width="8.42578125" style="63" bestFit="1" customWidth="1"/>
    <col min="9" max="9" width="79.140625" style="51"/>
    <col min="10" max="16384" width="79.140625" style="64"/>
  </cols>
  <sheetData>
    <row r="1" spans="1:13" s="71" customFormat="1" ht="16.5" thickTop="1" x14ac:dyDescent="0.25">
      <c r="A1" s="91" t="s">
        <v>23</v>
      </c>
      <c r="B1" s="91" t="s">
        <v>24</v>
      </c>
      <c r="C1" s="92" t="s">
        <v>117</v>
      </c>
      <c r="D1" s="93" t="s">
        <v>116</v>
      </c>
      <c r="E1" s="92" t="s">
        <v>93</v>
      </c>
      <c r="F1" s="91" t="s">
        <v>92</v>
      </c>
      <c r="G1" s="94" t="s">
        <v>0</v>
      </c>
      <c r="H1" s="95" t="s">
        <v>118</v>
      </c>
      <c r="I1" s="96"/>
    </row>
    <row r="2" spans="1:13" s="52" customFormat="1" x14ac:dyDescent="0.25">
      <c r="A2" s="53" t="s">
        <v>99</v>
      </c>
      <c r="B2" s="54"/>
      <c r="C2" s="55"/>
      <c r="D2" s="56"/>
      <c r="E2" s="55"/>
      <c r="F2" s="54"/>
      <c r="G2" s="57"/>
      <c r="H2" s="58"/>
      <c r="I2" s="51"/>
    </row>
    <row r="3" spans="1:13" x14ac:dyDescent="0.25">
      <c r="A3" s="59">
        <v>1</v>
      </c>
      <c r="B3" s="59">
        <v>1</v>
      </c>
      <c r="C3" s="60" t="s">
        <v>35</v>
      </c>
      <c r="D3" s="61">
        <v>2</v>
      </c>
      <c r="E3" s="60">
        <v>0.8</v>
      </c>
      <c r="F3" s="62">
        <v>10</v>
      </c>
      <c r="G3" s="63">
        <v>2547.89</v>
      </c>
      <c r="H3" s="63">
        <f>G3-MIN(G3:G66)</f>
        <v>258.98999999999978</v>
      </c>
    </row>
    <row r="4" spans="1:13" x14ac:dyDescent="0.25">
      <c r="A4" s="59"/>
      <c r="B4" s="59"/>
      <c r="C4" s="60"/>
    </row>
    <row r="5" spans="1:13" x14ac:dyDescent="0.25">
      <c r="A5" s="65" t="s">
        <v>100</v>
      </c>
      <c r="B5" s="65"/>
      <c r="C5" s="65"/>
      <c r="D5" s="65"/>
      <c r="E5" s="65"/>
      <c r="F5" s="65"/>
      <c r="G5" s="65"/>
      <c r="H5" s="65"/>
    </row>
    <row r="6" spans="1:13" x14ac:dyDescent="0.25">
      <c r="A6" s="66" t="s">
        <v>21</v>
      </c>
      <c r="B6" s="66">
        <v>1</v>
      </c>
      <c r="C6" s="67" t="s">
        <v>35</v>
      </c>
      <c r="D6" s="68">
        <v>3</v>
      </c>
      <c r="E6" s="67">
        <v>0.9</v>
      </c>
      <c r="F6" s="69">
        <v>10</v>
      </c>
      <c r="G6" s="70">
        <v>2465.2800000000002</v>
      </c>
      <c r="H6" s="70">
        <f t="shared" ref="H6:H13" si="0">G6-MIN(G3:G90)</f>
        <v>176.38000000000011</v>
      </c>
    </row>
    <row r="7" spans="1:13" x14ac:dyDescent="0.25">
      <c r="A7" s="66">
        <v>1</v>
      </c>
      <c r="B7" s="66" t="s">
        <v>21</v>
      </c>
      <c r="C7" s="67" t="s">
        <v>35</v>
      </c>
      <c r="D7" s="68">
        <v>3</v>
      </c>
      <c r="E7" s="67">
        <v>0.8</v>
      </c>
      <c r="F7" s="69">
        <v>10</v>
      </c>
      <c r="G7" s="70">
        <v>2534.13</v>
      </c>
      <c r="H7" s="70">
        <f t="shared" si="0"/>
        <v>245.23000000000002</v>
      </c>
      <c r="J7" s="71"/>
      <c r="K7" s="71"/>
    </row>
    <row r="8" spans="1:13" x14ac:dyDescent="0.25">
      <c r="A8" s="66" t="s">
        <v>21</v>
      </c>
      <c r="B8" s="66" t="s">
        <v>21</v>
      </c>
      <c r="C8" s="67" t="s">
        <v>35</v>
      </c>
      <c r="D8" s="68">
        <v>4</v>
      </c>
      <c r="E8" s="67">
        <v>0.9</v>
      </c>
      <c r="F8" s="69">
        <v>10</v>
      </c>
      <c r="G8" s="72">
        <v>2452.8000000000002</v>
      </c>
      <c r="H8" s="70">
        <f t="shared" si="0"/>
        <v>163.90000000000009</v>
      </c>
      <c r="J8" s="73"/>
      <c r="K8" s="73"/>
    </row>
    <row r="9" spans="1:13" s="73" customFormat="1" x14ac:dyDescent="0.25">
      <c r="A9" s="66" t="s">
        <v>103</v>
      </c>
      <c r="B9" s="66">
        <v>1</v>
      </c>
      <c r="C9" s="67" t="s">
        <v>35</v>
      </c>
      <c r="D9" s="68">
        <v>4</v>
      </c>
      <c r="E9" s="67">
        <v>0.8</v>
      </c>
      <c r="F9" s="69">
        <v>10</v>
      </c>
      <c r="G9" s="70">
        <v>2467.1999999999998</v>
      </c>
      <c r="H9" s="70">
        <f t="shared" si="0"/>
        <v>178.29999999999973</v>
      </c>
      <c r="I9" s="51"/>
      <c r="J9" s="64"/>
      <c r="K9" s="64"/>
      <c r="L9" s="64"/>
      <c r="M9" s="64"/>
    </row>
    <row r="10" spans="1:13" x14ac:dyDescent="0.25">
      <c r="A10" s="66">
        <v>1</v>
      </c>
      <c r="B10" s="66" t="s">
        <v>103</v>
      </c>
      <c r="C10" s="67" t="s">
        <v>35</v>
      </c>
      <c r="D10" s="68">
        <v>4</v>
      </c>
      <c r="E10" s="67">
        <v>0.8</v>
      </c>
      <c r="F10" s="69">
        <v>10</v>
      </c>
      <c r="G10" s="70">
        <v>2531.6999999999998</v>
      </c>
      <c r="H10" s="70">
        <f t="shared" si="0"/>
        <v>242.79999999999973</v>
      </c>
      <c r="L10" s="74"/>
      <c r="M10" s="74"/>
    </row>
    <row r="11" spans="1:13" s="73" customFormat="1" x14ac:dyDescent="0.25">
      <c r="A11" s="66" t="s">
        <v>103</v>
      </c>
      <c r="B11" s="66" t="s">
        <v>103</v>
      </c>
      <c r="C11" s="67" t="s">
        <v>35</v>
      </c>
      <c r="D11" s="68">
        <v>6</v>
      </c>
      <c r="E11" s="67">
        <v>0.8</v>
      </c>
      <c r="F11" s="69">
        <v>10</v>
      </c>
      <c r="G11" s="70">
        <v>2456.5</v>
      </c>
      <c r="H11" s="70">
        <f t="shared" si="0"/>
        <v>167.59999999999991</v>
      </c>
      <c r="I11" s="51"/>
      <c r="L11" s="64"/>
      <c r="M11" s="64"/>
    </row>
    <row r="12" spans="1:13" x14ac:dyDescent="0.25">
      <c r="A12" s="66" t="s">
        <v>104</v>
      </c>
      <c r="B12" s="66" t="s">
        <v>21</v>
      </c>
      <c r="C12" s="67" t="s">
        <v>35</v>
      </c>
      <c r="D12" s="68">
        <v>5</v>
      </c>
      <c r="E12" s="67">
        <v>0.8</v>
      </c>
      <c r="F12" s="69">
        <v>10</v>
      </c>
      <c r="G12" s="70">
        <v>2455.5</v>
      </c>
      <c r="H12" s="70">
        <f t="shared" si="0"/>
        <v>166.59999999999991</v>
      </c>
      <c r="L12" s="73"/>
      <c r="M12" s="73"/>
    </row>
    <row r="13" spans="1:13" x14ac:dyDescent="0.25">
      <c r="A13" s="66" t="s">
        <v>21</v>
      </c>
      <c r="B13" s="66" t="s">
        <v>104</v>
      </c>
      <c r="C13" s="67" t="s">
        <v>35</v>
      </c>
      <c r="D13" s="68">
        <v>5</v>
      </c>
      <c r="E13" s="67">
        <v>0.9</v>
      </c>
      <c r="F13" s="69">
        <v>11</v>
      </c>
      <c r="G13" s="70">
        <v>2454.1999999999998</v>
      </c>
      <c r="H13" s="70">
        <f t="shared" si="0"/>
        <v>165.29999999999973</v>
      </c>
      <c r="J13" s="73"/>
      <c r="K13" s="73"/>
      <c r="L13" s="73"/>
      <c r="M13" s="73"/>
    </row>
    <row r="14" spans="1:13" s="73" customFormat="1" x14ac:dyDescent="0.25">
      <c r="A14" s="59" t="s">
        <v>97</v>
      </c>
      <c r="B14" s="59">
        <v>1</v>
      </c>
      <c r="C14" s="60" t="s">
        <v>35</v>
      </c>
      <c r="D14" s="61">
        <v>3</v>
      </c>
      <c r="E14" s="60">
        <v>0.8</v>
      </c>
      <c r="F14" s="62">
        <v>10</v>
      </c>
      <c r="G14" s="63">
        <v>2542.4</v>
      </c>
      <c r="H14" s="63">
        <f t="shared" ref="H14:H21" si="1">G14-MIN(G3:G90)</f>
        <v>253.5</v>
      </c>
      <c r="I14" s="51"/>
      <c r="J14" s="64"/>
      <c r="K14" s="64"/>
      <c r="L14" s="64"/>
      <c r="M14" s="64"/>
    </row>
    <row r="15" spans="1:13" s="75" customFormat="1" x14ac:dyDescent="0.25">
      <c r="A15" s="59">
        <v>1</v>
      </c>
      <c r="B15" s="59" t="s">
        <v>97</v>
      </c>
      <c r="C15" s="60" t="s">
        <v>35</v>
      </c>
      <c r="D15" s="61">
        <v>3</v>
      </c>
      <c r="E15" s="60">
        <v>0.8</v>
      </c>
      <c r="F15" s="62">
        <v>10</v>
      </c>
      <c r="G15" s="63">
        <v>2525.1</v>
      </c>
      <c r="H15" s="63">
        <f t="shared" si="1"/>
        <v>236.19999999999982</v>
      </c>
      <c r="I15" s="51"/>
      <c r="J15" s="64"/>
      <c r="K15" s="64"/>
      <c r="L15" s="64"/>
      <c r="M15" s="64"/>
    </row>
    <row r="16" spans="1:13" s="73" customFormat="1" x14ac:dyDescent="0.25">
      <c r="A16" s="59" t="s">
        <v>97</v>
      </c>
      <c r="B16" s="59" t="s">
        <v>97</v>
      </c>
      <c r="C16" s="60" t="s">
        <v>35</v>
      </c>
      <c r="D16" s="61">
        <v>4</v>
      </c>
      <c r="E16" s="60">
        <v>0.8</v>
      </c>
      <c r="F16" s="62">
        <v>10</v>
      </c>
      <c r="G16" s="63">
        <v>2522</v>
      </c>
      <c r="H16" s="63">
        <f t="shared" si="1"/>
        <v>233.09999999999991</v>
      </c>
      <c r="I16" s="51"/>
      <c r="J16" s="64"/>
      <c r="K16" s="64"/>
      <c r="L16" s="64"/>
      <c r="M16" s="64"/>
    </row>
    <row r="17" spans="1:13" x14ac:dyDescent="0.25">
      <c r="A17" s="59" t="s">
        <v>105</v>
      </c>
      <c r="B17" s="59">
        <v>1</v>
      </c>
      <c r="C17" s="60" t="s">
        <v>35</v>
      </c>
      <c r="D17" s="61">
        <v>4</v>
      </c>
      <c r="E17" s="60">
        <v>0.8</v>
      </c>
      <c r="F17" s="62">
        <v>10</v>
      </c>
      <c r="G17" s="63">
        <v>2479</v>
      </c>
      <c r="H17" s="63">
        <f t="shared" si="1"/>
        <v>190.09999999999991</v>
      </c>
    </row>
    <row r="18" spans="1:13" x14ac:dyDescent="0.25">
      <c r="A18" s="59">
        <v>1</v>
      </c>
      <c r="B18" s="59" t="s">
        <v>105</v>
      </c>
      <c r="C18" s="60" t="s">
        <v>35</v>
      </c>
      <c r="D18" s="61">
        <v>4</v>
      </c>
      <c r="E18" s="60">
        <v>0.8</v>
      </c>
      <c r="F18" s="62">
        <v>10</v>
      </c>
      <c r="G18" s="63">
        <v>2457.8000000000002</v>
      </c>
      <c r="H18" s="63">
        <f t="shared" si="1"/>
        <v>168.90000000000009</v>
      </c>
    </row>
    <row r="19" spans="1:13" s="73" customFormat="1" x14ac:dyDescent="0.25">
      <c r="A19" s="59" t="s">
        <v>105</v>
      </c>
      <c r="B19" s="59" t="s">
        <v>105</v>
      </c>
      <c r="C19" s="60" t="s">
        <v>35</v>
      </c>
      <c r="D19" s="61">
        <v>6</v>
      </c>
      <c r="E19" s="60">
        <v>0.8</v>
      </c>
      <c r="F19" s="62">
        <v>10</v>
      </c>
      <c r="G19" s="76">
        <v>2448.5</v>
      </c>
      <c r="H19" s="63">
        <f t="shared" si="1"/>
        <v>159.59999999999991</v>
      </c>
      <c r="I19" s="51"/>
      <c r="L19" s="64"/>
      <c r="M19" s="64"/>
    </row>
    <row r="20" spans="1:13" x14ac:dyDescent="0.25">
      <c r="A20" s="59" t="s">
        <v>105</v>
      </c>
      <c r="B20" s="59" t="s">
        <v>97</v>
      </c>
      <c r="C20" s="60" t="s">
        <v>35</v>
      </c>
      <c r="D20" s="61">
        <v>5</v>
      </c>
      <c r="E20" s="60">
        <v>0.8</v>
      </c>
      <c r="F20" s="62">
        <v>10</v>
      </c>
      <c r="G20" s="77">
        <v>2486.1</v>
      </c>
      <c r="H20" s="63">
        <f t="shared" si="1"/>
        <v>197.19999999999982</v>
      </c>
      <c r="L20" s="73"/>
      <c r="M20" s="73"/>
    </row>
    <row r="21" spans="1:13" s="73" customFormat="1" x14ac:dyDescent="0.25">
      <c r="A21" s="59" t="s">
        <v>97</v>
      </c>
      <c r="B21" s="59" t="s">
        <v>105</v>
      </c>
      <c r="C21" s="60" t="s">
        <v>35</v>
      </c>
      <c r="D21" s="61">
        <v>5</v>
      </c>
      <c r="E21" s="60">
        <v>0.8</v>
      </c>
      <c r="F21" s="62">
        <v>10</v>
      </c>
      <c r="G21" s="77">
        <v>2459.6999999999998</v>
      </c>
      <c r="H21" s="63">
        <f t="shared" si="1"/>
        <v>170.79999999999973</v>
      </c>
      <c r="I21" s="51"/>
      <c r="J21" s="64"/>
      <c r="K21" s="64"/>
    </row>
    <row r="22" spans="1:13" s="73" customFormat="1" x14ac:dyDescent="0.25">
      <c r="A22" s="66" t="s">
        <v>94</v>
      </c>
      <c r="B22" s="66">
        <v>1</v>
      </c>
      <c r="C22" s="67" t="s">
        <v>35</v>
      </c>
      <c r="D22" s="68">
        <v>3</v>
      </c>
      <c r="E22" s="67">
        <v>0.8</v>
      </c>
      <c r="F22" s="69">
        <v>10</v>
      </c>
      <c r="G22" s="39">
        <v>2504.5</v>
      </c>
      <c r="H22" s="70">
        <f>G22-MIN(G3:G90)</f>
        <v>215.59999999999991</v>
      </c>
      <c r="I22" s="51"/>
      <c r="J22" s="64"/>
      <c r="K22" s="64"/>
      <c r="L22" s="64"/>
      <c r="M22" s="64"/>
    </row>
    <row r="23" spans="1:13" s="73" customFormat="1" x14ac:dyDescent="0.25">
      <c r="A23" s="66">
        <v>1</v>
      </c>
      <c r="B23" s="66" t="s">
        <v>94</v>
      </c>
      <c r="C23" s="67" t="s">
        <v>35</v>
      </c>
      <c r="D23" s="68">
        <v>3</v>
      </c>
      <c r="E23" s="67">
        <v>0.8</v>
      </c>
      <c r="F23" s="69">
        <v>10</v>
      </c>
      <c r="G23" s="37">
        <v>2531.1999999999998</v>
      </c>
      <c r="H23" s="70">
        <f>G23-MIN(G4:G91)</f>
        <v>242.29999999999973</v>
      </c>
      <c r="I23" s="51"/>
      <c r="J23" s="64"/>
      <c r="K23" s="64"/>
      <c r="L23" s="64"/>
      <c r="M23" s="64"/>
    </row>
    <row r="24" spans="1:13" x14ac:dyDescent="0.25">
      <c r="A24" s="66" t="s">
        <v>94</v>
      </c>
      <c r="B24" s="66" t="s">
        <v>94</v>
      </c>
      <c r="C24" s="67" t="s">
        <v>34</v>
      </c>
      <c r="D24" s="68">
        <v>4</v>
      </c>
      <c r="E24" s="67">
        <v>0.95</v>
      </c>
      <c r="F24" s="69">
        <v>12</v>
      </c>
      <c r="G24" s="70" t="s">
        <v>91</v>
      </c>
      <c r="H24" s="70" t="s">
        <v>91</v>
      </c>
    </row>
    <row r="25" spans="1:13" s="71" customFormat="1" x14ac:dyDescent="0.25">
      <c r="A25" s="66" t="s">
        <v>106</v>
      </c>
      <c r="B25" s="66">
        <v>1</v>
      </c>
      <c r="C25" s="67" t="s">
        <v>35</v>
      </c>
      <c r="D25" s="68">
        <v>4</v>
      </c>
      <c r="E25" s="67">
        <v>0.8</v>
      </c>
      <c r="F25" s="69">
        <v>10</v>
      </c>
      <c r="G25" s="39">
        <v>2458.4</v>
      </c>
      <c r="H25" s="70">
        <f>G25-MIN(G6:G93)</f>
        <v>169.5</v>
      </c>
      <c r="I25" s="51"/>
      <c r="J25" s="64"/>
      <c r="K25" s="64"/>
      <c r="L25" s="64"/>
      <c r="M25" s="64"/>
    </row>
    <row r="26" spans="1:13" x14ac:dyDescent="0.25">
      <c r="A26" s="66">
        <v>1</v>
      </c>
      <c r="B26" s="66" t="s">
        <v>106</v>
      </c>
      <c r="C26" s="67" t="s">
        <v>35</v>
      </c>
      <c r="D26" s="68">
        <v>4</v>
      </c>
      <c r="E26" s="67">
        <v>0.8</v>
      </c>
      <c r="F26" s="69">
        <v>10</v>
      </c>
      <c r="G26" s="37">
        <v>2532.8000000000002</v>
      </c>
      <c r="H26" s="70">
        <f>G26-MIN(G7:G94)</f>
        <v>243.90000000000009</v>
      </c>
    </row>
    <row r="27" spans="1:13" x14ac:dyDescent="0.25">
      <c r="A27" s="66" t="s">
        <v>106</v>
      </c>
      <c r="B27" s="66" t="s">
        <v>106</v>
      </c>
      <c r="C27" s="67" t="s">
        <v>35</v>
      </c>
      <c r="D27" s="68">
        <v>6</v>
      </c>
      <c r="E27" s="67">
        <v>0.8</v>
      </c>
      <c r="F27" s="69">
        <v>10</v>
      </c>
      <c r="G27" s="38">
        <v>2448.1999999999998</v>
      </c>
      <c r="H27" s="70">
        <f>G27-MIN(G8:G95)</f>
        <v>159.29999999999973</v>
      </c>
    </row>
    <row r="28" spans="1:13" x14ac:dyDescent="0.25">
      <c r="A28" s="66" t="s">
        <v>106</v>
      </c>
      <c r="B28" s="66" t="s">
        <v>94</v>
      </c>
      <c r="C28" s="67" t="s">
        <v>35</v>
      </c>
      <c r="D28" s="68">
        <v>5</v>
      </c>
      <c r="E28" s="67">
        <v>0.8</v>
      </c>
      <c r="F28" s="69">
        <v>10</v>
      </c>
      <c r="G28" s="39">
        <v>2448.8000000000002</v>
      </c>
      <c r="H28" s="70">
        <f>G28-MIN(G9:G96)</f>
        <v>159.90000000000009</v>
      </c>
    </row>
    <row r="29" spans="1:13" s="73" customFormat="1" x14ac:dyDescent="0.25">
      <c r="A29" s="66" t="s">
        <v>94</v>
      </c>
      <c r="B29" s="66" t="s">
        <v>106</v>
      </c>
      <c r="C29" s="67" t="s">
        <v>35</v>
      </c>
      <c r="D29" s="68">
        <v>5</v>
      </c>
      <c r="E29" s="67">
        <v>0.8</v>
      </c>
      <c r="F29" s="69">
        <v>10</v>
      </c>
      <c r="G29" s="39">
        <v>2468.1999999999998</v>
      </c>
      <c r="H29" s="70">
        <f>G29-MIN(G10:G97)</f>
        <v>179.29999999999973</v>
      </c>
      <c r="I29" s="51"/>
      <c r="J29" s="64"/>
      <c r="K29" s="64"/>
      <c r="L29" s="64"/>
      <c r="M29" s="64"/>
    </row>
    <row r="30" spans="1:13" s="83" customFormat="1" x14ac:dyDescent="0.25">
      <c r="A30" s="78" t="s">
        <v>95</v>
      </c>
      <c r="B30" s="78">
        <v>1</v>
      </c>
      <c r="C30" s="79" t="s">
        <v>35</v>
      </c>
      <c r="D30" s="80">
        <v>3</v>
      </c>
      <c r="E30" s="79">
        <v>0.8</v>
      </c>
      <c r="F30" s="81">
        <v>10</v>
      </c>
      <c r="G30" s="99">
        <v>2496</v>
      </c>
      <c r="H30" s="82">
        <f>G30-MIN(G3:G90)</f>
        <v>207.09999999999991</v>
      </c>
      <c r="I30" s="51"/>
    </row>
    <row r="31" spans="1:13" x14ac:dyDescent="0.25">
      <c r="A31" s="59">
        <v>1</v>
      </c>
      <c r="B31" s="59" t="s">
        <v>95</v>
      </c>
      <c r="C31" s="79" t="s">
        <v>35</v>
      </c>
      <c r="D31" s="61">
        <v>3</v>
      </c>
      <c r="E31" s="60">
        <v>0.95</v>
      </c>
      <c r="F31" s="62">
        <v>12</v>
      </c>
      <c r="G31" s="99">
        <v>2540.8000000000002</v>
      </c>
      <c r="H31" s="82">
        <f>G31-MIN(G4:G91)</f>
        <v>251.90000000000009</v>
      </c>
    </row>
    <row r="32" spans="1:13" s="83" customFormat="1" x14ac:dyDescent="0.25">
      <c r="A32" s="78" t="s">
        <v>95</v>
      </c>
      <c r="B32" s="78" t="s">
        <v>95</v>
      </c>
      <c r="C32" s="79" t="s">
        <v>35</v>
      </c>
      <c r="D32" s="80">
        <v>4</v>
      </c>
      <c r="E32" s="79">
        <v>0.8</v>
      </c>
      <c r="F32" s="81">
        <v>10</v>
      </c>
      <c r="G32" s="99">
        <v>2486.9</v>
      </c>
      <c r="H32" s="82">
        <f>G32-MIN(G3:G90)</f>
        <v>198</v>
      </c>
      <c r="I32" s="51"/>
      <c r="J32" s="84"/>
      <c r="K32" s="84"/>
    </row>
    <row r="33" spans="1:13" s="83" customFormat="1" x14ac:dyDescent="0.25">
      <c r="A33" s="78" t="s">
        <v>107</v>
      </c>
      <c r="B33" s="78">
        <v>1</v>
      </c>
      <c r="C33" s="79" t="s">
        <v>35</v>
      </c>
      <c r="D33" s="80">
        <v>4</v>
      </c>
      <c r="E33" s="79">
        <v>0.8</v>
      </c>
      <c r="F33" s="81">
        <v>10</v>
      </c>
      <c r="G33" s="99">
        <v>2480.1999999999998</v>
      </c>
      <c r="H33" s="82">
        <f>G33-MIN(G4:G91)</f>
        <v>191.29999999999973</v>
      </c>
      <c r="I33" s="51"/>
      <c r="J33" s="84"/>
      <c r="K33" s="84"/>
    </row>
    <row r="34" spans="1:13" x14ac:dyDescent="0.25">
      <c r="A34" s="59">
        <v>1</v>
      </c>
      <c r="B34" s="59" t="s">
        <v>107</v>
      </c>
      <c r="C34" s="60" t="s">
        <v>34</v>
      </c>
      <c r="D34" s="61">
        <v>4</v>
      </c>
      <c r="E34" s="60">
        <v>0.95</v>
      </c>
      <c r="F34" s="62">
        <v>12</v>
      </c>
      <c r="G34" s="63" t="s">
        <v>91</v>
      </c>
      <c r="H34" s="82" t="s">
        <v>91</v>
      </c>
      <c r="J34" s="73"/>
      <c r="K34" s="73"/>
    </row>
    <row r="35" spans="1:13" s="83" customFormat="1" x14ac:dyDescent="0.25">
      <c r="A35" s="78" t="s">
        <v>107</v>
      </c>
      <c r="B35" s="78" t="s">
        <v>107</v>
      </c>
      <c r="C35" s="79" t="s">
        <v>35</v>
      </c>
      <c r="D35" s="80">
        <v>6</v>
      </c>
      <c r="E35" s="79">
        <v>0.8</v>
      </c>
      <c r="F35" s="81">
        <v>10</v>
      </c>
      <c r="G35" s="50">
        <v>2457.5</v>
      </c>
      <c r="H35" s="82">
        <f>G35-MIN(G6:G93)</f>
        <v>168.59999999999991</v>
      </c>
      <c r="I35" s="51"/>
      <c r="L35" s="84"/>
      <c r="M35" s="84"/>
    </row>
    <row r="36" spans="1:13" s="83" customFormat="1" x14ac:dyDescent="0.25">
      <c r="A36" s="78" t="s">
        <v>107</v>
      </c>
      <c r="B36" s="78" t="s">
        <v>95</v>
      </c>
      <c r="C36" s="79" t="s">
        <v>35</v>
      </c>
      <c r="D36" s="80">
        <v>5</v>
      </c>
      <c r="E36" s="79">
        <v>0.8</v>
      </c>
      <c r="F36" s="81">
        <v>10</v>
      </c>
      <c r="G36" s="43">
        <v>2482.9</v>
      </c>
      <c r="H36" s="82">
        <f>G36-MIN(G7:G94)</f>
        <v>194</v>
      </c>
      <c r="I36" s="51"/>
    </row>
    <row r="37" spans="1:13" s="83" customFormat="1" x14ac:dyDescent="0.25">
      <c r="A37" s="78" t="s">
        <v>95</v>
      </c>
      <c r="B37" s="78" t="s">
        <v>107</v>
      </c>
      <c r="C37" s="79" t="s">
        <v>34</v>
      </c>
      <c r="D37" s="80">
        <v>5</v>
      </c>
      <c r="E37" s="79">
        <v>0.8</v>
      </c>
      <c r="F37" s="81">
        <v>12</v>
      </c>
      <c r="G37" s="82" t="s">
        <v>91</v>
      </c>
      <c r="H37" s="82" t="s">
        <v>91</v>
      </c>
      <c r="I37" s="51"/>
    </row>
    <row r="38" spans="1:13" s="73" customFormat="1" x14ac:dyDescent="0.25">
      <c r="A38" s="66" t="s">
        <v>98</v>
      </c>
      <c r="B38" s="66">
        <v>1</v>
      </c>
      <c r="C38" s="67" t="s">
        <v>35</v>
      </c>
      <c r="D38" s="68">
        <v>3</v>
      </c>
      <c r="E38" s="67">
        <v>0.8</v>
      </c>
      <c r="F38" s="69">
        <v>10</v>
      </c>
      <c r="G38" s="70">
        <v>2535.1999999999998</v>
      </c>
      <c r="H38" s="70">
        <f>G38-MIN(G3:G90)</f>
        <v>246.29999999999973</v>
      </c>
      <c r="I38" s="51"/>
      <c r="J38" s="74"/>
      <c r="K38" s="74"/>
      <c r="L38" s="64"/>
      <c r="M38" s="64"/>
    </row>
    <row r="39" spans="1:13" x14ac:dyDescent="0.25">
      <c r="A39" s="66">
        <v>1</v>
      </c>
      <c r="B39" s="66" t="s">
        <v>98</v>
      </c>
      <c r="C39" s="67" t="s">
        <v>35</v>
      </c>
      <c r="D39" s="68">
        <v>3</v>
      </c>
      <c r="E39" s="67">
        <v>0.8</v>
      </c>
      <c r="F39" s="69">
        <v>10</v>
      </c>
      <c r="G39" s="70">
        <v>2541.9</v>
      </c>
      <c r="H39" s="70">
        <f>G39-MIN(G4:G91)</f>
        <v>253</v>
      </c>
    </row>
    <row r="40" spans="1:13" x14ac:dyDescent="0.25">
      <c r="A40" s="66" t="s">
        <v>98</v>
      </c>
      <c r="B40" s="66" t="s">
        <v>98</v>
      </c>
      <c r="C40" s="67" t="s">
        <v>35</v>
      </c>
      <c r="D40" s="68">
        <v>4</v>
      </c>
      <c r="E40" s="67">
        <v>0.8</v>
      </c>
      <c r="F40" s="69">
        <v>10</v>
      </c>
      <c r="G40" s="70">
        <v>2528.6</v>
      </c>
      <c r="H40" s="70">
        <f>G40-MIN(G5:G92)</f>
        <v>239.69999999999982</v>
      </c>
    </row>
    <row r="41" spans="1:13" x14ac:dyDescent="0.25">
      <c r="A41" s="66" t="s">
        <v>108</v>
      </c>
      <c r="B41" s="66">
        <v>1</v>
      </c>
      <c r="C41" s="67" t="s">
        <v>35</v>
      </c>
      <c r="D41" s="68">
        <v>4</v>
      </c>
      <c r="E41" s="67">
        <v>0.8</v>
      </c>
      <c r="F41" s="69">
        <v>10</v>
      </c>
      <c r="G41" s="70">
        <v>2535.1</v>
      </c>
      <c r="H41" s="70">
        <f>G41-MIN(G6:G93)</f>
        <v>246.19999999999982</v>
      </c>
    </row>
    <row r="42" spans="1:13" x14ac:dyDescent="0.25">
      <c r="A42" s="66">
        <v>1</v>
      </c>
      <c r="B42" s="66" t="s">
        <v>108</v>
      </c>
      <c r="C42" s="67" t="s">
        <v>34</v>
      </c>
      <c r="D42" s="68">
        <v>4</v>
      </c>
      <c r="E42" s="67">
        <v>0.95</v>
      </c>
      <c r="F42" s="69">
        <v>12</v>
      </c>
      <c r="G42" s="70" t="s">
        <v>91</v>
      </c>
      <c r="H42" s="70" t="s">
        <v>91</v>
      </c>
    </row>
    <row r="43" spans="1:13" x14ac:dyDescent="0.25">
      <c r="A43" s="66" t="s">
        <v>108</v>
      </c>
      <c r="B43" s="66" t="s">
        <v>108</v>
      </c>
      <c r="C43" s="67" t="s">
        <v>35</v>
      </c>
      <c r="D43" s="68">
        <v>6</v>
      </c>
      <c r="E43" s="67">
        <v>0.8</v>
      </c>
      <c r="F43" s="69">
        <v>10</v>
      </c>
      <c r="G43" s="70">
        <v>2530.3000000000002</v>
      </c>
      <c r="H43" s="70">
        <f>G43-MIN(G3:G90)</f>
        <v>241.40000000000009</v>
      </c>
      <c r="J43" s="73"/>
      <c r="K43" s="73"/>
      <c r="L43" s="71"/>
      <c r="M43" s="71"/>
    </row>
    <row r="44" spans="1:13" x14ac:dyDescent="0.25">
      <c r="A44" s="66" t="s">
        <v>108</v>
      </c>
      <c r="B44" s="66" t="s">
        <v>98</v>
      </c>
      <c r="C44" s="67" t="s">
        <v>35</v>
      </c>
      <c r="D44" s="68">
        <v>5</v>
      </c>
      <c r="E44" s="67">
        <v>0.8</v>
      </c>
      <c r="F44" s="69">
        <v>10</v>
      </c>
      <c r="G44" s="72">
        <v>2527.6999999999998</v>
      </c>
      <c r="H44" s="70">
        <f>G44-MIN(G4:G91)</f>
        <v>238.79999999999973</v>
      </c>
    </row>
    <row r="45" spans="1:13" x14ac:dyDescent="0.25">
      <c r="A45" s="66" t="s">
        <v>98</v>
      </c>
      <c r="B45" s="66" t="s">
        <v>108</v>
      </c>
      <c r="C45" s="67" t="s">
        <v>34</v>
      </c>
      <c r="D45" s="68">
        <v>5</v>
      </c>
      <c r="E45" s="67">
        <v>0.95</v>
      </c>
      <c r="F45" s="69">
        <v>12</v>
      </c>
      <c r="G45" s="70" t="s">
        <v>91</v>
      </c>
      <c r="H45" s="70" t="s">
        <v>91</v>
      </c>
    </row>
    <row r="46" spans="1:13" x14ac:dyDescent="0.25">
      <c r="A46" s="59" t="s">
        <v>96</v>
      </c>
      <c r="B46" s="59">
        <v>1</v>
      </c>
      <c r="C46" s="60" t="s">
        <v>35</v>
      </c>
      <c r="D46" s="61">
        <v>3</v>
      </c>
      <c r="E46" s="60">
        <v>0.8</v>
      </c>
      <c r="F46" s="62">
        <v>10</v>
      </c>
      <c r="G46" s="63">
        <v>2528.6999999999998</v>
      </c>
      <c r="H46" s="63">
        <f>G46-MIN(G3:G90)</f>
        <v>239.79999999999973</v>
      </c>
      <c r="L46" s="73"/>
      <c r="M46" s="73"/>
    </row>
    <row r="47" spans="1:13" s="73" customFormat="1" x14ac:dyDescent="0.25">
      <c r="A47" s="59">
        <v>1</v>
      </c>
      <c r="B47" s="59" t="s">
        <v>96</v>
      </c>
      <c r="C47" s="60" t="s">
        <v>34</v>
      </c>
      <c r="D47" s="61">
        <v>3</v>
      </c>
      <c r="E47" s="60">
        <v>0.95</v>
      </c>
      <c r="F47" s="62">
        <v>12</v>
      </c>
      <c r="G47" s="63" t="s">
        <v>91</v>
      </c>
      <c r="H47" s="63" t="s">
        <v>91</v>
      </c>
      <c r="I47" s="51"/>
      <c r="J47" s="64"/>
      <c r="K47" s="64"/>
      <c r="L47" s="64"/>
      <c r="M47" s="64"/>
    </row>
    <row r="48" spans="1:13" x14ac:dyDescent="0.25">
      <c r="A48" s="59" t="s">
        <v>96</v>
      </c>
      <c r="B48" s="59" t="s">
        <v>96</v>
      </c>
      <c r="C48" s="60" t="s">
        <v>35</v>
      </c>
      <c r="D48" s="61">
        <v>4</v>
      </c>
      <c r="E48" s="60">
        <v>0.8</v>
      </c>
      <c r="F48" s="62">
        <v>10</v>
      </c>
      <c r="G48" s="63">
        <v>2496.6999999999998</v>
      </c>
      <c r="H48" s="63">
        <f>G48-MIN(G5:G92)</f>
        <v>207.79999999999973</v>
      </c>
    </row>
    <row r="49" spans="1:13" x14ac:dyDescent="0.25">
      <c r="A49" s="59" t="s">
        <v>109</v>
      </c>
      <c r="B49" s="59">
        <v>1</v>
      </c>
      <c r="C49" s="60" t="s">
        <v>35</v>
      </c>
      <c r="D49" s="61">
        <v>4</v>
      </c>
      <c r="E49" s="60">
        <v>0.8</v>
      </c>
      <c r="F49" s="62">
        <v>10</v>
      </c>
      <c r="G49" s="63">
        <v>2487.5</v>
      </c>
      <c r="H49" s="63">
        <f>G49-MIN(G3:G93)</f>
        <v>198.59999999999991</v>
      </c>
      <c r="J49" s="73"/>
      <c r="K49" s="73"/>
    </row>
    <row r="50" spans="1:13" x14ac:dyDescent="0.25">
      <c r="A50" s="59">
        <v>1</v>
      </c>
      <c r="B50" s="59" t="s">
        <v>109</v>
      </c>
      <c r="C50" s="60" t="s">
        <v>34</v>
      </c>
      <c r="D50" s="61">
        <v>4</v>
      </c>
      <c r="E50" s="60">
        <v>0.95</v>
      </c>
      <c r="F50" s="62">
        <v>12</v>
      </c>
      <c r="G50" s="63" t="s">
        <v>91</v>
      </c>
      <c r="H50" s="63" t="s">
        <v>91</v>
      </c>
    </row>
    <row r="51" spans="1:13" x14ac:dyDescent="0.25">
      <c r="A51" s="59" t="s">
        <v>109</v>
      </c>
      <c r="B51" s="59" t="s">
        <v>109</v>
      </c>
      <c r="C51" s="60" t="s">
        <v>34</v>
      </c>
      <c r="D51" s="61">
        <v>6</v>
      </c>
      <c r="E51" s="60">
        <v>0.95</v>
      </c>
      <c r="F51" s="62">
        <v>12</v>
      </c>
      <c r="G51" s="63" t="s">
        <v>91</v>
      </c>
      <c r="H51" s="63" t="s">
        <v>91</v>
      </c>
      <c r="J51" s="73"/>
      <c r="K51" s="73"/>
    </row>
    <row r="52" spans="1:13" x14ac:dyDescent="0.25">
      <c r="A52" s="59" t="s">
        <v>109</v>
      </c>
      <c r="B52" s="59" t="s">
        <v>96</v>
      </c>
      <c r="C52" s="60" t="s">
        <v>34</v>
      </c>
      <c r="D52" s="61">
        <v>5</v>
      </c>
      <c r="E52" s="60">
        <v>0.95</v>
      </c>
      <c r="F52" s="62">
        <v>12</v>
      </c>
      <c r="G52" s="63" t="s">
        <v>91</v>
      </c>
      <c r="H52" s="63" t="s">
        <v>91</v>
      </c>
    </row>
    <row r="53" spans="1:13" x14ac:dyDescent="0.25">
      <c r="A53" s="59" t="s">
        <v>96</v>
      </c>
      <c r="B53" s="59" t="s">
        <v>109</v>
      </c>
      <c r="C53" s="60" t="s">
        <v>35</v>
      </c>
      <c r="D53" s="61">
        <v>5</v>
      </c>
      <c r="E53" s="60">
        <v>0.8</v>
      </c>
      <c r="F53" s="62">
        <v>10</v>
      </c>
      <c r="G53" s="76">
        <v>2486.1999999999998</v>
      </c>
      <c r="H53" s="63">
        <f>G53-MIN(G3:G97)</f>
        <v>197.29999999999973</v>
      </c>
    </row>
    <row r="54" spans="1:13" x14ac:dyDescent="0.25">
      <c r="B54" s="59"/>
      <c r="C54" s="60"/>
    </row>
    <row r="55" spans="1:13" x14ac:dyDescent="0.25">
      <c r="A55" s="86" t="s">
        <v>101</v>
      </c>
      <c r="B55" s="86"/>
      <c r="C55" s="86"/>
      <c r="D55" s="86"/>
      <c r="E55" s="86"/>
      <c r="F55" s="86"/>
      <c r="G55" s="86"/>
      <c r="H55" s="86"/>
    </row>
    <row r="56" spans="1:13" s="73" customFormat="1" x14ac:dyDescent="0.25">
      <c r="A56" s="59" t="s">
        <v>110</v>
      </c>
      <c r="B56" s="59" t="s">
        <v>110</v>
      </c>
      <c r="C56" s="62" t="s">
        <v>35</v>
      </c>
      <c r="D56" s="61">
        <v>8</v>
      </c>
      <c r="E56" s="60">
        <v>0.8</v>
      </c>
      <c r="F56" s="62">
        <v>11</v>
      </c>
      <c r="G56" s="63">
        <v>2444.1999999999998</v>
      </c>
      <c r="H56" s="63">
        <f>G56-MIN(G3:G90)</f>
        <v>155.29999999999973</v>
      </c>
      <c r="I56" s="51"/>
      <c r="J56" s="64"/>
      <c r="K56" s="64"/>
      <c r="L56" s="64"/>
      <c r="M56" s="64"/>
    </row>
    <row r="57" spans="1:13" s="73" customFormat="1" x14ac:dyDescent="0.25">
      <c r="A57" s="59" t="s">
        <v>111</v>
      </c>
      <c r="B57" s="59" t="s">
        <v>111</v>
      </c>
      <c r="C57" s="62" t="s">
        <v>35</v>
      </c>
      <c r="D57" s="61">
        <v>10</v>
      </c>
      <c r="E57" s="60">
        <v>0.8</v>
      </c>
      <c r="F57" s="62">
        <v>10</v>
      </c>
      <c r="G57" s="76">
        <v>2332.1999999999998</v>
      </c>
      <c r="H57" s="63">
        <f>G57-MIN(G4:G91)</f>
        <v>43.299999999999727</v>
      </c>
      <c r="I57" s="51"/>
    </row>
    <row r="58" spans="1:13" x14ac:dyDescent="0.25">
      <c r="A58" s="59" t="s">
        <v>132</v>
      </c>
      <c r="B58" s="59" t="s">
        <v>131</v>
      </c>
      <c r="C58" s="62" t="s">
        <v>35</v>
      </c>
      <c r="D58" s="61">
        <v>10</v>
      </c>
      <c r="E58" s="60">
        <v>0.8</v>
      </c>
      <c r="F58" s="62">
        <v>10</v>
      </c>
      <c r="G58" s="63">
        <v>2433.1999999999998</v>
      </c>
      <c r="H58" s="63">
        <f>G58-MIN(G5:G92)</f>
        <v>144.29999999999973</v>
      </c>
    </row>
    <row r="59" spans="1:13" x14ac:dyDescent="0.25">
      <c r="A59" s="59" t="s">
        <v>133</v>
      </c>
      <c r="B59" s="59" t="s">
        <v>112</v>
      </c>
      <c r="C59" s="62" t="s">
        <v>35</v>
      </c>
      <c r="D59" s="61">
        <v>9</v>
      </c>
      <c r="E59" s="60">
        <v>0.95</v>
      </c>
      <c r="F59" s="62">
        <v>12</v>
      </c>
      <c r="G59" s="63">
        <v>2450.4</v>
      </c>
      <c r="H59" s="63">
        <f>G59-MIN(G3:G90)</f>
        <v>161.5</v>
      </c>
    </row>
    <row r="60" spans="1:13" x14ac:dyDescent="0.25">
      <c r="A60" s="59" t="s">
        <v>134</v>
      </c>
      <c r="B60" s="59" t="s">
        <v>115</v>
      </c>
      <c r="C60" s="62" t="s">
        <v>34</v>
      </c>
      <c r="D60" s="61">
        <v>9</v>
      </c>
      <c r="E60" s="60">
        <v>0.95</v>
      </c>
      <c r="F60" s="62">
        <v>12</v>
      </c>
      <c r="G60" s="63" t="s">
        <v>91</v>
      </c>
      <c r="H60" s="63" t="s">
        <v>91</v>
      </c>
    </row>
    <row r="61" spans="1:13" x14ac:dyDescent="0.25">
      <c r="A61" s="59"/>
      <c r="B61" s="59"/>
    </row>
    <row r="62" spans="1:13" x14ac:dyDescent="0.25">
      <c r="A62" s="86" t="s">
        <v>102</v>
      </c>
      <c r="B62" s="86"/>
      <c r="C62" s="86"/>
      <c r="D62" s="86"/>
      <c r="E62" s="86"/>
      <c r="F62" s="86"/>
      <c r="G62" s="86"/>
      <c r="H62" s="86"/>
    </row>
    <row r="63" spans="1:13" x14ac:dyDescent="0.25">
      <c r="A63" s="59" t="s">
        <v>113</v>
      </c>
      <c r="B63" s="59" t="s">
        <v>113</v>
      </c>
      <c r="C63" s="62" t="s">
        <v>35</v>
      </c>
      <c r="D63" s="61">
        <v>12</v>
      </c>
      <c r="E63" s="60">
        <v>0.8</v>
      </c>
      <c r="F63" s="62">
        <v>10</v>
      </c>
      <c r="G63" s="63">
        <v>2331</v>
      </c>
      <c r="H63" s="63">
        <f>G63-MIN(G3:G90)</f>
        <v>42.099999999999909</v>
      </c>
    </row>
    <row r="64" spans="1:13" x14ac:dyDescent="0.25">
      <c r="A64" s="59" t="s">
        <v>135</v>
      </c>
      <c r="B64" s="59" t="s">
        <v>135</v>
      </c>
      <c r="C64" s="62" t="s">
        <v>35</v>
      </c>
      <c r="D64" s="61">
        <v>14</v>
      </c>
      <c r="E64" s="60">
        <v>0.8</v>
      </c>
      <c r="F64" s="62">
        <v>12</v>
      </c>
      <c r="G64" s="63">
        <v>2302</v>
      </c>
      <c r="H64" s="63">
        <f>G64-MIN(G4:G91)</f>
        <v>13.099999999999909</v>
      </c>
    </row>
    <row r="65" spans="1:13" x14ac:dyDescent="0.25">
      <c r="A65" s="59" t="s">
        <v>136</v>
      </c>
      <c r="B65" s="59" t="s">
        <v>114</v>
      </c>
      <c r="C65" s="81" t="s">
        <v>34</v>
      </c>
      <c r="D65" s="80">
        <v>13</v>
      </c>
      <c r="E65" s="79">
        <v>0.95</v>
      </c>
      <c r="F65" s="81">
        <v>12</v>
      </c>
      <c r="G65" s="82" t="s">
        <v>91</v>
      </c>
      <c r="H65" s="82" t="s">
        <v>91</v>
      </c>
    </row>
    <row r="66" spans="1:13" s="73" customFormat="1" x14ac:dyDescent="0.25">
      <c r="A66" s="87" t="s">
        <v>138</v>
      </c>
      <c r="B66" s="139" t="s">
        <v>137</v>
      </c>
      <c r="C66" s="140" t="s">
        <v>35</v>
      </c>
      <c r="D66" s="141">
        <v>13</v>
      </c>
      <c r="E66" s="142">
        <v>0.8</v>
      </c>
      <c r="F66" s="140">
        <v>10</v>
      </c>
      <c r="G66" s="143">
        <v>2288.9</v>
      </c>
      <c r="H66" s="85">
        <f>G66-MIN(G6:G93)</f>
        <v>0</v>
      </c>
      <c r="I66" s="144"/>
      <c r="J66" s="145"/>
      <c r="K66" s="145"/>
      <c r="L66" s="145"/>
      <c r="M66" s="145"/>
    </row>
    <row r="67" spans="1:13" x14ac:dyDescent="0.25">
      <c r="A67" s="78"/>
      <c r="B67" s="78"/>
      <c r="C67" s="81"/>
      <c r="D67" s="80"/>
      <c r="E67" s="79"/>
      <c r="F67" s="81"/>
      <c r="G67" s="82"/>
      <c r="H67" s="82"/>
    </row>
    <row r="68" spans="1:13" x14ac:dyDescent="0.25">
      <c r="A68" s="86" t="s">
        <v>153</v>
      </c>
      <c r="B68" s="59"/>
      <c r="E68" s="59"/>
    </row>
    <row r="69" spans="1:13" x14ac:dyDescent="0.25">
      <c r="A69" s="59" t="s">
        <v>154</v>
      </c>
      <c r="B69" s="59" t="s">
        <v>145</v>
      </c>
      <c r="C69" s="62" t="s">
        <v>34</v>
      </c>
      <c r="D69" s="61">
        <v>15</v>
      </c>
      <c r="E69" s="60">
        <v>0.95</v>
      </c>
      <c r="F69" s="62">
        <v>12</v>
      </c>
      <c r="G69" s="63" t="s">
        <v>91</v>
      </c>
      <c r="H69" s="63" t="s">
        <v>91</v>
      </c>
    </row>
    <row r="70" spans="1:13" s="74" customFormat="1" x14ac:dyDescent="0.25">
      <c r="A70" s="59" t="s">
        <v>146</v>
      </c>
      <c r="B70" s="59" t="s">
        <v>147</v>
      </c>
      <c r="C70" s="62" t="s">
        <v>34</v>
      </c>
      <c r="D70" s="61">
        <v>17</v>
      </c>
      <c r="E70" s="60">
        <v>0.95</v>
      </c>
      <c r="F70" s="62">
        <v>12</v>
      </c>
      <c r="G70" s="63" t="s">
        <v>91</v>
      </c>
      <c r="H70" s="63" t="s">
        <v>91</v>
      </c>
      <c r="I70" s="51"/>
      <c r="J70" s="64"/>
      <c r="K70" s="64"/>
      <c r="L70" s="64"/>
      <c r="M70" s="64"/>
    </row>
    <row r="71" spans="1:13" x14ac:dyDescent="0.25">
      <c r="A71" s="146" t="s">
        <v>155</v>
      </c>
      <c r="B71" s="146" t="s">
        <v>149</v>
      </c>
      <c r="C71" s="147" t="s">
        <v>34</v>
      </c>
      <c r="D71" s="148">
        <v>16</v>
      </c>
      <c r="E71" s="149">
        <v>0.95</v>
      </c>
      <c r="F71" s="147">
        <v>12</v>
      </c>
      <c r="G71" s="150" t="s">
        <v>91</v>
      </c>
      <c r="H71" s="150" t="s">
        <v>91</v>
      </c>
      <c r="L71" s="73"/>
      <c r="M71" s="73"/>
    </row>
    <row r="72" spans="1:13" x14ac:dyDescent="0.25">
      <c r="A72" s="88"/>
      <c r="B72" s="88"/>
      <c r="E72" s="89"/>
      <c r="F72" s="90"/>
      <c r="G72" s="77"/>
      <c r="H72" s="77"/>
    </row>
    <row r="73" spans="1:13" x14ac:dyDescent="0.25">
      <c r="A73" s="88"/>
      <c r="B73" s="88"/>
      <c r="E73" s="89"/>
      <c r="F73" s="90"/>
      <c r="G73" s="77"/>
      <c r="H73" s="77"/>
      <c r="J73" s="73"/>
      <c r="K73" s="73"/>
    </row>
    <row r="74" spans="1:13" x14ac:dyDescent="0.25">
      <c r="A74" s="88"/>
      <c r="B74" s="88"/>
      <c r="E74" s="89"/>
      <c r="F74" s="90"/>
      <c r="G74" s="77"/>
      <c r="H74" s="77"/>
      <c r="J74" s="73"/>
      <c r="K74" s="73"/>
      <c r="L74" s="73"/>
      <c r="M74" s="73"/>
    </row>
    <row r="75" spans="1:13" x14ac:dyDescent="0.25">
      <c r="A75" s="88"/>
      <c r="B75" s="88"/>
      <c r="E75" s="89"/>
      <c r="F75" s="90"/>
      <c r="G75" s="77"/>
      <c r="H75" s="77"/>
      <c r="L75" s="73"/>
      <c r="M75" s="73"/>
    </row>
    <row r="76" spans="1:13" x14ac:dyDescent="0.25">
      <c r="A76" s="88"/>
      <c r="B76" s="88"/>
      <c r="E76" s="89"/>
      <c r="F76" s="90"/>
      <c r="G76" s="77"/>
      <c r="H76" s="77"/>
    </row>
    <row r="77" spans="1:13" x14ac:dyDescent="0.25">
      <c r="A77" s="88"/>
      <c r="B77" s="88"/>
      <c r="E77" s="89"/>
      <c r="F77" s="90"/>
      <c r="G77" s="77"/>
      <c r="H77" s="77"/>
    </row>
    <row r="78" spans="1:13" x14ac:dyDescent="0.25">
      <c r="A78" s="88"/>
      <c r="B78" s="88"/>
      <c r="E78" s="89"/>
      <c r="F78" s="90"/>
      <c r="G78" s="77"/>
      <c r="H78" s="77"/>
    </row>
    <row r="79" spans="1:13" x14ac:dyDescent="0.25">
      <c r="A79" s="88"/>
      <c r="B79" s="88"/>
      <c r="E79" s="89"/>
      <c r="F79" s="90"/>
      <c r="G79" s="77"/>
      <c r="H79" s="77"/>
      <c r="L79" s="73"/>
      <c r="M79" s="73"/>
    </row>
    <row r="80" spans="1:13" x14ac:dyDescent="0.25">
      <c r="A80" s="88"/>
      <c r="B80" s="88"/>
      <c r="E80" s="89"/>
      <c r="F80" s="90"/>
      <c r="G80" s="77"/>
      <c r="H80" s="77"/>
    </row>
    <row r="81" spans="1:13" x14ac:dyDescent="0.25">
      <c r="A81" s="88"/>
      <c r="B81" s="88"/>
      <c r="E81" s="89"/>
      <c r="F81" s="90"/>
      <c r="G81" s="77"/>
      <c r="H81" s="77"/>
    </row>
    <row r="82" spans="1:13" x14ac:dyDescent="0.25">
      <c r="A82" s="88"/>
      <c r="B82" s="88"/>
      <c r="E82" s="89"/>
      <c r="F82" s="90"/>
      <c r="G82" s="77"/>
      <c r="H82" s="77"/>
    </row>
    <row r="83" spans="1:13" x14ac:dyDescent="0.25">
      <c r="A83" s="88"/>
      <c r="B83" s="88"/>
      <c r="E83" s="89"/>
      <c r="F83" s="90"/>
      <c r="G83" s="77"/>
      <c r="H83" s="77"/>
    </row>
    <row r="84" spans="1:13" x14ac:dyDescent="0.25">
      <c r="A84" s="88"/>
      <c r="B84" s="88"/>
      <c r="E84" s="89"/>
      <c r="F84" s="90"/>
      <c r="G84" s="77"/>
      <c r="H84" s="77"/>
      <c r="L84" s="73"/>
      <c r="M84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HYOC</vt:lpstr>
      <vt:lpstr>HYOC_tiered_appendix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ametcalfe</dc:creator>
  <cp:lastModifiedBy>Metcalfe, Anya</cp:lastModifiedBy>
  <dcterms:created xsi:type="dcterms:W3CDTF">2018-05-14T23:16:50Z</dcterms:created>
  <dcterms:modified xsi:type="dcterms:W3CDTF">2018-12-04T23:22:45Z</dcterms:modified>
</cp:coreProperties>
</file>