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BIO_Rihel_Lab\Anya\AS_SDrive\Python Scripts\data_all_compile\scripts\"/>
    </mc:Choice>
  </mc:AlternateContent>
  <xr:revisionPtr revIDLastSave="0" documentId="13_ncr:1_{D7020F14-94D8-400A-A211-3880F4363017}" xr6:coauthVersionLast="47" xr6:coauthVersionMax="47" xr10:uidLastSave="{00000000-0000-0000-0000-000000000000}"/>
  <bookViews>
    <workbookView xWindow="32055" yWindow="2340" windowWidth="19920" windowHeight="12675" xr2:uid="{68E062AB-D2B5-48FC-A497-85E84773D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E88" i="1"/>
  <c r="M88" i="1" s="1"/>
  <c r="N87" i="1"/>
  <c r="E87" i="1"/>
  <c r="M87" i="1" s="1"/>
  <c r="N86" i="1"/>
  <c r="E86" i="1"/>
  <c r="F86" i="1" s="1"/>
  <c r="N85" i="1"/>
  <c r="E85" i="1"/>
  <c r="F85" i="1" s="1"/>
  <c r="N84" i="1"/>
  <c r="M84" i="1"/>
  <c r="E84" i="1"/>
  <c r="F84" i="1" s="1"/>
  <c r="N83" i="1"/>
  <c r="E83" i="1"/>
  <c r="M83" i="1" s="1"/>
  <c r="N82" i="1"/>
  <c r="E82" i="1"/>
  <c r="M82" i="1" s="1"/>
  <c r="N81" i="1"/>
  <c r="E81" i="1"/>
  <c r="M81" i="1" s="1"/>
  <c r="N80" i="1"/>
  <c r="E80" i="1"/>
  <c r="M80" i="1" s="1"/>
  <c r="M79" i="1"/>
  <c r="F79" i="1"/>
  <c r="E79" i="1"/>
  <c r="M78" i="1"/>
  <c r="E78" i="1"/>
  <c r="F78" i="1" s="1"/>
  <c r="N77" i="1"/>
  <c r="M77" i="1"/>
  <c r="F77" i="1"/>
  <c r="E77" i="1"/>
  <c r="N76" i="1"/>
  <c r="M76" i="1"/>
  <c r="E76" i="1"/>
  <c r="F76" i="1" s="1"/>
  <c r="E75" i="1"/>
  <c r="M75" i="1" s="1"/>
  <c r="N74" i="1"/>
  <c r="E74" i="1"/>
  <c r="M74" i="1" s="1"/>
  <c r="M73" i="1"/>
  <c r="E73" i="1"/>
  <c r="F73" i="1" s="1"/>
  <c r="N72" i="1"/>
  <c r="E72" i="1"/>
  <c r="M72" i="1" s="1"/>
  <c r="M71" i="1"/>
  <c r="E71" i="1"/>
  <c r="F71" i="1" s="1"/>
  <c r="N70" i="1"/>
  <c r="E70" i="1"/>
  <c r="M70" i="1" s="1"/>
  <c r="N69" i="1"/>
  <c r="E69" i="1"/>
  <c r="F69" i="1" s="1"/>
  <c r="N68" i="1"/>
  <c r="M68" i="1"/>
  <c r="F68" i="1"/>
  <c r="E68" i="1"/>
  <c r="N67" i="1"/>
  <c r="E67" i="1"/>
  <c r="M67" i="1" s="1"/>
  <c r="N66" i="1"/>
  <c r="M66" i="1"/>
  <c r="E66" i="1"/>
  <c r="F66" i="1" s="1"/>
  <c r="N65" i="1"/>
  <c r="E65" i="1"/>
  <c r="M65" i="1" s="1"/>
  <c r="N64" i="1"/>
  <c r="E64" i="1"/>
  <c r="F64" i="1" s="1"/>
  <c r="N63" i="1"/>
  <c r="M63" i="1"/>
  <c r="F63" i="1"/>
  <c r="E63" i="1"/>
  <c r="M62" i="1"/>
  <c r="E62" i="1"/>
  <c r="F62" i="1" s="1"/>
  <c r="E61" i="1"/>
  <c r="M61" i="1" s="1"/>
  <c r="E60" i="1"/>
  <c r="M60" i="1" s="1"/>
  <c r="E59" i="1"/>
  <c r="M59" i="1" s="1"/>
  <c r="E58" i="1"/>
  <c r="F58" i="1" s="1"/>
  <c r="E57" i="1"/>
  <c r="M57" i="1" s="1"/>
  <c r="M56" i="1"/>
  <c r="E56" i="1"/>
  <c r="F56" i="1" s="1"/>
  <c r="E55" i="1"/>
  <c r="M55" i="1" s="1"/>
  <c r="M54" i="1"/>
  <c r="F54" i="1"/>
  <c r="E54" i="1"/>
  <c r="M53" i="1"/>
  <c r="F53" i="1"/>
  <c r="E53" i="1"/>
  <c r="E52" i="1"/>
  <c r="M52" i="1" s="1"/>
  <c r="E51" i="1"/>
  <c r="M51" i="1" s="1"/>
  <c r="E50" i="1"/>
  <c r="F50" i="1" s="1"/>
  <c r="M49" i="1"/>
  <c r="F49" i="1"/>
  <c r="E49" i="1"/>
  <c r="E48" i="1"/>
  <c r="M48" i="1" s="1"/>
  <c r="M47" i="1"/>
  <c r="E47" i="1"/>
  <c r="F47" i="1" s="1"/>
  <c r="F46" i="1"/>
  <c r="E46" i="1"/>
  <c r="E45" i="1"/>
  <c r="F45" i="1" s="1"/>
  <c r="E44" i="1"/>
  <c r="F44" i="1" s="1"/>
  <c r="L43" i="1"/>
  <c r="E43" i="1"/>
  <c r="F43" i="1" s="1"/>
  <c r="L42" i="1"/>
  <c r="F42" i="1"/>
  <c r="E42" i="1"/>
  <c r="F41" i="1"/>
  <c r="E41" i="1"/>
  <c r="L40" i="1"/>
  <c r="E40" i="1"/>
  <c r="F40" i="1" s="1"/>
  <c r="L39" i="1"/>
  <c r="E39" i="1"/>
  <c r="F39" i="1" s="1"/>
  <c r="L38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F30" i="1"/>
  <c r="E30" i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E16" i="1"/>
  <c r="M16" i="1" s="1"/>
  <c r="N14" i="1"/>
  <c r="M14" i="1"/>
  <c r="F14" i="1"/>
  <c r="E14" i="1"/>
  <c r="M13" i="1"/>
  <c r="E13" i="1"/>
  <c r="F13" i="1" s="1"/>
  <c r="N12" i="1"/>
  <c r="M12" i="1"/>
  <c r="F12" i="1"/>
  <c r="E12" i="1"/>
  <c r="N11" i="1"/>
  <c r="M11" i="1"/>
  <c r="E11" i="1"/>
  <c r="F11" i="1" s="1"/>
  <c r="E10" i="1"/>
  <c r="M10" i="1" s="1"/>
  <c r="N9" i="1"/>
  <c r="E9" i="1"/>
  <c r="F9" i="1" s="1"/>
  <c r="N8" i="1"/>
  <c r="M8" i="1"/>
  <c r="F8" i="1"/>
  <c r="E8" i="1"/>
  <c r="N7" i="1"/>
  <c r="E7" i="1"/>
  <c r="M7" i="1" s="1"/>
  <c r="E6" i="1"/>
  <c r="M6" i="1" s="1"/>
  <c r="N5" i="1"/>
  <c r="E5" i="1"/>
  <c r="M5" i="1" s="1"/>
  <c r="N4" i="1"/>
  <c r="E4" i="1"/>
  <c r="F4" i="1" s="1"/>
  <c r="N3" i="1"/>
  <c r="M3" i="1"/>
  <c r="E3" i="1"/>
  <c r="F3" i="1" s="1"/>
  <c r="E2" i="1"/>
  <c r="F2" i="1" s="1"/>
  <c r="F74" i="1" l="1"/>
  <c r="M9" i="1"/>
  <c r="F80" i="1"/>
  <c r="M4" i="1"/>
  <c r="F16" i="1"/>
  <c r="F51" i="1"/>
  <c r="M85" i="1"/>
  <c r="M64" i="1"/>
  <c r="F10" i="1"/>
  <c r="F81" i="1"/>
  <c r="M86" i="1"/>
  <c r="F57" i="1"/>
  <c r="M58" i="1"/>
  <c r="F75" i="1"/>
  <c r="F5" i="1"/>
  <c r="F52" i="1"/>
  <c r="F59" i="1"/>
  <c r="F65" i="1"/>
  <c r="F70" i="1"/>
  <c r="M69" i="1"/>
  <c r="F6" i="1"/>
  <c r="F60" i="1"/>
  <c r="F82" i="1"/>
  <c r="F87" i="1"/>
  <c r="M50" i="1"/>
  <c r="F7" i="1"/>
  <c r="F61" i="1"/>
  <c r="F48" i="1"/>
  <c r="F72" i="1"/>
  <c r="F83" i="1"/>
  <c r="F88" i="1"/>
  <c r="F55" i="1"/>
  <c r="F67" i="1"/>
</calcChain>
</file>

<file path=xl/sharedStrings.xml><?xml version="1.0" encoding="utf-8"?>
<sst xmlns="http://schemas.openxmlformats.org/spreadsheetml/2006/main" count="405" uniqueCount="120">
  <si>
    <t>Fish_ID</t>
  </si>
  <si>
    <t>7dpf_ZT03</t>
  </si>
  <si>
    <t>7dpf_ZT10</t>
  </si>
  <si>
    <t>Condition</t>
  </si>
  <si>
    <t>pdiff</t>
  </si>
  <si>
    <t>RoC</t>
  </si>
  <si>
    <t>average_activity</t>
  </si>
  <si>
    <t>average_sleepbout</t>
  </si>
  <si>
    <t>sleep_total</t>
  </si>
  <si>
    <t>median_sleepbout</t>
  </si>
  <si>
    <t>Box_ID</t>
  </si>
  <si>
    <t>Dose</t>
  </si>
  <si>
    <t>puncta_perhour</t>
  </si>
  <si>
    <t>sleep_perhour</t>
  </si>
  <si>
    <t>Duration</t>
  </si>
  <si>
    <t>F4-caudal_20220914_mel</t>
  </si>
  <si>
    <t>DMSO</t>
  </si>
  <si>
    <t>Box_8</t>
  </si>
  <si>
    <t>F1new_221101_Cl</t>
  </si>
  <si>
    <t>Clonidine</t>
  </si>
  <si>
    <t>Box12</t>
  </si>
  <si>
    <t>Cl_30uM</t>
  </si>
  <si>
    <t>F2new_221101_Cl</t>
  </si>
  <si>
    <t>F3-1_221101_Cl</t>
  </si>
  <si>
    <t>F3-2_221101_Cl</t>
  </si>
  <si>
    <t>NaN</t>
  </si>
  <si>
    <t>F5_221101_Cl</t>
  </si>
  <si>
    <t>F7_221101_Cl</t>
  </si>
  <si>
    <t>Box13</t>
  </si>
  <si>
    <t>F8T_221101_Cl</t>
  </si>
  <si>
    <t>F8B_221101_Cl</t>
  </si>
  <si>
    <t>F10_221101_Cl</t>
  </si>
  <si>
    <t>F11L_221101_Cl</t>
  </si>
  <si>
    <t>F11R_221101_Cl</t>
  </si>
  <si>
    <t>F12_221101_Cl</t>
  </si>
  <si>
    <t>F11_20221202</t>
  </si>
  <si>
    <t>Chloro_adenosine</t>
  </si>
  <si>
    <t>Box_9</t>
  </si>
  <si>
    <t>45um</t>
  </si>
  <si>
    <t>F11_20230106</t>
  </si>
  <si>
    <t>Chloroadenosine_Clonidine</t>
  </si>
  <si>
    <t>Box_7</t>
  </si>
  <si>
    <t>45,30um</t>
  </si>
  <si>
    <t>F1_20220914_mel</t>
  </si>
  <si>
    <t>Melatonin</t>
  </si>
  <si>
    <t>M_10uM</t>
  </si>
  <si>
    <t>F2L_20220914_mel</t>
  </si>
  <si>
    <t>F2R-upper_20220914_mel</t>
  </si>
  <si>
    <t>F2R-lower_20220914_mel</t>
  </si>
  <si>
    <t>F3_20220914_mel</t>
  </si>
  <si>
    <t>F4-rostral_20220914_mel</t>
  </si>
  <si>
    <t>F5_20220914_mel</t>
  </si>
  <si>
    <t>F6_20220914_mel</t>
  </si>
  <si>
    <t>F7L_20220914_mel</t>
  </si>
  <si>
    <t>F8_20220914_mel</t>
  </si>
  <si>
    <t>F1_20220923_m</t>
  </si>
  <si>
    <t>M_30uM</t>
  </si>
  <si>
    <t>F10_20220923_m</t>
  </si>
  <si>
    <t>Box_6</t>
  </si>
  <si>
    <t>F11_20220923_m</t>
  </si>
  <si>
    <t>F12_20220923_m</t>
  </si>
  <si>
    <t>F2L_20220923_m</t>
  </si>
  <si>
    <t>F2R_20220923_m</t>
  </si>
  <si>
    <t>F5_20220923_m</t>
  </si>
  <si>
    <t>F6L_20220923_m</t>
  </si>
  <si>
    <t>F7_20220923_m</t>
  </si>
  <si>
    <t>F9_20220923_m</t>
  </si>
  <si>
    <t>F1_20221004_m</t>
  </si>
  <si>
    <t>F10_20221004_m</t>
  </si>
  <si>
    <t>F11_20221004_m</t>
  </si>
  <si>
    <t>F12_20221004_m</t>
  </si>
  <si>
    <t>F13_20221004_m</t>
  </si>
  <si>
    <t>F5_20221004_m</t>
  </si>
  <si>
    <t>F6_20221004_m</t>
  </si>
  <si>
    <t>F7_20221004_m</t>
  </si>
  <si>
    <t>F8_20221004_m</t>
  </si>
  <si>
    <t>F9_20221004_m</t>
  </si>
  <si>
    <t>F12_LB_20221202</t>
  </si>
  <si>
    <t>F12_LTOP_20221202</t>
  </si>
  <si>
    <t>F12R_20221202</t>
  </si>
  <si>
    <t>F13_20221202</t>
  </si>
  <si>
    <t>F14_20221202</t>
  </si>
  <si>
    <t>F15_20221202</t>
  </si>
  <si>
    <t>F16_20221202</t>
  </si>
  <si>
    <t>F17_20221202</t>
  </si>
  <si>
    <t>F18_20221202</t>
  </si>
  <si>
    <t>F2_20221202</t>
  </si>
  <si>
    <t>F3_20221202</t>
  </si>
  <si>
    <t>F5_20221202</t>
  </si>
  <si>
    <t>F6_20221202</t>
  </si>
  <si>
    <t>F7_20221202</t>
  </si>
  <si>
    <t>F8_20221202</t>
  </si>
  <si>
    <t>F9_20221202</t>
  </si>
  <si>
    <t>F2_20221220</t>
  </si>
  <si>
    <t>Chloro2adenosine_melatonin</t>
  </si>
  <si>
    <t>F4_20221220</t>
  </si>
  <si>
    <t>F5R_20221220</t>
  </si>
  <si>
    <t>F6_20221220</t>
  </si>
  <si>
    <t>F7_20221220</t>
  </si>
  <si>
    <t>F8_20221220</t>
  </si>
  <si>
    <t>F9_20221220</t>
  </si>
  <si>
    <t>F10LV_20221220</t>
  </si>
  <si>
    <t>F10LD_20221220</t>
  </si>
  <si>
    <t>F6L_20230106</t>
  </si>
  <si>
    <t>F6R_20230106</t>
  </si>
  <si>
    <t>F7L_20230106</t>
  </si>
  <si>
    <t>F7R_20230106</t>
  </si>
  <si>
    <t>F8_20230106</t>
  </si>
  <si>
    <t>F10L_20230106</t>
  </si>
  <si>
    <t>F10R_20230106</t>
  </si>
  <si>
    <t>F12_20230106</t>
  </si>
  <si>
    <t>F13_20230106</t>
  </si>
  <si>
    <t>F16_20230106</t>
  </si>
  <si>
    <t>F17_20230106</t>
  </si>
  <si>
    <t>F18_20230106</t>
  </si>
  <si>
    <t>F1_20230208</t>
  </si>
  <si>
    <t>F2_20230208</t>
  </si>
  <si>
    <t>F9_20230208</t>
  </si>
  <si>
    <t>F12_20230208</t>
  </si>
  <si>
    <t>F15_20230208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</si>
</sst>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786-D6E1-4F32-A7CD-E39951A1F978}">
  <dimension ref="A1:O88"/>
  <sheetViews>
    <sheetView tabSelected="1" workbookViewId="0">
      <selection activeCell="I9" sqref="I9"/>
    </sheetView>
  </sheetViews>
  <sheetFormatPr defaultRowHeight="15" x14ac:dyDescent="0.25"/>
  <cols>
    <col min="4" max="4" width="24.7109375" customWidth="1"/>
    <col min="15" max="15" width="12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87</v>
      </c>
      <c r="C2">
        <v>87</v>
      </c>
      <c r="D2" t="s">
        <v>16</v>
      </c>
      <c r="E2">
        <f>C2-B2</f>
        <v>0</v>
      </c>
      <c r="F2">
        <f>E2/B2%</f>
        <v>0</v>
      </c>
      <c r="G2">
        <v>205.72142857142799</v>
      </c>
      <c r="H2">
        <v>1</v>
      </c>
      <c r="I2">
        <v>1</v>
      </c>
      <c r="J2">
        <v>0</v>
      </c>
      <c r="K2" t="s">
        <v>17</v>
      </c>
      <c r="L2" t="s">
        <v>16</v>
      </c>
      <c r="M2">
        <v>0</v>
      </c>
      <c r="N2">
        <v>0.2</v>
      </c>
    </row>
    <row r="3" spans="1:15" x14ac:dyDescent="0.25">
      <c r="A3" t="s">
        <v>18</v>
      </c>
      <c r="B3">
        <v>142</v>
      </c>
      <c r="C3">
        <v>159</v>
      </c>
      <c r="D3" t="s">
        <v>19</v>
      </c>
      <c r="E3">
        <f>C3-B3</f>
        <v>17</v>
      </c>
      <c r="F3">
        <f>E3/B3%</f>
        <v>11.971830985915494</v>
      </c>
      <c r="G3">
        <v>10.8449310344827</v>
      </c>
      <c r="H3">
        <v>2.3333300000000001</v>
      </c>
      <c r="I3">
        <v>98</v>
      </c>
      <c r="J3">
        <v>1</v>
      </c>
      <c r="K3" t="s">
        <v>20</v>
      </c>
      <c r="L3" t="s">
        <v>21</v>
      </c>
      <c r="M3">
        <f t="shared" ref="M3:M14" si="0">E3/5</f>
        <v>3.4</v>
      </c>
      <c r="N3">
        <f t="shared" ref="N3:N14" si="1">I3/5</f>
        <v>19.600000000000001</v>
      </c>
    </row>
    <row r="4" spans="1:15" x14ac:dyDescent="0.25">
      <c r="A4" t="s">
        <v>22</v>
      </c>
      <c r="B4">
        <v>139</v>
      </c>
      <c r="C4">
        <v>141</v>
      </c>
      <c r="D4" t="s">
        <v>19</v>
      </c>
      <c r="E4">
        <f t="shared" ref="E4:E14" si="2">C4-B4</f>
        <v>2</v>
      </c>
      <c r="F4">
        <f t="shared" ref="F4:F14" si="3">E4/B4%</f>
        <v>1.4388489208633095</v>
      </c>
      <c r="G4">
        <v>19.684827586206801</v>
      </c>
      <c r="H4">
        <v>1.75</v>
      </c>
      <c r="I4">
        <v>21</v>
      </c>
      <c r="J4">
        <v>1</v>
      </c>
      <c r="K4" t="s">
        <v>20</v>
      </c>
      <c r="L4" t="s">
        <v>21</v>
      </c>
      <c r="M4">
        <f t="shared" si="0"/>
        <v>0.4</v>
      </c>
      <c r="N4">
        <f t="shared" si="1"/>
        <v>4.2</v>
      </c>
    </row>
    <row r="5" spans="1:15" x14ac:dyDescent="0.25">
      <c r="A5" t="s">
        <v>23</v>
      </c>
      <c r="B5">
        <v>93</v>
      </c>
      <c r="C5">
        <v>110</v>
      </c>
      <c r="D5" t="s">
        <v>19</v>
      </c>
      <c r="E5">
        <f t="shared" si="2"/>
        <v>17</v>
      </c>
      <c r="F5">
        <f t="shared" si="3"/>
        <v>18.279569892473116</v>
      </c>
      <c r="G5">
        <v>6.2139999999999898</v>
      </c>
      <c r="H5">
        <v>2.2599999999999998</v>
      </c>
      <c r="I5">
        <v>113</v>
      </c>
      <c r="J5">
        <v>1</v>
      </c>
      <c r="K5" t="s">
        <v>20</v>
      </c>
      <c r="L5" t="s">
        <v>21</v>
      </c>
      <c r="M5">
        <f t="shared" si="0"/>
        <v>3.4</v>
      </c>
      <c r="N5">
        <f t="shared" si="1"/>
        <v>22.6</v>
      </c>
    </row>
    <row r="6" spans="1:15" x14ac:dyDescent="0.25">
      <c r="A6" t="s">
        <v>24</v>
      </c>
      <c r="B6">
        <v>202</v>
      </c>
      <c r="C6">
        <v>201</v>
      </c>
      <c r="D6" t="s">
        <v>19</v>
      </c>
      <c r="E6">
        <f t="shared" si="2"/>
        <v>-1</v>
      </c>
      <c r="F6">
        <f t="shared" si="3"/>
        <v>-0.49504950495049505</v>
      </c>
      <c r="G6" t="s">
        <v>25</v>
      </c>
      <c r="H6" t="s">
        <v>25</v>
      </c>
      <c r="I6" t="s">
        <v>25</v>
      </c>
      <c r="J6">
        <v>1</v>
      </c>
      <c r="K6" t="s">
        <v>20</v>
      </c>
      <c r="L6" t="s">
        <v>21</v>
      </c>
      <c r="M6">
        <f t="shared" si="0"/>
        <v>-0.2</v>
      </c>
      <c r="N6" t="s">
        <v>25</v>
      </c>
    </row>
    <row r="7" spans="1:15" x14ac:dyDescent="0.25">
      <c r="A7" t="s">
        <v>26</v>
      </c>
      <c r="B7">
        <v>55</v>
      </c>
      <c r="C7">
        <v>75</v>
      </c>
      <c r="D7" t="s">
        <v>19</v>
      </c>
      <c r="E7">
        <f t="shared" si="2"/>
        <v>20</v>
      </c>
      <c r="F7">
        <f t="shared" si="3"/>
        <v>36.36363636363636</v>
      </c>
      <c r="G7">
        <v>14.8853103448275</v>
      </c>
      <c r="H7">
        <v>1.75</v>
      </c>
      <c r="I7">
        <v>56</v>
      </c>
      <c r="J7">
        <v>1</v>
      </c>
      <c r="K7" t="s">
        <v>20</v>
      </c>
      <c r="L7" t="s">
        <v>21</v>
      </c>
      <c r="M7">
        <f t="shared" si="0"/>
        <v>4</v>
      </c>
      <c r="N7">
        <f t="shared" si="1"/>
        <v>11.2</v>
      </c>
    </row>
    <row r="8" spans="1:15" x14ac:dyDescent="0.25">
      <c r="A8" t="s">
        <v>27</v>
      </c>
      <c r="B8">
        <v>72</v>
      </c>
      <c r="C8">
        <v>89</v>
      </c>
      <c r="D8" t="s">
        <v>19</v>
      </c>
      <c r="E8">
        <f t="shared" si="2"/>
        <v>17</v>
      </c>
      <c r="F8">
        <f t="shared" si="3"/>
        <v>23.611111111111111</v>
      </c>
      <c r="G8">
        <v>9.5518965517241305</v>
      </c>
      <c r="H8">
        <v>2.3703699999999999</v>
      </c>
      <c r="I8">
        <v>128</v>
      </c>
      <c r="J8">
        <v>1</v>
      </c>
      <c r="K8" t="s">
        <v>28</v>
      </c>
      <c r="L8" t="s">
        <v>21</v>
      </c>
      <c r="M8">
        <f t="shared" si="0"/>
        <v>3.4</v>
      </c>
      <c r="N8">
        <f t="shared" si="1"/>
        <v>25.6</v>
      </c>
    </row>
    <row r="9" spans="1:15" x14ac:dyDescent="0.25">
      <c r="A9" t="s">
        <v>29</v>
      </c>
      <c r="B9">
        <v>165</v>
      </c>
      <c r="C9">
        <v>171</v>
      </c>
      <c r="D9" t="s">
        <v>19</v>
      </c>
      <c r="E9">
        <f t="shared" si="2"/>
        <v>6</v>
      </c>
      <c r="F9">
        <f t="shared" si="3"/>
        <v>3.6363636363636367</v>
      </c>
      <c r="G9">
        <v>6.90113793103448</v>
      </c>
      <c r="H9">
        <v>2.2083300000000001</v>
      </c>
      <c r="I9">
        <v>106</v>
      </c>
      <c r="J9">
        <v>2</v>
      </c>
      <c r="K9" t="s">
        <v>28</v>
      </c>
      <c r="L9" t="s">
        <v>21</v>
      </c>
      <c r="M9">
        <f t="shared" si="0"/>
        <v>1.2</v>
      </c>
      <c r="N9">
        <f t="shared" si="1"/>
        <v>21.2</v>
      </c>
    </row>
    <row r="10" spans="1:15" x14ac:dyDescent="0.25">
      <c r="A10" t="s">
        <v>30</v>
      </c>
      <c r="B10">
        <v>52</v>
      </c>
      <c r="C10">
        <v>57</v>
      </c>
      <c r="D10" t="s">
        <v>19</v>
      </c>
      <c r="E10">
        <f t="shared" si="2"/>
        <v>5</v>
      </c>
      <c r="F10">
        <f t="shared" si="3"/>
        <v>9.615384615384615</v>
      </c>
      <c r="G10" t="s">
        <v>25</v>
      </c>
      <c r="H10" t="s">
        <v>25</v>
      </c>
      <c r="I10" t="s">
        <v>25</v>
      </c>
      <c r="J10">
        <v>2</v>
      </c>
      <c r="K10" t="s">
        <v>28</v>
      </c>
      <c r="L10" t="s">
        <v>21</v>
      </c>
      <c r="M10">
        <f t="shared" si="0"/>
        <v>1</v>
      </c>
      <c r="N10" t="s">
        <v>25</v>
      </c>
    </row>
    <row r="11" spans="1:15" x14ac:dyDescent="0.25">
      <c r="A11" t="s">
        <v>31</v>
      </c>
      <c r="B11">
        <v>113</v>
      </c>
      <c r="C11">
        <v>115</v>
      </c>
      <c r="D11" t="s">
        <v>19</v>
      </c>
      <c r="E11">
        <f t="shared" si="2"/>
        <v>2</v>
      </c>
      <c r="F11">
        <f t="shared" si="3"/>
        <v>1.7699115044247788</v>
      </c>
      <c r="G11">
        <v>4.2632413793103403</v>
      </c>
      <c r="H11">
        <v>3.1276600000000001</v>
      </c>
      <c r="I11">
        <v>147</v>
      </c>
      <c r="J11">
        <v>2</v>
      </c>
      <c r="K11" t="s">
        <v>28</v>
      </c>
      <c r="L11" t="s">
        <v>21</v>
      </c>
      <c r="M11">
        <f t="shared" si="0"/>
        <v>0.4</v>
      </c>
      <c r="N11">
        <f t="shared" si="1"/>
        <v>29.4</v>
      </c>
    </row>
    <row r="12" spans="1:15" x14ac:dyDescent="0.25">
      <c r="A12" t="s">
        <v>32</v>
      </c>
      <c r="B12">
        <v>108</v>
      </c>
      <c r="C12">
        <v>111</v>
      </c>
      <c r="D12" t="s">
        <v>19</v>
      </c>
      <c r="E12">
        <f t="shared" si="2"/>
        <v>3</v>
      </c>
      <c r="F12">
        <f t="shared" si="3"/>
        <v>2.7777777777777777</v>
      </c>
      <c r="G12">
        <v>8.8102758620689592</v>
      </c>
      <c r="H12">
        <v>1.8125</v>
      </c>
      <c r="I12">
        <v>58</v>
      </c>
      <c r="J12">
        <v>1</v>
      </c>
      <c r="K12" t="s">
        <v>28</v>
      </c>
      <c r="L12" t="s">
        <v>21</v>
      </c>
      <c r="M12">
        <f t="shared" si="0"/>
        <v>0.6</v>
      </c>
      <c r="N12">
        <f t="shared" si="1"/>
        <v>11.6</v>
      </c>
    </row>
    <row r="13" spans="1:15" x14ac:dyDescent="0.25">
      <c r="A13" t="s">
        <v>33</v>
      </c>
      <c r="B13">
        <v>63</v>
      </c>
      <c r="C13">
        <v>67</v>
      </c>
      <c r="D13" t="s">
        <v>19</v>
      </c>
      <c r="E13">
        <f t="shared" si="2"/>
        <v>4</v>
      </c>
      <c r="F13">
        <f t="shared" si="3"/>
        <v>6.3492063492063489</v>
      </c>
      <c r="G13" t="s">
        <v>25</v>
      </c>
      <c r="H13" t="s">
        <v>25</v>
      </c>
      <c r="I13">
        <v>58</v>
      </c>
      <c r="J13">
        <v>1</v>
      </c>
      <c r="K13" t="s">
        <v>28</v>
      </c>
      <c r="L13" t="s">
        <v>21</v>
      </c>
      <c r="M13">
        <f t="shared" si="0"/>
        <v>0.8</v>
      </c>
      <c r="N13" t="s">
        <v>25</v>
      </c>
    </row>
    <row r="14" spans="1:15" x14ac:dyDescent="0.25">
      <c r="A14" t="s">
        <v>34</v>
      </c>
      <c r="B14">
        <v>86</v>
      </c>
      <c r="C14">
        <v>95</v>
      </c>
      <c r="D14" t="s">
        <v>19</v>
      </c>
      <c r="E14">
        <f t="shared" si="2"/>
        <v>9</v>
      </c>
      <c r="F14">
        <f t="shared" si="3"/>
        <v>10.465116279069768</v>
      </c>
      <c r="G14">
        <v>11.9200344827586</v>
      </c>
      <c r="H14">
        <v>3.3181799999999999</v>
      </c>
      <c r="I14">
        <v>73</v>
      </c>
      <c r="J14">
        <v>2</v>
      </c>
      <c r="K14" t="s">
        <v>28</v>
      </c>
      <c r="L14" t="s">
        <v>21</v>
      </c>
      <c r="M14">
        <f t="shared" si="0"/>
        <v>1.8</v>
      </c>
      <c r="N14">
        <f t="shared" si="1"/>
        <v>14.6</v>
      </c>
    </row>
    <row r="15" spans="1:15" x14ac:dyDescent="0.25">
      <c r="A15" t="s">
        <v>35</v>
      </c>
      <c r="B15">
        <v>73</v>
      </c>
      <c r="C15">
        <v>60</v>
      </c>
      <c r="D15" t="s">
        <v>36</v>
      </c>
      <c r="E15">
        <v>-13</v>
      </c>
      <c r="F15">
        <v>-17.808219178082194</v>
      </c>
      <c r="G15">
        <v>33.560714285714198</v>
      </c>
      <c r="H15">
        <v>2.8421099999999999</v>
      </c>
      <c r="I15">
        <v>54</v>
      </c>
      <c r="J15">
        <v>2</v>
      </c>
      <c r="K15" t="s">
        <v>37</v>
      </c>
      <c r="L15" t="s">
        <v>38</v>
      </c>
      <c r="M15">
        <v>-2.6086956528718916</v>
      </c>
      <c r="N15">
        <v>10.836120404237001</v>
      </c>
      <c r="O15">
        <v>4.9833333319999999</v>
      </c>
    </row>
    <row r="16" spans="1:15" x14ac:dyDescent="0.25">
      <c r="A16" t="s">
        <v>39</v>
      </c>
      <c r="B16">
        <v>121</v>
      </c>
      <c r="C16">
        <v>131</v>
      </c>
      <c r="D16" t="s">
        <v>40</v>
      </c>
      <c r="E16">
        <f>C16-B16</f>
        <v>10</v>
      </c>
      <c r="F16">
        <f>E16/B16%</f>
        <v>8.2644628099173563</v>
      </c>
      <c r="G16">
        <v>15.3137931034482</v>
      </c>
      <c r="H16">
        <v>3.9803899999999999</v>
      </c>
      <c r="I16">
        <v>203</v>
      </c>
      <c r="J16">
        <v>2</v>
      </c>
      <c r="K16" t="s">
        <v>41</v>
      </c>
      <c r="L16" t="s">
        <v>42</v>
      </c>
      <c r="M16">
        <f>E16/O16</f>
        <v>2.0066889632108365</v>
      </c>
      <c r="N16">
        <v>40.735785953179899</v>
      </c>
      <c r="O16">
        <v>4.9833333333330003</v>
      </c>
    </row>
    <row r="17" spans="1:14" x14ac:dyDescent="0.25">
      <c r="A17" t="s">
        <v>43</v>
      </c>
      <c r="B17">
        <v>113</v>
      </c>
      <c r="C17">
        <v>93</v>
      </c>
      <c r="D17" t="s">
        <v>44</v>
      </c>
      <c r="E17">
        <f>C17-B17</f>
        <v>-20</v>
      </c>
      <c r="F17">
        <f>E17/B17%</f>
        <v>-17.69911504424779</v>
      </c>
      <c r="G17">
        <v>16.553571428571399</v>
      </c>
      <c r="H17">
        <v>3</v>
      </c>
      <c r="I17">
        <v>6</v>
      </c>
      <c r="J17">
        <v>3</v>
      </c>
      <c r="K17" t="s">
        <v>17</v>
      </c>
      <c r="L17" t="s">
        <v>45</v>
      </c>
      <c r="M17">
        <v>-4</v>
      </c>
      <c r="N17">
        <v>1.2</v>
      </c>
    </row>
    <row r="18" spans="1:14" x14ac:dyDescent="0.25">
      <c r="A18" t="s">
        <v>46</v>
      </c>
      <c r="B18">
        <v>154</v>
      </c>
      <c r="C18">
        <v>170</v>
      </c>
      <c r="D18" t="s">
        <v>44</v>
      </c>
      <c r="E18">
        <f t="shared" ref="E18:E35" si="4">C18-B18</f>
        <v>16</v>
      </c>
      <c r="F18">
        <f t="shared" ref="F18:F81" si="5">E18/B18%</f>
        <v>10.38961038961039</v>
      </c>
      <c r="G18">
        <v>20.746428571428499</v>
      </c>
      <c r="H18">
        <v>0</v>
      </c>
      <c r="I18">
        <v>0</v>
      </c>
      <c r="J18">
        <v>0</v>
      </c>
      <c r="K18" t="s">
        <v>17</v>
      </c>
      <c r="L18" t="s">
        <v>45</v>
      </c>
      <c r="M18">
        <v>3.2</v>
      </c>
      <c r="N18">
        <v>0</v>
      </c>
    </row>
    <row r="19" spans="1:14" x14ac:dyDescent="0.25">
      <c r="A19" t="s">
        <v>47</v>
      </c>
      <c r="B19">
        <v>88</v>
      </c>
      <c r="C19">
        <v>100</v>
      </c>
      <c r="D19" t="s">
        <v>44</v>
      </c>
      <c r="E19">
        <f t="shared" si="4"/>
        <v>12</v>
      </c>
      <c r="F19">
        <f t="shared" si="5"/>
        <v>13.636363636363637</v>
      </c>
      <c r="G19" t="s">
        <v>25</v>
      </c>
      <c r="H19" t="s">
        <v>25</v>
      </c>
      <c r="I19" t="s">
        <v>25</v>
      </c>
      <c r="J19">
        <v>0</v>
      </c>
      <c r="K19" t="s">
        <v>17</v>
      </c>
      <c r="L19" t="s">
        <v>45</v>
      </c>
      <c r="M19">
        <v>2.4</v>
      </c>
      <c r="N19" t="s">
        <v>25</v>
      </c>
    </row>
    <row r="20" spans="1:14" x14ac:dyDescent="0.25">
      <c r="A20" t="s">
        <v>48</v>
      </c>
      <c r="B20">
        <v>81</v>
      </c>
      <c r="C20">
        <v>78</v>
      </c>
      <c r="D20" t="s">
        <v>44</v>
      </c>
      <c r="E20">
        <f t="shared" si="4"/>
        <v>-3</v>
      </c>
      <c r="F20">
        <f t="shared" si="5"/>
        <v>-3.7037037037037033</v>
      </c>
      <c r="G20" t="s">
        <v>25</v>
      </c>
      <c r="H20" t="s">
        <v>25</v>
      </c>
      <c r="I20" t="s">
        <v>25</v>
      </c>
      <c r="J20">
        <v>0</v>
      </c>
      <c r="K20" t="s">
        <v>17</v>
      </c>
      <c r="L20" t="s">
        <v>45</v>
      </c>
      <c r="M20">
        <v>-0.6</v>
      </c>
      <c r="N20" t="s">
        <v>25</v>
      </c>
    </row>
    <row r="21" spans="1:14" x14ac:dyDescent="0.25">
      <c r="A21" t="s">
        <v>49</v>
      </c>
      <c r="B21">
        <v>89</v>
      </c>
      <c r="C21">
        <v>80</v>
      </c>
      <c r="D21" t="s">
        <v>44</v>
      </c>
      <c r="E21">
        <f t="shared" si="4"/>
        <v>-9</v>
      </c>
      <c r="F21">
        <f t="shared" si="5"/>
        <v>-10.112359550561798</v>
      </c>
      <c r="G21">
        <v>7.4892857142857103</v>
      </c>
      <c r="H21">
        <v>7.9565200000000003</v>
      </c>
      <c r="I21">
        <v>183</v>
      </c>
      <c r="J21">
        <v>4</v>
      </c>
      <c r="K21" t="s">
        <v>17</v>
      </c>
      <c r="L21" t="s">
        <v>45</v>
      </c>
      <c r="M21">
        <v>-1.8</v>
      </c>
      <c r="N21">
        <v>36.6</v>
      </c>
    </row>
    <row r="22" spans="1:14" x14ac:dyDescent="0.25">
      <c r="A22" t="s">
        <v>50</v>
      </c>
      <c r="B22">
        <v>110</v>
      </c>
      <c r="C22">
        <v>117</v>
      </c>
      <c r="D22" t="s">
        <v>16</v>
      </c>
      <c r="E22">
        <f t="shared" si="4"/>
        <v>7</v>
      </c>
      <c r="F22">
        <f t="shared" si="5"/>
        <v>6.3636363636363633</v>
      </c>
      <c r="G22" t="s">
        <v>25</v>
      </c>
      <c r="H22" t="s">
        <v>25</v>
      </c>
      <c r="I22" t="s">
        <v>25</v>
      </c>
      <c r="J22">
        <v>0</v>
      </c>
      <c r="K22" t="s">
        <v>17</v>
      </c>
      <c r="L22" t="s">
        <v>16</v>
      </c>
      <c r="M22">
        <v>1.4</v>
      </c>
      <c r="N22" t="s">
        <v>25</v>
      </c>
    </row>
    <row r="23" spans="1:14" x14ac:dyDescent="0.25">
      <c r="A23" t="s">
        <v>51</v>
      </c>
      <c r="B23">
        <v>107</v>
      </c>
      <c r="C23">
        <v>118</v>
      </c>
      <c r="D23" t="s">
        <v>16</v>
      </c>
      <c r="E23">
        <f t="shared" si="4"/>
        <v>11</v>
      </c>
      <c r="F23">
        <f t="shared" si="5"/>
        <v>10.2803738317757</v>
      </c>
      <c r="G23">
        <v>289.43928571428501</v>
      </c>
      <c r="H23">
        <v>0</v>
      </c>
      <c r="I23">
        <v>0</v>
      </c>
      <c r="J23">
        <v>0</v>
      </c>
      <c r="K23" t="s">
        <v>17</v>
      </c>
      <c r="L23" t="s">
        <v>16</v>
      </c>
      <c r="M23">
        <v>2.2000000000000002</v>
      </c>
      <c r="N23">
        <v>0</v>
      </c>
    </row>
    <row r="24" spans="1:14" x14ac:dyDescent="0.25">
      <c r="A24" t="s">
        <v>52</v>
      </c>
      <c r="B24">
        <v>94</v>
      </c>
      <c r="C24">
        <v>155</v>
      </c>
      <c r="D24" t="s">
        <v>16</v>
      </c>
      <c r="E24">
        <f t="shared" si="4"/>
        <v>61</v>
      </c>
      <c r="F24">
        <f t="shared" si="5"/>
        <v>64.893617021276597</v>
      </c>
      <c r="G24">
        <v>204.167857142857</v>
      </c>
      <c r="H24">
        <v>0</v>
      </c>
      <c r="I24">
        <v>0</v>
      </c>
      <c r="J24">
        <v>0</v>
      </c>
      <c r="K24" t="s">
        <v>17</v>
      </c>
      <c r="L24" t="s">
        <v>16</v>
      </c>
      <c r="M24">
        <v>12.2</v>
      </c>
      <c r="N24">
        <v>0</v>
      </c>
    </row>
    <row r="25" spans="1:14" x14ac:dyDescent="0.25">
      <c r="A25" t="s">
        <v>53</v>
      </c>
      <c r="B25">
        <v>145</v>
      </c>
      <c r="C25">
        <v>148</v>
      </c>
      <c r="D25" t="s">
        <v>44</v>
      </c>
      <c r="E25">
        <f t="shared" si="4"/>
        <v>3</v>
      </c>
      <c r="F25">
        <f t="shared" si="5"/>
        <v>2.0689655172413794</v>
      </c>
      <c r="G25">
        <v>31.548055553333299</v>
      </c>
      <c r="H25">
        <v>1.36364</v>
      </c>
      <c r="I25">
        <v>15</v>
      </c>
      <c r="J25">
        <v>1</v>
      </c>
      <c r="K25" t="s">
        <v>37</v>
      </c>
      <c r="L25" t="s">
        <v>45</v>
      </c>
      <c r="M25">
        <v>0.6</v>
      </c>
      <c r="N25">
        <v>3</v>
      </c>
    </row>
    <row r="26" spans="1:14" x14ac:dyDescent="0.25">
      <c r="A26" t="s">
        <v>54</v>
      </c>
      <c r="B26">
        <v>88</v>
      </c>
      <c r="C26">
        <v>151</v>
      </c>
      <c r="D26" t="s">
        <v>16</v>
      </c>
      <c r="E26">
        <f t="shared" si="4"/>
        <v>63</v>
      </c>
      <c r="F26">
        <f t="shared" si="5"/>
        <v>71.590909090909093</v>
      </c>
      <c r="G26">
        <v>132.04642857142801</v>
      </c>
      <c r="H26">
        <v>0</v>
      </c>
      <c r="I26">
        <v>0</v>
      </c>
      <c r="J26">
        <v>0</v>
      </c>
      <c r="K26" t="s">
        <v>37</v>
      </c>
      <c r="L26" t="s">
        <v>16</v>
      </c>
      <c r="M26">
        <v>12.6</v>
      </c>
      <c r="N26">
        <v>0</v>
      </c>
    </row>
    <row r="27" spans="1:14" x14ac:dyDescent="0.25">
      <c r="A27" t="s">
        <v>55</v>
      </c>
      <c r="B27">
        <v>165</v>
      </c>
      <c r="C27">
        <v>159</v>
      </c>
      <c r="D27" t="s">
        <v>44</v>
      </c>
      <c r="E27">
        <f t="shared" si="4"/>
        <v>-6</v>
      </c>
      <c r="F27">
        <f t="shared" si="5"/>
        <v>-3.6363636363636367</v>
      </c>
      <c r="G27">
        <v>10.289655172413701</v>
      </c>
      <c r="H27">
        <v>4.1333299999999999</v>
      </c>
      <c r="I27">
        <v>124</v>
      </c>
      <c r="J27">
        <v>2.5</v>
      </c>
      <c r="K27" t="s">
        <v>17</v>
      </c>
      <c r="L27" t="s">
        <v>56</v>
      </c>
      <c r="M27">
        <v>-1.2</v>
      </c>
      <c r="N27">
        <v>24.8</v>
      </c>
    </row>
    <row r="28" spans="1:14" x14ac:dyDescent="0.25">
      <c r="A28" t="s">
        <v>57</v>
      </c>
      <c r="B28">
        <v>90</v>
      </c>
      <c r="C28">
        <v>102</v>
      </c>
      <c r="D28" t="s">
        <v>16</v>
      </c>
      <c r="E28">
        <f t="shared" si="4"/>
        <v>12</v>
      </c>
      <c r="F28">
        <f t="shared" si="5"/>
        <v>13.333333333333332</v>
      </c>
      <c r="G28">
        <v>135.47931034482701</v>
      </c>
      <c r="H28">
        <v>1.5</v>
      </c>
      <c r="I28">
        <v>18</v>
      </c>
      <c r="J28">
        <v>1</v>
      </c>
      <c r="K28" t="s">
        <v>58</v>
      </c>
      <c r="L28" t="s">
        <v>16</v>
      </c>
      <c r="M28">
        <v>2.4</v>
      </c>
      <c r="N28">
        <v>3.6</v>
      </c>
    </row>
    <row r="29" spans="1:14" x14ac:dyDescent="0.25">
      <c r="A29" t="s">
        <v>59</v>
      </c>
      <c r="B29">
        <v>94</v>
      </c>
      <c r="C29">
        <v>86</v>
      </c>
      <c r="D29" t="s">
        <v>16</v>
      </c>
      <c r="E29">
        <f t="shared" si="4"/>
        <v>-8</v>
      </c>
      <c r="F29">
        <f t="shared" si="5"/>
        <v>-8.5106382978723403</v>
      </c>
      <c r="G29">
        <v>180.044827586206</v>
      </c>
      <c r="H29">
        <v>0</v>
      </c>
      <c r="I29">
        <v>0</v>
      </c>
      <c r="J29">
        <v>0</v>
      </c>
      <c r="K29" t="s">
        <v>58</v>
      </c>
      <c r="L29" t="s">
        <v>16</v>
      </c>
      <c r="M29">
        <v>-1.6</v>
      </c>
      <c r="N29">
        <v>0</v>
      </c>
    </row>
    <row r="30" spans="1:14" x14ac:dyDescent="0.25">
      <c r="A30" t="s">
        <v>60</v>
      </c>
      <c r="B30">
        <v>130</v>
      </c>
      <c r="C30">
        <v>124</v>
      </c>
      <c r="D30" t="s">
        <v>16</v>
      </c>
      <c r="E30">
        <f t="shared" si="4"/>
        <v>-6</v>
      </c>
      <c r="F30">
        <f t="shared" si="5"/>
        <v>-4.615384615384615</v>
      </c>
      <c r="G30">
        <v>152.1</v>
      </c>
      <c r="H30">
        <v>0</v>
      </c>
      <c r="I30">
        <v>0</v>
      </c>
      <c r="J30">
        <v>0</v>
      </c>
      <c r="K30" t="s">
        <v>58</v>
      </c>
      <c r="L30" t="s">
        <v>16</v>
      </c>
      <c r="M30">
        <v>-1.2</v>
      </c>
      <c r="N30">
        <v>0</v>
      </c>
    </row>
    <row r="31" spans="1:14" x14ac:dyDescent="0.25">
      <c r="A31" t="s">
        <v>61</v>
      </c>
      <c r="B31">
        <v>119</v>
      </c>
      <c r="C31">
        <v>145</v>
      </c>
      <c r="D31" t="s">
        <v>44</v>
      </c>
      <c r="E31">
        <f>C31-B31</f>
        <v>26</v>
      </c>
      <c r="F31">
        <f>E31/B31%</f>
        <v>21.84873949579832</v>
      </c>
      <c r="G31">
        <v>17.903448275862001</v>
      </c>
      <c r="H31">
        <v>2.75</v>
      </c>
      <c r="I31">
        <v>88</v>
      </c>
      <c r="J31">
        <v>2</v>
      </c>
      <c r="K31" t="s">
        <v>17</v>
      </c>
      <c r="L31" t="s">
        <v>56</v>
      </c>
      <c r="M31">
        <v>5.2</v>
      </c>
      <c r="N31">
        <v>17.600000000000001</v>
      </c>
    </row>
    <row r="32" spans="1:14" x14ac:dyDescent="0.25">
      <c r="A32" t="s">
        <v>62</v>
      </c>
      <c r="B32">
        <v>92</v>
      </c>
      <c r="C32">
        <v>106</v>
      </c>
      <c r="D32" t="s">
        <v>44</v>
      </c>
      <c r="E32">
        <f t="shared" si="4"/>
        <v>14</v>
      </c>
      <c r="F32">
        <f>E32/B32%</f>
        <v>15.217391304347826</v>
      </c>
      <c r="G32">
        <v>17.903448275862001</v>
      </c>
      <c r="H32">
        <v>2.75</v>
      </c>
      <c r="I32">
        <v>88</v>
      </c>
      <c r="J32">
        <v>2</v>
      </c>
      <c r="K32" t="s">
        <v>17</v>
      </c>
      <c r="L32" t="s">
        <v>56</v>
      </c>
      <c r="M32">
        <v>2.8</v>
      </c>
      <c r="N32">
        <v>17.600000000000001</v>
      </c>
    </row>
    <row r="33" spans="1:15" x14ac:dyDescent="0.25">
      <c r="A33" t="s">
        <v>63</v>
      </c>
      <c r="B33">
        <v>161</v>
      </c>
      <c r="C33">
        <v>170</v>
      </c>
      <c r="D33" t="s">
        <v>16</v>
      </c>
      <c r="E33">
        <f t="shared" si="4"/>
        <v>9</v>
      </c>
      <c r="F33">
        <f t="shared" si="5"/>
        <v>5.5900621118012417</v>
      </c>
      <c r="G33">
        <v>274.06551724137898</v>
      </c>
      <c r="H33">
        <v>0</v>
      </c>
      <c r="I33">
        <v>0</v>
      </c>
      <c r="J33">
        <v>0</v>
      </c>
      <c r="K33" t="s">
        <v>17</v>
      </c>
      <c r="L33" t="s">
        <v>16</v>
      </c>
      <c r="M33">
        <v>1.8</v>
      </c>
      <c r="N33">
        <v>0</v>
      </c>
    </row>
    <row r="34" spans="1:15" x14ac:dyDescent="0.25">
      <c r="A34" t="s">
        <v>64</v>
      </c>
      <c r="B34">
        <v>26</v>
      </c>
      <c r="C34">
        <v>42</v>
      </c>
      <c r="D34" t="s">
        <v>16</v>
      </c>
      <c r="E34">
        <f t="shared" si="4"/>
        <v>16</v>
      </c>
      <c r="F34">
        <f t="shared" si="5"/>
        <v>61.538461538461533</v>
      </c>
      <c r="G34">
        <v>206.98620689655101</v>
      </c>
      <c r="H34">
        <v>0</v>
      </c>
      <c r="I34">
        <v>0</v>
      </c>
      <c r="J34">
        <v>0</v>
      </c>
      <c r="K34" t="s">
        <v>17</v>
      </c>
      <c r="L34" t="s">
        <v>16</v>
      </c>
      <c r="M34">
        <v>3.2</v>
      </c>
      <c r="N34">
        <v>0</v>
      </c>
    </row>
    <row r="35" spans="1:15" x14ac:dyDescent="0.25">
      <c r="A35" t="s">
        <v>65</v>
      </c>
      <c r="B35">
        <v>133</v>
      </c>
      <c r="C35">
        <v>142</v>
      </c>
      <c r="D35" t="s">
        <v>44</v>
      </c>
      <c r="E35">
        <f t="shared" si="4"/>
        <v>9</v>
      </c>
      <c r="F35">
        <f t="shared" si="5"/>
        <v>6.7669172932330826</v>
      </c>
      <c r="G35">
        <v>17.920689655172399</v>
      </c>
      <c r="H35">
        <v>2</v>
      </c>
      <c r="I35">
        <v>58</v>
      </c>
      <c r="J35">
        <v>1</v>
      </c>
      <c r="K35" t="s">
        <v>58</v>
      </c>
      <c r="L35" t="s">
        <v>56</v>
      </c>
      <c r="M35">
        <v>1.8</v>
      </c>
      <c r="N35">
        <v>11.6</v>
      </c>
    </row>
    <row r="36" spans="1:15" x14ac:dyDescent="0.25">
      <c r="A36" t="s">
        <v>66</v>
      </c>
      <c r="B36">
        <v>120</v>
      </c>
      <c r="C36">
        <v>105</v>
      </c>
      <c r="D36" t="s">
        <v>44</v>
      </c>
      <c r="E36">
        <f>C36-B36</f>
        <v>-15</v>
      </c>
      <c r="F36">
        <f t="shared" si="5"/>
        <v>-12.5</v>
      </c>
      <c r="G36">
        <v>15.306896551724099</v>
      </c>
      <c r="H36">
        <v>2.7692299999999999</v>
      </c>
      <c r="I36">
        <v>72</v>
      </c>
      <c r="J36">
        <v>2</v>
      </c>
      <c r="K36" t="s">
        <v>58</v>
      </c>
      <c r="L36" t="s">
        <v>56</v>
      </c>
      <c r="M36">
        <v>-3</v>
      </c>
      <c r="N36">
        <v>14.4</v>
      </c>
    </row>
    <row r="37" spans="1:15" x14ac:dyDescent="0.25">
      <c r="A37" t="s">
        <v>67</v>
      </c>
      <c r="B37">
        <v>95</v>
      </c>
      <c r="C37">
        <v>88</v>
      </c>
      <c r="D37" t="s">
        <v>44</v>
      </c>
      <c r="E37">
        <f t="shared" ref="E37:E88" si="6">C37-B37</f>
        <v>-7</v>
      </c>
      <c r="F37">
        <f t="shared" si="5"/>
        <v>-7.3684210526315796</v>
      </c>
      <c r="G37">
        <v>6.9241379310344797</v>
      </c>
      <c r="H37">
        <v>8.6363599999999998</v>
      </c>
      <c r="I37">
        <v>190</v>
      </c>
      <c r="J37">
        <v>5</v>
      </c>
      <c r="K37" t="s">
        <v>41</v>
      </c>
      <c r="L37" t="s">
        <v>56</v>
      </c>
      <c r="M37">
        <v>-1.4</v>
      </c>
      <c r="N37">
        <v>38</v>
      </c>
    </row>
    <row r="38" spans="1:15" x14ac:dyDescent="0.25">
      <c r="A38" t="s">
        <v>68</v>
      </c>
      <c r="B38">
        <v>77</v>
      </c>
      <c r="C38">
        <v>119</v>
      </c>
      <c r="D38" t="s">
        <v>16</v>
      </c>
      <c r="E38">
        <f t="shared" si="6"/>
        <v>42</v>
      </c>
      <c r="F38">
        <f t="shared" si="5"/>
        <v>54.545454545454547</v>
      </c>
      <c r="G38">
        <v>151.406896551724</v>
      </c>
      <c r="H38">
        <v>0</v>
      </c>
      <c r="I38">
        <v>0</v>
      </c>
      <c r="J38">
        <v>0</v>
      </c>
      <c r="K38" t="s">
        <v>58</v>
      </c>
      <c r="L38" t="str">
        <f>D38</f>
        <v>DMSO</v>
      </c>
      <c r="M38">
        <v>8.4</v>
      </c>
      <c r="N38">
        <v>0</v>
      </c>
    </row>
    <row r="39" spans="1:15" x14ac:dyDescent="0.25">
      <c r="A39" t="s">
        <v>69</v>
      </c>
      <c r="B39">
        <v>62</v>
      </c>
      <c r="C39">
        <v>83</v>
      </c>
      <c r="D39" t="s">
        <v>16</v>
      </c>
      <c r="E39">
        <f t="shared" si="6"/>
        <v>21</v>
      </c>
      <c r="F39">
        <f t="shared" si="5"/>
        <v>33.870967741935488</v>
      </c>
      <c r="G39">
        <v>68.913793103448199</v>
      </c>
      <c r="H39">
        <v>2.4166699999999999</v>
      </c>
      <c r="I39">
        <v>58</v>
      </c>
      <c r="J39">
        <v>1</v>
      </c>
      <c r="K39" t="s">
        <v>58</v>
      </c>
      <c r="L39" t="str">
        <f t="shared" ref="L39:L40" si="7">D39</f>
        <v>DMSO</v>
      </c>
      <c r="M39">
        <v>4.2</v>
      </c>
      <c r="N39">
        <v>11.6</v>
      </c>
    </row>
    <row r="40" spans="1:15" x14ac:dyDescent="0.25">
      <c r="A40" t="s">
        <v>70</v>
      </c>
      <c r="B40">
        <v>89</v>
      </c>
      <c r="C40">
        <v>100</v>
      </c>
      <c r="D40" t="s">
        <v>16</v>
      </c>
      <c r="E40">
        <f t="shared" si="6"/>
        <v>11</v>
      </c>
      <c r="F40">
        <f t="shared" si="5"/>
        <v>12.359550561797752</v>
      </c>
      <c r="G40">
        <v>148.04827586206801</v>
      </c>
      <c r="H40">
        <v>2</v>
      </c>
      <c r="I40">
        <v>4</v>
      </c>
      <c r="J40">
        <v>2</v>
      </c>
      <c r="K40" t="s">
        <v>58</v>
      </c>
      <c r="L40" t="str">
        <f t="shared" si="7"/>
        <v>DMSO</v>
      </c>
      <c r="M40">
        <v>2.2000000000000002</v>
      </c>
      <c r="N40">
        <v>0.8</v>
      </c>
    </row>
    <row r="41" spans="1:15" x14ac:dyDescent="0.25">
      <c r="A41" t="s">
        <v>71</v>
      </c>
      <c r="B41">
        <v>60</v>
      </c>
      <c r="C41">
        <v>57</v>
      </c>
      <c r="D41" t="s">
        <v>44</v>
      </c>
      <c r="E41">
        <f t="shared" si="6"/>
        <v>-3</v>
      </c>
      <c r="F41">
        <f t="shared" si="5"/>
        <v>-5</v>
      </c>
      <c r="G41">
        <v>7.2034482758620602</v>
      </c>
      <c r="H41">
        <v>2.6666699999999999</v>
      </c>
      <c r="I41">
        <v>104</v>
      </c>
      <c r="J41">
        <v>1</v>
      </c>
      <c r="K41" t="s">
        <v>41</v>
      </c>
      <c r="L41" t="s">
        <v>56</v>
      </c>
      <c r="M41">
        <v>-0.6</v>
      </c>
      <c r="N41">
        <v>20.8</v>
      </c>
    </row>
    <row r="42" spans="1:15" x14ac:dyDescent="0.25">
      <c r="A42" t="s">
        <v>72</v>
      </c>
      <c r="B42">
        <v>83</v>
      </c>
      <c r="C42">
        <v>86</v>
      </c>
      <c r="D42" t="s">
        <v>16</v>
      </c>
      <c r="E42">
        <f t="shared" si="6"/>
        <v>3</v>
      </c>
      <c r="F42">
        <f t="shared" si="5"/>
        <v>3.6144578313253013</v>
      </c>
      <c r="G42">
        <v>112.110344827586</v>
      </c>
      <c r="H42">
        <v>1</v>
      </c>
      <c r="I42">
        <v>3</v>
      </c>
      <c r="J42">
        <v>1</v>
      </c>
      <c r="K42" t="s">
        <v>41</v>
      </c>
      <c r="L42" t="str">
        <f>D42</f>
        <v>DMSO</v>
      </c>
      <c r="M42">
        <v>0.6</v>
      </c>
      <c r="N42">
        <v>0.6</v>
      </c>
    </row>
    <row r="43" spans="1:15" x14ac:dyDescent="0.25">
      <c r="A43" t="s">
        <v>73</v>
      </c>
      <c r="B43">
        <v>98</v>
      </c>
      <c r="C43">
        <v>83</v>
      </c>
      <c r="D43" t="s">
        <v>16</v>
      </c>
      <c r="E43">
        <f t="shared" si="6"/>
        <v>-15</v>
      </c>
      <c r="F43">
        <f t="shared" si="5"/>
        <v>-15.306122448979592</v>
      </c>
      <c r="G43">
        <v>124.16206896551699</v>
      </c>
      <c r="H43">
        <v>1.2</v>
      </c>
      <c r="I43">
        <v>6</v>
      </c>
      <c r="J43">
        <v>1</v>
      </c>
      <c r="K43" t="s">
        <v>41</v>
      </c>
      <c r="L43" t="str">
        <f>D43</f>
        <v>DMSO</v>
      </c>
      <c r="M43">
        <v>-3</v>
      </c>
      <c r="N43">
        <v>1.2</v>
      </c>
    </row>
    <row r="44" spans="1:15" x14ac:dyDescent="0.25">
      <c r="A44" t="s">
        <v>74</v>
      </c>
      <c r="B44">
        <v>172</v>
      </c>
      <c r="C44">
        <v>201</v>
      </c>
      <c r="D44" t="s">
        <v>44</v>
      </c>
      <c r="E44">
        <f t="shared" si="6"/>
        <v>29</v>
      </c>
      <c r="F44">
        <f t="shared" si="5"/>
        <v>16.86046511627907</v>
      </c>
      <c r="G44">
        <v>22.348275862068899</v>
      </c>
      <c r="H44">
        <v>5.4444400000000002</v>
      </c>
      <c r="I44">
        <v>49</v>
      </c>
      <c r="J44">
        <v>6</v>
      </c>
      <c r="K44" t="s">
        <v>58</v>
      </c>
      <c r="L44" t="s">
        <v>56</v>
      </c>
      <c r="M44">
        <v>5.8</v>
      </c>
      <c r="N44">
        <v>9.8000000000000007</v>
      </c>
    </row>
    <row r="45" spans="1:15" x14ac:dyDescent="0.25">
      <c r="A45" t="s">
        <v>75</v>
      </c>
      <c r="B45">
        <v>123</v>
      </c>
      <c r="C45">
        <v>155</v>
      </c>
      <c r="D45" t="s">
        <v>44</v>
      </c>
      <c r="E45">
        <f t="shared" si="6"/>
        <v>32</v>
      </c>
      <c r="F45">
        <f t="shared" si="5"/>
        <v>26.016260162601625</v>
      </c>
      <c r="G45">
        <v>13.779310344827501</v>
      </c>
      <c r="H45">
        <v>2.6333299999999999</v>
      </c>
      <c r="I45">
        <v>79</v>
      </c>
      <c r="J45">
        <v>2</v>
      </c>
      <c r="K45" t="s">
        <v>58</v>
      </c>
      <c r="L45" t="s">
        <v>56</v>
      </c>
      <c r="M45">
        <v>6.4</v>
      </c>
      <c r="N45">
        <v>15.8</v>
      </c>
    </row>
    <row r="46" spans="1:15" x14ac:dyDescent="0.25">
      <c r="A46" t="s">
        <v>76</v>
      </c>
      <c r="B46">
        <v>97</v>
      </c>
      <c r="C46">
        <v>98</v>
      </c>
      <c r="D46" t="s">
        <v>44</v>
      </c>
      <c r="E46">
        <f t="shared" si="6"/>
        <v>1</v>
      </c>
      <c r="F46">
        <f t="shared" si="5"/>
        <v>1.0309278350515465</v>
      </c>
      <c r="G46">
        <v>7.9034482758620603</v>
      </c>
      <c r="H46">
        <v>4.875</v>
      </c>
      <c r="I46">
        <v>39</v>
      </c>
      <c r="J46">
        <v>1</v>
      </c>
      <c r="K46" t="s">
        <v>58</v>
      </c>
      <c r="L46" t="s">
        <v>56</v>
      </c>
      <c r="M46">
        <v>0.2</v>
      </c>
      <c r="N46">
        <v>7.8</v>
      </c>
    </row>
    <row r="47" spans="1:15" x14ac:dyDescent="0.25">
      <c r="A47" t="s">
        <v>77</v>
      </c>
      <c r="B47">
        <v>91</v>
      </c>
      <c r="C47">
        <v>110</v>
      </c>
      <c r="D47" t="s">
        <v>36</v>
      </c>
      <c r="E47">
        <f t="shared" si="6"/>
        <v>19</v>
      </c>
      <c r="F47">
        <f t="shared" si="5"/>
        <v>20.87912087912088</v>
      </c>
      <c r="G47">
        <v>12.7642857142857</v>
      </c>
      <c r="H47">
        <v>3.3962300000000001</v>
      </c>
      <c r="I47">
        <v>180</v>
      </c>
      <c r="J47">
        <v>2</v>
      </c>
      <c r="K47" t="s">
        <v>37</v>
      </c>
      <c r="L47" t="s">
        <v>38</v>
      </c>
      <c r="M47">
        <f t="shared" ref="M47:M88" si="8">E47/O47</f>
        <v>3.8127090311204572</v>
      </c>
      <c r="N47">
        <v>36.120401347456898</v>
      </c>
      <c r="O47">
        <v>4.9833333319999999</v>
      </c>
    </row>
    <row r="48" spans="1:15" x14ac:dyDescent="0.25">
      <c r="A48" t="s">
        <v>78</v>
      </c>
      <c r="B48">
        <v>90</v>
      </c>
      <c r="C48">
        <v>99</v>
      </c>
      <c r="D48" t="s">
        <v>36</v>
      </c>
      <c r="E48">
        <f t="shared" si="6"/>
        <v>9</v>
      </c>
      <c r="F48">
        <f t="shared" si="5"/>
        <v>10</v>
      </c>
      <c r="G48" t="s">
        <v>25</v>
      </c>
      <c r="H48" t="s">
        <v>25</v>
      </c>
      <c r="I48" t="s">
        <v>25</v>
      </c>
      <c r="J48">
        <v>2</v>
      </c>
      <c r="K48" t="s">
        <v>37</v>
      </c>
      <c r="L48" t="s">
        <v>38</v>
      </c>
      <c r="M48">
        <f t="shared" si="8"/>
        <v>1.8060200673728481</v>
      </c>
      <c r="N48" t="s">
        <v>25</v>
      </c>
      <c r="O48">
        <v>4.9833333319999999</v>
      </c>
    </row>
    <row r="49" spans="1:15" x14ac:dyDescent="0.25">
      <c r="A49" t="s">
        <v>79</v>
      </c>
      <c r="B49">
        <v>87</v>
      </c>
      <c r="C49">
        <v>92</v>
      </c>
      <c r="D49" t="s">
        <v>36</v>
      </c>
      <c r="E49">
        <f t="shared" si="6"/>
        <v>5</v>
      </c>
      <c r="F49">
        <f t="shared" si="5"/>
        <v>5.7471264367816088</v>
      </c>
      <c r="G49" t="s">
        <v>25</v>
      </c>
      <c r="H49" t="s">
        <v>25</v>
      </c>
      <c r="I49" t="s">
        <v>25</v>
      </c>
      <c r="J49">
        <v>2</v>
      </c>
      <c r="K49" t="s">
        <v>37</v>
      </c>
      <c r="L49" t="s">
        <v>38</v>
      </c>
      <c r="M49">
        <f t="shared" si="8"/>
        <v>1.0033444818738047</v>
      </c>
      <c r="N49" t="s">
        <v>25</v>
      </c>
      <c r="O49">
        <v>4.9833333319999999</v>
      </c>
    </row>
    <row r="50" spans="1:15" x14ac:dyDescent="0.25">
      <c r="A50" t="s">
        <v>80</v>
      </c>
      <c r="B50">
        <v>64</v>
      </c>
      <c r="C50">
        <v>100</v>
      </c>
      <c r="D50" t="s">
        <v>36</v>
      </c>
      <c r="E50">
        <f t="shared" si="6"/>
        <v>36</v>
      </c>
      <c r="F50">
        <f t="shared" si="5"/>
        <v>56.25</v>
      </c>
      <c r="G50">
        <v>26.142424242424202</v>
      </c>
      <c r="H50">
        <v>1.6862699999999999</v>
      </c>
      <c r="I50">
        <v>86</v>
      </c>
      <c r="J50">
        <v>1</v>
      </c>
      <c r="K50" t="s">
        <v>58</v>
      </c>
      <c r="L50" t="s">
        <v>38</v>
      </c>
      <c r="M50">
        <f t="shared" si="8"/>
        <v>7.3220338983050945</v>
      </c>
      <c r="N50">
        <v>17.491525423728799</v>
      </c>
      <c r="O50">
        <v>4.9166666666666599</v>
      </c>
    </row>
    <row r="51" spans="1:15" x14ac:dyDescent="0.25">
      <c r="A51" t="s">
        <v>81</v>
      </c>
      <c r="B51">
        <v>114</v>
      </c>
      <c r="C51">
        <v>128</v>
      </c>
      <c r="D51" t="s">
        <v>36</v>
      </c>
      <c r="E51">
        <f t="shared" si="6"/>
        <v>14</v>
      </c>
      <c r="F51">
        <f t="shared" si="5"/>
        <v>12.280701754385966</v>
      </c>
      <c r="G51">
        <v>15.3545454545454</v>
      </c>
      <c r="H51">
        <v>2.6491199999999999</v>
      </c>
      <c r="I51">
        <v>151</v>
      </c>
      <c r="J51">
        <v>2</v>
      </c>
      <c r="K51" t="s">
        <v>58</v>
      </c>
      <c r="L51" t="s">
        <v>38</v>
      </c>
      <c r="M51">
        <f t="shared" si="8"/>
        <v>2.847457627118648</v>
      </c>
      <c r="N51">
        <v>30.711864406779601</v>
      </c>
      <c r="O51">
        <v>4.9166666666666599</v>
      </c>
    </row>
    <row r="52" spans="1:15" x14ac:dyDescent="0.25">
      <c r="A52" t="s">
        <v>82</v>
      </c>
      <c r="B52">
        <v>68</v>
      </c>
      <c r="C52">
        <v>79</v>
      </c>
      <c r="D52" t="s">
        <v>36</v>
      </c>
      <c r="E52">
        <f t="shared" si="6"/>
        <v>11</v>
      </c>
      <c r="F52">
        <f t="shared" si="5"/>
        <v>16.176470588235293</v>
      </c>
      <c r="G52">
        <v>16.7424242424242</v>
      </c>
      <c r="H52">
        <v>1.81132</v>
      </c>
      <c r="I52">
        <v>96</v>
      </c>
      <c r="J52">
        <v>1</v>
      </c>
      <c r="K52" t="s">
        <v>58</v>
      </c>
      <c r="L52" t="s">
        <v>38</v>
      </c>
      <c r="M52">
        <f t="shared" si="8"/>
        <v>2.2372881355932233</v>
      </c>
      <c r="N52">
        <v>19.5254237288135</v>
      </c>
      <c r="O52">
        <v>4.9166666666666599</v>
      </c>
    </row>
    <row r="53" spans="1:15" x14ac:dyDescent="0.25">
      <c r="A53" t="s">
        <v>83</v>
      </c>
      <c r="B53">
        <v>98</v>
      </c>
      <c r="C53">
        <v>111</v>
      </c>
      <c r="D53" t="s">
        <v>36</v>
      </c>
      <c r="E53">
        <f t="shared" si="6"/>
        <v>13</v>
      </c>
      <c r="F53">
        <f t="shared" si="5"/>
        <v>13.26530612244898</v>
      </c>
      <c r="G53">
        <v>57.451515151515103</v>
      </c>
      <c r="H53">
        <v>2.4444400000000002</v>
      </c>
      <c r="I53">
        <v>88</v>
      </c>
      <c r="J53">
        <v>2</v>
      </c>
      <c r="K53" t="s">
        <v>58</v>
      </c>
      <c r="L53" t="s">
        <v>38</v>
      </c>
      <c r="M53">
        <f t="shared" si="8"/>
        <v>2.6440677966101731</v>
      </c>
      <c r="N53">
        <v>17.898305084745701</v>
      </c>
      <c r="O53">
        <v>4.9166666666666599</v>
      </c>
    </row>
    <row r="54" spans="1:15" x14ac:dyDescent="0.25">
      <c r="A54" t="s">
        <v>84</v>
      </c>
      <c r="B54">
        <v>30</v>
      </c>
      <c r="C54">
        <v>30</v>
      </c>
      <c r="D54" t="s">
        <v>36</v>
      </c>
      <c r="E54">
        <f t="shared" si="6"/>
        <v>0</v>
      </c>
      <c r="F54">
        <f t="shared" si="5"/>
        <v>0</v>
      </c>
      <c r="G54">
        <v>23.1575757575757</v>
      </c>
      <c r="H54">
        <v>2.94286</v>
      </c>
      <c r="I54">
        <v>103</v>
      </c>
      <c r="J54">
        <v>2</v>
      </c>
      <c r="K54" t="s">
        <v>58</v>
      </c>
      <c r="L54" t="s">
        <v>38</v>
      </c>
      <c r="M54">
        <f t="shared" si="8"/>
        <v>0</v>
      </c>
      <c r="N54">
        <v>20.949152542372801</v>
      </c>
      <c r="O54">
        <v>4.9166666666666599</v>
      </c>
    </row>
    <row r="55" spans="1:15" x14ac:dyDescent="0.25">
      <c r="A55" t="s">
        <v>85</v>
      </c>
      <c r="B55">
        <v>115</v>
      </c>
      <c r="C55">
        <v>122</v>
      </c>
      <c r="D55" t="s">
        <v>36</v>
      </c>
      <c r="E55">
        <f t="shared" si="6"/>
        <v>7</v>
      </c>
      <c r="F55">
        <f t="shared" si="5"/>
        <v>6.0869565217391308</v>
      </c>
      <c r="G55">
        <v>84.621212121212096</v>
      </c>
      <c r="H55">
        <v>1.7692300000000001</v>
      </c>
      <c r="I55">
        <v>23</v>
      </c>
      <c r="J55">
        <v>1</v>
      </c>
      <c r="K55" t="s">
        <v>58</v>
      </c>
      <c r="L55" t="s">
        <v>38</v>
      </c>
      <c r="M55">
        <f t="shared" si="8"/>
        <v>1.423728813559324</v>
      </c>
      <c r="N55">
        <v>4.6779661016949099</v>
      </c>
      <c r="O55">
        <v>4.9166666666666599</v>
      </c>
    </row>
    <row r="56" spans="1:15" x14ac:dyDescent="0.25">
      <c r="A56" t="s">
        <v>86</v>
      </c>
      <c r="B56">
        <v>71</v>
      </c>
      <c r="C56">
        <v>75</v>
      </c>
      <c r="D56" t="s">
        <v>36</v>
      </c>
      <c r="E56">
        <f t="shared" si="6"/>
        <v>4</v>
      </c>
      <c r="F56">
        <f t="shared" si="5"/>
        <v>5.6338028169014089</v>
      </c>
      <c r="G56">
        <v>74.628571428571405</v>
      </c>
      <c r="H56">
        <v>1.61111</v>
      </c>
      <c r="I56">
        <v>58</v>
      </c>
      <c r="J56">
        <v>1</v>
      </c>
      <c r="K56" t="s">
        <v>17</v>
      </c>
      <c r="L56" t="s">
        <v>38</v>
      </c>
      <c r="M56">
        <f t="shared" si="8"/>
        <v>0.80267558549904361</v>
      </c>
      <c r="N56">
        <v>11.638795989736099</v>
      </c>
      <c r="O56">
        <v>4.9833333319999999</v>
      </c>
    </row>
    <row r="57" spans="1:15" x14ac:dyDescent="0.25">
      <c r="A57" t="s">
        <v>87</v>
      </c>
      <c r="B57">
        <v>98</v>
      </c>
      <c r="C57">
        <v>96</v>
      </c>
      <c r="D57" t="s">
        <v>36</v>
      </c>
      <c r="E57">
        <f t="shared" si="6"/>
        <v>-2</v>
      </c>
      <c r="F57">
        <f t="shared" si="5"/>
        <v>-2.0408163265306123</v>
      </c>
      <c r="G57">
        <v>104.717857142857</v>
      </c>
      <c r="H57">
        <v>1.75</v>
      </c>
      <c r="I57">
        <v>21</v>
      </c>
      <c r="J57">
        <v>1</v>
      </c>
      <c r="K57" t="s">
        <v>17</v>
      </c>
      <c r="L57" t="s">
        <v>38</v>
      </c>
      <c r="M57">
        <f t="shared" si="8"/>
        <v>-0.4013377927495218</v>
      </c>
      <c r="N57">
        <v>4.2140468238699702</v>
      </c>
      <c r="O57">
        <v>4.9833333319999999</v>
      </c>
    </row>
    <row r="58" spans="1:15" x14ac:dyDescent="0.25">
      <c r="A58" t="s">
        <v>88</v>
      </c>
      <c r="B58">
        <v>183</v>
      </c>
      <c r="C58">
        <v>171</v>
      </c>
      <c r="D58" t="s">
        <v>36</v>
      </c>
      <c r="E58">
        <f t="shared" si="6"/>
        <v>-12</v>
      </c>
      <c r="F58">
        <f t="shared" si="5"/>
        <v>-6.557377049180328</v>
      </c>
      <c r="G58">
        <v>6.3250000000000002</v>
      </c>
      <c r="H58">
        <v>2.2394400000000001</v>
      </c>
      <c r="I58">
        <v>159</v>
      </c>
      <c r="J58">
        <v>2</v>
      </c>
      <c r="K58" t="s">
        <v>17</v>
      </c>
      <c r="L58" t="s">
        <v>38</v>
      </c>
      <c r="M58">
        <f t="shared" si="8"/>
        <v>-2.4080267564971307</v>
      </c>
      <c r="N58">
        <v>31.906354523586899</v>
      </c>
      <c r="O58">
        <v>4.9833333319999999</v>
      </c>
    </row>
    <row r="59" spans="1:15" x14ac:dyDescent="0.25">
      <c r="A59" t="s">
        <v>89</v>
      </c>
      <c r="B59">
        <v>109</v>
      </c>
      <c r="C59">
        <v>114</v>
      </c>
      <c r="D59" t="s">
        <v>36</v>
      </c>
      <c r="E59">
        <f t="shared" si="6"/>
        <v>5</v>
      </c>
      <c r="F59">
        <f t="shared" si="5"/>
        <v>4.5871559633027523</v>
      </c>
      <c r="G59">
        <v>26.5678571428571</v>
      </c>
      <c r="H59">
        <v>2.4680900000000001</v>
      </c>
      <c r="I59">
        <v>116</v>
      </c>
      <c r="J59">
        <v>2</v>
      </c>
      <c r="K59" t="s">
        <v>17</v>
      </c>
      <c r="L59" t="s">
        <v>38</v>
      </c>
      <c r="M59">
        <f t="shared" si="8"/>
        <v>1.0033444818738047</v>
      </c>
      <c r="N59">
        <v>23.277591979472199</v>
      </c>
      <c r="O59">
        <v>4.9833333319999999</v>
      </c>
    </row>
    <row r="60" spans="1:15" x14ac:dyDescent="0.25">
      <c r="A60" t="s">
        <v>90</v>
      </c>
      <c r="B60">
        <v>73</v>
      </c>
      <c r="C60">
        <v>76</v>
      </c>
      <c r="D60" t="s">
        <v>36</v>
      </c>
      <c r="E60">
        <f t="shared" si="6"/>
        <v>3</v>
      </c>
      <c r="F60">
        <f t="shared" si="5"/>
        <v>4.1095890410958908</v>
      </c>
      <c r="G60">
        <v>18.375</v>
      </c>
      <c r="H60">
        <v>2.6571400000000001</v>
      </c>
      <c r="I60">
        <v>93</v>
      </c>
      <c r="J60">
        <v>2</v>
      </c>
      <c r="K60" t="s">
        <v>37</v>
      </c>
      <c r="L60" t="s">
        <v>38</v>
      </c>
      <c r="M60">
        <f t="shared" si="8"/>
        <v>0.60200668912428268</v>
      </c>
      <c r="N60">
        <v>18.662207362852701</v>
      </c>
      <c r="O60">
        <v>4.9833333319999999</v>
      </c>
    </row>
    <row r="61" spans="1:15" x14ac:dyDescent="0.25">
      <c r="A61" t="s">
        <v>91</v>
      </c>
      <c r="B61">
        <v>131</v>
      </c>
      <c r="C61">
        <v>123</v>
      </c>
      <c r="D61" t="s">
        <v>36</v>
      </c>
      <c r="E61">
        <f t="shared" si="6"/>
        <v>-8</v>
      </c>
      <c r="F61">
        <f t="shared" si="5"/>
        <v>-6.1068702290076331</v>
      </c>
      <c r="G61">
        <v>15.603571428571399</v>
      </c>
      <c r="H61">
        <v>3.95</v>
      </c>
      <c r="I61">
        <v>158</v>
      </c>
      <c r="J61">
        <v>1.5</v>
      </c>
      <c r="K61" t="s">
        <v>37</v>
      </c>
      <c r="L61" t="s">
        <v>38</v>
      </c>
      <c r="M61">
        <f t="shared" si="8"/>
        <v>-1.6053511709980872</v>
      </c>
      <c r="N61">
        <v>31.705685627212201</v>
      </c>
      <c r="O61">
        <v>4.9833333319999999</v>
      </c>
    </row>
    <row r="62" spans="1:15" x14ac:dyDescent="0.25">
      <c r="A62" t="s">
        <v>92</v>
      </c>
      <c r="B62">
        <v>60</v>
      </c>
      <c r="C62">
        <v>73</v>
      </c>
      <c r="D62" t="s">
        <v>36</v>
      </c>
      <c r="E62">
        <f t="shared" si="6"/>
        <v>13</v>
      </c>
      <c r="F62">
        <f t="shared" si="5"/>
        <v>21.666666666666668</v>
      </c>
      <c r="G62">
        <v>24.2392857142857</v>
      </c>
      <c r="H62">
        <v>1.23333</v>
      </c>
      <c r="I62">
        <v>37</v>
      </c>
      <c r="J62">
        <v>1</v>
      </c>
      <c r="K62" t="s">
        <v>37</v>
      </c>
      <c r="L62" t="s">
        <v>38</v>
      </c>
      <c r="M62">
        <f t="shared" si="8"/>
        <v>2.6086956528718916</v>
      </c>
      <c r="N62">
        <v>7.4247491658661504</v>
      </c>
      <c r="O62">
        <v>4.9833333319999999</v>
      </c>
    </row>
    <row r="63" spans="1:15" x14ac:dyDescent="0.25">
      <c r="A63" t="s">
        <v>93</v>
      </c>
      <c r="B63">
        <v>69</v>
      </c>
      <c r="C63">
        <v>61</v>
      </c>
      <c r="D63" t="s">
        <v>94</v>
      </c>
      <c r="E63">
        <f>C63-B63</f>
        <v>-8</v>
      </c>
      <c r="F63">
        <f>E63/B63%</f>
        <v>-11.594202898550726</v>
      </c>
      <c r="G63">
        <v>22.447222222222202</v>
      </c>
      <c r="H63">
        <v>3.7105299999999999</v>
      </c>
      <c r="I63">
        <v>141</v>
      </c>
      <c r="J63">
        <v>2</v>
      </c>
      <c r="K63" t="s">
        <v>58</v>
      </c>
      <c r="L63" t="s">
        <v>42</v>
      </c>
      <c r="M63">
        <f>E63/O63</f>
        <v>-1.5999999996800001</v>
      </c>
      <c r="N63">
        <f>I63/O63</f>
        <v>28.199999994359999</v>
      </c>
      <c r="O63" s="2">
        <v>5.0000000010000001</v>
      </c>
    </row>
    <row r="64" spans="1:15" x14ac:dyDescent="0.25">
      <c r="A64" t="s">
        <v>95</v>
      </c>
      <c r="B64">
        <v>48</v>
      </c>
      <c r="C64">
        <v>52</v>
      </c>
      <c r="D64" t="s">
        <v>94</v>
      </c>
      <c r="E64">
        <f t="shared" si="6"/>
        <v>4</v>
      </c>
      <c r="F64">
        <f t="shared" si="5"/>
        <v>8.3333333333333339</v>
      </c>
      <c r="G64">
        <v>18.0277777777777</v>
      </c>
      <c r="H64">
        <v>9.9411799999999992</v>
      </c>
      <c r="I64">
        <v>169</v>
      </c>
      <c r="J64">
        <v>5</v>
      </c>
      <c r="K64" t="s">
        <v>58</v>
      </c>
      <c r="L64" t="s">
        <v>42</v>
      </c>
      <c r="M64">
        <f t="shared" si="8"/>
        <v>0.79999999984000003</v>
      </c>
      <c r="N64">
        <f t="shared" ref="N64:N77" si="9">I64/O64</f>
        <v>33.79999999324</v>
      </c>
      <c r="O64" s="2">
        <v>5.0000000010000001</v>
      </c>
    </row>
    <row r="65" spans="1:15" x14ac:dyDescent="0.25">
      <c r="A65" t="s">
        <v>96</v>
      </c>
      <c r="B65">
        <v>33</v>
      </c>
      <c r="C65">
        <v>33</v>
      </c>
      <c r="D65" t="s">
        <v>94</v>
      </c>
      <c r="E65">
        <f t="shared" si="6"/>
        <v>0</v>
      </c>
      <c r="F65">
        <f t="shared" si="5"/>
        <v>0</v>
      </c>
      <c r="G65">
        <v>6.9777777777777699</v>
      </c>
      <c r="H65">
        <v>32</v>
      </c>
      <c r="I65">
        <v>256</v>
      </c>
      <c r="J65">
        <v>12</v>
      </c>
      <c r="K65" t="s">
        <v>58</v>
      </c>
      <c r="L65" t="s">
        <v>42</v>
      </c>
      <c r="M65">
        <f t="shared" si="8"/>
        <v>0</v>
      </c>
      <c r="N65">
        <f t="shared" si="9"/>
        <v>51.199999989760002</v>
      </c>
      <c r="O65" s="2">
        <v>5.0000000010000001</v>
      </c>
    </row>
    <row r="66" spans="1:15" x14ac:dyDescent="0.25">
      <c r="A66" t="s">
        <v>97</v>
      </c>
      <c r="B66">
        <v>51</v>
      </c>
      <c r="C66">
        <v>51</v>
      </c>
      <c r="D66" t="s">
        <v>94</v>
      </c>
      <c r="E66">
        <f t="shared" si="6"/>
        <v>0</v>
      </c>
      <c r="F66">
        <f t="shared" si="5"/>
        <v>0</v>
      </c>
      <c r="G66">
        <v>17.672222222222199</v>
      </c>
      <c r="H66">
        <v>3.5333299999999999</v>
      </c>
      <c r="I66">
        <v>159</v>
      </c>
      <c r="J66">
        <v>2</v>
      </c>
      <c r="K66" t="s">
        <v>58</v>
      </c>
      <c r="L66" t="s">
        <v>42</v>
      </c>
      <c r="M66">
        <f t="shared" si="8"/>
        <v>0</v>
      </c>
      <c r="N66">
        <f t="shared" si="9"/>
        <v>31.79999999364</v>
      </c>
      <c r="O66" s="2">
        <v>5.0000000010000001</v>
      </c>
    </row>
    <row r="67" spans="1:15" x14ac:dyDescent="0.25">
      <c r="A67" t="s">
        <v>98</v>
      </c>
      <c r="B67">
        <v>64</v>
      </c>
      <c r="C67">
        <v>60</v>
      </c>
      <c r="D67" t="s">
        <v>94</v>
      </c>
      <c r="E67">
        <f t="shared" si="6"/>
        <v>-4</v>
      </c>
      <c r="F67">
        <f t="shared" si="5"/>
        <v>-6.25</v>
      </c>
      <c r="G67">
        <v>30.408333333333299</v>
      </c>
      <c r="H67">
        <v>2.36111</v>
      </c>
      <c r="I67">
        <v>85</v>
      </c>
      <c r="J67">
        <v>2</v>
      </c>
      <c r="K67" t="s">
        <v>41</v>
      </c>
      <c r="L67" t="s">
        <v>42</v>
      </c>
      <c r="M67">
        <f t="shared" si="8"/>
        <v>-0.79999999984000003</v>
      </c>
      <c r="N67">
        <f t="shared" si="9"/>
        <v>16.9999999966</v>
      </c>
      <c r="O67" s="2">
        <v>5.0000000010000001</v>
      </c>
    </row>
    <row r="68" spans="1:15" x14ac:dyDescent="0.25">
      <c r="A68" t="s">
        <v>99</v>
      </c>
      <c r="B68">
        <v>124</v>
      </c>
      <c r="C68">
        <v>140</v>
      </c>
      <c r="D68" t="s">
        <v>94</v>
      </c>
      <c r="E68">
        <f t="shared" si="6"/>
        <v>16</v>
      </c>
      <c r="F68">
        <f t="shared" si="5"/>
        <v>12.903225806451614</v>
      </c>
      <c r="G68">
        <v>16.183333333333302</v>
      </c>
      <c r="H68">
        <v>3.625</v>
      </c>
      <c r="I68">
        <v>145</v>
      </c>
      <c r="J68">
        <v>2</v>
      </c>
      <c r="K68" t="s">
        <v>41</v>
      </c>
      <c r="L68" t="s">
        <v>42</v>
      </c>
      <c r="M68">
        <f t="shared" si="8"/>
        <v>3.1999999993600001</v>
      </c>
      <c r="N68">
        <f t="shared" si="9"/>
        <v>28.9999999942</v>
      </c>
      <c r="O68" s="2">
        <v>5.0000000010000001</v>
      </c>
    </row>
    <row r="69" spans="1:15" x14ac:dyDescent="0.25">
      <c r="A69" t="s">
        <v>100</v>
      </c>
      <c r="B69">
        <v>106</v>
      </c>
      <c r="C69">
        <v>103</v>
      </c>
      <c r="D69" t="s">
        <v>94</v>
      </c>
      <c r="E69">
        <f t="shared" si="6"/>
        <v>-3</v>
      </c>
      <c r="F69">
        <f t="shared" si="5"/>
        <v>-2.8301886792452828</v>
      </c>
      <c r="G69">
        <v>4.3972222222222204</v>
      </c>
      <c r="H69">
        <v>10.875</v>
      </c>
      <c r="I69">
        <v>260</v>
      </c>
      <c r="J69">
        <v>10</v>
      </c>
      <c r="K69" t="s">
        <v>41</v>
      </c>
      <c r="L69" t="s">
        <v>42</v>
      </c>
      <c r="M69">
        <f t="shared" si="8"/>
        <v>-0.59999999987999997</v>
      </c>
      <c r="N69">
        <f t="shared" si="9"/>
        <v>51.999999989599999</v>
      </c>
      <c r="O69" s="2">
        <v>5.0000000010000001</v>
      </c>
    </row>
    <row r="70" spans="1:15" x14ac:dyDescent="0.25">
      <c r="A70" t="s">
        <v>101</v>
      </c>
      <c r="B70">
        <v>72</v>
      </c>
      <c r="C70">
        <v>76</v>
      </c>
      <c r="D70" t="s">
        <v>94</v>
      </c>
      <c r="E70">
        <f t="shared" si="6"/>
        <v>4</v>
      </c>
      <c r="F70">
        <f t="shared" si="5"/>
        <v>5.5555555555555554</v>
      </c>
      <c r="G70">
        <v>8.2138888888888903</v>
      </c>
      <c r="H70">
        <v>4.8913000000000002</v>
      </c>
      <c r="I70">
        <v>224</v>
      </c>
      <c r="J70">
        <v>4</v>
      </c>
      <c r="K70" t="s">
        <v>41</v>
      </c>
      <c r="L70" t="s">
        <v>42</v>
      </c>
      <c r="M70">
        <f t="shared" si="8"/>
        <v>0.79999999984000003</v>
      </c>
      <c r="N70">
        <f t="shared" si="9"/>
        <v>44.799999991039996</v>
      </c>
      <c r="O70" s="2">
        <v>5.0000000010000001</v>
      </c>
    </row>
    <row r="71" spans="1:15" x14ac:dyDescent="0.25">
      <c r="A71" t="s">
        <v>102</v>
      </c>
      <c r="B71">
        <v>80</v>
      </c>
      <c r="C71">
        <v>88</v>
      </c>
      <c r="D71" t="s">
        <v>94</v>
      </c>
      <c r="E71">
        <f t="shared" si="6"/>
        <v>8</v>
      </c>
      <c r="F71">
        <f t="shared" si="5"/>
        <v>10</v>
      </c>
      <c r="G71" t="s">
        <v>25</v>
      </c>
      <c r="H71" t="s">
        <v>25</v>
      </c>
      <c r="I71" t="s">
        <v>25</v>
      </c>
      <c r="J71">
        <v>4</v>
      </c>
      <c r="K71" t="s">
        <v>41</v>
      </c>
      <c r="L71" t="s">
        <v>42</v>
      </c>
      <c r="M71">
        <f t="shared" si="8"/>
        <v>1.5999999996800001</v>
      </c>
      <c r="N71" t="s">
        <v>25</v>
      </c>
      <c r="O71" s="2">
        <v>5.0000000010000001</v>
      </c>
    </row>
    <row r="72" spans="1:15" x14ac:dyDescent="0.25">
      <c r="A72" t="s">
        <v>103</v>
      </c>
      <c r="B72">
        <v>154</v>
      </c>
      <c r="C72">
        <v>131</v>
      </c>
      <c r="D72" t="s">
        <v>36</v>
      </c>
      <c r="E72">
        <f t="shared" si="6"/>
        <v>-23</v>
      </c>
      <c r="F72">
        <f t="shared" si="5"/>
        <v>-14.935064935064934</v>
      </c>
      <c r="G72">
        <v>56.444827586206898</v>
      </c>
      <c r="H72">
        <v>2.375</v>
      </c>
      <c r="I72">
        <v>38</v>
      </c>
      <c r="J72">
        <v>1</v>
      </c>
      <c r="K72" t="s">
        <v>58</v>
      </c>
      <c r="L72" t="s">
        <v>38</v>
      </c>
      <c r="M72">
        <f t="shared" si="8"/>
        <v>-4.6153846153849241</v>
      </c>
      <c r="N72">
        <f t="shared" si="9"/>
        <v>7.6254180602011781</v>
      </c>
      <c r="O72">
        <v>4.9833333333330003</v>
      </c>
    </row>
    <row r="73" spans="1:15" x14ac:dyDescent="0.25">
      <c r="A73" t="s">
        <v>104</v>
      </c>
      <c r="B73">
        <v>83</v>
      </c>
      <c r="C73">
        <v>95</v>
      </c>
      <c r="D73" t="s">
        <v>36</v>
      </c>
      <c r="E73">
        <f t="shared" si="6"/>
        <v>12</v>
      </c>
      <c r="F73">
        <f t="shared" si="5"/>
        <v>14.457831325301205</v>
      </c>
      <c r="G73" t="s">
        <v>25</v>
      </c>
      <c r="H73" t="s">
        <v>25</v>
      </c>
      <c r="I73" t="s">
        <v>25</v>
      </c>
      <c r="J73">
        <v>1</v>
      </c>
      <c r="K73" t="s">
        <v>58</v>
      </c>
      <c r="L73" t="s">
        <v>38</v>
      </c>
      <c r="M73">
        <f t="shared" si="8"/>
        <v>2.4080267558530037</v>
      </c>
      <c r="N73" t="s">
        <v>25</v>
      </c>
      <c r="O73">
        <v>4.9833333333330003</v>
      </c>
    </row>
    <row r="74" spans="1:15" x14ac:dyDescent="0.25">
      <c r="A74" t="s">
        <v>105</v>
      </c>
      <c r="B74">
        <v>168</v>
      </c>
      <c r="C74">
        <v>111</v>
      </c>
      <c r="D74" t="s">
        <v>36</v>
      </c>
      <c r="E74">
        <f t="shared" si="6"/>
        <v>-57</v>
      </c>
      <c r="F74">
        <f t="shared" si="5"/>
        <v>-33.928571428571431</v>
      </c>
      <c r="G74">
        <v>62.037931034482703</v>
      </c>
      <c r="H74">
        <v>1.3333299999999999</v>
      </c>
      <c r="I74">
        <v>24</v>
      </c>
      <c r="J74">
        <v>1</v>
      </c>
      <c r="K74" t="s">
        <v>41</v>
      </c>
      <c r="L74" t="s">
        <v>38</v>
      </c>
      <c r="M74">
        <f t="shared" si="8"/>
        <v>-11.438127090301768</v>
      </c>
      <c r="N74">
        <f t="shared" si="9"/>
        <v>4.8160535117060075</v>
      </c>
      <c r="O74">
        <v>4.9833333333330003</v>
      </c>
    </row>
    <row r="75" spans="1:15" x14ac:dyDescent="0.25">
      <c r="A75" t="s">
        <v>106</v>
      </c>
      <c r="B75">
        <v>52</v>
      </c>
      <c r="C75">
        <v>57</v>
      </c>
      <c r="D75" t="s">
        <v>36</v>
      </c>
      <c r="E75">
        <f t="shared" si="6"/>
        <v>5</v>
      </c>
      <c r="F75">
        <f t="shared" si="5"/>
        <v>9.615384615384615</v>
      </c>
      <c r="G75" t="s">
        <v>25</v>
      </c>
      <c r="H75" t="s">
        <v>25</v>
      </c>
      <c r="I75" t="s">
        <v>25</v>
      </c>
      <c r="J75">
        <v>1</v>
      </c>
      <c r="K75" t="s">
        <v>41</v>
      </c>
      <c r="L75" t="s">
        <v>38</v>
      </c>
      <c r="M75">
        <f t="shared" si="8"/>
        <v>1.0033444816054182</v>
      </c>
      <c r="N75" t="s">
        <v>25</v>
      </c>
      <c r="O75">
        <v>4.9833333333330003</v>
      </c>
    </row>
    <row r="76" spans="1:15" x14ac:dyDescent="0.25">
      <c r="A76" t="s">
        <v>107</v>
      </c>
      <c r="B76">
        <v>55</v>
      </c>
      <c r="C76">
        <v>43</v>
      </c>
      <c r="D76" t="s">
        <v>36</v>
      </c>
      <c r="E76">
        <f t="shared" si="6"/>
        <v>-12</v>
      </c>
      <c r="F76">
        <f t="shared" si="5"/>
        <v>-21.818181818181817</v>
      </c>
      <c r="G76">
        <v>61.906896551724103</v>
      </c>
      <c r="H76">
        <v>2.2631600000000001</v>
      </c>
      <c r="I76">
        <v>43</v>
      </c>
      <c r="J76">
        <v>2</v>
      </c>
      <c r="K76" t="s">
        <v>41</v>
      </c>
      <c r="L76" t="s">
        <v>38</v>
      </c>
      <c r="M76">
        <f t="shared" si="8"/>
        <v>-2.4080267558530037</v>
      </c>
      <c r="N76">
        <f t="shared" si="9"/>
        <v>8.6287625418065961</v>
      </c>
      <c r="O76">
        <v>4.9833333333330003</v>
      </c>
    </row>
    <row r="77" spans="1:15" x14ac:dyDescent="0.25">
      <c r="A77" t="s">
        <v>108</v>
      </c>
      <c r="B77">
        <v>101</v>
      </c>
      <c r="C77">
        <v>117</v>
      </c>
      <c r="D77" t="s">
        <v>36</v>
      </c>
      <c r="E77">
        <f t="shared" si="6"/>
        <v>16</v>
      </c>
      <c r="F77">
        <f t="shared" si="5"/>
        <v>15.841584158415841</v>
      </c>
      <c r="G77">
        <v>54.679310344827499</v>
      </c>
      <c r="H77">
        <v>1.6666700000000001</v>
      </c>
      <c r="I77">
        <v>45</v>
      </c>
      <c r="J77">
        <v>1</v>
      </c>
      <c r="K77" t="s">
        <v>41</v>
      </c>
      <c r="L77" t="s">
        <v>38</v>
      </c>
      <c r="M77">
        <f t="shared" si="8"/>
        <v>3.2107023411373383</v>
      </c>
      <c r="N77">
        <f t="shared" si="9"/>
        <v>9.0301003344487647</v>
      </c>
      <c r="O77">
        <v>4.9833333333330003</v>
      </c>
    </row>
    <row r="78" spans="1:15" x14ac:dyDescent="0.25">
      <c r="A78" t="s">
        <v>109</v>
      </c>
      <c r="B78">
        <v>37</v>
      </c>
      <c r="C78">
        <v>59</v>
      </c>
      <c r="D78" t="s">
        <v>36</v>
      </c>
      <c r="E78">
        <f t="shared" si="6"/>
        <v>22</v>
      </c>
      <c r="F78">
        <f t="shared" si="5"/>
        <v>59.45945945945946</v>
      </c>
      <c r="G78" t="s">
        <v>25</v>
      </c>
      <c r="H78" t="s">
        <v>25</v>
      </c>
      <c r="I78" t="s">
        <v>25</v>
      </c>
      <c r="J78">
        <v>1</v>
      </c>
      <c r="K78" t="s">
        <v>41</v>
      </c>
      <c r="L78" t="s">
        <v>38</v>
      </c>
      <c r="M78">
        <f t="shared" si="8"/>
        <v>4.4147157190638397</v>
      </c>
      <c r="N78" t="s">
        <v>25</v>
      </c>
      <c r="O78">
        <v>4.9833333333330003</v>
      </c>
    </row>
    <row r="79" spans="1:15" x14ac:dyDescent="0.25">
      <c r="A79" t="s">
        <v>110</v>
      </c>
      <c r="B79">
        <v>141</v>
      </c>
      <c r="C79">
        <v>130</v>
      </c>
      <c r="D79" t="s">
        <v>40</v>
      </c>
      <c r="E79">
        <f t="shared" si="6"/>
        <v>-11</v>
      </c>
      <c r="F79">
        <f t="shared" si="5"/>
        <v>-7.8014184397163122</v>
      </c>
      <c r="G79">
        <v>9.4275862068965406</v>
      </c>
      <c r="H79">
        <v>5.30952</v>
      </c>
      <c r="I79">
        <v>223</v>
      </c>
      <c r="J79">
        <v>4</v>
      </c>
      <c r="K79" t="s">
        <v>41</v>
      </c>
      <c r="L79" t="s">
        <v>42</v>
      </c>
      <c r="M79">
        <f t="shared" si="8"/>
        <v>-2.2073578595319199</v>
      </c>
      <c r="N79">
        <v>44.749163879601603</v>
      </c>
      <c r="O79">
        <v>4.9833333333330003</v>
      </c>
    </row>
    <row r="80" spans="1:15" x14ac:dyDescent="0.25">
      <c r="A80" t="s">
        <v>111</v>
      </c>
      <c r="B80">
        <v>149</v>
      </c>
      <c r="C80">
        <v>131</v>
      </c>
      <c r="D80" t="s">
        <v>40</v>
      </c>
      <c r="E80">
        <f t="shared" si="6"/>
        <v>-18</v>
      </c>
      <c r="F80">
        <f t="shared" si="5"/>
        <v>-12.080536912751677</v>
      </c>
      <c r="G80">
        <v>24.825925925925901</v>
      </c>
      <c r="H80">
        <v>1.4477599999999999</v>
      </c>
      <c r="I80">
        <v>97</v>
      </c>
      <c r="J80">
        <v>1</v>
      </c>
      <c r="K80" t="s">
        <v>17</v>
      </c>
      <c r="L80" t="s">
        <v>42</v>
      </c>
      <c r="M80">
        <f t="shared" si="8"/>
        <v>-3.6000000000002164</v>
      </c>
      <c r="N80">
        <f t="shared" ref="N80:N88" si="10">I80/O80</f>
        <v>19.400000000001164</v>
      </c>
      <c r="O80" s="3">
        <v>4.9999999999996998</v>
      </c>
    </row>
    <row r="81" spans="1:15" x14ac:dyDescent="0.25">
      <c r="A81" t="s">
        <v>112</v>
      </c>
      <c r="B81">
        <v>60</v>
      </c>
      <c r="C81">
        <v>60</v>
      </c>
      <c r="D81" t="s">
        <v>40</v>
      </c>
      <c r="E81">
        <f t="shared" si="6"/>
        <v>0</v>
      </c>
      <c r="F81">
        <f t="shared" si="5"/>
        <v>0</v>
      </c>
      <c r="G81">
        <v>9.6999999999999993</v>
      </c>
      <c r="H81">
        <v>4.2857099999999999</v>
      </c>
      <c r="I81">
        <v>90</v>
      </c>
      <c r="J81">
        <v>2</v>
      </c>
      <c r="K81" t="s">
        <v>17</v>
      </c>
      <c r="L81" t="s">
        <v>42</v>
      </c>
      <c r="M81">
        <f t="shared" si="8"/>
        <v>0</v>
      </c>
      <c r="N81">
        <f t="shared" si="10"/>
        <v>18.00000000000108</v>
      </c>
      <c r="O81" s="3">
        <v>4.9999999999996998</v>
      </c>
    </row>
    <row r="82" spans="1:15" x14ac:dyDescent="0.25">
      <c r="A82" t="s">
        <v>113</v>
      </c>
      <c r="B82">
        <v>67</v>
      </c>
      <c r="C82">
        <v>65</v>
      </c>
      <c r="D82" t="s">
        <v>40</v>
      </c>
      <c r="E82">
        <f t="shared" si="6"/>
        <v>-2</v>
      </c>
      <c r="F82">
        <f t="shared" ref="F82:F88" si="11">E82/B82%</f>
        <v>-2.9850746268656714</v>
      </c>
      <c r="G82">
        <v>23.033333333333299</v>
      </c>
      <c r="H82">
        <v>6.09091</v>
      </c>
      <c r="I82">
        <v>67</v>
      </c>
      <c r="J82">
        <v>3</v>
      </c>
      <c r="K82" t="s">
        <v>17</v>
      </c>
      <c r="L82" t="s">
        <v>42</v>
      </c>
      <c r="M82">
        <f t="shared" si="8"/>
        <v>-0.400000000000024</v>
      </c>
      <c r="N82">
        <f t="shared" si="10"/>
        <v>13.400000000000805</v>
      </c>
      <c r="O82" s="3">
        <v>4.9999999999996998</v>
      </c>
    </row>
    <row r="83" spans="1:15" x14ac:dyDescent="0.25">
      <c r="A83" t="s">
        <v>114</v>
      </c>
      <c r="B83">
        <v>89</v>
      </c>
      <c r="C83">
        <v>78</v>
      </c>
      <c r="D83" t="s">
        <v>40</v>
      </c>
      <c r="E83">
        <f t="shared" si="6"/>
        <v>-11</v>
      </c>
      <c r="F83">
        <f t="shared" si="11"/>
        <v>-12.359550561797752</v>
      </c>
      <c r="G83">
        <v>13.5407407407407</v>
      </c>
      <c r="H83">
        <v>5.2142900000000001</v>
      </c>
      <c r="I83">
        <v>73</v>
      </c>
      <c r="J83">
        <v>3</v>
      </c>
      <c r="K83" t="s">
        <v>17</v>
      </c>
      <c r="L83" t="s">
        <v>42</v>
      </c>
      <c r="M83">
        <f t="shared" si="8"/>
        <v>-2.2000000000001321</v>
      </c>
      <c r="N83">
        <f t="shared" si="10"/>
        <v>14.600000000000877</v>
      </c>
      <c r="O83" s="3">
        <v>4.9999999999996998</v>
      </c>
    </row>
    <row r="84" spans="1:15" x14ac:dyDescent="0.25">
      <c r="A84" t="s">
        <v>115</v>
      </c>
      <c r="B84">
        <v>63</v>
      </c>
      <c r="C84">
        <v>70</v>
      </c>
      <c r="D84" t="s">
        <v>40</v>
      </c>
      <c r="E84">
        <f t="shared" si="6"/>
        <v>7</v>
      </c>
      <c r="F84">
        <f t="shared" si="11"/>
        <v>11.111111111111111</v>
      </c>
      <c r="G84">
        <v>9.7029411764705795</v>
      </c>
      <c r="H84">
        <v>1.79592</v>
      </c>
      <c r="I84">
        <v>88</v>
      </c>
      <c r="J84">
        <v>1</v>
      </c>
      <c r="K84" t="s">
        <v>58</v>
      </c>
      <c r="L84" t="s">
        <v>42</v>
      </c>
      <c r="M84">
        <f t="shared" si="8"/>
        <v>1.4285714285714899</v>
      </c>
      <c r="N84">
        <f t="shared" si="10"/>
        <v>17.959183673470157</v>
      </c>
      <c r="O84">
        <v>4.8999999999997899</v>
      </c>
    </row>
    <row r="85" spans="1:15" x14ac:dyDescent="0.25">
      <c r="A85" t="s">
        <v>116</v>
      </c>
      <c r="B85">
        <v>57</v>
      </c>
      <c r="C85">
        <v>57</v>
      </c>
      <c r="D85" t="s">
        <v>40</v>
      </c>
      <c r="E85">
        <f t="shared" si="6"/>
        <v>0</v>
      </c>
      <c r="F85">
        <f t="shared" si="11"/>
        <v>0</v>
      </c>
      <c r="G85">
        <v>17.079411764705799</v>
      </c>
      <c r="H85">
        <v>2.5</v>
      </c>
      <c r="I85">
        <v>125</v>
      </c>
      <c r="J85">
        <v>2</v>
      </c>
      <c r="K85" t="s">
        <v>58</v>
      </c>
      <c r="L85" t="s">
        <v>42</v>
      </c>
      <c r="M85">
        <f t="shared" si="8"/>
        <v>0</v>
      </c>
      <c r="N85">
        <f t="shared" si="10"/>
        <v>25.510204081633749</v>
      </c>
      <c r="O85">
        <v>4.8999999999997899</v>
      </c>
    </row>
    <row r="86" spans="1:15" x14ac:dyDescent="0.25">
      <c r="A86" t="s">
        <v>117</v>
      </c>
      <c r="B86">
        <v>64</v>
      </c>
      <c r="C86">
        <v>49</v>
      </c>
      <c r="D86" t="s">
        <v>36</v>
      </c>
      <c r="E86">
        <f t="shared" si="6"/>
        <v>-15</v>
      </c>
      <c r="F86">
        <f t="shared" si="11"/>
        <v>-23.4375</v>
      </c>
      <c r="G86">
        <v>41.688235294117597</v>
      </c>
      <c r="H86">
        <v>1.8043499999999999</v>
      </c>
      <c r="I86">
        <v>83</v>
      </c>
      <c r="J86">
        <v>1</v>
      </c>
      <c r="K86" t="s">
        <v>41</v>
      </c>
      <c r="L86" t="s">
        <v>38</v>
      </c>
      <c r="M86">
        <f t="shared" si="8"/>
        <v>-3.0612244897960497</v>
      </c>
      <c r="N86">
        <f t="shared" si="10"/>
        <v>16.93877551020481</v>
      </c>
      <c r="O86">
        <v>4.8999999999997899</v>
      </c>
    </row>
    <row r="87" spans="1:15" x14ac:dyDescent="0.25">
      <c r="A87" t="s">
        <v>118</v>
      </c>
      <c r="B87">
        <v>33</v>
      </c>
      <c r="C87">
        <v>30</v>
      </c>
      <c r="D87" t="s">
        <v>40</v>
      </c>
      <c r="E87">
        <f t="shared" si="6"/>
        <v>-3</v>
      </c>
      <c r="F87">
        <f t="shared" si="11"/>
        <v>-9.0909090909090899</v>
      </c>
      <c r="G87">
        <v>12.579411764705799</v>
      </c>
      <c r="H87">
        <v>2.6470600000000002</v>
      </c>
      <c r="I87">
        <v>90</v>
      </c>
      <c r="J87">
        <v>2</v>
      </c>
      <c r="K87" t="s">
        <v>41</v>
      </c>
      <c r="L87" t="s">
        <v>42</v>
      </c>
      <c r="M87">
        <f t="shared" si="8"/>
        <v>-0.61224489795920989</v>
      </c>
      <c r="N87">
        <f t="shared" si="10"/>
        <v>18.367346938776297</v>
      </c>
      <c r="O87">
        <v>4.8999999999997899</v>
      </c>
    </row>
    <row r="88" spans="1:15" x14ac:dyDescent="0.25">
      <c r="A88" t="s">
        <v>119</v>
      </c>
      <c r="B88">
        <v>89</v>
      </c>
      <c r="C88">
        <v>76</v>
      </c>
      <c r="D88" t="s">
        <v>40</v>
      </c>
      <c r="E88">
        <f t="shared" si="6"/>
        <v>-13</v>
      </c>
      <c r="F88">
        <f t="shared" si="11"/>
        <v>-14.606741573033707</v>
      </c>
      <c r="G88">
        <v>4.5857099999999997</v>
      </c>
      <c r="H88">
        <v>14.4375</v>
      </c>
      <c r="I88">
        <v>231</v>
      </c>
      <c r="J88">
        <v>5</v>
      </c>
      <c r="K88" t="s">
        <v>17</v>
      </c>
      <c r="L88" t="s">
        <v>42</v>
      </c>
      <c r="M88">
        <f t="shared" si="8"/>
        <v>-2.6530612244899583</v>
      </c>
      <c r="N88">
        <f t="shared" si="10"/>
        <v>47.142857142860031</v>
      </c>
      <c r="O88">
        <v>4.8999999999997002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Suppermpool, Anya</dc:creator>
  <cp:lastModifiedBy>Suppermpool, Anya</cp:lastModifiedBy>
  <dcterms:created xsi:type="dcterms:W3CDTF">2023-11-24T14:51:35Z</dcterms:created>
  <dcterms:modified xsi:type="dcterms:W3CDTF">2023-11-24T14:53:02Z</dcterms:modified>
</cp:coreProperties>
</file>