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NIAB\Cacao\Data\"/>
    </mc:Choice>
  </mc:AlternateContent>
  <xr:revisionPtr revIDLastSave="0" documentId="13_ncr:1_{24F5B91D-3462-4872-8A44-7B69A305ED7D}" xr6:coauthVersionLast="46" xr6:coauthVersionMax="46" xr10:uidLastSave="{00000000-0000-0000-0000-000000000000}"/>
  <bookViews>
    <workbookView xWindow="-120" yWindow="-120" windowWidth="20730" windowHeight="11160" xr2:uid="{C00E5D6E-A07D-4C68-95CD-0C4B7F51E634}"/>
  </bookViews>
  <sheets>
    <sheet name="all data" sheetId="1" r:id="rId1"/>
    <sheet name="Graphs" sheetId="5" r:id="rId2"/>
    <sheet name="heatmap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33" i="1" l="1"/>
  <c r="AE33" i="1" s="1"/>
  <c r="AD34" i="1"/>
  <c r="AE34" i="1"/>
  <c r="AD35" i="1"/>
  <c r="AE35" i="1" s="1"/>
  <c r="AD36" i="1"/>
  <c r="AE36" i="1" s="1"/>
  <c r="AD37" i="1"/>
  <c r="AE37" i="1" s="1"/>
  <c r="AD38" i="1"/>
  <c r="AE38" i="1"/>
  <c r="AD39" i="1"/>
  <c r="AE39" i="1" s="1"/>
  <c r="AD40" i="1"/>
  <c r="AE40" i="1"/>
  <c r="AD41" i="1"/>
  <c r="AE41" i="1" s="1"/>
  <c r="AD42" i="1"/>
  <c r="AE42" i="1"/>
  <c r="AD43" i="1"/>
  <c r="AE43" i="1" s="1"/>
  <c r="AD44" i="1"/>
  <c r="AE44" i="1"/>
  <c r="AD45" i="1"/>
  <c r="AE45" i="1" s="1"/>
  <c r="AD46" i="1"/>
  <c r="AE46" i="1"/>
  <c r="AD47" i="1"/>
  <c r="AE47" i="1" s="1"/>
  <c r="AD48" i="1"/>
  <c r="AE48" i="1"/>
  <c r="AD49" i="1"/>
  <c r="AE49" i="1" s="1"/>
  <c r="AD50" i="1"/>
  <c r="AE50" i="1"/>
  <c r="AD51" i="1"/>
  <c r="AE51" i="1" s="1"/>
  <c r="AD52" i="1"/>
  <c r="AE52" i="1"/>
  <c r="AD53" i="1"/>
  <c r="AE53" i="1" s="1"/>
  <c r="AD32" i="1"/>
  <c r="AE32" i="1" s="1"/>
  <c r="A35" i="1" l="1"/>
  <c r="AD77" i="1"/>
  <c r="AD78" i="1"/>
  <c r="AD79" i="1"/>
  <c r="AD80" i="1"/>
  <c r="AE80" i="1" s="1"/>
  <c r="AD81" i="1"/>
  <c r="AD82" i="1"/>
  <c r="AD83" i="1"/>
  <c r="AD84" i="1"/>
  <c r="AE84" i="1" s="1"/>
  <c r="AD85" i="1"/>
  <c r="AD86" i="1"/>
  <c r="AD87" i="1"/>
  <c r="AD88" i="1"/>
  <c r="AE88" i="1" s="1"/>
  <c r="AD89" i="1"/>
  <c r="AD90" i="1"/>
  <c r="AD91" i="1"/>
  <c r="AD92" i="1"/>
  <c r="AE92" i="1" s="1"/>
  <c r="AD93" i="1"/>
  <c r="AD94" i="1"/>
  <c r="AD95" i="1"/>
  <c r="AD96" i="1"/>
  <c r="AE96" i="1" s="1"/>
  <c r="AD97" i="1"/>
  <c r="AE77" i="1"/>
  <c r="AE78" i="1"/>
  <c r="AE79" i="1"/>
  <c r="AE81" i="1"/>
  <c r="AE82" i="1"/>
  <c r="AE83" i="1"/>
  <c r="AE85" i="1"/>
  <c r="AE86" i="1"/>
  <c r="AE87" i="1"/>
  <c r="AE89" i="1"/>
  <c r="AE90" i="1"/>
  <c r="AE91" i="1"/>
  <c r="AE93" i="1"/>
  <c r="AE94" i="1"/>
  <c r="AE95" i="1"/>
  <c r="AE97" i="1"/>
  <c r="AE76" i="1"/>
  <c r="AD76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E76" i="1"/>
  <c r="W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A10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V3" i="1"/>
  <c r="V2" i="1"/>
  <c r="V24" i="1" l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</calcChain>
</file>

<file path=xl/sharedStrings.xml><?xml version="1.0" encoding="utf-8"?>
<sst xmlns="http://schemas.openxmlformats.org/spreadsheetml/2006/main" count="165" uniqueCount="43">
  <si>
    <t>ICS95</t>
  </si>
  <si>
    <t>3/20/2020</t>
  </si>
  <si>
    <t>9/15/2020</t>
  </si>
  <si>
    <t>CCN51</t>
  </si>
  <si>
    <t>thermalT</t>
  </si>
  <si>
    <t xml:space="preserve">cultivar </t>
  </si>
  <si>
    <t>dateflower</t>
  </si>
  <si>
    <t>dayscycle</t>
  </si>
  <si>
    <t>3/13/2020</t>
  </si>
  <si>
    <t>year</t>
  </si>
  <si>
    <t>DOY</t>
  </si>
  <si>
    <t>rain</t>
  </si>
  <si>
    <t>WS2M</t>
  </si>
  <si>
    <t>RH</t>
  </si>
  <si>
    <t>T2MDEW</t>
  </si>
  <si>
    <t>TMAX</t>
  </si>
  <si>
    <t>TMIN</t>
  </si>
  <si>
    <t>SRAD</t>
  </si>
  <si>
    <t>T</t>
  </si>
  <si>
    <t>month</t>
  </si>
  <si>
    <t>DateTime</t>
  </si>
  <si>
    <t>10/14/2020</t>
  </si>
  <si>
    <t>10-14-2020</t>
  </si>
  <si>
    <t>10-14-2022</t>
  </si>
  <si>
    <t>7-Caldas</t>
  </si>
  <si>
    <t>6-Caldas</t>
  </si>
  <si>
    <t>6-Santander</t>
  </si>
  <si>
    <t>mescycle</t>
  </si>
  <si>
    <t>ttb</t>
  </si>
  <si>
    <t>6-Arauca</t>
  </si>
  <si>
    <t>6-Cali</t>
  </si>
  <si>
    <t>6-Apartado</t>
  </si>
  <si>
    <t>fruit_kg</t>
  </si>
  <si>
    <t>monthHarv</t>
  </si>
  <si>
    <t>yieldReal</t>
  </si>
  <si>
    <t>Biomass</t>
  </si>
  <si>
    <t>Yield</t>
  </si>
  <si>
    <t>RRMSE %</t>
  </si>
  <si>
    <t>MaturityDayModel</t>
  </si>
  <si>
    <t>dateharvestObs</t>
  </si>
  <si>
    <t>dayscycleOBS</t>
  </si>
  <si>
    <t>dayscycleMODEL</t>
  </si>
  <si>
    <t>Diference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</si>
</sst>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20">
    <xf numFmtId="0" fontId="0" fillId="0" borderId="0" xfId="0"/>
    <xf numFmtId="14" fontId="0" fillId="0" borderId="0" xfId="0" applyNumberFormat="1"/>
    <xf numFmtId="1" fontId="0" fillId="0" borderId="0" xfId="0" applyNumberFormat="1"/>
    <xf numFmtId="0" fontId="1" fillId="0" borderId="0" xfId="0" applyFont="1" applyAlignment="1">
      <alignment vertical="center" wrapText="1"/>
    </xf>
    <xf numFmtId="0" fontId="3" fillId="0" borderId="0" xfId="1" applyFont="1" applyAlignment="1">
      <alignment horizontal="center"/>
    </xf>
    <xf numFmtId="2" fontId="0" fillId="0" borderId="0" xfId="0" applyNumberFormat="1"/>
    <xf numFmtId="2" fontId="1" fillId="0" borderId="0" xfId="0" applyNumberFormat="1" applyFont="1" applyAlignment="1">
      <alignment vertical="center" wrapText="1"/>
    </xf>
    <xf numFmtId="2" fontId="3" fillId="0" borderId="0" xfId="1" applyNumberFormat="1" applyFont="1" applyAlignment="1">
      <alignment horizontal="center"/>
    </xf>
    <xf numFmtId="0" fontId="0" fillId="2" borderId="0" xfId="0" applyFill="1"/>
    <xf numFmtId="0" fontId="0" fillId="3" borderId="0" xfId="0" applyFill="1"/>
    <xf numFmtId="1" fontId="0" fillId="3" borderId="0" xfId="0" applyNumberFormat="1" applyFill="1"/>
    <xf numFmtId="14" fontId="0" fillId="3" borderId="0" xfId="0" applyNumberFormat="1" applyFill="1"/>
    <xf numFmtId="14" fontId="0" fillId="4" borderId="0" xfId="0" applyNumberFormat="1" applyFill="1"/>
    <xf numFmtId="0" fontId="0" fillId="4" borderId="0" xfId="0" applyFill="1"/>
    <xf numFmtId="0" fontId="0" fillId="5" borderId="0" xfId="0" applyFill="1"/>
    <xf numFmtId="0" fontId="0" fillId="0" borderId="0" xfId="0" applyFill="1"/>
    <xf numFmtId="165" fontId="0" fillId="0" borderId="0" xfId="0" applyNumberFormat="1"/>
    <xf numFmtId="14" fontId="0" fillId="0" borderId="0" xfId="0" applyNumberFormat="1" applyFill="1"/>
    <xf numFmtId="1" fontId="0" fillId="0" borderId="0" xfId="0" applyNumberFormat="1" applyFill="1"/>
    <xf numFmtId="2" fontId="0" fillId="0" borderId="0" xfId="0" applyNumberFormat="1" applyFill="1"/>
  </cellXfs>
  <cellStyles count="2">
    <cellStyle name="Normal" xfId="0" builtinId="0"/>
    <cellStyle name="Normal 2" xfId="1" xr:uid="{44D9F0AA-15C0-4D70-8DDB-54D85F45588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Diference days modeled - obs</a:t>
            </a:r>
          </a:p>
        </c:rich>
      </c:tx>
      <c:layout>
        <c:manualLayout>
          <c:xMode val="edge"/>
          <c:yMode val="edge"/>
          <c:x val="0.38431235431235433"/>
          <c:y val="2.97952107131378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'all data'!$C$32</c:f>
              <c:strCache>
                <c:ptCount val="1"/>
                <c:pt idx="0">
                  <c:v>12/07/2019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'all data'!$W$1</c:f>
              <c:strCache>
                <c:ptCount val="1"/>
                <c:pt idx="0">
                  <c:v>Diference days</c:v>
                </c:pt>
              </c:strCache>
            </c:strRef>
          </c:cat>
          <c:val>
            <c:numRef>
              <c:f>'all data'!$W$32</c:f>
              <c:numCache>
                <c:formatCode>0</c:formatCode>
                <c:ptCount val="1"/>
                <c:pt idx="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E3-442D-B6A3-A89F28D76E6F}"/>
            </c:ext>
          </c:extLst>
        </c:ser>
        <c:ser>
          <c:idx val="1"/>
          <c:order val="1"/>
          <c:tx>
            <c:strRef>
              <c:f>'all data'!$C$33</c:f>
              <c:strCache>
                <c:ptCount val="1"/>
                <c:pt idx="0">
                  <c:v>26/07/2019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'all data'!$W$1</c:f>
              <c:strCache>
                <c:ptCount val="1"/>
                <c:pt idx="0">
                  <c:v>Diference days</c:v>
                </c:pt>
              </c:strCache>
            </c:strRef>
          </c:cat>
          <c:val>
            <c:numRef>
              <c:f>'all data'!$W$33</c:f>
              <c:numCache>
                <c:formatCode>0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E3-442D-B6A3-A89F28D76E6F}"/>
            </c:ext>
          </c:extLst>
        </c:ser>
        <c:ser>
          <c:idx val="2"/>
          <c:order val="2"/>
          <c:tx>
            <c:strRef>
              <c:f>'all data'!$C$34</c:f>
              <c:strCache>
                <c:ptCount val="1"/>
                <c:pt idx="0">
                  <c:v>10/08/2019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'all data'!$W$1</c:f>
              <c:strCache>
                <c:ptCount val="1"/>
                <c:pt idx="0">
                  <c:v>Diference days</c:v>
                </c:pt>
              </c:strCache>
            </c:strRef>
          </c:cat>
          <c:val>
            <c:numRef>
              <c:f>'all data'!$W$34</c:f>
              <c:numCache>
                <c:formatCode>0</c:formatCode>
                <c:ptCount val="1"/>
                <c:pt idx="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9E3-442D-B6A3-A89F28D76E6F}"/>
            </c:ext>
          </c:extLst>
        </c:ser>
        <c:ser>
          <c:idx val="3"/>
          <c:order val="3"/>
          <c:tx>
            <c:strRef>
              <c:f>'all data'!$C$35</c:f>
              <c:strCache>
                <c:ptCount val="1"/>
                <c:pt idx="0">
                  <c:v>28/08/2019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'all data'!$W$1</c:f>
              <c:strCache>
                <c:ptCount val="1"/>
                <c:pt idx="0">
                  <c:v>Diference days</c:v>
                </c:pt>
              </c:strCache>
            </c:strRef>
          </c:cat>
          <c:val>
            <c:numRef>
              <c:f>'all data'!$W$35</c:f>
              <c:numCache>
                <c:formatCode>0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9E3-442D-B6A3-A89F28D76E6F}"/>
            </c:ext>
          </c:extLst>
        </c:ser>
        <c:ser>
          <c:idx val="4"/>
          <c:order val="4"/>
          <c:tx>
            <c:strRef>
              <c:f>'all data'!$C$36</c:f>
              <c:strCache>
                <c:ptCount val="1"/>
                <c:pt idx="0">
                  <c:v>12/09/2019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'all data'!$W$1</c:f>
              <c:strCache>
                <c:ptCount val="1"/>
                <c:pt idx="0">
                  <c:v>Diference days</c:v>
                </c:pt>
              </c:strCache>
            </c:strRef>
          </c:cat>
          <c:val>
            <c:numRef>
              <c:f>'all data'!$W$36</c:f>
              <c:numCache>
                <c:formatCode>0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9E3-442D-B6A3-A89F28D76E6F}"/>
            </c:ext>
          </c:extLst>
        </c:ser>
        <c:ser>
          <c:idx val="5"/>
          <c:order val="5"/>
          <c:tx>
            <c:strRef>
              <c:f>'all data'!$C$37</c:f>
              <c:strCache>
                <c:ptCount val="1"/>
                <c:pt idx="0">
                  <c:v>27/09/2019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'all data'!$W$1</c:f>
              <c:strCache>
                <c:ptCount val="1"/>
                <c:pt idx="0">
                  <c:v>Diference days</c:v>
                </c:pt>
              </c:strCache>
            </c:strRef>
          </c:cat>
          <c:val>
            <c:numRef>
              <c:f>'all data'!$W$37</c:f>
              <c:numCache>
                <c:formatCode>0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9E3-442D-B6A3-A89F28D76E6F}"/>
            </c:ext>
          </c:extLst>
        </c:ser>
        <c:ser>
          <c:idx val="6"/>
          <c:order val="6"/>
          <c:tx>
            <c:strRef>
              <c:f>'all data'!$C$38</c:f>
              <c:strCache>
                <c:ptCount val="1"/>
                <c:pt idx="0">
                  <c:v>15/10/2019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data'!$W$1</c:f>
              <c:strCache>
                <c:ptCount val="1"/>
                <c:pt idx="0">
                  <c:v>Diference days</c:v>
                </c:pt>
              </c:strCache>
            </c:strRef>
          </c:cat>
          <c:val>
            <c:numRef>
              <c:f>'all data'!$W$38</c:f>
              <c:numCache>
                <c:formatCode>0</c:formatCode>
                <c:ptCount val="1"/>
                <c:pt idx="0">
                  <c:v>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9E3-442D-B6A3-A89F28D76E6F}"/>
            </c:ext>
          </c:extLst>
        </c:ser>
        <c:ser>
          <c:idx val="7"/>
          <c:order val="7"/>
          <c:tx>
            <c:strRef>
              <c:f>'all data'!$C$39</c:f>
              <c:strCache>
                <c:ptCount val="1"/>
                <c:pt idx="0">
                  <c:v>31/10/2019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data'!$W$1</c:f>
              <c:strCache>
                <c:ptCount val="1"/>
                <c:pt idx="0">
                  <c:v>Diference days</c:v>
                </c:pt>
              </c:strCache>
            </c:strRef>
          </c:cat>
          <c:val>
            <c:numRef>
              <c:f>'all data'!$W$39</c:f>
              <c:numCache>
                <c:formatCode>0</c:formatCode>
                <c:ptCount val="1"/>
                <c:pt idx="0">
                  <c:v>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9E3-442D-B6A3-A89F28D76E6F}"/>
            </c:ext>
          </c:extLst>
        </c:ser>
        <c:ser>
          <c:idx val="8"/>
          <c:order val="8"/>
          <c:tx>
            <c:strRef>
              <c:f>'all data'!$C$40</c:f>
              <c:strCache>
                <c:ptCount val="1"/>
                <c:pt idx="0">
                  <c:v>14/11/2019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data'!$W$1</c:f>
              <c:strCache>
                <c:ptCount val="1"/>
                <c:pt idx="0">
                  <c:v>Diference days</c:v>
                </c:pt>
              </c:strCache>
            </c:strRef>
          </c:cat>
          <c:val>
            <c:numRef>
              <c:f>'all data'!$W$40</c:f>
              <c:numCache>
                <c:formatCode>0</c:formatCode>
                <c:ptCount val="1"/>
                <c:pt idx="0">
                  <c:v>-8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9E3-442D-B6A3-A89F28D76E6F}"/>
            </c:ext>
          </c:extLst>
        </c:ser>
        <c:ser>
          <c:idx val="9"/>
          <c:order val="9"/>
          <c:tx>
            <c:strRef>
              <c:f>'all data'!$C$41</c:f>
              <c:strCache>
                <c:ptCount val="1"/>
                <c:pt idx="0">
                  <c:v>29/11/2019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data'!$W$1</c:f>
              <c:strCache>
                <c:ptCount val="1"/>
                <c:pt idx="0">
                  <c:v>Diference days</c:v>
                </c:pt>
              </c:strCache>
            </c:strRef>
          </c:cat>
          <c:val>
            <c:numRef>
              <c:f>'all data'!$W$41</c:f>
              <c:numCache>
                <c:formatCode>0</c:formatCode>
                <c:ptCount val="1"/>
                <c:pt idx="0">
                  <c:v>-12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9E3-442D-B6A3-A89F28D76E6F}"/>
            </c:ext>
          </c:extLst>
        </c:ser>
        <c:ser>
          <c:idx val="10"/>
          <c:order val="10"/>
          <c:tx>
            <c:strRef>
              <c:f>'all data'!$C$42</c:f>
              <c:strCache>
                <c:ptCount val="1"/>
                <c:pt idx="0">
                  <c:v>13/12/2019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data'!$W$1</c:f>
              <c:strCache>
                <c:ptCount val="1"/>
                <c:pt idx="0">
                  <c:v>Diference days</c:v>
                </c:pt>
              </c:strCache>
            </c:strRef>
          </c:cat>
          <c:val>
            <c:numRef>
              <c:f>'all data'!$W$42</c:f>
              <c:numCache>
                <c:formatCode>0</c:formatCode>
                <c:ptCount val="1"/>
                <c:pt idx="0">
                  <c:v>-14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9E3-442D-B6A3-A89F28D76E6F}"/>
            </c:ext>
          </c:extLst>
        </c:ser>
        <c:ser>
          <c:idx val="11"/>
          <c:order val="11"/>
          <c:tx>
            <c:strRef>
              <c:f>'all data'!$C$43</c:f>
              <c:strCache>
                <c:ptCount val="1"/>
                <c:pt idx="0">
                  <c:v>28/12/2019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data'!$W$1</c:f>
              <c:strCache>
                <c:ptCount val="1"/>
                <c:pt idx="0">
                  <c:v>Diference days</c:v>
                </c:pt>
              </c:strCache>
            </c:strRef>
          </c:cat>
          <c:val>
            <c:numRef>
              <c:f>'all data'!$W$43</c:f>
              <c:numCache>
                <c:formatCode>0</c:formatCode>
                <c:ptCount val="1"/>
                <c:pt idx="0">
                  <c:v>-14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9E3-442D-B6A3-A89F28D76E6F}"/>
            </c:ext>
          </c:extLst>
        </c:ser>
        <c:ser>
          <c:idx val="12"/>
          <c:order val="12"/>
          <c:tx>
            <c:strRef>
              <c:f>'all data'!$C$44</c:f>
              <c:strCache>
                <c:ptCount val="1"/>
                <c:pt idx="0">
                  <c:v>13/01/2020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data'!$W$1</c:f>
              <c:strCache>
                <c:ptCount val="1"/>
                <c:pt idx="0">
                  <c:v>Diference days</c:v>
                </c:pt>
              </c:strCache>
            </c:strRef>
          </c:cat>
          <c:val>
            <c:numRef>
              <c:f>'all data'!$W$44</c:f>
              <c:numCache>
                <c:formatCode>0</c:formatCode>
                <c:ptCount val="1"/>
                <c:pt idx="0">
                  <c:v>-14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79E3-442D-B6A3-A89F28D76E6F}"/>
            </c:ext>
          </c:extLst>
        </c:ser>
        <c:ser>
          <c:idx val="13"/>
          <c:order val="13"/>
          <c:tx>
            <c:strRef>
              <c:f>'all data'!$C$45</c:f>
              <c:strCache>
                <c:ptCount val="1"/>
                <c:pt idx="0">
                  <c:v>27/01/2020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data'!$W$1</c:f>
              <c:strCache>
                <c:ptCount val="1"/>
                <c:pt idx="0">
                  <c:v>Diference days</c:v>
                </c:pt>
              </c:strCache>
            </c:strRef>
          </c:cat>
          <c:val>
            <c:numRef>
              <c:f>'all data'!$W$45</c:f>
              <c:numCache>
                <c:formatCode>0</c:formatCode>
                <c:ptCount val="1"/>
                <c:pt idx="0">
                  <c:v>-13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79E3-442D-B6A3-A89F28D76E6F}"/>
            </c:ext>
          </c:extLst>
        </c:ser>
        <c:ser>
          <c:idx val="14"/>
          <c:order val="14"/>
          <c:tx>
            <c:strRef>
              <c:f>'all data'!$C$46</c:f>
              <c:strCache>
                <c:ptCount val="1"/>
                <c:pt idx="0">
                  <c:v>22/02/2020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data'!$W$1</c:f>
              <c:strCache>
                <c:ptCount val="1"/>
                <c:pt idx="0">
                  <c:v>Diference days</c:v>
                </c:pt>
              </c:strCache>
            </c:strRef>
          </c:cat>
          <c:val>
            <c:numRef>
              <c:f>'all data'!$W$46</c:f>
              <c:numCache>
                <c:formatCode>0</c:formatCode>
                <c:ptCount val="1"/>
                <c:pt idx="0">
                  <c:v>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79E3-442D-B6A3-A89F28D76E6F}"/>
            </c:ext>
          </c:extLst>
        </c:ser>
        <c:ser>
          <c:idx val="15"/>
          <c:order val="15"/>
          <c:tx>
            <c:strRef>
              <c:f>'all data'!$C$47</c:f>
              <c:strCache>
                <c:ptCount val="1"/>
                <c:pt idx="0">
                  <c:v>19/03/2020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data'!$W$1</c:f>
              <c:strCache>
                <c:ptCount val="1"/>
                <c:pt idx="0">
                  <c:v>Diference days</c:v>
                </c:pt>
              </c:strCache>
            </c:strRef>
          </c:cat>
          <c:val>
            <c:numRef>
              <c:f>'all data'!$W$47</c:f>
              <c:numCache>
                <c:formatCode>0</c:formatCode>
                <c:ptCount val="1"/>
                <c:pt idx="0">
                  <c:v>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79E3-442D-B6A3-A89F28D76E6F}"/>
            </c:ext>
          </c:extLst>
        </c:ser>
        <c:ser>
          <c:idx val="16"/>
          <c:order val="16"/>
          <c:tx>
            <c:strRef>
              <c:f>'all data'!$C$48</c:f>
              <c:strCache>
                <c:ptCount val="1"/>
                <c:pt idx="0">
                  <c:v>08/04/2020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data'!$W$1</c:f>
              <c:strCache>
                <c:ptCount val="1"/>
                <c:pt idx="0">
                  <c:v>Diference days</c:v>
                </c:pt>
              </c:strCache>
            </c:strRef>
          </c:cat>
          <c:val>
            <c:numRef>
              <c:f>'all data'!$W$48</c:f>
              <c:numCache>
                <c:formatCode>0</c:formatCode>
                <c:ptCount val="1"/>
                <c:pt idx="0">
                  <c:v>-8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79E3-442D-B6A3-A89F28D76E6F}"/>
            </c:ext>
          </c:extLst>
        </c:ser>
        <c:ser>
          <c:idx val="17"/>
          <c:order val="17"/>
          <c:tx>
            <c:strRef>
              <c:f>'all data'!$C$49</c:f>
              <c:strCache>
                <c:ptCount val="1"/>
                <c:pt idx="0">
                  <c:v>23/04/2020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data'!$W$1</c:f>
              <c:strCache>
                <c:ptCount val="1"/>
                <c:pt idx="0">
                  <c:v>Diference days</c:v>
                </c:pt>
              </c:strCache>
            </c:strRef>
          </c:cat>
          <c:val>
            <c:numRef>
              <c:f>'all data'!$W$49</c:f>
              <c:numCache>
                <c:formatCode>0</c:formatCode>
                <c:ptCount val="1"/>
                <c:pt idx="0">
                  <c:v>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79E3-442D-B6A3-A89F28D76E6F}"/>
            </c:ext>
          </c:extLst>
        </c:ser>
        <c:ser>
          <c:idx val="18"/>
          <c:order val="18"/>
          <c:tx>
            <c:strRef>
              <c:f>'all data'!$C$50</c:f>
              <c:strCache>
                <c:ptCount val="1"/>
                <c:pt idx="0">
                  <c:v>10/05/2020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data'!$W$1</c:f>
              <c:strCache>
                <c:ptCount val="1"/>
                <c:pt idx="0">
                  <c:v>Diference days</c:v>
                </c:pt>
              </c:strCache>
            </c:strRef>
          </c:cat>
          <c:val>
            <c:numRef>
              <c:f>'all data'!$W$50</c:f>
              <c:numCache>
                <c:formatCode>0</c:formatCode>
                <c:ptCount val="1"/>
                <c:pt idx="0">
                  <c:v>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79E3-442D-B6A3-A89F28D76E6F}"/>
            </c:ext>
          </c:extLst>
        </c:ser>
        <c:ser>
          <c:idx val="19"/>
          <c:order val="19"/>
          <c:tx>
            <c:strRef>
              <c:f>'all data'!$C$51</c:f>
              <c:strCache>
                <c:ptCount val="1"/>
                <c:pt idx="0">
                  <c:v>22/05/2020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data'!$W$1</c:f>
              <c:strCache>
                <c:ptCount val="1"/>
                <c:pt idx="0">
                  <c:v>Diference days</c:v>
                </c:pt>
              </c:strCache>
            </c:strRef>
          </c:cat>
          <c:val>
            <c:numRef>
              <c:f>'all data'!$W$51</c:f>
              <c:numCache>
                <c:formatCode>0</c:formatCode>
                <c:ptCount val="1"/>
                <c:pt idx="0">
                  <c:v>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79E3-442D-B6A3-A89F28D76E6F}"/>
            </c:ext>
          </c:extLst>
        </c:ser>
        <c:ser>
          <c:idx val="20"/>
          <c:order val="20"/>
          <c:tx>
            <c:strRef>
              <c:f>'all data'!$C$52</c:f>
              <c:strCache>
                <c:ptCount val="1"/>
                <c:pt idx="0">
                  <c:v>09/06/2020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data'!$W$1</c:f>
              <c:strCache>
                <c:ptCount val="1"/>
                <c:pt idx="0">
                  <c:v>Diference days</c:v>
                </c:pt>
              </c:strCache>
            </c:strRef>
          </c:cat>
          <c:val>
            <c:numRef>
              <c:f>'all data'!$W$52</c:f>
              <c:numCache>
                <c:formatCode>0</c:formatCode>
                <c:ptCount val="1"/>
                <c:pt idx="0">
                  <c:v>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79E3-442D-B6A3-A89F28D76E6F}"/>
            </c:ext>
          </c:extLst>
        </c:ser>
        <c:ser>
          <c:idx val="21"/>
          <c:order val="21"/>
          <c:tx>
            <c:strRef>
              <c:f>'all data'!$C$53</c:f>
              <c:strCache>
                <c:ptCount val="1"/>
                <c:pt idx="0">
                  <c:v>23/06/2020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data'!$W$1</c:f>
              <c:strCache>
                <c:ptCount val="1"/>
                <c:pt idx="0">
                  <c:v>Diference days</c:v>
                </c:pt>
              </c:strCache>
            </c:strRef>
          </c:cat>
          <c:val>
            <c:numRef>
              <c:f>'all data'!$W$53</c:f>
              <c:numCache>
                <c:formatCode>0</c:formatCode>
                <c:ptCount val="1"/>
                <c:pt idx="0">
                  <c:v>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79E3-442D-B6A3-A89F28D76E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9532344"/>
        <c:axId val="519532672"/>
      </c:barChart>
      <c:catAx>
        <c:axId val="519532344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532672"/>
        <c:crosses val="autoZero"/>
        <c:auto val="1"/>
        <c:lblAlgn val="ctr"/>
        <c:lblOffset val="100"/>
        <c:noMultiLvlLbl val="0"/>
      </c:catAx>
      <c:valAx>
        <c:axId val="51953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Days</a:t>
                </a:r>
                <a:r>
                  <a:rPr lang="en-GB" baseline="0"/>
                  <a:t> to harvest  respect 180 days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532344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8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Date of harvest cocoa real vs predicted Arauca </a:t>
            </a:r>
            <a:endParaRPr lang="en-GB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/>
                </a:solidFill>
              </a:defRPr>
            </a:pPr>
            <a:endParaRPr lang="en-GB"/>
          </a:p>
        </c:rich>
      </c:tx>
      <c:layout>
        <c:manualLayout>
          <c:xMode val="edge"/>
          <c:yMode val="edge"/>
          <c:x val="0.22935770254995497"/>
          <c:y val="1.0062889095076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8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424758144425032"/>
          <c:y val="0.16964710425179513"/>
          <c:w val="0.61901398349650494"/>
          <c:h val="0.6597414973209208"/>
        </c:manualLayout>
      </c:layout>
      <c:scatterChart>
        <c:scatterStyle val="lineMarker"/>
        <c:varyColors val="0"/>
        <c:ser>
          <c:idx val="0"/>
          <c:order val="0"/>
          <c:tx>
            <c:strRef>
              <c:f>'all data'!$H$1</c:f>
              <c:strCache>
                <c:ptCount val="1"/>
                <c:pt idx="0">
                  <c:v>dayscycleOBS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'all data'!$C$2:$C$23</c:f>
              <c:numCache>
                <c:formatCode>m/d/yyyy</c:formatCode>
                <c:ptCount val="22"/>
                <c:pt idx="0">
                  <c:v>43658</c:v>
                </c:pt>
                <c:pt idx="1">
                  <c:v>43672</c:v>
                </c:pt>
                <c:pt idx="2">
                  <c:v>43687</c:v>
                </c:pt>
                <c:pt idx="3">
                  <c:v>43705</c:v>
                </c:pt>
                <c:pt idx="4">
                  <c:v>43720</c:v>
                </c:pt>
                <c:pt idx="5">
                  <c:v>43735</c:v>
                </c:pt>
                <c:pt idx="6">
                  <c:v>43753</c:v>
                </c:pt>
                <c:pt idx="7">
                  <c:v>43769</c:v>
                </c:pt>
                <c:pt idx="8">
                  <c:v>43783</c:v>
                </c:pt>
                <c:pt idx="9">
                  <c:v>43798</c:v>
                </c:pt>
                <c:pt idx="10">
                  <c:v>43812</c:v>
                </c:pt>
                <c:pt idx="11">
                  <c:v>43827</c:v>
                </c:pt>
                <c:pt idx="12">
                  <c:v>43843</c:v>
                </c:pt>
                <c:pt idx="13">
                  <c:v>43857</c:v>
                </c:pt>
                <c:pt idx="14">
                  <c:v>43883</c:v>
                </c:pt>
                <c:pt idx="15">
                  <c:v>43909</c:v>
                </c:pt>
                <c:pt idx="16">
                  <c:v>43929</c:v>
                </c:pt>
                <c:pt idx="17">
                  <c:v>43944</c:v>
                </c:pt>
                <c:pt idx="18">
                  <c:v>43961</c:v>
                </c:pt>
                <c:pt idx="19">
                  <c:v>43973</c:v>
                </c:pt>
                <c:pt idx="20">
                  <c:v>43991</c:v>
                </c:pt>
                <c:pt idx="21">
                  <c:v>44005</c:v>
                </c:pt>
              </c:numCache>
            </c:numRef>
          </c:xVal>
          <c:yVal>
            <c:numRef>
              <c:f>'all data'!$H$2:$H$23</c:f>
              <c:numCache>
                <c:formatCode>General</c:formatCode>
                <c:ptCount val="22"/>
                <c:pt idx="0">
                  <c:v>180</c:v>
                </c:pt>
                <c:pt idx="1">
                  <c:v>180</c:v>
                </c:pt>
                <c:pt idx="2">
                  <c:v>180</c:v>
                </c:pt>
                <c:pt idx="3">
                  <c:v>180</c:v>
                </c:pt>
                <c:pt idx="4">
                  <c:v>180</c:v>
                </c:pt>
                <c:pt idx="5">
                  <c:v>180</c:v>
                </c:pt>
                <c:pt idx="6">
                  <c:v>180</c:v>
                </c:pt>
                <c:pt idx="7">
                  <c:v>180</c:v>
                </c:pt>
                <c:pt idx="8">
                  <c:v>180</c:v>
                </c:pt>
                <c:pt idx="9">
                  <c:v>180</c:v>
                </c:pt>
                <c:pt idx="10">
                  <c:v>180</c:v>
                </c:pt>
                <c:pt idx="11">
                  <c:v>180</c:v>
                </c:pt>
                <c:pt idx="12">
                  <c:v>180</c:v>
                </c:pt>
                <c:pt idx="13">
                  <c:v>180</c:v>
                </c:pt>
                <c:pt idx="14">
                  <c:v>180</c:v>
                </c:pt>
                <c:pt idx="15">
                  <c:v>180</c:v>
                </c:pt>
                <c:pt idx="16">
                  <c:v>180</c:v>
                </c:pt>
                <c:pt idx="17">
                  <c:v>180</c:v>
                </c:pt>
                <c:pt idx="18">
                  <c:v>180</c:v>
                </c:pt>
                <c:pt idx="19">
                  <c:v>180</c:v>
                </c:pt>
                <c:pt idx="20">
                  <c:v>180</c:v>
                </c:pt>
                <c:pt idx="21">
                  <c:v>180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6D-4F18-96B6-DC9E2688E8C8}"/>
            </c:ext>
          </c:extLst>
        </c:ser>
        <c:ser>
          <c:idx val="1"/>
          <c:order val="1"/>
          <c:tx>
            <c:strRef>
              <c:f>'all data'!$X$1</c:f>
              <c:strCache>
                <c:ptCount val="1"/>
                <c:pt idx="0">
                  <c:v>dayscycleMODEL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'all data'!$C$76:$C$97</c:f>
              <c:numCache>
                <c:formatCode>m/d/yyyy</c:formatCode>
                <c:ptCount val="22"/>
                <c:pt idx="0">
                  <c:v>43658</c:v>
                </c:pt>
                <c:pt idx="1">
                  <c:v>43672</c:v>
                </c:pt>
                <c:pt idx="2">
                  <c:v>43687</c:v>
                </c:pt>
                <c:pt idx="3">
                  <c:v>43705</c:v>
                </c:pt>
                <c:pt idx="4">
                  <c:v>43720</c:v>
                </c:pt>
                <c:pt idx="5">
                  <c:v>43735</c:v>
                </c:pt>
                <c:pt idx="6">
                  <c:v>43753</c:v>
                </c:pt>
                <c:pt idx="7">
                  <c:v>43769</c:v>
                </c:pt>
                <c:pt idx="8">
                  <c:v>43783</c:v>
                </c:pt>
                <c:pt idx="9">
                  <c:v>43798</c:v>
                </c:pt>
                <c:pt idx="10">
                  <c:v>43812</c:v>
                </c:pt>
                <c:pt idx="11">
                  <c:v>43827</c:v>
                </c:pt>
                <c:pt idx="12">
                  <c:v>43843</c:v>
                </c:pt>
                <c:pt idx="13">
                  <c:v>43857</c:v>
                </c:pt>
                <c:pt idx="14">
                  <c:v>43883</c:v>
                </c:pt>
                <c:pt idx="15">
                  <c:v>43909</c:v>
                </c:pt>
                <c:pt idx="16">
                  <c:v>43929</c:v>
                </c:pt>
                <c:pt idx="17">
                  <c:v>43944</c:v>
                </c:pt>
                <c:pt idx="18">
                  <c:v>43961</c:v>
                </c:pt>
                <c:pt idx="19">
                  <c:v>43973</c:v>
                </c:pt>
                <c:pt idx="20">
                  <c:v>43991</c:v>
                </c:pt>
                <c:pt idx="21">
                  <c:v>44005</c:v>
                </c:pt>
              </c:numCache>
            </c:numRef>
          </c:xVal>
          <c:yVal>
            <c:numRef>
              <c:f>'all data'!$X$32:$X$53</c:f>
              <c:numCache>
                <c:formatCode>General</c:formatCode>
                <c:ptCount val="22"/>
                <c:pt idx="0">
                  <c:v>192</c:v>
                </c:pt>
                <c:pt idx="1">
                  <c:v>190</c:v>
                </c:pt>
                <c:pt idx="2">
                  <c:v>188</c:v>
                </c:pt>
                <c:pt idx="3">
                  <c:v>184</c:v>
                </c:pt>
                <c:pt idx="4">
                  <c:v>183</c:v>
                </c:pt>
                <c:pt idx="5" formatCode="0">
                  <c:v>182</c:v>
                </c:pt>
                <c:pt idx="6">
                  <c:v>178</c:v>
                </c:pt>
                <c:pt idx="7">
                  <c:v>174</c:v>
                </c:pt>
                <c:pt idx="8">
                  <c:v>172</c:v>
                </c:pt>
                <c:pt idx="9">
                  <c:v>168</c:v>
                </c:pt>
                <c:pt idx="10">
                  <c:v>166</c:v>
                </c:pt>
                <c:pt idx="11">
                  <c:v>166</c:v>
                </c:pt>
                <c:pt idx="12">
                  <c:v>166</c:v>
                </c:pt>
                <c:pt idx="13">
                  <c:v>167</c:v>
                </c:pt>
                <c:pt idx="14" formatCode="0">
                  <c:v>171</c:v>
                </c:pt>
                <c:pt idx="15">
                  <c:v>171</c:v>
                </c:pt>
                <c:pt idx="16">
                  <c:v>172</c:v>
                </c:pt>
                <c:pt idx="17">
                  <c:v>173</c:v>
                </c:pt>
                <c:pt idx="18">
                  <c:v>174</c:v>
                </c:pt>
                <c:pt idx="19">
                  <c:v>175</c:v>
                </c:pt>
                <c:pt idx="20">
                  <c:v>174</c:v>
                </c:pt>
                <c:pt idx="21">
                  <c:v>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C6D-4F18-96B6-DC9E2688E8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6520232"/>
        <c:axId val="476521544"/>
      </c:scatterChart>
      <c:valAx>
        <c:axId val="476520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Flowering 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521544"/>
        <c:crosses val="autoZero"/>
        <c:crossBetween val="midCat"/>
      </c:valAx>
      <c:valAx>
        <c:axId val="4765215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Days</a:t>
                </a:r>
                <a:r>
                  <a:rPr lang="en-GB" baseline="0"/>
                  <a:t> after flowering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52023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4661931325097397"/>
          <c:y val="0.2209929298299689"/>
          <c:w val="0.25338068674902614"/>
          <c:h val="0.2467310134620269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Date of harvest cocoa real vs predicted Arauca </a:t>
            </a:r>
          </a:p>
        </c:rich>
      </c:tx>
      <c:layout>
        <c:manualLayout>
          <c:xMode val="edge"/>
          <c:yMode val="edge"/>
          <c:x val="0.22959119496855346"/>
          <c:y val="1.66666703120451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4868220467170421"/>
          <c:y val="0.11958335948892378"/>
          <c:w val="0.73402219658631462"/>
          <c:h val="0.55251076625130602"/>
        </c:manualLayout>
      </c:layout>
      <c:scatterChart>
        <c:scatterStyle val="lineMarker"/>
        <c:varyColors val="0"/>
        <c:ser>
          <c:idx val="0"/>
          <c:order val="0"/>
          <c:tx>
            <c:strRef>
              <c:f>'all data'!$D$1</c:f>
              <c:strCache>
                <c:ptCount val="1"/>
                <c:pt idx="0">
                  <c:v>dateharvestObs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'all data'!$C$2:$C$23</c:f>
              <c:numCache>
                <c:formatCode>m/d/yyyy</c:formatCode>
                <c:ptCount val="22"/>
                <c:pt idx="0">
                  <c:v>43658</c:v>
                </c:pt>
                <c:pt idx="1">
                  <c:v>43672</c:v>
                </c:pt>
                <c:pt idx="2">
                  <c:v>43687</c:v>
                </c:pt>
                <c:pt idx="3">
                  <c:v>43705</c:v>
                </c:pt>
                <c:pt idx="4">
                  <c:v>43720</c:v>
                </c:pt>
                <c:pt idx="5">
                  <c:v>43735</c:v>
                </c:pt>
                <c:pt idx="6">
                  <c:v>43753</c:v>
                </c:pt>
                <c:pt idx="7">
                  <c:v>43769</c:v>
                </c:pt>
                <c:pt idx="8">
                  <c:v>43783</c:v>
                </c:pt>
                <c:pt idx="9">
                  <c:v>43798</c:v>
                </c:pt>
                <c:pt idx="10">
                  <c:v>43812</c:v>
                </c:pt>
                <c:pt idx="11">
                  <c:v>43827</c:v>
                </c:pt>
                <c:pt idx="12">
                  <c:v>43843</c:v>
                </c:pt>
                <c:pt idx="13">
                  <c:v>43857</c:v>
                </c:pt>
                <c:pt idx="14">
                  <c:v>43883</c:v>
                </c:pt>
                <c:pt idx="15">
                  <c:v>43909</c:v>
                </c:pt>
                <c:pt idx="16">
                  <c:v>43929</c:v>
                </c:pt>
                <c:pt idx="17">
                  <c:v>43944</c:v>
                </c:pt>
                <c:pt idx="18">
                  <c:v>43961</c:v>
                </c:pt>
                <c:pt idx="19">
                  <c:v>43973</c:v>
                </c:pt>
                <c:pt idx="20">
                  <c:v>43991</c:v>
                </c:pt>
                <c:pt idx="21">
                  <c:v>44005</c:v>
                </c:pt>
              </c:numCache>
            </c:numRef>
          </c:xVal>
          <c:yVal>
            <c:numRef>
              <c:f>'all data'!$D$2:$D$23</c:f>
              <c:numCache>
                <c:formatCode>m/d/yyyy</c:formatCode>
                <c:ptCount val="22"/>
                <c:pt idx="0">
                  <c:v>43838</c:v>
                </c:pt>
                <c:pt idx="1">
                  <c:v>43852</c:v>
                </c:pt>
                <c:pt idx="2">
                  <c:v>43867</c:v>
                </c:pt>
                <c:pt idx="3">
                  <c:v>43885</c:v>
                </c:pt>
                <c:pt idx="4">
                  <c:v>43900</c:v>
                </c:pt>
                <c:pt idx="5">
                  <c:v>43915</c:v>
                </c:pt>
                <c:pt idx="6">
                  <c:v>43933</c:v>
                </c:pt>
                <c:pt idx="7">
                  <c:v>43949</c:v>
                </c:pt>
                <c:pt idx="8">
                  <c:v>43963</c:v>
                </c:pt>
                <c:pt idx="9">
                  <c:v>43978</c:v>
                </c:pt>
                <c:pt idx="10">
                  <c:v>43992</c:v>
                </c:pt>
                <c:pt idx="11">
                  <c:v>44007</c:v>
                </c:pt>
                <c:pt idx="12">
                  <c:v>44023</c:v>
                </c:pt>
                <c:pt idx="13">
                  <c:v>44037</c:v>
                </c:pt>
                <c:pt idx="14">
                  <c:v>44063</c:v>
                </c:pt>
                <c:pt idx="15">
                  <c:v>44089</c:v>
                </c:pt>
                <c:pt idx="16">
                  <c:v>44109</c:v>
                </c:pt>
                <c:pt idx="17">
                  <c:v>44124</c:v>
                </c:pt>
                <c:pt idx="18">
                  <c:v>44141</c:v>
                </c:pt>
                <c:pt idx="19">
                  <c:v>44153</c:v>
                </c:pt>
                <c:pt idx="20">
                  <c:v>44171</c:v>
                </c:pt>
                <c:pt idx="21">
                  <c:v>44185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94-463F-A726-24C36E82BA96}"/>
            </c:ext>
          </c:extLst>
        </c:ser>
        <c:ser>
          <c:idx val="1"/>
          <c:order val="1"/>
          <c:tx>
            <c:strRef>
              <c:f>'all data'!$AA$1</c:f>
              <c:strCache>
                <c:ptCount val="1"/>
                <c:pt idx="0">
                  <c:v>MaturityDayModel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'all data'!$C$2:$C$23</c:f>
              <c:numCache>
                <c:formatCode>m/d/yyyy</c:formatCode>
                <c:ptCount val="22"/>
                <c:pt idx="0">
                  <c:v>43658</c:v>
                </c:pt>
                <c:pt idx="1">
                  <c:v>43672</c:v>
                </c:pt>
                <c:pt idx="2">
                  <c:v>43687</c:v>
                </c:pt>
                <c:pt idx="3">
                  <c:v>43705</c:v>
                </c:pt>
                <c:pt idx="4">
                  <c:v>43720</c:v>
                </c:pt>
                <c:pt idx="5">
                  <c:v>43735</c:v>
                </c:pt>
                <c:pt idx="6">
                  <c:v>43753</c:v>
                </c:pt>
                <c:pt idx="7">
                  <c:v>43769</c:v>
                </c:pt>
                <c:pt idx="8">
                  <c:v>43783</c:v>
                </c:pt>
                <c:pt idx="9">
                  <c:v>43798</c:v>
                </c:pt>
                <c:pt idx="10">
                  <c:v>43812</c:v>
                </c:pt>
                <c:pt idx="11">
                  <c:v>43827</c:v>
                </c:pt>
                <c:pt idx="12">
                  <c:v>43843</c:v>
                </c:pt>
                <c:pt idx="13">
                  <c:v>43857</c:v>
                </c:pt>
                <c:pt idx="14">
                  <c:v>43883</c:v>
                </c:pt>
                <c:pt idx="15">
                  <c:v>43909</c:v>
                </c:pt>
                <c:pt idx="16">
                  <c:v>43929</c:v>
                </c:pt>
                <c:pt idx="17">
                  <c:v>43944</c:v>
                </c:pt>
                <c:pt idx="18">
                  <c:v>43961</c:v>
                </c:pt>
                <c:pt idx="19">
                  <c:v>43973</c:v>
                </c:pt>
                <c:pt idx="20">
                  <c:v>43991</c:v>
                </c:pt>
                <c:pt idx="21">
                  <c:v>44005</c:v>
                </c:pt>
              </c:numCache>
            </c:numRef>
          </c:xVal>
          <c:yVal>
            <c:numRef>
              <c:f>'all data'!$AA$32:$AA$53</c:f>
              <c:numCache>
                <c:formatCode>m/d/yyyy</c:formatCode>
                <c:ptCount val="22"/>
                <c:pt idx="0">
                  <c:v>43850</c:v>
                </c:pt>
                <c:pt idx="1">
                  <c:v>43862</c:v>
                </c:pt>
                <c:pt idx="2">
                  <c:v>43875</c:v>
                </c:pt>
                <c:pt idx="3">
                  <c:v>43889</c:v>
                </c:pt>
                <c:pt idx="4">
                  <c:v>43903</c:v>
                </c:pt>
                <c:pt idx="5">
                  <c:v>43917</c:v>
                </c:pt>
                <c:pt idx="6">
                  <c:v>43931</c:v>
                </c:pt>
                <c:pt idx="7">
                  <c:v>43942</c:v>
                </c:pt>
                <c:pt idx="8">
                  <c:v>43955</c:v>
                </c:pt>
                <c:pt idx="9">
                  <c:v>43966</c:v>
                </c:pt>
                <c:pt idx="10">
                  <c:v>43978</c:v>
                </c:pt>
                <c:pt idx="11">
                  <c:v>43993</c:v>
                </c:pt>
                <c:pt idx="12">
                  <c:v>44009</c:v>
                </c:pt>
                <c:pt idx="13">
                  <c:v>44024</c:v>
                </c:pt>
                <c:pt idx="14">
                  <c:v>44054</c:v>
                </c:pt>
                <c:pt idx="15">
                  <c:v>44080</c:v>
                </c:pt>
                <c:pt idx="16">
                  <c:v>44101</c:v>
                </c:pt>
                <c:pt idx="17">
                  <c:v>44117</c:v>
                </c:pt>
                <c:pt idx="18">
                  <c:v>44135</c:v>
                </c:pt>
                <c:pt idx="19">
                  <c:v>44148</c:v>
                </c:pt>
                <c:pt idx="20">
                  <c:v>44165</c:v>
                </c:pt>
                <c:pt idx="21">
                  <c:v>44178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94-463F-A726-24C36E82BA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885912"/>
        <c:axId val="519883288"/>
      </c:scatterChart>
      <c:valAx>
        <c:axId val="519885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Flowering date</a:t>
                </a:r>
              </a:p>
            </c:rich>
          </c:tx>
          <c:layout>
            <c:manualLayout>
              <c:xMode val="edge"/>
              <c:yMode val="edge"/>
              <c:x val="0.47101706036745411"/>
              <c:y val="0.91411393572045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883288"/>
        <c:crosses val="autoZero"/>
        <c:crossBetween val="midCat"/>
      </c:valAx>
      <c:valAx>
        <c:axId val="5198832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Harvest 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885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Diference days modeled - obs Arauca</a:t>
            </a:r>
          </a:p>
        </c:rich>
      </c:tx>
      <c:layout>
        <c:manualLayout>
          <c:xMode val="edge"/>
          <c:yMode val="edge"/>
          <c:x val="0.38431235431235433"/>
          <c:y val="2.97952107131378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290745017296866"/>
          <c:y val="0.15676005236449631"/>
          <c:w val="0.86117971119334469"/>
          <c:h val="0.696486217955485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'all data'!$C$32</c:f>
              <c:strCache>
                <c:ptCount val="1"/>
                <c:pt idx="0">
                  <c:v>12/07/2019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'all data'!$W$1</c:f>
              <c:strCache>
                <c:ptCount val="1"/>
                <c:pt idx="0">
                  <c:v>Diference days</c:v>
                </c:pt>
              </c:strCache>
            </c:strRef>
          </c:cat>
          <c:val>
            <c:numRef>
              <c:f>'all data'!$W$32</c:f>
              <c:numCache>
                <c:formatCode>0</c:formatCode>
                <c:ptCount val="1"/>
                <c:pt idx="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EB-467B-933B-2E5DF0928154}"/>
            </c:ext>
          </c:extLst>
        </c:ser>
        <c:ser>
          <c:idx val="1"/>
          <c:order val="1"/>
          <c:tx>
            <c:strRef>
              <c:f>'all data'!$C$33</c:f>
              <c:strCache>
                <c:ptCount val="1"/>
                <c:pt idx="0">
                  <c:v>26/07/2019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'all data'!$W$1</c:f>
              <c:strCache>
                <c:ptCount val="1"/>
                <c:pt idx="0">
                  <c:v>Diference days</c:v>
                </c:pt>
              </c:strCache>
            </c:strRef>
          </c:cat>
          <c:val>
            <c:numRef>
              <c:f>'all data'!$W$33</c:f>
              <c:numCache>
                <c:formatCode>0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EB-467B-933B-2E5DF0928154}"/>
            </c:ext>
          </c:extLst>
        </c:ser>
        <c:ser>
          <c:idx val="2"/>
          <c:order val="2"/>
          <c:tx>
            <c:strRef>
              <c:f>'all data'!$C$34</c:f>
              <c:strCache>
                <c:ptCount val="1"/>
                <c:pt idx="0">
                  <c:v>10/08/2019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'all data'!$W$1</c:f>
              <c:strCache>
                <c:ptCount val="1"/>
                <c:pt idx="0">
                  <c:v>Diference days</c:v>
                </c:pt>
              </c:strCache>
            </c:strRef>
          </c:cat>
          <c:val>
            <c:numRef>
              <c:f>'all data'!$W$34</c:f>
              <c:numCache>
                <c:formatCode>0</c:formatCode>
                <c:ptCount val="1"/>
                <c:pt idx="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DEB-467B-933B-2E5DF0928154}"/>
            </c:ext>
          </c:extLst>
        </c:ser>
        <c:ser>
          <c:idx val="3"/>
          <c:order val="3"/>
          <c:tx>
            <c:strRef>
              <c:f>'all data'!$C$35</c:f>
              <c:strCache>
                <c:ptCount val="1"/>
                <c:pt idx="0">
                  <c:v>28/08/2019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'all data'!$W$1</c:f>
              <c:strCache>
                <c:ptCount val="1"/>
                <c:pt idx="0">
                  <c:v>Diference days</c:v>
                </c:pt>
              </c:strCache>
            </c:strRef>
          </c:cat>
          <c:val>
            <c:numRef>
              <c:f>'all data'!$W$35</c:f>
              <c:numCache>
                <c:formatCode>0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DEB-467B-933B-2E5DF0928154}"/>
            </c:ext>
          </c:extLst>
        </c:ser>
        <c:ser>
          <c:idx val="4"/>
          <c:order val="4"/>
          <c:tx>
            <c:strRef>
              <c:f>'all data'!$C$36</c:f>
              <c:strCache>
                <c:ptCount val="1"/>
                <c:pt idx="0">
                  <c:v>12/09/2019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'all data'!$W$1</c:f>
              <c:strCache>
                <c:ptCount val="1"/>
                <c:pt idx="0">
                  <c:v>Diference days</c:v>
                </c:pt>
              </c:strCache>
            </c:strRef>
          </c:cat>
          <c:val>
            <c:numRef>
              <c:f>'all data'!$W$36</c:f>
              <c:numCache>
                <c:formatCode>0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DEB-467B-933B-2E5DF0928154}"/>
            </c:ext>
          </c:extLst>
        </c:ser>
        <c:ser>
          <c:idx val="5"/>
          <c:order val="5"/>
          <c:tx>
            <c:strRef>
              <c:f>'all data'!$C$37</c:f>
              <c:strCache>
                <c:ptCount val="1"/>
                <c:pt idx="0">
                  <c:v>27/09/2019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'all data'!$W$1</c:f>
              <c:strCache>
                <c:ptCount val="1"/>
                <c:pt idx="0">
                  <c:v>Diference days</c:v>
                </c:pt>
              </c:strCache>
            </c:strRef>
          </c:cat>
          <c:val>
            <c:numRef>
              <c:f>'all data'!$W$37</c:f>
              <c:numCache>
                <c:formatCode>0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DEB-467B-933B-2E5DF0928154}"/>
            </c:ext>
          </c:extLst>
        </c:ser>
        <c:ser>
          <c:idx val="6"/>
          <c:order val="6"/>
          <c:tx>
            <c:strRef>
              <c:f>'all data'!$C$38</c:f>
              <c:strCache>
                <c:ptCount val="1"/>
                <c:pt idx="0">
                  <c:v>15/10/2019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data'!$W$1</c:f>
              <c:strCache>
                <c:ptCount val="1"/>
                <c:pt idx="0">
                  <c:v>Diference days</c:v>
                </c:pt>
              </c:strCache>
            </c:strRef>
          </c:cat>
          <c:val>
            <c:numRef>
              <c:f>'all data'!$W$38</c:f>
              <c:numCache>
                <c:formatCode>0</c:formatCode>
                <c:ptCount val="1"/>
                <c:pt idx="0">
                  <c:v>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DEB-467B-933B-2E5DF0928154}"/>
            </c:ext>
          </c:extLst>
        </c:ser>
        <c:ser>
          <c:idx val="7"/>
          <c:order val="7"/>
          <c:tx>
            <c:strRef>
              <c:f>'all data'!$C$39</c:f>
              <c:strCache>
                <c:ptCount val="1"/>
                <c:pt idx="0">
                  <c:v>31/10/2019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data'!$W$1</c:f>
              <c:strCache>
                <c:ptCount val="1"/>
                <c:pt idx="0">
                  <c:v>Diference days</c:v>
                </c:pt>
              </c:strCache>
            </c:strRef>
          </c:cat>
          <c:val>
            <c:numRef>
              <c:f>'all data'!$W$39</c:f>
              <c:numCache>
                <c:formatCode>0</c:formatCode>
                <c:ptCount val="1"/>
                <c:pt idx="0">
                  <c:v>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DEB-467B-933B-2E5DF0928154}"/>
            </c:ext>
          </c:extLst>
        </c:ser>
        <c:ser>
          <c:idx val="8"/>
          <c:order val="8"/>
          <c:tx>
            <c:strRef>
              <c:f>'all data'!$C$40</c:f>
              <c:strCache>
                <c:ptCount val="1"/>
                <c:pt idx="0">
                  <c:v>14/11/2019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data'!$W$1</c:f>
              <c:strCache>
                <c:ptCount val="1"/>
                <c:pt idx="0">
                  <c:v>Diference days</c:v>
                </c:pt>
              </c:strCache>
            </c:strRef>
          </c:cat>
          <c:val>
            <c:numRef>
              <c:f>'all data'!$W$40</c:f>
              <c:numCache>
                <c:formatCode>0</c:formatCode>
                <c:ptCount val="1"/>
                <c:pt idx="0">
                  <c:v>-8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DEB-467B-933B-2E5DF0928154}"/>
            </c:ext>
          </c:extLst>
        </c:ser>
        <c:ser>
          <c:idx val="9"/>
          <c:order val="9"/>
          <c:tx>
            <c:strRef>
              <c:f>'all data'!$C$41</c:f>
              <c:strCache>
                <c:ptCount val="1"/>
                <c:pt idx="0">
                  <c:v>29/11/2019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data'!$W$1</c:f>
              <c:strCache>
                <c:ptCount val="1"/>
                <c:pt idx="0">
                  <c:v>Diference days</c:v>
                </c:pt>
              </c:strCache>
            </c:strRef>
          </c:cat>
          <c:val>
            <c:numRef>
              <c:f>'all data'!$W$41</c:f>
              <c:numCache>
                <c:formatCode>0</c:formatCode>
                <c:ptCount val="1"/>
                <c:pt idx="0">
                  <c:v>-12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DEB-467B-933B-2E5DF0928154}"/>
            </c:ext>
          </c:extLst>
        </c:ser>
        <c:ser>
          <c:idx val="10"/>
          <c:order val="10"/>
          <c:tx>
            <c:strRef>
              <c:f>'all data'!$C$42</c:f>
              <c:strCache>
                <c:ptCount val="1"/>
                <c:pt idx="0">
                  <c:v>13/12/2019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data'!$W$1</c:f>
              <c:strCache>
                <c:ptCount val="1"/>
                <c:pt idx="0">
                  <c:v>Diference days</c:v>
                </c:pt>
              </c:strCache>
            </c:strRef>
          </c:cat>
          <c:val>
            <c:numRef>
              <c:f>'all data'!$W$42</c:f>
              <c:numCache>
                <c:formatCode>0</c:formatCode>
                <c:ptCount val="1"/>
                <c:pt idx="0">
                  <c:v>-14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DEB-467B-933B-2E5DF0928154}"/>
            </c:ext>
          </c:extLst>
        </c:ser>
        <c:ser>
          <c:idx val="11"/>
          <c:order val="11"/>
          <c:tx>
            <c:strRef>
              <c:f>'all data'!$C$43</c:f>
              <c:strCache>
                <c:ptCount val="1"/>
                <c:pt idx="0">
                  <c:v>28/12/2019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data'!$W$1</c:f>
              <c:strCache>
                <c:ptCount val="1"/>
                <c:pt idx="0">
                  <c:v>Diference days</c:v>
                </c:pt>
              </c:strCache>
            </c:strRef>
          </c:cat>
          <c:val>
            <c:numRef>
              <c:f>'all data'!$W$43</c:f>
              <c:numCache>
                <c:formatCode>0</c:formatCode>
                <c:ptCount val="1"/>
                <c:pt idx="0">
                  <c:v>-14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DEB-467B-933B-2E5DF0928154}"/>
            </c:ext>
          </c:extLst>
        </c:ser>
        <c:ser>
          <c:idx val="12"/>
          <c:order val="12"/>
          <c:tx>
            <c:strRef>
              <c:f>'all data'!$C$44</c:f>
              <c:strCache>
                <c:ptCount val="1"/>
                <c:pt idx="0">
                  <c:v>13/01/2020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data'!$W$1</c:f>
              <c:strCache>
                <c:ptCount val="1"/>
                <c:pt idx="0">
                  <c:v>Diference days</c:v>
                </c:pt>
              </c:strCache>
            </c:strRef>
          </c:cat>
          <c:val>
            <c:numRef>
              <c:f>'all data'!$W$44</c:f>
              <c:numCache>
                <c:formatCode>0</c:formatCode>
                <c:ptCount val="1"/>
                <c:pt idx="0">
                  <c:v>-14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DEB-467B-933B-2E5DF0928154}"/>
            </c:ext>
          </c:extLst>
        </c:ser>
        <c:ser>
          <c:idx val="13"/>
          <c:order val="13"/>
          <c:tx>
            <c:strRef>
              <c:f>'all data'!$C$45</c:f>
              <c:strCache>
                <c:ptCount val="1"/>
                <c:pt idx="0">
                  <c:v>27/01/2020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data'!$W$1</c:f>
              <c:strCache>
                <c:ptCount val="1"/>
                <c:pt idx="0">
                  <c:v>Diference days</c:v>
                </c:pt>
              </c:strCache>
            </c:strRef>
          </c:cat>
          <c:val>
            <c:numRef>
              <c:f>'all data'!$W$45</c:f>
              <c:numCache>
                <c:formatCode>0</c:formatCode>
                <c:ptCount val="1"/>
                <c:pt idx="0">
                  <c:v>-13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7DEB-467B-933B-2E5DF0928154}"/>
            </c:ext>
          </c:extLst>
        </c:ser>
        <c:ser>
          <c:idx val="14"/>
          <c:order val="14"/>
          <c:tx>
            <c:strRef>
              <c:f>'all data'!$C$46</c:f>
              <c:strCache>
                <c:ptCount val="1"/>
                <c:pt idx="0">
                  <c:v>22/02/2020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data'!$W$1</c:f>
              <c:strCache>
                <c:ptCount val="1"/>
                <c:pt idx="0">
                  <c:v>Diference days</c:v>
                </c:pt>
              </c:strCache>
            </c:strRef>
          </c:cat>
          <c:val>
            <c:numRef>
              <c:f>'all data'!$W$46</c:f>
              <c:numCache>
                <c:formatCode>0</c:formatCode>
                <c:ptCount val="1"/>
                <c:pt idx="0">
                  <c:v>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7DEB-467B-933B-2E5DF0928154}"/>
            </c:ext>
          </c:extLst>
        </c:ser>
        <c:ser>
          <c:idx val="15"/>
          <c:order val="15"/>
          <c:tx>
            <c:strRef>
              <c:f>'all data'!$C$47</c:f>
              <c:strCache>
                <c:ptCount val="1"/>
                <c:pt idx="0">
                  <c:v>19/03/2020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data'!$W$1</c:f>
              <c:strCache>
                <c:ptCount val="1"/>
                <c:pt idx="0">
                  <c:v>Diference days</c:v>
                </c:pt>
              </c:strCache>
            </c:strRef>
          </c:cat>
          <c:val>
            <c:numRef>
              <c:f>'all data'!$W$47</c:f>
              <c:numCache>
                <c:formatCode>0</c:formatCode>
                <c:ptCount val="1"/>
                <c:pt idx="0">
                  <c:v>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7DEB-467B-933B-2E5DF0928154}"/>
            </c:ext>
          </c:extLst>
        </c:ser>
        <c:ser>
          <c:idx val="16"/>
          <c:order val="16"/>
          <c:tx>
            <c:strRef>
              <c:f>'all data'!$C$48</c:f>
              <c:strCache>
                <c:ptCount val="1"/>
                <c:pt idx="0">
                  <c:v>08/04/2020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data'!$W$1</c:f>
              <c:strCache>
                <c:ptCount val="1"/>
                <c:pt idx="0">
                  <c:v>Diference days</c:v>
                </c:pt>
              </c:strCache>
            </c:strRef>
          </c:cat>
          <c:val>
            <c:numRef>
              <c:f>'all data'!$W$48</c:f>
              <c:numCache>
                <c:formatCode>0</c:formatCode>
                <c:ptCount val="1"/>
                <c:pt idx="0">
                  <c:v>-8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7DEB-467B-933B-2E5DF0928154}"/>
            </c:ext>
          </c:extLst>
        </c:ser>
        <c:ser>
          <c:idx val="17"/>
          <c:order val="17"/>
          <c:tx>
            <c:strRef>
              <c:f>'all data'!$C$49</c:f>
              <c:strCache>
                <c:ptCount val="1"/>
                <c:pt idx="0">
                  <c:v>23/04/2020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data'!$W$1</c:f>
              <c:strCache>
                <c:ptCount val="1"/>
                <c:pt idx="0">
                  <c:v>Diference days</c:v>
                </c:pt>
              </c:strCache>
            </c:strRef>
          </c:cat>
          <c:val>
            <c:numRef>
              <c:f>'all data'!$W$49</c:f>
              <c:numCache>
                <c:formatCode>0</c:formatCode>
                <c:ptCount val="1"/>
                <c:pt idx="0">
                  <c:v>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7DEB-467B-933B-2E5DF0928154}"/>
            </c:ext>
          </c:extLst>
        </c:ser>
        <c:ser>
          <c:idx val="18"/>
          <c:order val="18"/>
          <c:tx>
            <c:strRef>
              <c:f>'all data'!$C$50</c:f>
              <c:strCache>
                <c:ptCount val="1"/>
                <c:pt idx="0">
                  <c:v>10/05/2020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data'!$W$1</c:f>
              <c:strCache>
                <c:ptCount val="1"/>
                <c:pt idx="0">
                  <c:v>Diference days</c:v>
                </c:pt>
              </c:strCache>
            </c:strRef>
          </c:cat>
          <c:val>
            <c:numRef>
              <c:f>'all data'!$W$50</c:f>
              <c:numCache>
                <c:formatCode>0</c:formatCode>
                <c:ptCount val="1"/>
                <c:pt idx="0">
                  <c:v>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7DEB-467B-933B-2E5DF0928154}"/>
            </c:ext>
          </c:extLst>
        </c:ser>
        <c:ser>
          <c:idx val="19"/>
          <c:order val="19"/>
          <c:tx>
            <c:strRef>
              <c:f>'all data'!$C$51</c:f>
              <c:strCache>
                <c:ptCount val="1"/>
                <c:pt idx="0">
                  <c:v>22/05/2020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data'!$W$1</c:f>
              <c:strCache>
                <c:ptCount val="1"/>
                <c:pt idx="0">
                  <c:v>Diference days</c:v>
                </c:pt>
              </c:strCache>
            </c:strRef>
          </c:cat>
          <c:val>
            <c:numRef>
              <c:f>'all data'!$W$51</c:f>
              <c:numCache>
                <c:formatCode>0</c:formatCode>
                <c:ptCount val="1"/>
                <c:pt idx="0">
                  <c:v>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7DEB-467B-933B-2E5DF0928154}"/>
            </c:ext>
          </c:extLst>
        </c:ser>
        <c:ser>
          <c:idx val="20"/>
          <c:order val="20"/>
          <c:tx>
            <c:strRef>
              <c:f>'all data'!$C$52</c:f>
              <c:strCache>
                <c:ptCount val="1"/>
                <c:pt idx="0">
                  <c:v>09/06/2020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data'!$W$1</c:f>
              <c:strCache>
                <c:ptCount val="1"/>
                <c:pt idx="0">
                  <c:v>Diference days</c:v>
                </c:pt>
              </c:strCache>
            </c:strRef>
          </c:cat>
          <c:val>
            <c:numRef>
              <c:f>'all data'!$W$52</c:f>
              <c:numCache>
                <c:formatCode>0</c:formatCode>
                <c:ptCount val="1"/>
                <c:pt idx="0">
                  <c:v>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7DEB-467B-933B-2E5DF0928154}"/>
            </c:ext>
          </c:extLst>
        </c:ser>
        <c:ser>
          <c:idx val="21"/>
          <c:order val="21"/>
          <c:tx>
            <c:strRef>
              <c:f>'all data'!$C$53</c:f>
              <c:strCache>
                <c:ptCount val="1"/>
                <c:pt idx="0">
                  <c:v>23/06/2020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data'!$W$1</c:f>
              <c:strCache>
                <c:ptCount val="1"/>
                <c:pt idx="0">
                  <c:v>Diference days</c:v>
                </c:pt>
              </c:strCache>
            </c:strRef>
          </c:cat>
          <c:val>
            <c:numRef>
              <c:f>'all data'!$W$53</c:f>
              <c:numCache>
                <c:formatCode>0</c:formatCode>
                <c:ptCount val="1"/>
                <c:pt idx="0">
                  <c:v>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7DEB-467B-933B-2E5DF09281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9532344"/>
        <c:axId val="519532672"/>
      </c:barChart>
      <c:catAx>
        <c:axId val="519532344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532672"/>
        <c:crosses val="autoZero"/>
        <c:auto val="1"/>
        <c:lblAlgn val="ctr"/>
        <c:lblOffset val="100"/>
        <c:noMultiLvlLbl val="0"/>
      </c:catAx>
      <c:valAx>
        <c:axId val="5195326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Days</a:t>
                </a:r>
                <a:r>
                  <a:rPr lang="en-GB" baseline="0"/>
                  <a:t> to harvest  respect 180 days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532344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8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Date of harvest cocoa real vs predicted </a:t>
            </a:r>
            <a:endParaRPr lang="en-GB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/>
                </a:solidFill>
              </a:defRPr>
            </a:pPr>
            <a:endParaRPr lang="en-GB"/>
          </a:p>
        </c:rich>
      </c:tx>
      <c:layout>
        <c:manualLayout>
          <c:xMode val="edge"/>
          <c:yMode val="edge"/>
          <c:x val="0.22935770254995497"/>
          <c:y val="1.0062889095076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8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424758144425032"/>
          <c:y val="0.16964710425179513"/>
          <c:w val="0.61901398349650494"/>
          <c:h val="0.6597414973209208"/>
        </c:manualLayout>
      </c:layout>
      <c:scatterChart>
        <c:scatterStyle val="lineMarker"/>
        <c:varyColors val="0"/>
        <c:ser>
          <c:idx val="0"/>
          <c:order val="0"/>
          <c:tx>
            <c:strRef>
              <c:f>'all data'!$H$1</c:f>
              <c:strCache>
                <c:ptCount val="1"/>
                <c:pt idx="0">
                  <c:v>dayscycleOBS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'all data'!$C$2:$C$23</c:f>
              <c:numCache>
                <c:formatCode>m/d/yyyy</c:formatCode>
                <c:ptCount val="22"/>
                <c:pt idx="0">
                  <c:v>43658</c:v>
                </c:pt>
                <c:pt idx="1">
                  <c:v>43672</c:v>
                </c:pt>
                <c:pt idx="2">
                  <c:v>43687</c:v>
                </c:pt>
                <c:pt idx="3">
                  <c:v>43705</c:v>
                </c:pt>
                <c:pt idx="4">
                  <c:v>43720</c:v>
                </c:pt>
                <c:pt idx="5">
                  <c:v>43735</c:v>
                </c:pt>
                <c:pt idx="6">
                  <c:v>43753</c:v>
                </c:pt>
                <c:pt idx="7">
                  <c:v>43769</c:v>
                </c:pt>
                <c:pt idx="8">
                  <c:v>43783</c:v>
                </c:pt>
                <c:pt idx="9">
                  <c:v>43798</c:v>
                </c:pt>
                <c:pt idx="10">
                  <c:v>43812</c:v>
                </c:pt>
                <c:pt idx="11">
                  <c:v>43827</c:v>
                </c:pt>
                <c:pt idx="12">
                  <c:v>43843</c:v>
                </c:pt>
                <c:pt idx="13">
                  <c:v>43857</c:v>
                </c:pt>
                <c:pt idx="14">
                  <c:v>43883</c:v>
                </c:pt>
                <c:pt idx="15">
                  <c:v>43909</c:v>
                </c:pt>
                <c:pt idx="16">
                  <c:v>43929</c:v>
                </c:pt>
                <c:pt idx="17">
                  <c:v>43944</c:v>
                </c:pt>
                <c:pt idx="18">
                  <c:v>43961</c:v>
                </c:pt>
                <c:pt idx="19">
                  <c:v>43973</c:v>
                </c:pt>
                <c:pt idx="20">
                  <c:v>43991</c:v>
                </c:pt>
                <c:pt idx="21">
                  <c:v>44005</c:v>
                </c:pt>
              </c:numCache>
            </c:numRef>
          </c:xVal>
          <c:yVal>
            <c:numRef>
              <c:f>'all data'!$H$2:$H$23</c:f>
              <c:numCache>
                <c:formatCode>General</c:formatCode>
                <c:ptCount val="22"/>
                <c:pt idx="0">
                  <c:v>180</c:v>
                </c:pt>
                <c:pt idx="1">
                  <c:v>180</c:v>
                </c:pt>
                <c:pt idx="2">
                  <c:v>180</c:v>
                </c:pt>
                <c:pt idx="3">
                  <c:v>180</c:v>
                </c:pt>
                <c:pt idx="4">
                  <c:v>180</c:v>
                </c:pt>
                <c:pt idx="5">
                  <c:v>180</c:v>
                </c:pt>
                <c:pt idx="6">
                  <c:v>180</c:v>
                </c:pt>
                <c:pt idx="7">
                  <c:v>180</c:v>
                </c:pt>
                <c:pt idx="8">
                  <c:v>180</c:v>
                </c:pt>
                <c:pt idx="9">
                  <c:v>180</c:v>
                </c:pt>
                <c:pt idx="10">
                  <c:v>180</c:v>
                </c:pt>
                <c:pt idx="11">
                  <c:v>180</c:v>
                </c:pt>
                <c:pt idx="12">
                  <c:v>180</c:v>
                </c:pt>
                <c:pt idx="13">
                  <c:v>180</c:v>
                </c:pt>
                <c:pt idx="14">
                  <c:v>180</c:v>
                </c:pt>
                <c:pt idx="15">
                  <c:v>180</c:v>
                </c:pt>
                <c:pt idx="16">
                  <c:v>180</c:v>
                </c:pt>
                <c:pt idx="17">
                  <c:v>180</c:v>
                </c:pt>
                <c:pt idx="18">
                  <c:v>180</c:v>
                </c:pt>
                <c:pt idx="19">
                  <c:v>180</c:v>
                </c:pt>
                <c:pt idx="20">
                  <c:v>180</c:v>
                </c:pt>
                <c:pt idx="21">
                  <c:v>180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47-4433-8FA0-4AD1AD0B5752}"/>
            </c:ext>
          </c:extLst>
        </c:ser>
        <c:ser>
          <c:idx val="1"/>
          <c:order val="1"/>
          <c:tx>
            <c:strRef>
              <c:f>'all data'!$X$1</c:f>
              <c:strCache>
                <c:ptCount val="1"/>
                <c:pt idx="0">
                  <c:v>dayscycleMODEL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'all data'!$C$76:$C$97</c:f>
              <c:numCache>
                <c:formatCode>m/d/yyyy</c:formatCode>
                <c:ptCount val="22"/>
                <c:pt idx="0">
                  <c:v>43658</c:v>
                </c:pt>
                <c:pt idx="1">
                  <c:v>43672</c:v>
                </c:pt>
                <c:pt idx="2">
                  <c:v>43687</c:v>
                </c:pt>
                <c:pt idx="3">
                  <c:v>43705</c:v>
                </c:pt>
                <c:pt idx="4">
                  <c:v>43720</c:v>
                </c:pt>
                <c:pt idx="5">
                  <c:v>43735</c:v>
                </c:pt>
                <c:pt idx="6">
                  <c:v>43753</c:v>
                </c:pt>
                <c:pt idx="7">
                  <c:v>43769</c:v>
                </c:pt>
                <c:pt idx="8">
                  <c:v>43783</c:v>
                </c:pt>
                <c:pt idx="9">
                  <c:v>43798</c:v>
                </c:pt>
                <c:pt idx="10">
                  <c:v>43812</c:v>
                </c:pt>
                <c:pt idx="11">
                  <c:v>43827</c:v>
                </c:pt>
                <c:pt idx="12">
                  <c:v>43843</c:v>
                </c:pt>
                <c:pt idx="13">
                  <c:v>43857</c:v>
                </c:pt>
                <c:pt idx="14">
                  <c:v>43883</c:v>
                </c:pt>
                <c:pt idx="15">
                  <c:v>43909</c:v>
                </c:pt>
                <c:pt idx="16">
                  <c:v>43929</c:v>
                </c:pt>
                <c:pt idx="17">
                  <c:v>43944</c:v>
                </c:pt>
                <c:pt idx="18">
                  <c:v>43961</c:v>
                </c:pt>
                <c:pt idx="19">
                  <c:v>43973</c:v>
                </c:pt>
                <c:pt idx="20">
                  <c:v>43991</c:v>
                </c:pt>
                <c:pt idx="21">
                  <c:v>44005</c:v>
                </c:pt>
              </c:numCache>
            </c:numRef>
          </c:xVal>
          <c:yVal>
            <c:numRef>
              <c:f>'all data'!$X$32:$X$53</c:f>
              <c:numCache>
                <c:formatCode>General</c:formatCode>
                <c:ptCount val="22"/>
                <c:pt idx="0">
                  <c:v>192</c:v>
                </c:pt>
                <c:pt idx="1">
                  <c:v>190</c:v>
                </c:pt>
                <c:pt idx="2">
                  <c:v>188</c:v>
                </c:pt>
                <c:pt idx="3">
                  <c:v>184</c:v>
                </c:pt>
                <c:pt idx="4">
                  <c:v>183</c:v>
                </c:pt>
                <c:pt idx="5" formatCode="0">
                  <c:v>182</c:v>
                </c:pt>
                <c:pt idx="6">
                  <c:v>178</c:v>
                </c:pt>
                <c:pt idx="7">
                  <c:v>174</c:v>
                </c:pt>
                <c:pt idx="8">
                  <c:v>172</c:v>
                </c:pt>
                <c:pt idx="9">
                  <c:v>168</c:v>
                </c:pt>
                <c:pt idx="10">
                  <c:v>166</c:v>
                </c:pt>
                <c:pt idx="11">
                  <c:v>166</c:v>
                </c:pt>
                <c:pt idx="12">
                  <c:v>166</c:v>
                </c:pt>
                <c:pt idx="13">
                  <c:v>167</c:v>
                </c:pt>
                <c:pt idx="14" formatCode="0">
                  <c:v>171</c:v>
                </c:pt>
                <c:pt idx="15">
                  <c:v>171</c:v>
                </c:pt>
                <c:pt idx="16">
                  <c:v>172</c:v>
                </c:pt>
                <c:pt idx="17">
                  <c:v>173</c:v>
                </c:pt>
                <c:pt idx="18">
                  <c:v>174</c:v>
                </c:pt>
                <c:pt idx="19">
                  <c:v>175</c:v>
                </c:pt>
                <c:pt idx="20">
                  <c:v>174</c:v>
                </c:pt>
                <c:pt idx="21">
                  <c:v>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747-4433-8FA0-4AD1AD0B57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6520232"/>
        <c:axId val="476521544"/>
      </c:scatterChart>
      <c:valAx>
        <c:axId val="476520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Flowering 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521544"/>
        <c:crosses val="autoZero"/>
        <c:crossBetween val="midCat"/>
      </c:valAx>
      <c:valAx>
        <c:axId val="4765215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Days</a:t>
                </a:r>
                <a:r>
                  <a:rPr lang="en-GB" baseline="0"/>
                  <a:t> after flowering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52023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4661931325097397"/>
          <c:y val="0.2209929298299689"/>
          <c:w val="0.25338068674902614"/>
          <c:h val="0.2467310134620269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Date of harvest cocoa real vs predicted </a:t>
            </a:r>
          </a:p>
        </c:rich>
      </c:tx>
      <c:layout>
        <c:manualLayout>
          <c:xMode val="edge"/>
          <c:yMode val="edge"/>
          <c:x val="0.22959119496855346"/>
          <c:y val="1.66666703120451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4868220467170421"/>
          <c:y val="0.11958335948892378"/>
          <c:w val="0.73402219658631462"/>
          <c:h val="0.55251076625130602"/>
        </c:manualLayout>
      </c:layout>
      <c:scatterChart>
        <c:scatterStyle val="lineMarker"/>
        <c:varyColors val="0"/>
        <c:ser>
          <c:idx val="0"/>
          <c:order val="0"/>
          <c:tx>
            <c:strRef>
              <c:f>'all data'!$D$1</c:f>
              <c:strCache>
                <c:ptCount val="1"/>
                <c:pt idx="0">
                  <c:v>dateharvestObs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'all data'!$C$2:$C$23</c:f>
              <c:numCache>
                <c:formatCode>m/d/yyyy</c:formatCode>
                <c:ptCount val="22"/>
                <c:pt idx="0">
                  <c:v>43658</c:v>
                </c:pt>
                <c:pt idx="1">
                  <c:v>43672</c:v>
                </c:pt>
                <c:pt idx="2">
                  <c:v>43687</c:v>
                </c:pt>
                <c:pt idx="3">
                  <c:v>43705</c:v>
                </c:pt>
                <c:pt idx="4">
                  <c:v>43720</c:v>
                </c:pt>
                <c:pt idx="5">
                  <c:v>43735</c:v>
                </c:pt>
                <c:pt idx="6">
                  <c:v>43753</c:v>
                </c:pt>
                <c:pt idx="7">
                  <c:v>43769</c:v>
                </c:pt>
                <c:pt idx="8">
                  <c:v>43783</c:v>
                </c:pt>
                <c:pt idx="9">
                  <c:v>43798</c:v>
                </c:pt>
                <c:pt idx="10">
                  <c:v>43812</c:v>
                </c:pt>
                <c:pt idx="11">
                  <c:v>43827</c:v>
                </c:pt>
                <c:pt idx="12">
                  <c:v>43843</c:v>
                </c:pt>
                <c:pt idx="13">
                  <c:v>43857</c:v>
                </c:pt>
                <c:pt idx="14">
                  <c:v>43883</c:v>
                </c:pt>
                <c:pt idx="15">
                  <c:v>43909</c:v>
                </c:pt>
                <c:pt idx="16">
                  <c:v>43929</c:v>
                </c:pt>
                <c:pt idx="17">
                  <c:v>43944</c:v>
                </c:pt>
                <c:pt idx="18">
                  <c:v>43961</c:v>
                </c:pt>
                <c:pt idx="19">
                  <c:v>43973</c:v>
                </c:pt>
                <c:pt idx="20">
                  <c:v>43991</c:v>
                </c:pt>
                <c:pt idx="21">
                  <c:v>44005</c:v>
                </c:pt>
              </c:numCache>
            </c:numRef>
          </c:xVal>
          <c:yVal>
            <c:numRef>
              <c:f>'all data'!$D$2:$D$23</c:f>
              <c:numCache>
                <c:formatCode>m/d/yyyy</c:formatCode>
                <c:ptCount val="22"/>
                <c:pt idx="0">
                  <c:v>43838</c:v>
                </c:pt>
                <c:pt idx="1">
                  <c:v>43852</c:v>
                </c:pt>
                <c:pt idx="2">
                  <c:v>43867</c:v>
                </c:pt>
                <c:pt idx="3">
                  <c:v>43885</c:v>
                </c:pt>
                <c:pt idx="4">
                  <c:v>43900</c:v>
                </c:pt>
                <c:pt idx="5">
                  <c:v>43915</c:v>
                </c:pt>
                <c:pt idx="6">
                  <c:v>43933</c:v>
                </c:pt>
                <c:pt idx="7">
                  <c:v>43949</c:v>
                </c:pt>
                <c:pt idx="8">
                  <c:v>43963</c:v>
                </c:pt>
                <c:pt idx="9">
                  <c:v>43978</c:v>
                </c:pt>
                <c:pt idx="10">
                  <c:v>43992</c:v>
                </c:pt>
                <c:pt idx="11">
                  <c:v>44007</c:v>
                </c:pt>
                <c:pt idx="12">
                  <c:v>44023</c:v>
                </c:pt>
                <c:pt idx="13">
                  <c:v>44037</c:v>
                </c:pt>
                <c:pt idx="14">
                  <c:v>44063</c:v>
                </c:pt>
                <c:pt idx="15">
                  <c:v>44089</c:v>
                </c:pt>
                <c:pt idx="16">
                  <c:v>44109</c:v>
                </c:pt>
                <c:pt idx="17">
                  <c:v>44124</c:v>
                </c:pt>
                <c:pt idx="18">
                  <c:v>44141</c:v>
                </c:pt>
                <c:pt idx="19">
                  <c:v>44153</c:v>
                </c:pt>
                <c:pt idx="20">
                  <c:v>44171</c:v>
                </c:pt>
                <c:pt idx="21">
                  <c:v>44185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38-403E-B77D-7F1C24F591C5}"/>
            </c:ext>
          </c:extLst>
        </c:ser>
        <c:ser>
          <c:idx val="1"/>
          <c:order val="1"/>
          <c:tx>
            <c:strRef>
              <c:f>'all data'!$AA$1</c:f>
              <c:strCache>
                <c:ptCount val="1"/>
                <c:pt idx="0">
                  <c:v>MaturityDayModel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'all data'!$C$2:$C$23</c:f>
              <c:numCache>
                <c:formatCode>m/d/yyyy</c:formatCode>
                <c:ptCount val="22"/>
                <c:pt idx="0">
                  <c:v>43658</c:v>
                </c:pt>
                <c:pt idx="1">
                  <c:v>43672</c:v>
                </c:pt>
                <c:pt idx="2">
                  <c:v>43687</c:v>
                </c:pt>
                <c:pt idx="3">
                  <c:v>43705</c:v>
                </c:pt>
                <c:pt idx="4">
                  <c:v>43720</c:v>
                </c:pt>
                <c:pt idx="5">
                  <c:v>43735</c:v>
                </c:pt>
                <c:pt idx="6">
                  <c:v>43753</c:v>
                </c:pt>
                <c:pt idx="7">
                  <c:v>43769</c:v>
                </c:pt>
                <c:pt idx="8">
                  <c:v>43783</c:v>
                </c:pt>
                <c:pt idx="9">
                  <c:v>43798</c:v>
                </c:pt>
                <c:pt idx="10">
                  <c:v>43812</c:v>
                </c:pt>
                <c:pt idx="11">
                  <c:v>43827</c:v>
                </c:pt>
                <c:pt idx="12">
                  <c:v>43843</c:v>
                </c:pt>
                <c:pt idx="13">
                  <c:v>43857</c:v>
                </c:pt>
                <c:pt idx="14">
                  <c:v>43883</c:v>
                </c:pt>
                <c:pt idx="15">
                  <c:v>43909</c:v>
                </c:pt>
                <c:pt idx="16">
                  <c:v>43929</c:v>
                </c:pt>
                <c:pt idx="17">
                  <c:v>43944</c:v>
                </c:pt>
                <c:pt idx="18">
                  <c:v>43961</c:v>
                </c:pt>
                <c:pt idx="19">
                  <c:v>43973</c:v>
                </c:pt>
                <c:pt idx="20">
                  <c:v>43991</c:v>
                </c:pt>
                <c:pt idx="21">
                  <c:v>44005</c:v>
                </c:pt>
              </c:numCache>
            </c:numRef>
          </c:xVal>
          <c:yVal>
            <c:numRef>
              <c:f>'all data'!$AA$32:$AA$53</c:f>
              <c:numCache>
                <c:formatCode>m/d/yyyy</c:formatCode>
                <c:ptCount val="22"/>
                <c:pt idx="0">
                  <c:v>43850</c:v>
                </c:pt>
                <c:pt idx="1">
                  <c:v>43862</c:v>
                </c:pt>
                <c:pt idx="2">
                  <c:v>43875</c:v>
                </c:pt>
                <c:pt idx="3">
                  <c:v>43889</c:v>
                </c:pt>
                <c:pt idx="4">
                  <c:v>43903</c:v>
                </c:pt>
                <c:pt idx="5">
                  <c:v>43917</c:v>
                </c:pt>
                <c:pt idx="6">
                  <c:v>43931</c:v>
                </c:pt>
                <c:pt idx="7">
                  <c:v>43942</c:v>
                </c:pt>
                <c:pt idx="8">
                  <c:v>43955</c:v>
                </c:pt>
                <c:pt idx="9">
                  <c:v>43966</c:v>
                </c:pt>
                <c:pt idx="10">
                  <c:v>43978</c:v>
                </c:pt>
                <c:pt idx="11">
                  <c:v>43993</c:v>
                </c:pt>
                <c:pt idx="12">
                  <c:v>44009</c:v>
                </c:pt>
                <c:pt idx="13">
                  <c:v>44024</c:v>
                </c:pt>
                <c:pt idx="14">
                  <c:v>44054</c:v>
                </c:pt>
                <c:pt idx="15">
                  <c:v>44080</c:v>
                </c:pt>
                <c:pt idx="16">
                  <c:v>44101</c:v>
                </c:pt>
                <c:pt idx="17">
                  <c:v>44117</c:v>
                </c:pt>
                <c:pt idx="18">
                  <c:v>44135</c:v>
                </c:pt>
                <c:pt idx="19">
                  <c:v>44148</c:v>
                </c:pt>
                <c:pt idx="20">
                  <c:v>44165</c:v>
                </c:pt>
                <c:pt idx="21">
                  <c:v>44178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D38-403E-B77D-7F1C24F591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885912"/>
        <c:axId val="519883288"/>
      </c:scatterChart>
      <c:valAx>
        <c:axId val="519885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Flowering date</a:t>
                </a:r>
              </a:p>
            </c:rich>
          </c:tx>
          <c:layout>
            <c:manualLayout>
              <c:xMode val="edge"/>
              <c:yMode val="edge"/>
              <c:x val="0.47101706036745411"/>
              <c:y val="0.91411393572045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883288"/>
        <c:crosses val="autoZero"/>
        <c:crossBetween val="midCat"/>
      </c:valAx>
      <c:valAx>
        <c:axId val="5198832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Harvest 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885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Date of harvest cocoa real vs predicted Santander</a:t>
            </a:r>
          </a:p>
        </c:rich>
      </c:tx>
      <c:layout>
        <c:manualLayout>
          <c:xMode val="edge"/>
          <c:yMode val="edge"/>
          <c:x val="0.22959119496855346"/>
          <c:y val="1.66666703120451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4868220467170421"/>
          <c:y val="0.11958335948892378"/>
          <c:w val="0.73402219658631462"/>
          <c:h val="0.55251076625130602"/>
        </c:manualLayout>
      </c:layout>
      <c:scatterChart>
        <c:scatterStyle val="lineMarker"/>
        <c:varyColors val="0"/>
        <c:ser>
          <c:idx val="0"/>
          <c:order val="0"/>
          <c:tx>
            <c:strRef>
              <c:f>'all data'!$D$1</c:f>
              <c:strCache>
                <c:ptCount val="1"/>
                <c:pt idx="0">
                  <c:v>dateharvestObs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'all data'!$C$2:$C$23</c:f>
              <c:numCache>
                <c:formatCode>m/d/yyyy</c:formatCode>
                <c:ptCount val="22"/>
                <c:pt idx="0">
                  <c:v>43658</c:v>
                </c:pt>
                <c:pt idx="1">
                  <c:v>43672</c:v>
                </c:pt>
                <c:pt idx="2">
                  <c:v>43687</c:v>
                </c:pt>
                <c:pt idx="3">
                  <c:v>43705</c:v>
                </c:pt>
                <c:pt idx="4">
                  <c:v>43720</c:v>
                </c:pt>
                <c:pt idx="5">
                  <c:v>43735</c:v>
                </c:pt>
                <c:pt idx="6">
                  <c:v>43753</c:v>
                </c:pt>
                <c:pt idx="7">
                  <c:v>43769</c:v>
                </c:pt>
                <c:pt idx="8">
                  <c:v>43783</c:v>
                </c:pt>
                <c:pt idx="9">
                  <c:v>43798</c:v>
                </c:pt>
                <c:pt idx="10">
                  <c:v>43812</c:v>
                </c:pt>
                <c:pt idx="11">
                  <c:v>43827</c:v>
                </c:pt>
                <c:pt idx="12">
                  <c:v>43843</c:v>
                </c:pt>
                <c:pt idx="13">
                  <c:v>43857</c:v>
                </c:pt>
                <c:pt idx="14">
                  <c:v>43883</c:v>
                </c:pt>
                <c:pt idx="15">
                  <c:v>43909</c:v>
                </c:pt>
                <c:pt idx="16">
                  <c:v>43929</c:v>
                </c:pt>
                <c:pt idx="17">
                  <c:v>43944</c:v>
                </c:pt>
                <c:pt idx="18">
                  <c:v>43961</c:v>
                </c:pt>
                <c:pt idx="19">
                  <c:v>43973</c:v>
                </c:pt>
                <c:pt idx="20">
                  <c:v>43991</c:v>
                </c:pt>
                <c:pt idx="21">
                  <c:v>44005</c:v>
                </c:pt>
              </c:numCache>
            </c:numRef>
          </c:xVal>
          <c:yVal>
            <c:numRef>
              <c:f>'all data'!$D$2:$D$23</c:f>
              <c:numCache>
                <c:formatCode>m/d/yyyy</c:formatCode>
                <c:ptCount val="22"/>
                <c:pt idx="0">
                  <c:v>43838</c:v>
                </c:pt>
                <c:pt idx="1">
                  <c:v>43852</c:v>
                </c:pt>
                <c:pt idx="2">
                  <c:v>43867</c:v>
                </c:pt>
                <c:pt idx="3">
                  <c:v>43885</c:v>
                </c:pt>
                <c:pt idx="4">
                  <c:v>43900</c:v>
                </c:pt>
                <c:pt idx="5">
                  <c:v>43915</c:v>
                </c:pt>
                <c:pt idx="6">
                  <c:v>43933</c:v>
                </c:pt>
                <c:pt idx="7">
                  <c:v>43949</c:v>
                </c:pt>
                <c:pt idx="8">
                  <c:v>43963</c:v>
                </c:pt>
                <c:pt idx="9">
                  <c:v>43978</c:v>
                </c:pt>
                <c:pt idx="10">
                  <c:v>43992</c:v>
                </c:pt>
                <c:pt idx="11">
                  <c:v>44007</c:v>
                </c:pt>
                <c:pt idx="12">
                  <c:v>44023</c:v>
                </c:pt>
                <c:pt idx="13">
                  <c:v>44037</c:v>
                </c:pt>
                <c:pt idx="14">
                  <c:v>44063</c:v>
                </c:pt>
                <c:pt idx="15">
                  <c:v>44089</c:v>
                </c:pt>
                <c:pt idx="16">
                  <c:v>44109</c:v>
                </c:pt>
                <c:pt idx="17">
                  <c:v>44124</c:v>
                </c:pt>
                <c:pt idx="18">
                  <c:v>44141</c:v>
                </c:pt>
                <c:pt idx="19">
                  <c:v>44153</c:v>
                </c:pt>
                <c:pt idx="20">
                  <c:v>44171</c:v>
                </c:pt>
                <c:pt idx="21">
                  <c:v>44185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11-4C44-9470-79B99CFD6980}"/>
            </c:ext>
          </c:extLst>
        </c:ser>
        <c:ser>
          <c:idx val="1"/>
          <c:order val="1"/>
          <c:tx>
            <c:strRef>
              <c:f>'all data'!$AA$1</c:f>
              <c:strCache>
                <c:ptCount val="1"/>
                <c:pt idx="0">
                  <c:v>MaturityDayModel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'all data'!$C$2:$C$23</c:f>
              <c:numCache>
                <c:formatCode>m/d/yyyy</c:formatCode>
                <c:ptCount val="22"/>
                <c:pt idx="0">
                  <c:v>43658</c:v>
                </c:pt>
                <c:pt idx="1">
                  <c:v>43672</c:v>
                </c:pt>
                <c:pt idx="2">
                  <c:v>43687</c:v>
                </c:pt>
                <c:pt idx="3">
                  <c:v>43705</c:v>
                </c:pt>
                <c:pt idx="4">
                  <c:v>43720</c:v>
                </c:pt>
                <c:pt idx="5">
                  <c:v>43735</c:v>
                </c:pt>
                <c:pt idx="6">
                  <c:v>43753</c:v>
                </c:pt>
                <c:pt idx="7">
                  <c:v>43769</c:v>
                </c:pt>
                <c:pt idx="8">
                  <c:v>43783</c:v>
                </c:pt>
                <c:pt idx="9">
                  <c:v>43798</c:v>
                </c:pt>
                <c:pt idx="10">
                  <c:v>43812</c:v>
                </c:pt>
                <c:pt idx="11">
                  <c:v>43827</c:v>
                </c:pt>
                <c:pt idx="12">
                  <c:v>43843</c:v>
                </c:pt>
                <c:pt idx="13">
                  <c:v>43857</c:v>
                </c:pt>
                <c:pt idx="14">
                  <c:v>43883</c:v>
                </c:pt>
                <c:pt idx="15">
                  <c:v>43909</c:v>
                </c:pt>
                <c:pt idx="16">
                  <c:v>43929</c:v>
                </c:pt>
                <c:pt idx="17">
                  <c:v>43944</c:v>
                </c:pt>
                <c:pt idx="18">
                  <c:v>43961</c:v>
                </c:pt>
                <c:pt idx="19">
                  <c:v>43973</c:v>
                </c:pt>
                <c:pt idx="20">
                  <c:v>43991</c:v>
                </c:pt>
                <c:pt idx="21">
                  <c:v>44005</c:v>
                </c:pt>
              </c:numCache>
            </c:numRef>
          </c:xVal>
          <c:yVal>
            <c:numRef>
              <c:f>'all data'!$AA$2:$AA$23</c:f>
              <c:numCache>
                <c:formatCode>m/d/yyyy</c:formatCode>
                <c:ptCount val="22"/>
                <c:pt idx="0">
                  <c:v>43976</c:v>
                </c:pt>
                <c:pt idx="1">
                  <c:v>43854</c:v>
                </c:pt>
                <c:pt idx="2">
                  <c:v>43927</c:v>
                </c:pt>
                <c:pt idx="3">
                  <c:v>43886</c:v>
                </c:pt>
                <c:pt idx="4">
                  <c:v>43978</c:v>
                </c:pt>
                <c:pt idx="5">
                  <c:v>43917</c:v>
                </c:pt>
                <c:pt idx="6">
                  <c:v>43933</c:v>
                </c:pt>
                <c:pt idx="7">
                  <c:v>43947</c:v>
                </c:pt>
                <c:pt idx="8">
                  <c:v>43958</c:v>
                </c:pt>
                <c:pt idx="9">
                  <c:v>43970</c:v>
                </c:pt>
                <c:pt idx="10">
                  <c:v>43981</c:v>
                </c:pt>
                <c:pt idx="11">
                  <c:v>43996</c:v>
                </c:pt>
                <c:pt idx="12">
                  <c:v>44010</c:v>
                </c:pt>
                <c:pt idx="13">
                  <c:v>44023</c:v>
                </c:pt>
                <c:pt idx="14">
                  <c:v>44049</c:v>
                </c:pt>
                <c:pt idx="15">
                  <c:v>44074</c:v>
                </c:pt>
                <c:pt idx="16">
                  <c:v>44095</c:v>
                </c:pt>
                <c:pt idx="17">
                  <c:v>44109</c:v>
                </c:pt>
                <c:pt idx="18">
                  <c:v>44127</c:v>
                </c:pt>
                <c:pt idx="19">
                  <c:v>44140</c:v>
                </c:pt>
                <c:pt idx="20">
                  <c:v>44160</c:v>
                </c:pt>
                <c:pt idx="21">
                  <c:v>44174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11-4C44-9470-79B99CFD69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885912"/>
        <c:axId val="519883288"/>
      </c:scatterChart>
      <c:valAx>
        <c:axId val="519885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Flowering date</a:t>
                </a:r>
              </a:p>
            </c:rich>
          </c:tx>
          <c:layout>
            <c:manualLayout>
              <c:xMode val="edge"/>
              <c:yMode val="edge"/>
              <c:x val="0.47101706036745411"/>
              <c:y val="0.91411393572045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883288"/>
        <c:crosses val="autoZero"/>
        <c:crossBetween val="midCat"/>
      </c:valAx>
      <c:valAx>
        <c:axId val="5198832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Harvest 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885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8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Date of harvest cocoa real vs predicted Santander</a:t>
            </a:r>
            <a:endParaRPr lang="en-GB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/>
                </a:solidFill>
              </a:defRPr>
            </a:pPr>
            <a:endParaRPr lang="en-GB"/>
          </a:p>
        </c:rich>
      </c:tx>
      <c:layout>
        <c:manualLayout>
          <c:xMode val="edge"/>
          <c:yMode val="edge"/>
          <c:x val="0.22935770254995497"/>
          <c:y val="1.0062889095076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8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424758144425032"/>
          <c:y val="0.16964710425179513"/>
          <c:w val="0.61901398349650494"/>
          <c:h val="0.6597414973209208"/>
        </c:manualLayout>
      </c:layout>
      <c:scatterChart>
        <c:scatterStyle val="lineMarker"/>
        <c:varyColors val="0"/>
        <c:ser>
          <c:idx val="0"/>
          <c:order val="0"/>
          <c:tx>
            <c:strRef>
              <c:f>'all data'!$H$1</c:f>
              <c:strCache>
                <c:ptCount val="1"/>
                <c:pt idx="0">
                  <c:v>dayscycleOBS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'all data'!$C$2:$C$23</c:f>
              <c:numCache>
                <c:formatCode>m/d/yyyy</c:formatCode>
                <c:ptCount val="22"/>
                <c:pt idx="0">
                  <c:v>43658</c:v>
                </c:pt>
                <c:pt idx="1">
                  <c:v>43672</c:v>
                </c:pt>
                <c:pt idx="2">
                  <c:v>43687</c:v>
                </c:pt>
                <c:pt idx="3">
                  <c:v>43705</c:v>
                </c:pt>
                <c:pt idx="4">
                  <c:v>43720</c:v>
                </c:pt>
                <c:pt idx="5">
                  <c:v>43735</c:v>
                </c:pt>
                <c:pt idx="6">
                  <c:v>43753</c:v>
                </c:pt>
                <c:pt idx="7">
                  <c:v>43769</c:v>
                </c:pt>
                <c:pt idx="8">
                  <c:v>43783</c:v>
                </c:pt>
                <c:pt idx="9">
                  <c:v>43798</c:v>
                </c:pt>
                <c:pt idx="10">
                  <c:v>43812</c:v>
                </c:pt>
                <c:pt idx="11">
                  <c:v>43827</c:v>
                </c:pt>
                <c:pt idx="12">
                  <c:v>43843</c:v>
                </c:pt>
                <c:pt idx="13">
                  <c:v>43857</c:v>
                </c:pt>
                <c:pt idx="14">
                  <c:v>43883</c:v>
                </c:pt>
                <c:pt idx="15">
                  <c:v>43909</c:v>
                </c:pt>
                <c:pt idx="16">
                  <c:v>43929</c:v>
                </c:pt>
                <c:pt idx="17">
                  <c:v>43944</c:v>
                </c:pt>
                <c:pt idx="18">
                  <c:v>43961</c:v>
                </c:pt>
                <c:pt idx="19">
                  <c:v>43973</c:v>
                </c:pt>
                <c:pt idx="20">
                  <c:v>43991</c:v>
                </c:pt>
                <c:pt idx="21">
                  <c:v>44005</c:v>
                </c:pt>
              </c:numCache>
            </c:numRef>
          </c:xVal>
          <c:yVal>
            <c:numRef>
              <c:f>'all data'!$H$2:$H$23</c:f>
              <c:numCache>
                <c:formatCode>General</c:formatCode>
                <c:ptCount val="22"/>
                <c:pt idx="0">
                  <c:v>180</c:v>
                </c:pt>
                <c:pt idx="1">
                  <c:v>180</c:v>
                </c:pt>
                <c:pt idx="2">
                  <c:v>180</c:v>
                </c:pt>
                <c:pt idx="3">
                  <c:v>180</c:v>
                </c:pt>
                <c:pt idx="4">
                  <c:v>180</c:v>
                </c:pt>
                <c:pt idx="5">
                  <c:v>180</c:v>
                </c:pt>
                <c:pt idx="6">
                  <c:v>180</c:v>
                </c:pt>
                <c:pt idx="7">
                  <c:v>180</c:v>
                </c:pt>
                <c:pt idx="8">
                  <c:v>180</c:v>
                </c:pt>
                <c:pt idx="9">
                  <c:v>180</c:v>
                </c:pt>
                <c:pt idx="10">
                  <c:v>180</c:v>
                </c:pt>
                <c:pt idx="11">
                  <c:v>180</c:v>
                </c:pt>
                <c:pt idx="12">
                  <c:v>180</c:v>
                </c:pt>
                <c:pt idx="13">
                  <c:v>180</c:v>
                </c:pt>
                <c:pt idx="14">
                  <c:v>180</c:v>
                </c:pt>
                <c:pt idx="15">
                  <c:v>180</c:v>
                </c:pt>
                <c:pt idx="16">
                  <c:v>180</c:v>
                </c:pt>
                <c:pt idx="17">
                  <c:v>180</c:v>
                </c:pt>
                <c:pt idx="18">
                  <c:v>180</c:v>
                </c:pt>
                <c:pt idx="19">
                  <c:v>180</c:v>
                </c:pt>
                <c:pt idx="20">
                  <c:v>180</c:v>
                </c:pt>
                <c:pt idx="21">
                  <c:v>180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66-40DE-9122-5F2895CB7230}"/>
            </c:ext>
          </c:extLst>
        </c:ser>
        <c:ser>
          <c:idx val="1"/>
          <c:order val="1"/>
          <c:tx>
            <c:strRef>
              <c:f>'all data'!$X$1</c:f>
              <c:strCache>
                <c:ptCount val="1"/>
                <c:pt idx="0">
                  <c:v>dayscycleMODEL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'all data'!$C$2:$C$23</c:f>
              <c:numCache>
                <c:formatCode>m/d/yyyy</c:formatCode>
                <c:ptCount val="22"/>
                <c:pt idx="0">
                  <c:v>43658</c:v>
                </c:pt>
                <c:pt idx="1">
                  <c:v>43672</c:v>
                </c:pt>
                <c:pt idx="2">
                  <c:v>43687</c:v>
                </c:pt>
                <c:pt idx="3">
                  <c:v>43705</c:v>
                </c:pt>
                <c:pt idx="4">
                  <c:v>43720</c:v>
                </c:pt>
                <c:pt idx="5">
                  <c:v>43735</c:v>
                </c:pt>
                <c:pt idx="6">
                  <c:v>43753</c:v>
                </c:pt>
                <c:pt idx="7">
                  <c:v>43769</c:v>
                </c:pt>
                <c:pt idx="8">
                  <c:v>43783</c:v>
                </c:pt>
                <c:pt idx="9">
                  <c:v>43798</c:v>
                </c:pt>
                <c:pt idx="10">
                  <c:v>43812</c:v>
                </c:pt>
                <c:pt idx="11">
                  <c:v>43827</c:v>
                </c:pt>
                <c:pt idx="12">
                  <c:v>43843</c:v>
                </c:pt>
                <c:pt idx="13">
                  <c:v>43857</c:v>
                </c:pt>
                <c:pt idx="14">
                  <c:v>43883</c:v>
                </c:pt>
                <c:pt idx="15">
                  <c:v>43909</c:v>
                </c:pt>
                <c:pt idx="16">
                  <c:v>43929</c:v>
                </c:pt>
                <c:pt idx="17">
                  <c:v>43944</c:v>
                </c:pt>
                <c:pt idx="18">
                  <c:v>43961</c:v>
                </c:pt>
                <c:pt idx="19">
                  <c:v>43973</c:v>
                </c:pt>
                <c:pt idx="20">
                  <c:v>43991</c:v>
                </c:pt>
                <c:pt idx="21">
                  <c:v>44005</c:v>
                </c:pt>
              </c:numCache>
            </c:numRef>
          </c:xVal>
          <c:yVal>
            <c:numRef>
              <c:f>'all data'!$X$2:$X$23</c:f>
              <c:numCache>
                <c:formatCode>0</c:formatCode>
                <c:ptCount val="22"/>
                <c:pt idx="0">
                  <c:v>170</c:v>
                </c:pt>
                <c:pt idx="1">
                  <c:v>182</c:v>
                </c:pt>
                <c:pt idx="2">
                  <c:v>181</c:v>
                </c:pt>
                <c:pt idx="3">
                  <c:v>181</c:v>
                </c:pt>
                <c:pt idx="4">
                  <c:v>170</c:v>
                </c:pt>
                <c:pt idx="5">
                  <c:v>182</c:v>
                </c:pt>
                <c:pt idx="6">
                  <c:v>180</c:v>
                </c:pt>
                <c:pt idx="7">
                  <c:v>178</c:v>
                </c:pt>
                <c:pt idx="8">
                  <c:v>175</c:v>
                </c:pt>
                <c:pt idx="9">
                  <c:v>172</c:v>
                </c:pt>
                <c:pt idx="10">
                  <c:v>169</c:v>
                </c:pt>
                <c:pt idx="11">
                  <c:v>169</c:v>
                </c:pt>
                <c:pt idx="12">
                  <c:v>167</c:v>
                </c:pt>
                <c:pt idx="13">
                  <c:v>166</c:v>
                </c:pt>
                <c:pt idx="14">
                  <c:v>166</c:v>
                </c:pt>
                <c:pt idx="15">
                  <c:v>165</c:v>
                </c:pt>
                <c:pt idx="16" formatCode="General">
                  <c:v>166</c:v>
                </c:pt>
                <c:pt idx="17">
                  <c:v>165</c:v>
                </c:pt>
                <c:pt idx="18" formatCode="General">
                  <c:v>166</c:v>
                </c:pt>
                <c:pt idx="19" formatCode="General">
                  <c:v>167</c:v>
                </c:pt>
                <c:pt idx="20" formatCode="General">
                  <c:v>169</c:v>
                </c:pt>
                <c:pt idx="21" formatCode="General">
                  <c:v>169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66-40DE-9122-5F2895CB72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6520232"/>
        <c:axId val="476521544"/>
      </c:scatterChart>
      <c:valAx>
        <c:axId val="476520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Flowering 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521544"/>
        <c:crosses val="autoZero"/>
        <c:crossBetween val="midCat"/>
      </c:valAx>
      <c:valAx>
        <c:axId val="4765215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Days</a:t>
                </a:r>
                <a:r>
                  <a:rPr lang="en-GB" baseline="0"/>
                  <a:t> after flowering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52023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4661931325097397"/>
          <c:y val="0.2209929298299689"/>
          <c:w val="0.25338068674902614"/>
          <c:h val="0.2467310134620269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Santander Diference days modeled - obs</a:t>
            </a:r>
          </a:p>
        </c:rich>
      </c:tx>
      <c:layout>
        <c:manualLayout>
          <c:xMode val="edge"/>
          <c:yMode val="edge"/>
          <c:x val="0.28715609639704126"/>
          <c:y val="4.14231973811830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'all data'!$C$2</c:f>
              <c:strCache>
                <c:ptCount val="1"/>
                <c:pt idx="0">
                  <c:v>12/07/2019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'all data'!$W$1</c:f>
              <c:strCache>
                <c:ptCount val="1"/>
                <c:pt idx="0">
                  <c:v>Diference days</c:v>
                </c:pt>
              </c:strCache>
            </c:strRef>
          </c:cat>
          <c:val>
            <c:numRef>
              <c:f>'all data'!$W$2</c:f>
              <c:numCache>
                <c:formatCode>0</c:formatCode>
                <c:ptCount val="1"/>
                <c:pt idx="0">
                  <c:v>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C7-47BE-A9F8-0BDD39818708}"/>
            </c:ext>
          </c:extLst>
        </c:ser>
        <c:ser>
          <c:idx val="1"/>
          <c:order val="1"/>
          <c:tx>
            <c:strRef>
              <c:f>'all data'!$C$3</c:f>
              <c:strCache>
                <c:ptCount val="1"/>
                <c:pt idx="0">
                  <c:v>26/07/2019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'all data'!$W$1</c:f>
              <c:strCache>
                <c:ptCount val="1"/>
                <c:pt idx="0">
                  <c:v>Diference days</c:v>
                </c:pt>
              </c:strCache>
            </c:strRef>
          </c:cat>
          <c:val>
            <c:numRef>
              <c:f>'all data'!$W$3</c:f>
              <c:numCache>
                <c:formatCode>0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C7-47BE-A9F8-0BDD39818708}"/>
            </c:ext>
          </c:extLst>
        </c:ser>
        <c:ser>
          <c:idx val="2"/>
          <c:order val="2"/>
          <c:tx>
            <c:strRef>
              <c:f>'all data'!$C$4</c:f>
              <c:strCache>
                <c:ptCount val="1"/>
                <c:pt idx="0">
                  <c:v>10/08/2019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'all data'!$W$1</c:f>
              <c:strCache>
                <c:ptCount val="1"/>
                <c:pt idx="0">
                  <c:v>Diference days</c:v>
                </c:pt>
              </c:strCache>
            </c:strRef>
          </c:cat>
          <c:val>
            <c:numRef>
              <c:f>'all data'!$W$4</c:f>
              <c:numCache>
                <c:formatCode>0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C7-47BE-A9F8-0BDD39818708}"/>
            </c:ext>
          </c:extLst>
        </c:ser>
        <c:ser>
          <c:idx val="3"/>
          <c:order val="3"/>
          <c:tx>
            <c:strRef>
              <c:f>'all data'!$C$5</c:f>
              <c:strCache>
                <c:ptCount val="1"/>
                <c:pt idx="0">
                  <c:v>28/08/2019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'all data'!$W$1</c:f>
              <c:strCache>
                <c:ptCount val="1"/>
                <c:pt idx="0">
                  <c:v>Diference days</c:v>
                </c:pt>
              </c:strCache>
            </c:strRef>
          </c:cat>
          <c:val>
            <c:numRef>
              <c:f>'all data'!$W$5</c:f>
              <c:numCache>
                <c:formatCode>0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0C7-47BE-A9F8-0BDD39818708}"/>
            </c:ext>
          </c:extLst>
        </c:ser>
        <c:ser>
          <c:idx val="4"/>
          <c:order val="4"/>
          <c:tx>
            <c:strRef>
              <c:f>'all data'!$C$6</c:f>
              <c:strCache>
                <c:ptCount val="1"/>
                <c:pt idx="0">
                  <c:v>12/09/2019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'all data'!$W$1</c:f>
              <c:strCache>
                <c:ptCount val="1"/>
                <c:pt idx="0">
                  <c:v>Diference days</c:v>
                </c:pt>
              </c:strCache>
            </c:strRef>
          </c:cat>
          <c:val>
            <c:numRef>
              <c:f>'all data'!$W$6</c:f>
              <c:numCache>
                <c:formatCode>0</c:formatCode>
                <c:ptCount val="1"/>
                <c:pt idx="0">
                  <c:v>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0C7-47BE-A9F8-0BDD39818708}"/>
            </c:ext>
          </c:extLst>
        </c:ser>
        <c:ser>
          <c:idx val="5"/>
          <c:order val="5"/>
          <c:tx>
            <c:strRef>
              <c:f>'all data'!$C$7</c:f>
              <c:strCache>
                <c:ptCount val="1"/>
                <c:pt idx="0">
                  <c:v>27/09/2019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'all data'!$W$1</c:f>
              <c:strCache>
                <c:ptCount val="1"/>
                <c:pt idx="0">
                  <c:v>Diference days</c:v>
                </c:pt>
              </c:strCache>
            </c:strRef>
          </c:cat>
          <c:val>
            <c:numRef>
              <c:f>'all data'!$W$7</c:f>
              <c:numCache>
                <c:formatCode>0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0C7-47BE-A9F8-0BDD39818708}"/>
            </c:ext>
          </c:extLst>
        </c:ser>
        <c:ser>
          <c:idx val="6"/>
          <c:order val="6"/>
          <c:tx>
            <c:strRef>
              <c:f>'all data'!$C$8</c:f>
              <c:strCache>
                <c:ptCount val="1"/>
                <c:pt idx="0">
                  <c:v>15/10/2019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data'!$W$1</c:f>
              <c:strCache>
                <c:ptCount val="1"/>
                <c:pt idx="0">
                  <c:v>Diference days</c:v>
                </c:pt>
              </c:strCache>
            </c:strRef>
          </c:cat>
          <c:val>
            <c:numRef>
              <c:f>'all data'!$W$8</c:f>
              <c:numCache>
                <c:formatCode>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0C7-47BE-A9F8-0BDD39818708}"/>
            </c:ext>
          </c:extLst>
        </c:ser>
        <c:ser>
          <c:idx val="7"/>
          <c:order val="7"/>
          <c:tx>
            <c:strRef>
              <c:f>'all data'!$C$9</c:f>
              <c:strCache>
                <c:ptCount val="1"/>
                <c:pt idx="0">
                  <c:v>31/10/2019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data'!$W$1</c:f>
              <c:strCache>
                <c:ptCount val="1"/>
                <c:pt idx="0">
                  <c:v>Diference days</c:v>
                </c:pt>
              </c:strCache>
            </c:strRef>
          </c:cat>
          <c:val>
            <c:numRef>
              <c:f>'all data'!$W$9</c:f>
              <c:numCache>
                <c:formatCode>0</c:formatCode>
                <c:ptCount val="1"/>
                <c:pt idx="0">
                  <c:v>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0C7-47BE-A9F8-0BDD39818708}"/>
            </c:ext>
          </c:extLst>
        </c:ser>
        <c:ser>
          <c:idx val="8"/>
          <c:order val="8"/>
          <c:tx>
            <c:strRef>
              <c:f>'all data'!$C$10</c:f>
              <c:strCache>
                <c:ptCount val="1"/>
                <c:pt idx="0">
                  <c:v>14/11/2019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data'!$W$1</c:f>
              <c:strCache>
                <c:ptCount val="1"/>
                <c:pt idx="0">
                  <c:v>Diference days</c:v>
                </c:pt>
              </c:strCache>
            </c:strRef>
          </c:cat>
          <c:val>
            <c:numRef>
              <c:f>'all data'!$W$10</c:f>
              <c:numCache>
                <c:formatCode>0</c:formatCode>
                <c:ptCount val="1"/>
                <c:pt idx="0">
                  <c:v>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0C7-47BE-A9F8-0BDD39818708}"/>
            </c:ext>
          </c:extLst>
        </c:ser>
        <c:ser>
          <c:idx val="9"/>
          <c:order val="9"/>
          <c:tx>
            <c:strRef>
              <c:f>'all data'!$C$11</c:f>
              <c:strCache>
                <c:ptCount val="1"/>
                <c:pt idx="0">
                  <c:v>29/11/2019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data'!$W$1</c:f>
              <c:strCache>
                <c:ptCount val="1"/>
                <c:pt idx="0">
                  <c:v>Diference days</c:v>
                </c:pt>
              </c:strCache>
            </c:strRef>
          </c:cat>
          <c:val>
            <c:numRef>
              <c:f>'all data'!$W$11</c:f>
              <c:numCache>
                <c:formatCode>0</c:formatCode>
                <c:ptCount val="1"/>
                <c:pt idx="0">
                  <c:v>-8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0C7-47BE-A9F8-0BDD39818708}"/>
            </c:ext>
          </c:extLst>
        </c:ser>
        <c:ser>
          <c:idx val="10"/>
          <c:order val="10"/>
          <c:tx>
            <c:strRef>
              <c:f>'all data'!$C$12</c:f>
              <c:strCache>
                <c:ptCount val="1"/>
                <c:pt idx="0">
                  <c:v>13/12/2019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data'!$W$1</c:f>
              <c:strCache>
                <c:ptCount val="1"/>
                <c:pt idx="0">
                  <c:v>Diference days</c:v>
                </c:pt>
              </c:strCache>
            </c:strRef>
          </c:cat>
          <c:val>
            <c:numRef>
              <c:f>'all data'!$W$12</c:f>
              <c:numCache>
                <c:formatCode>0</c:formatCode>
                <c:ptCount val="1"/>
                <c:pt idx="0">
                  <c:v>-11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0C7-47BE-A9F8-0BDD39818708}"/>
            </c:ext>
          </c:extLst>
        </c:ser>
        <c:ser>
          <c:idx val="11"/>
          <c:order val="11"/>
          <c:tx>
            <c:strRef>
              <c:f>'all data'!$C$13</c:f>
              <c:strCache>
                <c:ptCount val="1"/>
                <c:pt idx="0">
                  <c:v>28/12/2019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data'!$W$1</c:f>
              <c:strCache>
                <c:ptCount val="1"/>
                <c:pt idx="0">
                  <c:v>Diference days</c:v>
                </c:pt>
              </c:strCache>
            </c:strRef>
          </c:cat>
          <c:val>
            <c:numRef>
              <c:f>'all data'!$W$13</c:f>
              <c:numCache>
                <c:formatCode>0</c:formatCode>
                <c:ptCount val="1"/>
                <c:pt idx="0">
                  <c:v>-11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0C7-47BE-A9F8-0BDD39818708}"/>
            </c:ext>
          </c:extLst>
        </c:ser>
        <c:ser>
          <c:idx val="12"/>
          <c:order val="12"/>
          <c:tx>
            <c:strRef>
              <c:f>'all data'!$C$14</c:f>
              <c:strCache>
                <c:ptCount val="1"/>
                <c:pt idx="0">
                  <c:v>13/01/2020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data'!$W$1</c:f>
              <c:strCache>
                <c:ptCount val="1"/>
                <c:pt idx="0">
                  <c:v>Diference days</c:v>
                </c:pt>
              </c:strCache>
            </c:strRef>
          </c:cat>
          <c:val>
            <c:numRef>
              <c:f>'all data'!$W$14</c:f>
              <c:numCache>
                <c:formatCode>0</c:formatCode>
                <c:ptCount val="1"/>
                <c:pt idx="0">
                  <c:v>-13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0C7-47BE-A9F8-0BDD39818708}"/>
            </c:ext>
          </c:extLst>
        </c:ser>
        <c:ser>
          <c:idx val="13"/>
          <c:order val="13"/>
          <c:tx>
            <c:strRef>
              <c:f>'all data'!$C$15</c:f>
              <c:strCache>
                <c:ptCount val="1"/>
                <c:pt idx="0">
                  <c:v>27/01/2020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data'!$W$1</c:f>
              <c:strCache>
                <c:ptCount val="1"/>
                <c:pt idx="0">
                  <c:v>Diference days</c:v>
                </c:pt>
              </c:strCache>
            </c:strRef>
          </c:cat>
          <c:val>
            <c:numRef>
              <c:f>'all data'!$W$15</c:f>
              <c:numCache>
                <c:formatCode>0</c:formatCode>
                <c:ptCount val="1"/>
                <c:pt idx="0">
                  <c:v>-14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A0C7-47BE-A9F8-0BDD39818708}"/>
            </c:ext>
          </c:extLst>
        </c:ser>
        <c:ser>
          <c:idx val="14"/>
          <c:order val="14"/>
          <c:tx>
            <c:strRef>
              <c:f>'all data'!$C$16</c:f>
              <c:strCache>
                <c:ptCount val="1"/>
                <c:pt idx="0">
                  <c:v>22/02/2020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data'!$W$1</c:f>
              <c:strCache>
                <c:ptCount val="1"/>
                <c:pt idx="0">
                  <c:v>Diference days</c:v>
                </c:pt>
              </c:strCache>
            </c:strRef>
          </c:cat>
          <c:val>
            <c:numRef>
              <c:f>'all data'!$W$16</c:f>
              <c:numCache>
                <c:formatCode>0</c:formatCode>
                <c:ptCount val="1"/>
                <c:pt idx="0">
                  <c:v>-14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A0C7-47BE-A9F8-0BDD39818708}"/>
            </c:ext>
          </c:extLst>
        </c:ser>
        <c:ser>
          <c:idx val="15"/>
          <c:order val="15"/>
          <c:tx>
            <c:strRef>
              <c:f>'all data'!$C$17</c:f>
              <c:strCache>
                <c:ptCount val="1"/>
                <c:pt idx="0">
                  <c:v>19/03/2020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data'!$W$1</c:f>
              <c:strCache>
                <c:ptCount val="1"/>
                <c:pt idx="0">
                  <c:v>Diference days</c:v>
                </c:pt>
              </c:strCache>
            </c:strRef>
          </c:cat>
          <c:val>
            <c:numRef>
              <c:f>'all data'!$W$17</c:f>
              <c:numCache>
                <c:formatCode>0</c:formatCode>
                <c:ptCount val="1"/>
                <c:pt idx="0">
                  <c:v>-15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A0C7-47BE-A9F8-0BDD39818708}"/>
            </c:ext>
          </c:extLst>
        </c:ser>
        <c:ser>
          <c:idx val="16"/>
          <c:order val="16"/>
          <c:tx>
            <c:strRef>
              <c:f>'all data'!$C$18</c:f>
              <c:strCache>
                <c:ptCount val="1"/>
                <c:pt idx="0">
                  <c:v>08/04/2020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data'!$W$1</c:f>
              <c:strCache>
                <c:ptCount val="1"/>
                <c:pt idx="0">
                  <c:v>Diference days</c:v>
                </c:pt>
              </c:strCache>
            </c:strRef>
          </c:cat>
          <c:val>
            <c:numRef>
              <c:f>'all data'!$W$18</c:f>
              <c:numCache>
                <c:formatCode>0</c:formatCode>
                <c:ptCount val="1"/>
                <c:pt idx="0">
                  <c:v>-14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A0C7-47BE-A9F8-0BDD39818708}"/>
            </c:ext>
          </c:extLst>
        </c:ser>
        <c:ser>
          <c:idx val="17"/>
          <c:order val="17"/>
          <c:tx>
            <c:strRef>
              <c:f>'all data'!$C$19</c:f>
              <c:strCache>
                <c:ptCount val="1"/>
                <c:pt idx="0">
                  <c:v>23/04/2020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data'!$W$1</c:f>
              <c:strCache>
                <c:ptCount val="1"/>
                <c:pt idx="0">
                  <c:v>Diference days</c:v>
                </c:pt>
              </c:strCache>
            </c:strRef>
          </c:cat>
          <c:val>
            <c:numRef>
              <c:f>'all data'!$W$19</c:f>
              <c:numCache>
                <c:formatCode>0</c:formatCode>
                <c:ptCount val="1"/>
                <c:pt idx="0">
                  <c:v>-15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A0C7-47BE-A9F8-0BDD39818708}"/>
            </c:ext>
          </c:extLst>
        </c:ser>
        <c:ser>
          <c:idx val="18"/>
          <c:order val="18"/>
          <c:tx>
            <c:strRef>
              <c:f>'all data'!$C$20</c:f>
              <c:strCache>
                <c:ptCount val="1"/>
                <c:pt idx="0">
                  <c:v>10/05/2020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data'!$W$1</c:f>
              <c:strCache>
                <c:ptCount val="1"/>
                <c:pt idx="0">
                  <c:v>Diference days</c:v>
                </c:pt>
              </c:strCache>
            </c:strRef>
          </c:cat>
          <c:val>
            <c:numRef>
              <c:f>'all data'!$W$20</c:f>
              <c:numCache>
                <c:formatCode>0</c:formatCode>
                <c:ptCount val="1"/>
                <c:pt idx="0">
                  <c:v>-14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A0C7-47BE-A9F8-0BDD39818708}"/>
            </c:ext>
          </c:extLst>
        </c:ser>
        <c:ser>
          <c:idx val="19"/>
          <c:order val="19"/>
          <c:tx>
            <c:strRef>
              <c:f>'all data'!$C$21</c:f>
              <c:strCache>
                <c:ptCount val="1"/>
                <c:pt idx="0">
                  <c:v>22/05/2020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data'!$W$1</c:f>
              <c:strCache>
                <c:ptCount val="1"/>
                <c:pt idx="0">
                  <c:v>Diference days</c:v>
                </c:pt>
              </c:strCache>
            </c:strRef>
          </c:cat>
          <c:val>
            <c:numRef>
              <c:f>'all data'!$W$21</c:f>
              <c:numCache>
                <c:formatCode>0</c:formatCode>
                <c:ptCount val="1"/>
                <c:pt idx="0">
                  <c:v>-13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A0C7-47BE-A9F8-0BDD39818708}"/>
            </c:ext>
          </c:extLst>
        </c:ser>
        <c:ser>
          <c:idx val="20"/>
          <c:order val="20"/>
          <c:tx>
            <c:strRef>
              <c:f>'all data'!$C$22</c:f>
              <c:strCache>
                <c:ptCount val="1"/>
                <c:pt idx="0">
                  <c:v>09/06/2020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data'!$W$1</c:f>
              <c:strCache>
                <c:ptCount val="1"/>
                <c:pt idx="0">
                  <c:v>Diference days</c:v>
                </c:pt>
              </c:strCache>
            </c:strRef>
          </c:cat>
          <c:val>
            <c:numRef>
              <c:f>'all data'!$W$22</c:f>
              <c:numCache>
                <c:formatCode>0</c:formatCode>
                <c:ptCount val="1"/>
                <c:pt idx="0">
                  <c:v>-11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A0C7-47BE-A9F8-0BDD39818708}"/>
            </c:ext>
          </c:extLst>
        </c:ser>
        <c:ser>
          <c:idx val="21"/>
          <c:order val="21"/>
          <c:tx>
            <c:strRef>
              <c:f>'all data'!$C$23</c:f>
              <c:strCache>
                <c:ptCount val="1"/>
                <c:pt idx="0">
                  <c:v>23/06/2020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data'!$W$1</c:f>
              <c:strCache>
                <c:ptCount val="1"/>
                <c:pt idx="0">
                  <c:v>Diference days</c:v>
                </c:pt>
              </c:strCache>
            </c:strRef>
          </c:cat>
          <c:val>
            <c:numRef>
              <c:f>'all data'!$W$23</c:f>
              <c:numCache>
                <c:formatCode>0</c:formatCode>
                <c:ptCount val="1"/>
                <c:pt idx="0">
                  <c:v>-11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A0C7-47BE-A9F8-0BDD398187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9532344"/>
        <c:axId val="519532672"/>
      </c:barChart>
      <c:catAx>
        <c:axId val="519532344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532672"/>
        <c:crosses val="autoZero"/>
        <c:auto val="1"/>
        <c:lblAlgn val="ctr"/>
        <c:lblOffset val="100"/>
        <c:noMultiLvlLbl val="0"/>
      </c:catAx>
      <c:valAx>
        <c:axId val="51953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Days</a:t>
                </a:r>
                <a:r>
                  <a:rPr lang="en-GB" baseline="0"/>
                  <a:t> to harvest  respect 180 days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532344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Apartado Diference days modeled - obs</a:t>
            </a:r>
          </a:p>
        </c:rich>
      </c:tx>
      <c:layout>
        <c:manualLayout>
          <c:xMode val="edge"/>
          <c:yMode val="edge"/>
          <c:x val="0.28174825174825174"/>
          <c:y val="2.234640803485335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'all data'!$C$76</c:f>
              <c:strCache>
                <c:ptCount val="1"/>
                <c:pt idx="0">
                  <c:v>12/07/2019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'all data'!$W$1</c:f>
              <c:strCache>
                <c:ptCount val="1"/>
                <c:pt idx="0">
                  <c:v>Diference days</c:v>
                </c:pt>
              </c:strCache>
            </c:strRef>
          </c:cat>
          <c:val>
            <c:numRef>
              <c:f>'all data'!$W$76</c:f>
              <c:numCache>
                <c:formatCode>0</c:formatCode>
                <c:ptCount val="1"/>
                <c:pt idx="0">
                  <c:v>-1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E7-435C-B8C5-1D74ABE30B4A}"/>
            </c:ext>
          </c:extLst>
        </c:ser>
        <c:ser>
          <c:idx val="1"/>
          <c:order val="1"/>
          <c:tx>
            <c:strRef>
              <c:f>'all data'!$C$77</c:f>
              <c:strCache>
                <c:ptCount val="1"/>
                <c:pt idx="0">
                  <c:v>26/07/2019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'all data'!$W$1</c:f>
              <c:strCache>
                <c:ptCount val="1"/>
                <c:pt idx="0">
                  <c:v>Diference days</c:v>
                </c:pt>
              </c:strCache>
            </c:strRef>
          </c:cat>
          <c:val>
            <c:numRef>
              <c:f>'all data'!$W$77</c:f>
              <c:numCache>
                <c:formatCode>0</c:formatCode>
                <c:ptCount val="1"/>
                <c:pt idx="0">
                  <c:v>-1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E7-435C-B8C5-1D74ABE30B4A}"/>
            </c:ext>
          </c:extLst>
        </c:ser>
        <c:ser>
          <c:idx val="2"/>
          <c:order val="2"/>
          <c:tx>
            <c:strRef>
              <c:f>'all data'!$C$78</c:f>
              <c:strCache>
                <c:ptCount val="1"/>
                <c:pt idx="0">
                  <c:v>10/08/2019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'all data'!$W$1</c:f>
              <c:strCache>
                <c:ptCount val="1"/>
                <c:pt idx="0">
                  <c:v>Diference days</c:v>
                </c:pt>
              </c:strCache>
            </c:strRef>
          </c:cat>
          <c:val>
            <c:numRef>
              <c:f>'all data'!$W$78</c:f>
              <c:numCache>
                <c:formatCode>0</c:formatCode>
                <c:ptCount val="1"/>
                <c:pt idx="0">
                  <c:v>-1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E7-435C-B8C5-1D74ABE30B4A}"/>
            </c:ext>
          </c:extLst>
        </c:ser>
        <c:ser>
          <c:idx val="3"/>
          <c:order val="3"/>
          <c:tx>
            <c:strRef>
              <c:f>'all data'!$C$79</c:f>
              <c:strCache>
                <c:ptCount val="1"/>
                <c:pt idx="0">
                  <c:v>28/08/2019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'all data'!$W$1</c:f>
              <c:strCache>
                <c:ptCount val="1"/>
                <c:pt idx="0">
                  <c:v>Diference days</c:v>
                </c:pt>
              </c:strCache>
            </c:strRef>
          </c:cat>
          <c:val>
            <c:numRef>
              <c:f>'all data'!$W$79</c:f>
              <c:numCache>
                <c:formatCode>0</c:formatCode>
                <c:ptCount val="1"/>
                <c:pt idx="0">
                  <c:v>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CE7-435C-B8C5-1D74ABE30B4A}"/>
            </c:ext>
          </c:extLst>
        </c:ser>
        <c:ser>
          <c:idx val="4"/>
          <c:order val="4"/>
          <c:tx>
            <c:strRef>
              <c:f>'all data'!$C$80</c:f>
              <c:strCache>
                <c:ptCount val="1"/>
                <c:pt idx="0">
                  <c:v>12/09/2019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'all data'!$W$1</c:f>
              <c:strCache>
                <c:ptCount val="1"/>
                <c:pt idx="0">
                  <c:v>Diference days</c:v>
                </c:pt>
              </c:strCache>
            </c:strRef>
          </c:cat>
          <c:val>
            <c:numRef>
              <c:f>'all data'!$W$80</c:f>
              <c:numCache>
                <c:formatCode>0</c:formatCode>
                <c:ptCount val="1"/>
                <c:pt idx="0">
                  <c:v>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CE7-435C-B8C5-1D74ABE30B4A}"/>
            </c:ext>
          </c:extLst>
        </c:ser>
        <c:ser>
          <c:idx val="5"/>
          <c:order val="5"/>
          <c:tx>
            <c:strRef>
              <c:f>'all data'!$C$81</c:f>
              <c:strCache>
                <c:ptCount val="1"/>
                <c:pt idx="0">
                  <c:v>27/09/2019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'all data'!$W$1</c:f>
              <c:strCache>
                <c:ptCount val="1"/>
                <c:pt idx="0">
                  <c:v>Diference days</c:v>
                </c:pt>
              </c:strCache>
            </c:strRef>
          </c:cat>
          <c:val>
            <c:numRef>
              <c:f>'all data'!$W$81</c:f>
              <c:numCache>
                <c:formatCode>0</c:formatCode>
                <c:ptCount val="1"/>
                <c:pt idx="0">
                  <c:v>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CE7-435C-B8C5-1D74ABE30B4A}"/>
            </c:ext>
          </c:extLst>
        </c:ser>
        <c:ser>
          <c:idx val="6"/>
          <c:order val="6"/>
          <c:tx>
            <c:strRef>
              <c:f>'all data'!$C$82</c:f>
              <c:strCache>
                <c:ptCount val="1"/>
                <c:pt idx="0">
                  <c:v>15/10/2019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data'!$W$1</c:f>
              <c:strCache>
                <c:ptCount val="1"/>
                <c:pt idx="0">
                  <c:v>Diference days</c:v>
                </c:pt>
              </c:strCache>
            </c:strRef>
          </c:cat>
          <c:val>
            <c:numRef>
              <c:f>'all data'!$W$82</c:f>
              <c:numCache>
                <c:formatCode>0</c:formatCode>
                <c:ptCount val="1"/>
                <c:pt idx="0">
                  <c:v>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CE7-435C-B8C5-1D74ABE30B4A}"/>
            </c:ext>
          </c:extLst>
        </c:ser>
        <c:ser>
          <c:idx val="7"/>
          <c:order val="7"/>
          <c:tx>
            <c:strRef>
              <c:f>'all data'!$C$83</c:f>
              <c:strCache>
                <c:ptCount val="1"/>
                <c:pt idx="0">
                  <c:v>31/10/2019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data'!$W$1</c:f>
              <c:strCache>
                <c:ptCount val="1"/>
                <c:pt idx="0">
                  <c:v>Diference days</c:v>
                </c:pt>
              </c:strCache>
            </c:strRef>
          </c:cat>
          <c:val>
            <c:numRef>
              <c:f>'all data'!$W$83</c:f>
              <c:numCache>
                <c:formatCode>0</c:formatCode>
                <c:ptCount val="1"/>
                <c:pt idx="0">
                  <c:v>-8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CE7-435C-B8C5-1D74ABE30B4A}"/>
            </c:ext>
          </c:extLst>
        </c:ser>
        <c:ser>
          <c:idx val="8"/>
          <c:order val="8"/>
          <c:tx>
            <c:strRef>
              <c:f>'all data'!$C$84</c:f>
              <c:strCache>
                <c:ptCount val="1"/>
                <c:pt idx="0">
                  <c:v>14/11/2019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data'!$W$1</c:f>
              <c:strCache>
                <c:ptCount val="1"/>
                <c:pt idx="0">
                  <c:v>Diference days</c:v>
                </c:pt>
              </c:strCache>
            </c:strRef>
          </c:cat>
          <c:val>
            <c:numRef>
              <c:f>'all data'!$W$84</c:f>
              <c:numCache>
                <c:formatCode>0</c:formatCode>
                <c:ptCount val="1"/>
                <c:pt idx="0">
                  <c:v>-8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CE7-435C-B8C5-1D74ABE30B4A}"/>
            </c:ext>
          </c:extLst>
        </c:ser>
        <c:ser>
          <c:idx val="9"/>
          <c:order val="9"/>
          <c:tx>
            <c:strRef>
              <c:f>'all data'!$C$85</c:f>
              <c:strCache>
                <c:ptCount val="1"/>
                <c:pt idx="0">
                  <c:v>29/11/2019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data'!$W$1</c:f>
              <c:strCache>
                <c:ptCount val="1"/>
                <c:pt idx="0">
                  <c:v>Diference days</c:v>
                </c:pt>
              </c:strCache>
            </c:strRef>
          </c:cat>
          <c:val>
            <c:numRef>
              <c:f>'all data'!$W$85</c:f>
              <c:numCache>
                <c:formatCode>0</c:formatCode>
                <c:ptCount val="1"/>
                <c:pt idx="0">
                  <c:v>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CE7-435C-B8C5-1D74ABE30B4A}"/>
            </c:ext>
          </c:extLst>
        </c:ser>
        <c:ser>
          <c:idx val="10"/>
          <c:order val="10"/>
          <c:tx>
            <c:strRef>
              <c:f>'all data'!$C$86</c:f>
              <c:strCache>
                <c:ptCount val="1"/>
                <c:pt idx="0">
                  <c:v>13/12/2019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data'!$W$1</c:f>
              <c:strCache>
                <c:ptCount val="1"/>
                <c:pt idx="0">
                  <c:v>Diference days</c:v>
                </c:pt>
              </c:strCache>
            </c:strRef>
          </c:cat>
          <c:val>
            <c:numRef>
              <c:f>'all data'!$W$86</c:f>
              <c:numCache>
                <c:formatCode>0</c:formatCode>
                <c:ptCount val="1"/>
                <c:pt idx="0">
                  <c:v>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CE7-435C-B8C5-1D74ABE30B4A}"/>
            </c:ext>
          </c:extLst>
        </c:ser>
        <c:ser>
          <c:idx val="11"/>
          <c:order val="11"/>
          <c:tx>
            <c:strRef>
              <c:f>'all data'!$C$87</c:f>
              <c:strCache>
                <c:ptCount val="1"/>
                <c:pt idx="0">
                  <c:v>28/12/2019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data'!$W$1</c:f>
              <c:strCache>
                <c:ptCount val="1"/>
                <c:pt idx="0">
                  <c:v>Diference days</c:v>
                </c:pt>
              </c:strCache>
            </c:strRef>
          </c:cat>
          <c:val>
            <c:numRef>
              <c:f>'all data'!$W$87</c:f>
              <c:numCache>
                <c:formatCode>0</c:formatCode>
                <c:ptCount val="1"/>
                <c:pt idx="0">
                  <c:v>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CE7-435C-B8C5-1D74ABE30B4A}"/>
            </c:ext>
          </c:extLst>
        </c:ser>
        <c:ser>
          <c:idx val="12"/>
          <c:order val="12"/>
          <c:tx>
            <c:strRef>
              <c:f>'all data'!$C$88</c:f>
              <c:strCache>
                <c:ptCount val="1"/>
                <c:pt idx="0">
                  <c:v>13/01/2020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data'!$W$1</c:f>
              <c:strCache>
                <c:ptCount val="1"/>
                <c:pt idx="0">
                  <c:v>Diference days</c:v>
                </c:pt>
              </c:strCache>
            </c:strRef>
          </c:cat>
          <c:val>
            <c:numRef>
              <c:f>'all data'!$W$88</c:f>
              <c:numCache>
                <c:formatCode>0</c:formatCode>
                <c:ptCount val="1"/>
                <c:pt idx="0">
                  <c:v>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CE7-435C-B8C5-1D74ABE30B4A}"/>
            </c:ext>
          </c:extLst>
        </c:ser>
        <c:ser>
          <c:idx val="13"/>
          <c:order val="13"/>
          <c:tx>
            <c:strRef>
              <c:f>'all data'!$C$89</c:f>
              <c:strCache>
                <c:ptCount val="1"/>
                <c:pt idx="0">
                  <c:v>27/01/2020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data'!$W$1</c:f>
              <c:strCache>
                <c:ptCount val="1"/>
                <c:pt idx="0">
                  <c:v>Diference days</c:v>
                </c:pt>
              </c:strCache>
            </c:strRef>
          </c:cat>
          <c:val>
            <c:numRef>
              <c:f>'all data'!$W$89</c:f>
              <c:numCache>
                <c:formatCode>0</c:formatCode>
                <c:ptCount val="1"/>
                <c:pt idx="0">
                  <c:v>-8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9CE7-435C-B8C5-1D74ABE30B4A}"/>
            </c:ext>
          </c:extLst>
        </c:ser>
        <c:ser>
          <c:idx val="14"/>
          <c:order val="14"/>
          <c:tx>
            <c:strRef>
              <c:f>'all data'!$C$90</c:f>
              <c:strCache>
                <c:ptCount val="1"/>
                <c:pt idx="0">
                  <c:v>22/02/2020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data'!$W$1</c:f>
              <c:strCache>
                <c:ptCount val="1"/>
                <c:pt idx="0">
                  <c:v>Diference days</c:v>
                </c:pt>
              </c:strCache>
            </c:strRef>
          </c:cat>
          <c:val>
            <c:numRef>
              <c:f>'all data'!$W$90</c:f>
              <c:numCache>
                <c:formatCode>0</c:formatCode>
                <c:ptCount val="1"/>
                <c:pt idx="0">
                  <c:v>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CE7-435C-B8C5-1D74ABE30B4A}"/>
            </c:ext>
          </c:extLst>
        </c:ser>
        <c:ser>
          <c:idx val="15"/>
          <c:order val="15"/>
          <c:tx>
            <c:strRef>
              <c:f>'all data'!$C$91</c:f>
              <c:strCache>
                <c:ptCount val="1"/>
                <c:pt idx="0">
                  <c:v>19/03/2020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data'!$W$1</c:f>
              <c:strCache>
                <c:ptCount val="1"/>
                <c:pt idx="0">
                  <c:v>Diference days</c:v>
                </c:pt>
              </c:strCache>
            </c:strRef>
          </c:cat>
          <c:val>
            <c:numRef>
              <c:f>'all data'!$W$91</c:f>
              <c:numCache>
                <c:formatCode>0</c:formatCode>
                <c:ptCount val="1"/>
                <c:pt idx="0">
                  <c:v>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9CE7-435C-B8C5-1D74ABE30B4A}"/>
            </c:ext>
          </c:extLst>
        </c:ser>
        <c:ser>
          <c:idx val="16"/>
          <c:order val="16"/>
          <c:tx>
            <c:strRef>
              <c:f>'all data'!$C$92</c:f>
              <c:strCache>
                <c:ptCount val="1"/>
                <c:pt idx="0">
                  <c:v>08/04/2020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data'!$W$1</c:f>
              <c:strCache>
                <c:ptCount val="1"/>
                <c:pt idx="0">
                  <c:v>Diference days</c:v>
                </c:pt>
              </c:strCache>
            </c:strRef>
          </c:cat>
          <c:val>
            <c:numRef>
              <c:f>'all data'!$W$92</c:f>
              <c:numCache>
                <c:formatCode>0</c:formatCode>
                <c:ptCount val="1"/>
                <c:pt idx="0">
                  <c:v>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9CE7-435C-B8C5-1D74ABE30B4A}"/>
            </c:ext>
          </c:extLst>
        </c:ser>
        <c:ser>
          <c:idx val="17"/>
          <c:order val="17"/>
          <c:tx>
            <c:strRef>
              <c:f>'all data'!$C$93</c:f>
              <c:strCache>
                <c:ptCount val="1"/>
                <c:pt idx="0">
                  <c:v>23/04/2020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data'!$W$1</c:f>
              <c:strCache>
                <c:ptCount val="1"/>
                <c:pt idx="0">
                  <c:v>Diference days</c:v>
                </c:pt>
              </c:strCache>
            </c:strRef>
          </c:cat>
          <c:val>
            <c:numRef>
              <c:f>'all data'!$W$93</c:f>
              <c:numCache>
                <c:formatCode>0</c:formatCode>
                <c:ptCount val="1"/>
                <c:pt idx="0">
                  <c:v>-1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9CE7-435C-B8C5-1D74ABE30B4A}"/>
            </c:ext>
          </c:extLst>
        </c:ser>
        <c:ser>
          <c:idx val="18"/>
          <c:order val="18"/>
          <c:tx>
            <c:strRef>
              <c:f>'all data'!$C$94</c:f>
              <c:strCache>
                <c:ptCount val="1"/>
                <c:pt idx="0">
                  <c:v>10/05/2020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data'!$W$1</c:f>
              <c:strCache>
                <c:ptCount val="1"/>
                <c:pt idx="0">
                  <c:v>Diference days</c:v>
                </c:pt>
              </c:strCache>
            </c:strRef>
          </c:cat>
          <c:val>
            <c:numRef>
              <c:f>'all data'!$W$94</c:f>
              <c:numCache>
                <c:formatCode>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9CE7-435C-B8C5-1D74ABE30B4A}"/>
            </c:ext>
          </c:extLst>
        </c:ser>
        <c:ser>
          <c:idx val="19"/>
          <c:order val="19"/>
          <c:tx>
            <c:strRef>
              <c:f>'all data'!$C$95</c:f>
              <c:strCache>
                <c:ptCount val="1"/>
                <c:pt idx="0">
                  <c:v>22/05/2020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data'!$W$1</c:f>
              <c:strCache>
                <c:ptCount val="1"/>
                <c:pt idx="0">
                  <c:v>Diference days</c:v>
                </c:pt>
              </c:strCache>
            </c:strRef>
          </c:cat>
          <c:val>
            <c:numRef>
              <c:f>'all data'!$W$95</c:f>
              <c:numCache>
                <c:formatCode>0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9CE7-435C-B8C5-1D74ABE30B4A}"/>
            </c:ext>
          </c:extLst>
        </c:ser>
        <c:ser>
          <c:idx val="20"/>
          <c:order val="20"/>
          <c:tx>
            <c:strRef>
              <c:f>'all data'!$C$96</c:f>
              <c:strCache>
                <c:ptCount val="1"/>
                <c:pt idx="0">
                  <c:v>09/06/2020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data'!$W$1</c:f>
              <c:strCache>
                <c:ptCount val="1"/>
                <c:pt idx="0">
                  <c:v>Diference days</c:v>
                </c:pt>
              </c:strCache>
            </c:strRef>
          </c:cat>
          <c:val>
            <c:numRef>
              <c:f>'all data'!$W$96</c:f>
              <c:numCache>
                <c:formatCode>0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9CE7-435C-B8C5-1D74ABE30B4A}"/>
            </c:ext>
          </c:extLst>
        </c:ser>
        <c:ser>
          <c:idx val="21"/>
          <c:order val="21"/>
          <c:tx>
            <c:strRef>
              <c:f>'all data'!$C$97</c:f>
              <c:strCache>
                <c:ptCount val="1"/>
                <c:pt idx="0">
                  <c:v>23/06/2020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data'!$W$1</c:f>
              <c:strCache>
                <c:ptCount val="1"/>
                <c:pt idx="0">
                  <c:v>Diference days</c:v>
                </c:pt>
              </c:strCache>
            </c:strRef>
          </c:cat>
          <c:val>
            <c:numRef>
              <c:f>'all data'!$W$97</c:f>
              <c:numCache>
                <c:formatCode>0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9CE7-435C-B8C5-1D74ABE30B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9532344"/>
        <c:axId val="519532672"/>
      </c:barChart>
      <c:catAx>
        <c:axId val="519532344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532672"/>
        <c:crosses val="autoZero"/>
        <c:auto val="1"/>
        <c:lblAlgn val="ctr"/>
        <c:lblOffset val="100"/>
        <c:noMultiLvlLbl val="0"/>
      </c:catAx>
      <c:valAx>
        <c:axId val="51953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Days</a:t>
                </a:r>
                <a:r>
                  <a:rPr lang="en-GB" baseline="0"/>
                  <a:t> to harvest  respect 180 days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532344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8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Date of harvest cocoa real vs predicted Apartado</a:t>
            </a:r>
            <a:endParaRPr lang="en-GB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/>
                </a:solidFill>
              </a:defRPr>
            </a:pPr>
            <a:endParaRPr lang="en-GB"/>
          </a:p>
        </c:rich>
      </c:tx>
      <c:layout>
        <c:manualLayout>
          <c:xMode val="edge"/>
          <c:yMode val="edge"/>
          <c:x val="7.859611777960597E-2"/>
          <c:y val="3.2397208037623741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8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424758144425032"/>
          <c:y val="0.16964710425179513"/>
          <c:w val="0.61901398349650494"/>
          <c:h val="0.6597414973209208"/>
        </c:manualLayout>
      </c:layout>
      <c:scatterChart>
        <c:scatterStyle val="lineMarker"/>
        <c:varyColors val="0"/>
        <c:ser>
          <c:idx val="0"/>
          <c:order val="0"/>
          <c:tx>
            <c:strRef>
              <c:f>'all data'!$H$1</c:f>
              <c:strCache>
                <c:ptCount val="1"/>
                <c:pt idx="0">
                  <c:v>dayscycleOBS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'all data'!$C$2:$C$23</c:f>
              <c:numCache>
                <c:formatCode>m/d/yyyy</c:formatCode>
                <c:ptCount val="22"/>
                <c:pt idx="0">
                  <c:v>43658</c:v>
                </c:pt>
                <c:pt idx="1">
                  <c:v>43672</c:v>
                </c:pt>
                <c:pt idx="2">
                  <c:v>43687</c:v>
                </c:pt>
                <c:pt idx="3">
                  <c:v>43705</c:v>
                </c:pt>
                <c:pt idx="4">
                  <c:v>43720</c:v>
                </c:pt>
                <c:pt idx="5">
                  <c:v>43735</c:v>
                </c:pt>
                <c:pt idx="6">
                  <c:v>43753</c:v>
                </c:pt>
                <c:pt idx="7">
                  <c:v>43769</c:v>
                </c:pt>
                <c:pt idx="8">
                  <c:v>43783</c:v>
                </c:pt>
                <c:pt idx="9">
                  <c:v>43798</c:v>
                </c:pt>
                <c:pt idx="10">
                  <c:v>43812</c:v>
                </c:pt>
                <c:pt idx="11">
                  <c:v>43827</c:v>
                </c:pt>
                <c:pt idx="12">
                  <c:v>43843</c:v>
                </c:pt>
                <c:pt idx="13">
                  <c:v>43857</c:v>
                </c:pt>
                <c:pt idx="14">
                  <c:v>43883</c:v>
                </c:pt>
                <c:pt idx="15">
                  <c:v>43909</c:v>
                </c:pt>
                <c:pt idx="16">
                  <c:v>43929</c:v>
                </c:pt>
                <c:pt idx="17">
                  <c:v>43944</c:v>
                </c:pt>
                <c:pt idx="18">
                  <c:v>43961</c:v>
                </c:pt>
                <c:pt idx="19">
                  <c:v>43973</c:v>
                </c:pt>
                <c:pt idx="20">
                  <c:v>43991</c:v>
                </c:pt>
                <c:pt idx="21">
                  <c:v>44005</c:v>
                </c:pt>
              </c:numCache>
            </c:numRef>
          </c:xVal>
          <c:yVal>
            <c:numRef>
              <c:f>'all data'!$H$2:$H$23</c:f>
              <c:numCache>
                <c:formatCode>General</c:formatCode>
                <c:ptCount val="22"/>
                <c:pt idx="0">
                  <c:v>180</c:v>
                </c:pt>
                <c:pt idx="1">
                  <c:v>180</c:v>
                </c:pt>
                <c:pt idx="2">
                  <c:v>180</c:v>
                </c:pt>
                <c:pt idx="3">
                  <c:v>180</c:v>
                </c:pt>
                <c:pt idx="4">
                  <c:v>180</c:v>
                </c:pt>
                <c:pt idx="5">
                  <c:v>180</c:v>
                </c:pt>
                <c:pt idx="6">
                  <c:v>180</c:v>
                </c:pt>
                <c:pt idx="7">
                  <c:v>180</c:v>
                </c:pt>
                <c:pt idx="8">
                  <c:v>180</c:v>
                </c:pt>
                <c:pt idx="9">
                  <c:v>180</c:v>
                </c:pt>
                <c:pt idx="10">
                  <c:v>180</c:v>
                </c:pt>
                <c:pt idx="11">
                  <c:v>180</c:v>
                </c:pt>
                <c:pt idx="12">
                  <c:v>180</c:v>
                </c:pt>
                <c:pt idx="13">
                  <c:v>180</c:v>
                </c:pt>
                <c:pt idx="14">
                  <c:v>180</c:v>
                </c:pt>
                <c:pt idx="15">
                  <c:v>180</c:v>
                </c:pt>
                <c:pt idx="16">
                  <c:v>180</c:v>
                </c:pt>
                <c:pt idx="17">
                  <c:v>180</c:v>
                </c:pt>
                <c:pt idx="18">
                  <c:v>180</c:v>
                </c:pt>
                <c:pt idx="19">
                  <c:v>180</c:v>
                </c:pt>
                <c:pt idx="20">
                  <c:v>180</c:v>
                </c:pt>
                <c:pt idx="21">
                  <c:v>180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8D-4C01-8062-F721A8FCB0E3}"/>
            </c:ext>
          </c:extLst>
        </c:ser>
        <c:ser>
          <c:idx val="1"/>
          <c:order val="1"/>
          <c:tx>
            <c:strRef>
              <c:f>'all data'!$X$1</c:f>
              <c:strCache>
                <c:ptCount val="1"/>
                <c:pt idx="0">
                  <c:v>dayscycleMODEL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'all data'!$C$76:$C$97</c:f>
              <c:numCache>
                <c:formatCode>m/d/yyyy</c:formatCode>
                <c:ptCount val="22"/>
                <c:pt idx="0">
                  <c:v>43658</c:v>
                </c:pt>
                <c:pt idx="1">
                  <c:v>43672</c:v>
                </c:pt>
                <c:pt idx="2">
                  <c:v>43687</c:v>
                </c:pt>
                <c:pt idx="3">
                  <c:v>43705</c:v>
                </c:pt>
                <c:pt idx="4">
                  <c:v>43720</c:v>
                </c:pt>
                <c:pt idx="5">
                  <c:v>43735</c:v>
                </c:pt>
                <c:pt idx="6">
                  <c:v>43753</c:v>
                </c:pt>
                <c:pt idx="7">
                  <c:v>43769</c:v>
                </c:pt>
                <c:pt idx="8">
                  <c:v>43783</c:v>
                </c:pt>
                <c:pt idx="9">
                  <c:v>43798</c:v>
                </c:pt>
                <c:pt idx="10">
                  <c:v>43812</c:v>
                </c:pt>
                <c:pt idx="11">
                  <c:v>43827</c:v>
                </c:pt>
                <c:pt idx="12">
                  <c:v>43843</c:v>
                </c:pt>
                <c:pt idx="13">
                  <c:v>43857</c:v>
                </c:pt>
                <c:pt idx="14">
                  <c:v>43883</c:v>
                </c:pt>
                <c:pt idx="15">
                  <c:v>43909</c:v>
                </c:pt>
                <c:pt idx="16">
                  <c:v>43929</c:v>
                </c:pt>
                <c:pt idx="17">
                  <c:v>43944</c:v>
                </c:pt>
                <c:pt idx="18">
                  <c:v>43961</c:v>
                </c:pt>
                <c:pt idx="19">
                  <c:v>43973</c:v>
                </c:pt>
                <c:pt idx="20">
                  <c:v>43991</c:v>
                </c:pt>
                <c:pt idx="21">
                  <c:v>44005</c:v>
                </c:pt>
              </c:numCache>
            </c:numRef>
          </c:xVal>
          <c:yVal>
            <c:numRef>
              <c:f>'all data'!$X$76:$X$97</c:f>
              <c:numCache>
                <c:formatCode>General</c:formatCode>
                <c:ptCount val="22"/>
                <c:pt idx="0" formatCode="0">
                  <c:v>179</c:v>
                </c:pt>
                <c:pt idx="1">
                  <c:v>179</c:v>
                </c:pt>
                <c:pt idx="2">
                  <c:v>179</c:v>
                </c:pt>
                <c:pt idx="3" formatCode="0">
                  <c:v>178</c:v>
                </c:pt>
                <c:pt idx="4">
                  <c:v>177</c:v>
                </c:pt>
                <c:pt idx="5">
                  <c:v>176</c:v>
                </c:pt>
                <c:pt idx="6">
                  <c:v>174</c:v>
                </c:pt>
                <c:pt idx="7">
                  <c:v>172</c:v>
                </c:pt>
                <c:pt idx="8">
                  <c:v>172</c:v>
                </c:pt>
                <c:pt idx="9">
                  <c:v>171</c:v>
                </c:pt>
                <c:pt idx="10" formatCode="0">
                  <c:v>171</c:v>
                </c:pt>
                <c:pt idx="11">
                  <c:v>171</c:v>
                </c:pt>
                <c:pt idx="12">
                  <c:v>171</c:v>
                </c:pt>
                <c:pt idx="13">
                  <c:v>172</c:v>
                </c:pt>
                <c:pt idx="14">
                  <c:v>173</c:v>
                </c:pt>
                <c:pt idx="15" formatCode="0">
                  <c:v>176</c:v>
                </c:pt>
                <c:pt idx="16">
                  <c:v>178</c:v>
                </c:pt>
                <c:pt idx="17">
                  <c:v>179</c:v>
                </c:pt>
                <c:pt idx="18">
                  <c:v>180</c:v>
                </c:pt>
                <c:pt idx="19">
                  <c:v>182</c:v>
                </c:pt>
                <c:pt idx="20">
                  <c:v>182</c:v>
                </c:pt>
                <c:pt idx="21">
                  <c:v>182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C8D-4C01-8062-F721A8FCB0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6520232"/>
        <c:axId val="476521544"/>
      </c:scatterChart>
      <c:valAx>
        <c:axId val="476520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Flowering 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521544"/>
        <c:crosses val="autoZero"/>
        <c:crossBetween val="midCat"/>
      </c:valAx>
      <c:valAx>
        <c:axId val="4765215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Days</a:t>
                </a:r>
                <a:r>
                  <a:rPr lang="en-GB" baseline="0"/>
                  <a:t> after flowering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52023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4661931325097397"/>
          <c:y val="0.2209929298299689"/>
          <c:w val="0.25338068674902614"/>
          <c:h val="0.2467310134620269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Date of harvest cocoa real vs predicted Apartado</a:t>
            </a:r>
          </a:p>
        </c:rich>
      </c:tx>
      <c:layout>
        <c:manualLayout>
          <c:xMode val="edge"/>
          <c:yMode val="edge"/>
          <c:x val="0.22959119496855346"/>
          <c:y val="1.66666703120451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4868220467170421"/>
          <c:y val="0.11958335948892378"/>
          <c:w val="0.73402219658631462"/>
          <c:h val="0.55251076625130602"/>
        </c:manualLayout>
      </c:layout>
      <c:scatterChart>
        <c:scatterStyle val="lineMarker"/>
        <c:varyColors val="0"/>
        <c:ser>
          <c:idx val="0"/>
          <c:order val="0"/>
          <c:tx>
            <c:strRef>
              <c:f>'all data'!$D$1</c:f>
              <c:strCache>
                <c:ptCount val="1"/>
                <c:pt idx="0">
                  <c:v>dateharvestObs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'all data'!$C$2:$C$23</c:f>
              <c:numCache>
                <c:formatCode>m/d/yyyy</c:formatCode>
                <c:ptCount val="22"/>
                <c:pt idx="0">
                  <c:v>43658</c:v>
                </c:pt>
                <c:pt idx="1">
                  <c:v>43672</c:v>
                </c:pt>
                <c:pt idx="2">
                  <c:v>43687</c:v>
                </c:pt>
                <c:pt idx="3">
                  <c:v>43705</c:v>
                </c:pt>
                <c:pt idx="4">
                  <c:v>43720</c:v>
                </c:pt>
                <c:pt idx="5">
                  <c:v>43735</c:v>
                </c:pt>
                <c:pt idx="6">
                  <c:v>43753</c:v>
                </c:pt>
                <c:pt idx="7">
                  <c:v>43769</c:v>
                </c:pt>
                <c:pt idx="8">
                  <c:v>43783</c:v>
                </c:pt>
                <c:pt idx="9">
                  <c:v>43798</c:v>
                </c:pt>
                <c:pt idx="10">
                  <c:v>43812</c:v>
                </c:pt>
                <c:pt idx="11">
                  <c:v>43827</c:v>
                </c:pt>
                <c:pt idx="12">
                  <c:v>43843</c:v>
                </c:pt>
                <c:pt idx="13">
                  <c:v>43857</c:v>
                </c:pt>
                <c:pt idx="14">
                  <c:v>43883</c:v>
                </c:pt>
                <c:pt idx="15">
                  <c:v>43909</c:v>
                </c:pt>
                <c:pt idx="16">
                  <c:v>43929</c:v>
                </c:pt>
                <c:pt idx="17">
                  <c:v>43944</c:v>
                </c:pt>
                <c:pt idx="18">
                  <c:v>43961</c:v>
                </c:pt>
                <c:pt idx="19">
                  <c:v>43973</c:v>
                </c:pt>
                <c:pt idx="20">
                  <c:v>43991</c:v>
                </c:pt>
                <c:pt idx="21">
                  <c:v>44005</c:v>
                </c:pt>
              </c:numCache>
            </c:numRef>
          </c:xVal>
          <c:yVal>
            <c:numRef>
              <c:f>'all data'!$D$2:$D$23</c:f>
              <c:numCache>
                <c:formatCode>m/d/yyyy</c:formatCode>
                <c:ptCount val="22"/>
                <c:pt idx="0">
                  <c:v>43838</c:v>
                </c:pt>
                <c:pt idx="1">
                  <c:v>43852</c:v>
                </c:pt>
                <c:pt idx="2">
                  <c:v>43867</c:v>
                </c:pt>
                <c:pt idx="3">
                  <c:v>43885</c:v>
                </c:pt>
                <c:pt idx="4">
                  <c:v>43900</c:v>
                </c:pt>
                <c:pt idx="5">
                  <c:v>43915</c:v>
                </c:pt>
                <c:pt idx="6">
                  <c:v>43933</c:v>
                </c:pt>
                <c:pt idx="7">
                  <c:v>43949</c:v>
                </c:pt>
                <c:pt idx="8">
                  <c:v>43963</c:v>
                </c:pt>
                <c:pt idx="9">
                  <c:v>43978</c:v>
                </c:pt>
                <c:pt idx="10">
                  <c:v>43992</c:v>
                </c:pt>
                <c:pt idx="11">
                  <c:v>44007</c:v>
                </c:pt>
                <c:pt idx="12">
                  <c:v>44023</c:v>
                </c:pt>
                <c:pt idx="13">
                  <c:v>44037</c:v>
                </c:pt>
                <c:pt idx="14">
                  <c:v>44063</c:v>
                </c:pt>
                <c:pt idx="15">
                  <c:v>44089</c:v>
                </c:pt>
                <c:pt idx="16">
                  <c:v>44109</c:v>
                </c:pt>
                <c:pt idx="17">
                  <c:v>44124</c:v>
                </c:pt>
                <c:pt idx="18">
                  <c:v>44141</c:v>
                </c:pt>
                <c:pt idx="19">
                  <c:v>44153</c:v>
                </c:pt>
                <c:pt idx="20">
                  <c:v>44171</c:v>
                </c:pt>
                <c:pt idx="21">
                  <c:v>44185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CB-4398-BFE4-D7413AD57F80}"/>
            </c:ext>
          </c:extLst>
        </c:ser>
        <c:ser>
          <c:idx val="1"/>
          <c:order val="1"/>
          <c:tx>
            <c:strRef>
              <c:f>'all data'!$AA$1</c:f>
              <c:strCache>
                <c:ptCount val="1"/>
                <c:pt idx="0">
                  <c:v>MaturityDayModel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'all data'!$C$2:$C$23</c:f>
              <c:numCache>
                <c:formatCode>m/d/yyyy</c:formatCode>
                <c:ptCount val="22"/>
                <c:pt idx="0">
                  <c:v>43658</c:v>
                </c:pt>
                <c:pt idx="1">
                  <c:v>43672</c:v>
                </c:pt>
                <c:pt idx="2">
                  <c:v>43687</c:v>
                </c:pt>
                <c:pt idx="3">
                  <c:v>43705</c:v>
                </c:pt>
                <c:pt idx="4">
                  <c:v>43720</c:v>
                </c:pt>
                <c:pt idx="5">
                  <c:v>43735</c:v>
                </c:pt>
                <c:pt idx="6">
                  <c:v>43753</c:v>
                </c:pt>
                <c:pt idx="7">
                  <c:v>43769</c:v>
                </c:pt>
                <c:pt idx="8">
                  <c:v>43783</c:v>
                </c:pt>
                <c:pt idx="9">
                  <c:v>43798</c:v>
                </c:pt>
                <c:pt idx="10">
                  <c:v>43812</c:v>
                </c:pt>
                <c:pt idx="11">
                  <c:v>43827</c:v>
                </c:pt>
                <c:pt idx="12">
                  <c:v>43843</c:v>
                </c:pt>
                <c:pt idx="13">
                  <c:v>43857</c:v>
                </c:pt>
                <c:pt idx="14">
                  <c:v>43883</c:v>
                </c:pt>
                <c:pt idx="15">
                  <c:v>43909</c:v>
                </c:pt>
                <c:pt idx="16">
                  <c:v>43929</c:v>
                </c:pt>
                <c:pt idx="17">
                  <c:v>43944</c:v>
                </c:pt>
                <c:pt idx="18">
                  <c:v>43961</c:v>
                </c:pt>
                <c:pt idx="19">
                  <c:v>43973</c:v>
                </c:pt>
                <c:pt idx="20">
                  <c:v>43991</c:v>
                </c:pt>
                <c:pt idx="21">
                  <c:v>44005</c:v>
                </c:pt>
              </c:numCache>
            </c:numRef>
          </c:xVal>
          <c:yVal>
            <c:numRef>
              <c:f>'all data'!$AA$76:$AA$97</c:f>
              <c:numCache>
                <c:formatCode>m/d/yyyy</c:formatCode>
                <c:ptCount val="22"/>
                <c:pt idx="0">
                  <c:v>43837</c:v>
                </c:pt>
                <c:pt idx="1">
                  <c:v>43851</c:v>
                </c:pt>
                <c:pt idx="2">
                  <c:v>43866</c:v>
                </c:pt>
                <c:pt idx="3">
                  <c:v>43883</c:v>
                </c:pt>
                <c:pt idx="4">
                  <c:v>43897</c:v>
                </c:pt>
                <c:pt idx="5">
                  <c:v>43911</c:v>
                </c:pt>
                <c:pt idx="6">
                  <c:v>43927</c:v>
                </c:pt>
                <c:pt idx="7">
                  <c:v>43940</c:v>
                </c:pt>
                <c:pt idx="8">
                  <c:v>43955</c:v>
                </c:pt>
                <c:pt idx="9">
                  <c:v>43969</c:v>
                </c:pt>
                <c:pt idx="10">
                  <c:v>43983</c:v>
                </c:pt>
                <c:pt idx="11">
                  <c:v>43998</c:v>
                </c:pt>
                <c:pt idx="12">
                  <c:v>44014</c:v>
                </c:pt>
                <c:pt idx="13">
                  <c:v>44029</c:v>
                </c:pt>
                <c:pt idx="14">
                  <c:v>44056</c:v>
                </c:pt>
                <c:pt idx="15">
                  <c:v>44085</c:v>
                </c:pt>
                <c:pt idx="16">
                  <c:v>44107</c:v>
                </c:pt>
                <c:pt idx="17">
                  <c:v>44123</c:v>
                </c:pt>
                <c:pt idx="18">
                  <c:v>44141</c:v>
                </c:pt>
                <c:pt idx="19">
                  <c:v>44155</c:v>
                </c:pt>
                <c:pt idx="20">
                  <c:v>44173</c:v>
                </c:pt>
                <c:pt idx="21">
                  <c:v>44187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9CB-4398-BFE4-D7413AD57F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885912"/>
        <c:axId val="519883288"/>
      </c:scatterChart>
      <c:valAx>
        <c:axId val="519885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Flowering date</a:t>
                </a:r>
              </a:p>
            </c:rich>
          </c:tx>
          <c:layout>
            <c:manualLayout>
              <c:xMode val="edge"/>
              <c:yMode val="edge"/>
              <c:x val="0.47101706036745411"/>
              <c:y val="0.91411393572045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883288"/>
        <c:crosses val="autoZero"/>
        <c:crossBetween val="midCat"/>
      </c:valAx>
      <c:valAx>
        <c:axId val="5198832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Harvest 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885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Relationship Id="rId9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95250</xdr:colOff>
      <xdr:row>5</xdr:row>
      <xdr:rowOff>142881</xdr:rowOff>
    </xdr:from>
    <xdr:to>
      <xdr:col>41</xdr:col>
      <xdr:colOff>57150</xdr:colOff>
      <xdr:row>23</xdr:row>
      <xdr:rowOff>123825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142EAD3-86D4-4FC2-815D-DC3929D266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32</xdr:col>
      <xdr:colOff>0</xdr:colOff>
      <xdr:row>29</xdr:row>
      <xdr:rowOff>0</xdr:rowOff>
    </xdr:from>
    <xdr:to>
      <xdr:col>42</xdr:col>
      <xdr:colOff>306161</xdr:colOff>
      <xdr:row>48</xdr:row>
      <xdr:rowOff>103043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DE70839-C762-4697-AAAF-A953CE2E33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0</xdr:colOff>
      <xdr:row>51</xdr:row>
      <xdr:rowOff>0</xdr:rowOff>
    </xdr:from>
    <xdr:to>
      <xdr:col>43</xdr:col>
      <xdr:colOff>210911</xdr:colOff>
      <xdr:row>71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B96E4B6-4F5B-4318-BF6D-2C008287DB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1</xdr:row>
      <xdr:rowOff>76200</xdr:rowOff>
    </xdr:from>
    <xdr:to>
      <xdr:col>11</xdr:col>
      <xdr:colOff>142875</xdr:colOff>
      <xdr:row>22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4F9F0F-A07E-4E35-80DF-F69AADFD8B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352425</xdr:colOff>
      <xdr:row>1</xdr:row>
      <xdr:rowOff>77932</xdr:rowOff>
    </xdr:from>
    <xdr:to>
      <xdr:col>22</xdr:col>
      <xdr:colOff>19051</xdr:colOff>
      <xdr:row>20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C29701A-ECB1-4147-A0F6-84FB29EB5C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190500</xdr:colOff>
      <xdr:row>3</xdr:row>
      <xdr:rowOff>104775</xdr:rowOff>
    </xdr:from>
    <xdr:to>
      <xdr:col>30</xdr:col>
      <xdr:colOff>530678</xdr:colOff>
      <xdr:row>20</xdr:row>
      <xdr:rowOff>142869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E729A27-F5F1-4244-A8D5-1603354160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0</xdr:colOff>
      <xdr:row>24</xdr:row>
      <xdr:rowOff>0</xdr:rowOff>
    </xdr:from>
    <xdr:to>
      <xdr:col>31</xdr:col>
      <xdr:colOff>549729</xdr:colOff>
      <xdr:row>41</xdr:row>
      <xdr:rowOff>171444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6298FAB-66A3-4DEC-A98B-3FCDF43EBB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13607</xdr:colOff>
      <xdr:row>23</xdr:row>
      <xdr:rowOff>108857</xdr:rowOff>
    </xdr:from>
    <xdr:to>
      <xdr:col>22</xdr:col>
      <xdr:colOff>292554</xdr:colOff>
      <xdr:row>43</xdr:row>
      <xdr:rowOff>21400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5E3E63A-2F8E-4D54-A12E-2B24D83CD6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598714</xdr:colOff>
      <xdr:row>23</xdr:row>
      <xdr:rowOff>122464</xdr:rowOff>
    </xdr:from>
    <xdr:to>
      <xdr:col>11</xdr:col>
      <xdr:colOff>170089</xdr:colOff>
      <xdr:row>44</xdr:row>
      <xdr:rowOff>46264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54D36AC-52BF-4FA1-8289-AE6BC594AB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0</xdr:colOff>
      <xdr:row>46</xdr:row>
      <xdr:rowOff>0</xdr:rowOff>
    </xdr:from>
    <xdr:to>
      <xdr:col>22</xdr:col>
      <xdr:colOff>255135</xdr:colOff>
      <xdr:row>65</xdr:row>
      <xdr:rowOff>103043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0E91D93-9A1B-42FC-AE1D-7EB48DE6D8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47</xdr:row>
      <xdr:rowOff>0</xdr:rowOff>
    </xdr:from>
    <xdr:to>
      <xdr:col>11</xdr:col>
      <xdr:colOff>159884</xdr:colOff>
      <xdr:row>67</xdr:row>
      <xdr:rowOff>114300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39077B5-48A3-40D8-94DF-29FAFF26F5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0</xdr:colOff>
      <xdr:row>46</xdr:row>
      <xdr:rowOff>0</xdr:rowOff>
    </xdr:from>
    <xdr:to>
      <xdr:col>31</xdr:col>
      <xdr:colOff>492579</xdr:colOff>
      <xdr:row>63</xdr:row>
      <xdr:rowOff>171444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3874CEB-87E2-4A22-94A2-EB046D97AD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EFCC1-3415-4B2A-B14D-C7C1459FD88C}">
  <dimension ref="A1:AE97"/>
  <sheetViews>
    <sheetView tabSelected="1" topLeftCell="M1" zoomScale="60" zoomScaleNormal="60" workbookViewId="0">
      <pane ySplit="1" topLeftCell="A39" activePane="bottomLeft" state="frozen"/>
      <selection pane="bottomLeft" activeCell="AS18" sqref="AS18"/>
    </sheetView>
  </sheetViews>
  <sheetFormatPr defaultRowHeight="15" x14ac:dyDescent="0.25"/>
  <cols>
    <col min="3" max="3" width="12.28515625" style="1" customWidth="1"/>
    <col min="4" max="4" width="10.42578125" style="1" customWidth="1"/>
    <col min="5" max="6" width="9.140625" customWidth="1"/>
    <col min="8" max="8" width="9.140625" customWidth="1"/>
    <col min="9" max="9" width="14" customWidth="1"/>
    <col min="12" max="22" width="9.140625" customWidth="1"/>
    <col min="24" max="26" width="9.140625" style="2"/>
    <col min="27" max="27" width="14.28515625" style="1" customWidth="1"/>
    <col min="31" max="31" width="9.140625" style="5"/>
  </cols>
  <sheetData>
    <row r="1" spans="1:31" x14ac:dyDescent="0.25">
      <c r="A1" t="s">
        <v>5</v>
      </c>
      <c r="B1" t="s">
        <v>32</v>
      </c>
      <c r="C1" s="1" t="s">
        <v>6</v>
      </c>
      <c r="D1" s="1" t="s">
        <v>39</v>
      </c>
      <c r="E1" t="s">
        <v>4</v>
      </c>
      <c r="F1" t="s">
        <v>28</v>
      </c>
      <c r="G1" t="s">
        <v>27</v>
      </c>
      <c r="H1" t="s">
        <v>40</v>
      </c>
      <c r="I1" t="s">
        <v>20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32</v>
      </c>
      <c r="V1" t="s">
        <v>33</v>
      </c>
      <c r="W1" t="s">
        <v>42</v>
      </c>
      <c r="X1" s="9" t="s">
        <v>41</v>
      </c>
      <c r="Y1" s="10" t="s">
        <v>35</v>
      </c>
      <c r="Z1" s="10" t="s">
        <v>36</v>
      </c>
      <c r="AA1" s="11" t="s">
        <v>38</v>
      </c>
      <c r="AB1" s="9" t="s">
        <v>37</v>
      </c>
      <c r="AC1" s="10" t="s">
        <v>34</v>
      </c>
    </row>
    <row r="2" spans="1:31" x14ac:dyDescent="0.25">
      <c r="B2">
        <v>90</v>
      </c>
      <c r="C2" s="1">
        <v>43658</v>
      </c>
      <c r="D2" s="1">
        <v>43838</v>
      </c>
      <c r="E2">
        <v>3707.48</v>
      </c>
      <c r="F2">
        <v>1907.47999999999</v>
      </c>
      <c r="G2" t="s">
        <v>26</v>
      </c>
      <c r="H2">
        <v>180</v>
      </c>
      <c r="I2" s="1">
        <v>43658</v>
      </c>
      <c r="J2">
        <v>2019</v>
      </c>
      <c r="K2">
        <v>341</v>
      </c>
      <c r="L2">
        <v>6.55</v>
      </c>
      <c r="M2">
        <v>0.87</v>
      </c>
      <c r="N2">
        <v>81.709999999999994</v>
      </c>
      <c r="O2">
        <v>16.73</v>
      </c>
      <c r="P2">
        <v>25.16</v>
      </c>
      <c r="Q2">
        <v>15.24</v>
      </c>
      <c r="R2">
        <v>16.350000000000001</v>
      </c>
      <c r="S2">
        <v>19.920000000000002</v>
      </c>
      <c r="T2">
        <v>7</v>
      </c>
      <c r="U2">
        <v>90</v>
      </c>
      <c r="V2">
        <f t="shared" ref="V2:V33" si="0">MONTH(D2)</f>
        <v>1</v>
      </c>
      <c r="W2" s="2">
        <f>X2-H2</f>
        <v>-10</v>
      </c>
      <c r="X2" s="2">
        <v>170</v>
      </c>
      <c r="Y2" s="2">
        <v>8224</v>
      </c>
      <c r="Z2" s="2">
        <v>2467</v>
      </c>
      <c r="AA2" s="1">
        <v>43976</v>
      </c>
      <c r="AB2" s="5">
        <v>8.1875697804242655</v>
      </c>
      <c r="AD2">
        <f t="shared" ref="AD2:AD23" si="1">SQRT(AVERAGE((Z2-$AC$3)^2))</f>
        <v>220</v>
      </c>
      <c r="AE2" s="5">
        <f t="shared" ref="AE2:AE23" si="2">(AD2/AVERAGE($AC$3))*100</f>
        <v>8.1875697804242655</v>
      </c>
    </row>
    <row r="3" spans="1:31" x14ac:dyDescent="0.25">
      <c r="B3">
        <v>100</v>
      </c>
      <c r="C3" s="1">
        <v>43672</v>
      </c>
      <c r="D3" s="1">
        <v>43852</v>
      </c>
      <c r="E3">
        <v>3712.9</v>
      </c>
      <c r="F3">
        <v>1912.8999999999901</v>
      </c>
      <c r="G3" t="s">
        <v>26</v>
      </c>
      <c r="H3">
        <v>180</v>
      </c>
      <c r="I3" s="1">
        <v>43672</v>
      </c>
      <c r="J3">
        <v>2019</v>
      </c>
      <c r="K3">
        <v>207</v>
      </c>
      <c r="L3">
        <v>2.86</v>
      </c>
      <c r="M3">
        <v>0.68</v>
      </c>
      <c r="N3">
        <v>77.06</v>
      </c>
      <c r="O3">
        <v>15.85</v>
      </c>
      <c r="P3">
        <v>24.84</v>
      </c>
      <c r="Q3">
        <v>16.02</v>
      </c>
      <c r="R3">
        <v>22.425000000000001</v>
      </c>
      <c r="S3">
        <v>19.93</v>
      </c>
      <c r="T3">
        <v>7</v>
      </c>
      <c r="U3">
        <v>100</v>
      </c>
      <c r="V3">
        <f t="shared" si="0"/>
        <v>1</v>
      </c>
      <c r="W3" s="2">
        <f t="shared" ref="W3:W66" si="3">X3-H3</f>
        <v>2</v>
      </c>
      <c r="X3" s="2">
        <v>182</v>
      </c>
      <c r="Y3" s="2">
        <v>7623</v>
      </c>
      <c r="Z3" s="2">
        <v>2287</v>
      </c>
      <c r="AA3" s="1">
        <v>43854</v>
      </c>
      <c r="AB3" s="5">
        <v>14.886490509862298</v>
      </c>
      <c r="AC3" s="2">
        <v>2687</v>
      </c>
      <c r="AD3">
        <f t="shared" si="1"/>
        <v>400</v>
      </c>
      <c r="AE3" s="5">
        <f t="shared" si="2"/>
        <v>14.886490509862298</v>
      </c>
    </row>
    <row r="4" spans="1:31" x14ac:dyDescent="0.25">
      <c r="B4">
        <v>70</v>
      </c>
      <c r="C4" s="1">
        <v>43687</v>
      </c>
      <c r="D4" s="1">
        <v>43867</v>
      </c>
      <c r="E4">
        <v>3706.25</v>
      </c>
      <c r="F4">
        <v>1906.24999999999</v>
      </c>
      <c r="G4" t="s">
        <v>26</v>
      </c>
      <c r="H4">
        <v>180</v>
      </c>
      <c r="I4" s="1">
        <v>43687</v>
      </c>
      <c r="J4">
        <v>2019</v>
      </c>
      <c r="K4">
        <v>281</v>
      </c>
      <c r="L4">
        <v>7.67</v>
      </c>
      <c r="M4">
        <v>0.55000000000000004</v>
      </c>
      <c r="N4">
        <v>77.41</v>
      </c>
      <c r="O4">
        <v>16.420000000000002</v>
      </c>
      <c r="P4">
        <v>26.19</v>
      </c>
      <c r="Q4">
        <v>16.39</v>
      </c>
      <c r="R4">
        <v>18.87</v>
      </c>
      <c r="S4">
        <v>20.45</v>
      </c>
      <c r="T4">
        <v>8</v>
      </c>
      <c r="U4">
        <v>70</v>
      </c>
      <c r="V4">
        <f t="shared" si="0"/>
        <v>2</v>
      </c>
      <c r="W4" s="2">
        <f t="shared" si="3"/>
        <v>1</v>
      </c>
      <c r="X4" s="2">
        <v>181</v>
      </c>
      <c r="Y4" s="2">
        <v>8212</v>
      </c>
      <c r="Z4" s="2">
        <v>2463</v>
      </c>
      <c r="AA4" s="1">
        <v>43927</v>
      </c>
      <c r="AB4" s="5">
        <v>8.3364346855228888</v>
      </c>
      <c r="AD4">
        <f t="shared" si="1"/>
        <v>224</v>
      </c>
      <c r="AE4" s="5">
        <f t="shared" si="2"/>
        <v>8.3364346855228888</v>
      </c>
    </row>
    <row r="5" spans="1:31" x14ac:dyDescent="0.25">
      <c r="B5">
        <v>80</v>
      </c>
      <c r="C5" s="1">
        <v>43705</v>
      </c>
      <c r="D5" s="1">
        <v>43885</v>
      </c>
      <c r="E5">
        <v>3719.29</v>
      </c>
      <c r="F5">
        <v>1919.29</v>
      </c>
      <c r="G5" t="s">
        <v>26</v>
      </c>
      <c r="H5">
        <v>180</v>
      </c>
      <c r="I5" s="1">
        <v>43705</v>
      </c>
      <c r="J5">
        <v>2019</v>
      </c>
      <c r="K5">
        <v>240</v>
      </c>
      <c r="L5">
        <v>8.33</v>
      </c>
      <c r="M5">
        <v>0.73</v>
      </c>
      <c r="N5">
        <v>73.099999999999994</v>
      </c>
      <c r="O5">
        <v>16.29</v>
      </c>
      <c r="P5">
        <v>27.17</v>
      </c>
      <c r="Q5">
        <v>16.52</v>
      </c>
      <c r="R5">
        <v>19.38</v>
      </c>
      <c r="S5">
        <v>21.21</v>
      </c>
      <c r="T5">
        <v>8</v>
      </c>
      <c r="U5">
        <v>80</v>
      </c>
      <c r="V5">
        <f t="shared" si="0"/>
        <v>2</v>
      </c>
      <c r="W5" s="2">
        <f t="shared" si="3"/>
        <v>1</v>
      </c>
      <c r="X5" s="2">
        <v>181</v>
      </c>
      <c r="Y5" s="2">
        <v>7808</v>
      </c>
      <c r="Z5" s="2">
        <v>2342</v>
      </c>
      <c r="AA5" s="1">
        <v>43886</v>
      </c>
      <c r="AB5" s="5">
        <v>12.839598064756233</v>
      </c>
      <c r="AD5">
        <f t="shared" si="1"/>
        <v>345</v>
      </c>
      <c r="AE5" s="5">
        <f t="shared" si="2"/>
        <v>12.839598064756233</v>
      </c>
    </row>
    <row r="6" spans="1:31" x14ac:dyDescent="0.25">
      <c r="B6">
        <v>60</v>
      </c>
      <c r="C6" s="1">
        <v>43720</v>
      </c>
      <c r="D6" s="1">
        <v>43900</v>
      </c>
      <c r="E6">
        <v>3716.59</v>
      </c>
      <c r="F6">
        <v>1916.59</v>
      </c>
      <c r="G6" t="s">
        <v>26</v>
      </c>
      <c r="H6">
        <v>180</v>
      </c>
      <c r="I6" s="1">
        <v>43720</v>
      </c>
      <c r="J6">
        <v>2019</v>
      </c>
      <c r="K6">
        <v>343</v>
      </c>
      <c r="L6">
        <v>0.01</v>
      </c>
      <c r="M6">
        <v>0.59</v>
      </c>
      <c r="N6">
        <v>80.19</v>
      </c>
      <c r="O6">
        <v>16.75</v>
      </c>
      <c r="P6">
        <v>25.12</v>
      </c>
      <c r="Q6">
        <v>16.63</v>
      </c>
      <c r="R6">
        <v>17.78</v>
      </c>
      <c r="S6">
        <v>20.23</v>
      </c>
      <c r="T6">
        <v>9</v>
      </c>
      <c r="U6">
        <v>60</v>
      </c>
      <c r="V6">
        <f t="shared" si="0"/>
        <v>3</v>
      </c>
      <c r="W6" s="2">
        <f t="shared" si="3"/>
        <v>-10</v>
      </c>
      <c r="X6" s="2">
        <v>170</v>
      </c>
      <c r="Y6" s="2">
        <v>8224</v>
      </c>
      <c r="Z6" s="2">
        <v>2467</v>
      </c>
      <c r="AA6" s="1">
        <v>43978</v>
      </c>
      <c r="AB6" s="5">
        <v>8.1875697804242655</v>
      </c>
      <c r="AD6">
        <f t="shared" si="1"/>
        <v>220</v>
      </c>
      <c r="AE6" s="5">
        <f t="shared" si="2"/>
        <v>8.1875697804242655</v>
      </c>
    </row>
    <row r="7" spans="1:31" x14ac:dyDescent="0.25">
      <c r="B7">
        <v>50</v>
      </c>
      <c r="C7" s="1">
        <v>43735</v>
      </c>
      <c r="D7" s="1">
        <v>43915</v>
      </c>
      <c r="E7">
        <v>3716.77</v>
      </c>
      <c r="F7">
        <v>1916.76999999999</v>
      </c>
      <c r="G7" t="s">
        <v>26</v>
      </c>
      <c r="H7">
        <v>180</v>
      </c>
      <c r="I7" s="1">
        <v>43735</v>
      </c>
      <c r="J7">
        <v>2019</v>
      </c>
      <c r="K7">
        <v>270</v>
      </c>
      <c r="L7">
        <v>0.04</v>
      </c>
      <c r="M7">
        <v>0.67</v>
      </c>
      <c r="N7">
        <v>71.27</v>
      </c>
      <c r="O7">
        <v>16.14</v>
      </c>
      <c r="P7">
        <v>27.8</v>
      </c>
      <c r="Q7">
        <v>16.2</v>
      </c>
      <c r="R7">
        <v>20.41</v>
      </c>
      <c r="S7">
        <v>21.47</v>
      </c>
      <c r="T7">
        <v>9</v>
      </c>
      <c r="U7">
        <v>50</v>
      </c>
      <c r="V7">
        <f t="shared" si="0"/>
        <v>3</v>
      </c>
      <c r="W7" s="2">
        <f t="shared" si="3"/>
        <v>2</v>
      </c>
      <c r="X7" s="2">
        <v>182</v>
      </c>
      <c r="Y7" s="2">
        <v>8127</v>
      </c>
      <c r="Z7" s="2">
        <v>2438</v>
      </c>
      <c r="AA7" s="1">
        <v>43917</v>
      </c>
      <c r="AB7" s="5">
        <v>9.2668403423892816</v>
      </c>
      <c r="AD7">
        <f t="shared" si="1"/>
        <v>249</v>
      </c>
      <c r="AE7" s="5">
        <f t="shared" si="2"/>
        <v>9.2668403423892816</v>
      </c>
    </row>
    <row r="8" spans="1:31" x14ac:dyDescent="0.25">
      <c r="B8">
        <v>40</v>
      </c>
      <c r="C8" s="1">
        <v>43753</v>
      </c>
      <c r="D8" s="1">
        <v>43933</v>
      </c>
      <c r="E8">
        <v>3742.91</v>
      </c>
      <c r="F8">
        <v>1942.91</v>
      </c>
      <c r="G8" t="s">
        <v>26</v>
      </c>
      <c r="H8">
        <v>180</v>
      </c>
      <c r="I8" s="1">
        <v>43753</v>
      </c>
      <c r="J8">
        <v>2019</v>
      </c>
      <c r="K8">
        <v>288</v>
      </c>
      <c r="L8">
        <v>10.99</v>
      </c>
      <c r="M8">
        <v>0.59</v>
      </c>
      <c r="N8">
        <v>81.25</v>
      </c>
      <c r="O8">
        <v>16.38</v>
      </c>
      <c r="P8">
        <v>24.5</v>
      </c>
      <c r="Q8">
        <v>15.55</v>
      </c>
      <c r="R8">
        <v>19.350000000000001</v>
      </c>
      <c r="S8">
        <v>19.64</v>
      </c>
      <c r="T8">
        <v>10</v>
      </c>
      <c r="U8">
        <v>40</v>
      </c>
      <c r="V8">
        <f t="shared" si="0"/>
        <v>4</v>
      </c>
      <c r="W8" s="2">
        <f t="shared" si="3"/>
        <v>0</v>
      </c>
      <c r="X8" s="2">
        <v>180</v>
      </c>
      <c r="Y8" s="2">
        <v>8252</v>
      </c>
      <c r="Z8" s="2">
        <v>2476</v>
      </c>
      <c r="AA8" s="1">
        <v>43933</v>
      </c>
      <c r="AB8" s="5">
        <v>7.8526237439523641</v>
      </c>
      <c r="AD8">
        <f t="shared" si="1"/>
        <v>211</v>
      </c>
      <c r="AE8" s="5">
        <f t="shared" si="2"/>
        <v>7.8526237439523641</v>
      </c>
    </row>
    <row r="9" spans="1:31" x14ac:dyDescent="0.25">
      <c r="B9">
        <v>20</v>
      </c>
      <c r="C9" s="1">
        <v>43769</v>
      </c>
      <c r="D9" s="1">
        <v>43949</v>
      </c>
      <c r="E9">
        <v>3766.9</v>
      </c>
      <c r="F9">
        <v>1966.9</v>
      </c>
      <c r="G9" t="s">
        <v>26</v>
      </c>
      <c r="H9">
        <v>180</v>
      </c>
      <c r="I9" s="1">
        <v>43769</v>
      </c>
      <c r="J9">
        <v>2019</v>
      </c>
      <c r="K9">
        <v>304</v>
      </c>
      <c r="L9">
        <v>0.26</v>
      </c>
      <c r="M9">
        <v>0.67</v>
      </c>
      <c r="N9">
        <v>81.09</v>
      </c>
      <c r="O9">
        <v>17.02</v>
      </c>
      <c r="P9">
        <v>25.78</v>
      </c>
      <c r="Q9">
        <v>16.11</v>
      </c>
      <c r="R9">
        <v>20.66</v>
      </c>
      <c r="S9">
        <v>20.329999999999998</v>
      </c>
      <c r="T9">
        <v>10</v>
      </c>
      <c r="U9">
        <v>20</v>
      </c>
      <c r="V9">
        <f t="shared" si="0"/>
        <v>4</v>
      </c>
      <c r="W9" s="2">
        <f t="shared" si="3"/>
        <v>-2</v>
      </c>
      <c r="X9" s="2">
        <v>178</v>
      </c>
      <c r="Y9" s="2">
        <v>8296</v>
      </c>
      <c r="Z9" s="2">
        <v>2489</v>
      </c>
      <c r="AA9" s="1">
        <v>43947</v>
      </c>
      <c r="AB9" s="5">
        <v>7.3688128023818384</v>
      </c>
      <c r="AD9">
        <f t="shared" si="1"/>
        <v>198</v>
      </c>
      <c r="AE9" s="5">
        <f t="shared" si="2"/>
        <v>7.3688128023818384</v>
      </c>
    </row>
    <row r="10" spans="1:31" x14ac:dyDescent="0.25">
      <c r="A10" s="8">
        <f>AVERAGE(F2:F23)</f>
        <v>2016.6449999999968</v>
      </c>
      <c r="B10">
        <v>30</v>
      </c>
      <c r="C10" s="1">
        <v>43783</v>
      </c>
      <c r="D10" s="1">
        <v>43963</v>
      </c>
      <c r="E10">
        <v>3805.24</v>
      </c>
      <c r="F10">
        <v>2005.24</v>
      </c>
      <c r="G10" t="s">
        <v>26</v>
      </c>
      <c r="H10">
        <v>180</v>
      </c>
      <c r="I10" s="1">
        <v>43783</v>
      </c>
      <c r="J10">
        <v>2019</v>
      </c>
      <c r="K10">
        <v>318</v>
      </c>
      <c r="L10">
        <v>22.87</v>
      </c>
      <c r="M10">
        <v>0.79</v>
      </c>
      <c r="N10">
        <v>88.37</v>
      </c>
      <c r="O10">
        <v>17.52</v>
      </c>
      <c r="P10">
        <v>23.8</v>
      </c>
      <c r="Q10">
        <v>16.57</v>
      </c>
      <c r="R10">
        <v>18.09</v>
      </c>
      <c r="S10">
        <v>19.5</v>
      </c>
      <c r="T10">
        <v>11</v>
      </c>
      <c r="U10">
        <v>30</v>
      </c>
      <c r="V10">
        <f t="shared" si="0"/>
        <v>5</v>
      </c>
      <c r="W10" s="2">
        <f t="shared" si="3"/>
        <v>-5</v>
      </c>
      <c r="X10" s="2">
        <v>175</v>
      </c>
      <c r="Y10" s="2">
        <v>8284</v>
      </c>
      <c r="Z10" s="2">
        <v>2485</v>
      </c>
      <c r="AA10" s="1">
        <v>43958</v>
      </c>
      <c r="AB10" s="5">
        <v>7.5176777074804617</v>
      </c>
      <c r="AD10">
        <f t="shared" si="1"/>
        <v>202</v>
      </c>
      <c r="AE10" s="5">
        <f t="shared" si="2"/>
        <v>7.5176777074804617</v>
      </c>
    </row>
    <row r="11" spans="1:31" x14ac:dyDescent="0.25">
      <c r="B11">
        <v>90</v>
      </c>
      <c r="C11" s="1">
        <v>43798</v>
      </c>
      <c r="D11" s="1">
        <v>43978</v>
      </c>
      <c r="E11">
        <v>3844.25</v>
      </c>
      <c r="F11">
        <v>2044.25</v>
      </c>
      <c r="G11" t="s">
        <v>26</v>
      </c>
      <c r="H11">
        <v>180</v>
      </c>
      <c r="I11" s="1">
        <v>43798</v>
      </c>
      <c r="J11">
        <v>2019</v>
      </c>
      <c r="K11">
        <v>333</v>
      </c>
      <c r="L11">
        <v>1.33</v>
      </c>
      <c r="M11">
        <v>0.68</v>
      </c>
      <c r="N11">
        <v>87.77</v>
      </c>
      <c r="O11">
        <v>17.52</v>
      </c>
      <c r="P11">
        <v>22.84</v>
      </c>
      <c r="Q11">
        <v>17.309999999999999</v>
      </c>
      <c r="R11">
        <v>16.809999999999999</v>
      </c>
      <c r="S11">
        <v>19.61</v>
      </c>
      <c r="T11">
        <v>11</v>
      </c>
      <c r="U11">
        <v>90</v>
      </c>
      <c r="V11">
        <f t="shared" si="0"/>
        <v>5</v>
      </c>
      <c r="W11" s="2">
        <f t="shared" si="3"/>
        <v>-8</v>
      </c>
      <c r="X11" s="2">
        <v>172</v>
      </c>
      <c r="Y11" s="2">
        <v>8259</v>
      </c>
      <c r="Z11" s="2">
        <v>2478</v>
      </c>
      <c r="AA11" s="1">
        <v>43970</v>
      </c>
      <c r="AB11" s="5">
        <v>7.7781912914030515</v>
      </c>
      <c r="AD11">
        <f t="shared" si="1"/>
        <v>209</v>
      </c>
      <c r="AE11" s="5">
        <f t="shared" si="2"/>
        <v>7.7781912914030515</v>
      </c>
    </row>
    <row r="12" spans="1:31" x14ac:dyDescent="0.25">
      <c r="B12">
        <v>60</v>
      </c>
      <c r="C12" s="1">
        <v>43812</v>
      </c>
      <c r="D12" s="1">
        <v>43992</v>
      </c>
      <c r="E12">
        <v>3854.56</v>
      </c>
      <c r="F12">
        <v>2054.56</v>
      </c>
      <c r="G12" t="s">
        <v>26</v>
      </c>
      <c r="H12">
        <v>180</v>
      </c>
      <c r="I12" s="1">
        <v>43812</v>
      </c>
      <c r="J12">
        <v>2019</v>
      </c>
      <c r="K12">
        <v>347</v>
      </c>
      <c r="L12">
        <v>4.08</v>
      </c>
      <c r="M12">
        <v>0.88</v>
      </c>
      <c r="N12">
        <v>88.25</v>
      </c>
      <c r="O12">
        <v>17.53</v>
      </c>
      <c r="P12">
        <v>23.13</v>
      </c>
      <c r="Q12">
        <v>16.989999999999998</v>
      </c>
      <c r="R12">
        <v>18.91</v>
      </c>
      <c r="S12">
        <v>19.53</v>
      </c>
      <c r="T12">
        <v>12</v>
      </c>
      <c r="U12">
        <v>60</v>
      </c>
      <c r="V12">
        <f t="shared" si="0"/>
        <v>6</v>
      </c>
      <c r="W12" s="2">
        <f t="shared" si="3"/>
        <v>-11</v>
      </c>
      <c r="X12" s="2">
        <v>169</v>
      </c>
      <c r="Y12" s="2">
        <v>8193</v>
      </c>
      <c r="Z12" s="2">
        <v>2458</v>
      </c>
      <c r="AA12" s="1">
        <v>43981</v>
      </c>
      <c r="AB12" s="5">
        <v>8.522515816896167</v>
      </c>
      <c r="AD12">
        <f t="shared" si="1"/>
        <v>229</v>
      </c>
      <c r="AE12" s="5">
        <f t="shared" si="2"/>
        <v>8.522515816896167</v>
      </c>
    </row>
    <row r="13" spans="1:31" x14ac:dyDescent="0.25">
      <c r="B13">
        <v>30</v>
      </c>
      <c r="C13" s="1">
        <v>43827</v>
      </c>
      <c r="D13" s="1">
        <v>44007</v>
      </c>
      <c r="E13">
        <v>3863.06</v>
      </c>
      <c r="F13">
        <v>2063.06</v>
      </c>
      <c r="G13" t="s">
        <v>26</v>
      </c>
      <c r="H13">
        <v>180</v>
      </c>
      <c r="I13" s="1">
        <v>43827</v>
      </c>
      <c r="J13">
        <v>2019</v>
      </c>
      <c r="K13">
        <v>362</v>
      </c>
      <c r="L13">
        <v>0.38</v>
      </c>
      <c r="M13">
        <v>0.47</v>
      </c>
      <c r="N13">
        <v>82.26</v>
      </c>
      <c r="O13">
        <v>18.2</v>
      </c>
      <c r="P13">
        <v>25.83</v>
      </c>
      <c r="Q13">
        <v>18.41</v>
      </c>
      <c r="R13">
        <v>19.37</v>
      </c>
      <c r="S13">
        <v>21.31</v>
      </c>
      <c r="T13">
        <v>12</v>
      </c>
      <c r="U13">
        <v>30</v>
      </c>
      <c r="V13">
        <f t="shared" si="0"/>
        <v>6</v>
      </c>
      <c r="W13" s="2">
        <f t="shared" si="3"/>
        <v>-11</v>
      </c>
      <c r="X13" s="2">
        <v>169</v>
      </c>
      <c r="Y13" s="2">
        <v>8076</v>
      </c>
      <c r="Z13" s="2">
        <v>2423</v>
      </c>
      <c r="AA13" s="1">
        <v>43996</v>
      </c>
      <c r="AB13" s="5">
        <v>9.8250837365091179</v>
      </c>
      <c r="AD13">
        <f t="shared" si="1"/>
        <v>264</v>
      </c>
      <c r="AE13" s="5">
        <f t="shared" si="2"/>
        <v>9.8250837365091179</v>
      </c>
    </row>
    <row r="14" spans="1:31" x14ac:dyDescent="0.25">
      <c r="B14">
        <v>20</v>
      </c>
      <c r="C14" s="1">
        <v>43843</v>
      </c>
      <c r="D14" s="1">
        <v>44023</v>
      </c>
      <c r="E14">
        <v>3883.12</v>
      </c>
      <c r="F14">
        <v>2083.12</v>
      </c>
      <c r="G14" t="s">
        <v>26</v>
      </c>
      <c r="H14">
        <v>180</v>
      </c>
      <c r="I14" s="1">
        <v>43843</v>
      </c>
      <c r="J14">
        <v>2020</v>
      </c>
      <c r="K14">
        <v>13</v>
      </c>
      <c r="L14">
        <v>0</v>
      </c>
      <c r="M14">
        <v>0.96</v>
      </c>
      <c r="N14">
        <v>71.73</v>
      </c>
      <c r="O14">
        <v>16.03</v>
      </c>
      <c r="P14">
        <v>27.44</v>
      </c>
      <c r="Q14">
        <v>15.36</v>
      </c>
      <c r="R14">
        <v>22.78</v>
      </c>
      <c r="S14">
        <v>21.25</v>
      </c>
      <c r="T14">
        <v>1</v>
      </c>
      <c r="U14">
        <v>20</v>
      </c>
      <c r="V14">
        <f t="shared" si="0"/>
        <v>7</v>
      </c>
      <c r="W14" s="2">
        <f t="shared" si="3"/>
        <v>-13</v>
      </c>
      <c r="X14" s="2">
        <v>167</v>
      </c>
      <c r="Y14" s="2">
        <v>7970</v>
      </c>
      <c r="Z14" s="2">
        <v>2391</v>
      </c>
      <c r="AA14" s="1">
        <v>44010</v>
      </c>
      <c r="AB14" s="5">
        <v>11.016002977298102</v>
      </c>
      <c r="AD14">
        <f t="shared" si="1"/>
        <v>296</v>
      </c>
      <c r="AE14" s="5">
        <f t="shared" si="2"/>
        <v>11.016002977298102</v>
      </c>
    </row>
    <row r="15" spans="1:31" x14ac:dyDescent="0.25">
      <c r="B15">
        <v>30</v>
      </c>
      <c r="C15" s="1">
        <v>43857</v>
      </c>
      <c r="D15" s="1">
        <v>44037</v>
      </c>
      <c r="E15">
        <v>3886.0099999999902</v>
      </c>
      <c r="F15">
        <v>2086.0099999999902</v>
      </c>
      <c r="G15" t="s">
        <v>26</v>
      </c>
      <c r="H15">
        <v>180</v>
      </c>
      <c r="I15" s="1">
        <v>43857</v>
      </c>
      <c r="J15">
        <v>2020</v>
      </c>
      <c r="K15">
        <v>27</v>
      </c>
      <c r="L15">
        <v>8.83</v>
      </c>
      <c r="M15">
        <v>0.73</v>
      </c>
      <c r="N15">
        <v>91.08</v>
      </c>
      <c r="O15">
        <v>18.07</v>
      </c>
      <c r="P15">
        <v>22.19</v>
      </c>
      <c r="Q15">
        <v>17.89</v>
      </c>
      <c r="R15">
        <v>17.675000000000001</v>
      </c>
      <c r="S15">
        <v>19.579999999999998</v>
      </c>
      <c r="T15">
        <v>1</v>
      </c>
      <c r="U15">
        <v>30</v>
      </c>
      <c r="V15">
        <f t="shared" si="0"/>
        <v>7</v>
      </c>
      <c r="W15" s="2">
        <f t="shared" si="3"/>
        <v>-14</v>
      </c>
      <c r="X15" s="2">
        <v>166</v>
      </c>
      <c r="Y15" s="2">
        <v>7872</v>
      </c>
      <c r="Z15" s="2">
        <v>2362</v>
      </c>
      <c r="AA15" s="1">
        <v>44023</v>
      </c>
      <c r="AB15" s="5">
        <v>12.095273539263118</v>
      </c>
      <c r="AD15">
        <f t="shared" si="1"/>
        <v>325</v>
      </c>
      <c r="AE15" s="5">
        <f t="shared" si="2"/>
        <v>12.095273539263118</v>
      </c>
    </row>
    <row r="16" spans="1:31" x14ac:dyDescent="0.25">
      <c r="B16">
        <v>40</v>
      </c>
      <c r="C16" s="1">
        <v>43883</v>
      </c>
      <c r="D16" s="1">
        <v>44063</v>
      </c>
      <c r="E16">
        <v>3903.7599999999902</v>
      </c>
      <c r="F16">
        <v>2103.7600000000002</v>
      </c>
      <c r="G16" t="s">
        <v>26</v>
      </c>
      <c r="H16">
        <v>180</v>
      </c>
      <c r="I16" s="1">
        <v>43883</v>
      </c>
      <c r="J16">
        <v>2020</v>
      </c>
      <c r="K16">
        <v>53</v>
      </c>
      <c r="L16">
        <v>1.01</v>
      </c>
      <c r="M16">
        <v>0.36</v>
      </c>
      <c r="N16">
        <v>82.44</v>
      </c>
      <c r="O16">
        <v>17.55</v>
      </c>
      <c r="P16">
        <v>24.55</v>
      </c>
      <c r="Q16">
        <v>18.07</v>
      </c>
      <c r="R16">
        <v>17.23</v>
      </c>
      <c r="S16">
        <v>20.62</v>
      </c>
      <c r="T16">
        <v>2</v>
      </c>
      <c r="U16">
        <v>40</v>
      </c>
      <c r="V16">
        <f t="shared" si="0"/>
        <v>8</v>
      </c>
      <c r="W16" s="2">
        <f t="shared" si="3"/>
        <v>-14</v>
      </c>
      <c r="X16" s="2">
        <v>166</v>
      </c>
      <c r="Y16" s="2">
        <v>7765</v>
      </c>
      <c r="Z16" s="2">
        <v>2329</v>
      </c>
      <c r="AA16" s="1">
        <v>44049</v>
      </c>
      <c r="AB16" s="5">
        <v>13.323409006326759</v>
      </c>
      <c r="AD16">
        <f t="shared" si="1"/>
        <v>358</v>
      </c>
      <c r="AE16" s="5">
        <f t="shared" si="2"/>
        <v>13.323409006326759</v>
      </c>
    </row>
    <row r="17" spans="1:31" x14ac:dyDescent="0.25">
      <c r="B17">
        <v>35</v>
      </c>
      <c r="C17" s="1">
        <v>43909</v>
      </c>
      <c r="D17" s="1">
        <v>44089</v>
      </c>
      <c r="E17">
        <v>3895.5299999999902</v>
      </c>
      <c r="F17">
        <v>2095.5300000000002</v>
      </c>
      <c r="G17" t="s">
        <v>26</v>
      </c>
      <c r="H17">
        <v>180</v>
      </c>
      <c r="I17" s="1">
        <v>43909</v>
      </c>
      <c r="J17">
        <v>2020</v>
      </c>
      <c r="K17">
        <v>79</v>
      </c>
      <c r="L17">
        <v>0.05</v>
      </c>
      <c r="M17">
        <v>0.85</v>
      </c>
      <c r="N17">
        <v>74.44</v>
      </c>
      <c r="O17">
        <v>16.63</v>
      </c>
      <c r="P17">
        <v>26.35</v>
      </c>
      <c r="Q17">
        <v>17.3</v>
      </c>
      <c r="R17">
        <v>21.54</v>
      </c>
      <c r="S17">
        <v>21.28</v>
      </c>
      <c r="T17">
        <v>3</v>
      </c>
      <c r="U17">
        <v>35</v>
      </c>
      <c r="V17">
        <f t="shared" si="0"/>
        <v>9</v>
      </c>
      <c r="W17" s="2">
        <f t="shared" si="3"/>
        <v>-15</v>
      </c>
      <c r="X17" s="2">
        <v>165</v>
      </c>
      <c r="Y17" s="2">
        <v>7758</v>
      </c>
      <c r="Z17" s="2">
        <v>2328</v>
      </c>
      <c r="AA17" s="1">
        <v>44074</v>
      </c>
      <c r="AB17" s="5">
        <v>13.360625232601414</v>
      </c>
      <c r="AD17">
        <f t="shared" si="1"/>
        <v>359</v>
      </c>
      <c r="AE17" s="5">
        <f t="shared" si="2"/>
        <v>13.360625232601414</v>
      </c>
    </row>
    <row r="18" spans="1:31" x14ac:dyDescent="0.25">
      <c r="B18">
        <v>50</v>
      </c>
      <c r="C18" s="1">
        <v>43929</v>
      </c>
      <c r="D18" s="1">
        <v>44109</v>
      </c>
      <c r="E18">
        <v>3898.0299999999902</v>
      </c>
      <c r="F18">
        <v>2098.0300000000002</v>
      </c>
      <c r="G18" t="s">
        <v>26</v>
      </c>
      <c r="H18">
        <v>180</v>
      </c>
      <c r="I18" s="1">
        <v>43929</v>
      </c>
      <c r="J18">
        <v>2020</v>
      </c>
      <c r="K18">
        <v>99</v>
      </c>
      <c r="L18">
        <v>3.18</v>
      </c>
      <c r="M18">
        <v>0.49</v>
      </c>
      <c r="N18">
        <v>69.03</v>
      </c>
      <c r="O18">
        <v>15.86</v>
      </c>
      <c r="P18">
        <v>27.82</v>
      </c>
      <c r="Q18">
        <v>16.41</v>
      </c>
      <c r="R18">
        <v>21.27</v>
      </c>
      <c r="S18">
        <v>21.68</v>
      </c>
      <c r="T18">
        <v>4</v>
      </c>
      <c r="U18">
        <v>50</v>
      </c>
      <c r="V18">
        <f t="shared" si="0"/>
        <v>10</v>
      </c>
      <c r="W18" s="2">
        <f t="shared" si="3"/>
        <v>-14</v>
      </c>
      <c r="X18">
        <v>166</v>
      </c>
      <c r="Y18">
        <v>7823</v>
      </c>
      <c r="Z18">
        <v>2347</v>
      </c>
      <c r="AA18" s="1">
        <v>44095</v>
      </c>
      <c r="AB18" s="5">
        <v>12.653516933382955</v>
      </c>
      <c r="AD18">
        <f t="shared" si="1"/>
        <v>340</v>
      </c>
      <c r="AE18" s="5">
        <f t="shared" si="2"/>
        <v>12.653516933382955</v>
      </c>
    </row>
    <row r="19" spans="1:31" x14ac:dyDescent="0.25">
      <c r="B19">
        <v>70</v>
      </c>
      <c r="C19" s="1">
        <v>43944</v>
      </c>
      <c r="D19" s="1">
        <v>44124</v>
      </c>
      <c r="E19">
        <v>3908.51</v>
      </c>
      <c r="F19">
        <v>2108.5099999999902</v>
      </c>
      <c r="G19" t="s">
        <v>26</v>
      </c>
      <c r="H19">
        <v>180</v>
      </c>
      <c r="I19" s="1">
        <v>43944</v>
      </c>
      <c r="J19">
        <v>2020</v>
      </c>
      <c r="K19">
        <v>114</v>
      </c>
      <c r="L19">
        <v>0.21</v>
      </c>
      <c r="M19">
        <v>0.47</v>
      </c>
      <c r="N19">
        <v>78.040000000000006</v>
      </c>
      <c r="O19">
        <v>17.47</v>
      </c>
      <c r="P19">
        <v>26.56</v>
      </c>
      <c r="Q19">
        <v>17.670000000000002</v>
      </c>
      <c r="R19">
        <v>20.164999999999999</v>
      </c>
      <c r="S19">
        <v>21.4</v>
      </c>
      <c r="T19">
        <v>4</v>
      </c>
      <c r="U19">
        <v>70</v>
      </c>
      <c r="V19">
        <f t="shared" si="0"/>
        <v>10</v>
      </c>
      <c r="W19" s="2">
        <f t="shared" si="3"/>
        <v>-15</v>
      </c>
      <c r="X19" s="2">
        <v>165</v>
      </c>
      <c r="Y19" s="2">
        <v>7935</v>
      </c>
      <c r="Z19" s="2">
        <v>2380</v>
      </c>
      <c r="AA19" s="1">
        <v>44109</v>
      </c>
      <c r="AB19" s="5">
        <v>11.425381466319315</v>
      </c>
      <c r="AD19">
        <f t="shared" si="1"/>
        <v>307</v>
      </c>
      <c r="AE19" s="5">
        <f t="shared" si="2"/>
        <v>11.425381466319315</v>
      </c>
    </row>
    <row r="20" spans="1:31" x14ac:dyDescent="0.25">
      <c r="B20">
        <v>100</v>
      </c>
      <c r="C20" s="1">
        <v>43961</v>
      </c>
      <c r="D20" s="1">
        <v>44141</v>
      </c>
      <c r="E20">
        <v>3885</v>
      </c>
      <c r="F20">
        <v>2084.99999999999</v>
      </c>
      <c r="G20" t="s">
        <v>26</v>
      </c>
      <c r="H20">
        <v>180</v>
      </c>
      <c r="I20" s="1">
        <v>43961</v>
      </c>
      <c r="J20">
        <v>2020</v>
      </c>
      <c r="K20">
        <v>131</v>
      </c>
      <c r="L20">
        <v>0</v>
      </c>
      <c r="M20">
        <v>0.61</v>
      </c>
      <c r="N20">
        <v>64.89</v>
      </c>
      <c r="O20">
        <v>15.23</v>
      </c>
      <c r="P20">
        <v>28.96</v>
      </c>
      <c r="Q20">
        <v>16.88</v>
      </c>
      <c r="R20">
        <v>22.29</v>
      </c>
      <c r="S20">
        <v>22.03</v>
      </c>
      <c r="T20">
        <v>5</v>
      </c>
      <c r="U20">
        <v>100</v>
      </c>
      <c r="V20">
        <f t="shared" si="0"/>
        <v>11</v>
      </c>
      <c r="W20" s="2">
        <f t="shared" si="3"/>
        <v>-14</v>
      </c>
      <c r="X20">
        <v>166</v>
      </c>
      <c r="Y20">
        <v>8134</v>
      </c>
      <c r="Z20">
        <v>2440</v>
      </c>
      <c r="AA20" s="1">
        <v>44127</v>
      </c>
      <c r="AB20" s="5">
        <v>9.1924078898399699</v>
      </c>
      <c r="AD20">
        <f t="shared" si="1"/>
        <v>247</v>
      </c>
      <c r="AE20" s="5">
        <f t="shared" si="2"/>
        <v>9.1924078898399699</v>
      </c>
    </row>
    <row r="21" spans="1:31" x14ac:dyDescent="0.25">
      <c r="B21">
        <v>110</v>
      </c>
      <c r="C21" s="1">
        <v>43973</v>
      </c>
      <c r="D21" s="1">
        <v>44153</v>
      </c>
      <c r="E21">
        <v>3852.47</v>
      </c>
      <c r="F21">
        <v>2052.4699999999998</v>
      </c>
      <c r="G21" t="s">
        <v>26</v>
      </c>
      <c r="H21">
        <v>180</v>
      </c>
      <c r="I21" s="1">
        <v>43973</v>
      </c>
      <c r="J21">
        <v>2020</v>
      </c>
      <c r="K21">
        <v>143</v>
      </c>
      <c r="L21">
        <v>1.75</v>
      </c>
      <c r="M21">
        <v>0.5</v>
      </c>
      <c r="N21">
        <v>74.34</v>
      </c>
      <c r="O21">
        <v>17.91</v>
      </c>
      <c r="P21">
        <v>27.95</v>
      </c>
      <c r="Q21">
        <v>18.57</v>
      </c>
      <c r="R21">
        <v>18.89</v>
      </c>
      <c r="S21">
        <v>22.62</v>
      </c>
      <c r="T21">
        <v>5</v>
      </c>
      <c r="U21">
        <v>110</v>
      </c>
      <c r="V21">
        <f t="shared" si="0"/>
        <v>11</v>
      </c>
      <c r="W21" s="2">
        <f t="shared" si="3"/>
        <v>-13</v>
      </c>
      <c r="X21">
        <v>167</v>
      </c>
      <c r="Y21">
        <v>8206</v>
      </c>
      <c r="Z21">
        <v>2462</v>
      </c>
      <c r="AA21" s="1">
        <v>44140</v>
      </c>
      <c r="AB21" s="5">
        <v>8.3736509117975437</v>
      </c>
      <c r="AD21">
        <f t="shared" si="1"/>
        <v>225</v>
      </c>
      <c r="AE21" s="5">
        <f t="shared" si="2"/>
        <v>8.3736509117975437</v>
      </c>
    </row>
    <row r="22" spans="1:31" x14ac:dyDescent="0.25">
      <c r="B22">
        <v>95</v>
      </c>
      <c r="C22" s="1">
        <v>43991</v>
      </c>
      <c r="D22" s="1">
        <v>44171</v>
      </c>
      <c r="E22">
        <v>3844.8199999999902</v>
      </c>
      <c r="F22">
        <v>2044.82</v>
      </c>
      <c r="G22" t="s">
        <v>26</v>
      </c>
      <c r="H22">
        <v>180</v>
      </c>
      <c r="I22" s="1">
        <v>43991</v>
      </c>
      <c r="J22">
        <v>2020</v>
      </c>
      <c r="K22">
        <v>161</v>
      </c>
      <c r="L22">
        <v>0.28999999999999998</v>
      </c>
      <c r="M22">
        <v>0.74</v>
      </c>
      <c r="N22">
        <v>74.13</v>
      </c>
      <c r="O22">
        <v>16.64</v>
      </c>
      <c r="P22">
        <v>28.08</v>
      </c>
      <c r="Q22">
        <v>16.079999999999998</v>
      </c>
      <c r="R22">
        <v>17.309999999999999</v>
      </c>
      <c r="S22">
        <v>21.36</v>
      </c>
      <c r="T22">
        <v>6</v>
      </c>
      <c r="U22">
        <v>95</v>
      </c>
      <c r="V22">
        <f t="shared" si="0"/>
        <v>12</v>
      </c>
      <c r="W22" s="2">
        <f t="shared" si="3"/>
        <v>-11</v>
      </c>
      <c r="X22">
        <v>169</v>
      </c>
      <c r="Y22">
        <v>8138</v>
      </c>
      <c r="Z22">
        <v>2441</v>
      </c>
      <c r="AA22" s="1">
        <v>44160</v>
      </c>
      <c r="AB22" s="5">
        <v>9.1551916635653132</v>
      </c>
      <c r="AD22">
        <f t="shared" si="1"/>
        <v>246</v>
      </c>
      <c r="AE22" s="5">
        <f t="shared" si="2"/>
        <v>9.1551916635653132</v>
      </c>
    </row>
    <row r="23" spans="1:31" x14ac:dyDescent="0.25">
      <c r="B23">
        <v>105</v>
      </c>
      <c r="C23" s="1">
        <v>44005</v>
      </c>
      <c r="D23" s="1">
        <v>44185</v>
      </c>
      <c r="E23">
        <v>3852.7399999999898</v>
      </c>
      <c r="F23">
        <v>2052.7399999999998</v>
      </c>
      <c r="G23" t="s">
        <v>26</v>
      </c>
      <c r="H23">
        <v>180</v>
      </c>
      <c r="I23" s="1">
        <v>44005</v>
      </c>
      <c r="J23">
        <v>2020</v>
      </c>
      <c r="K23">
        <v>175</v>
      </c>
      <c r="L23">
        <v>4.22</v>
      </c>
      <c r="M23">
        <v>0.84</v>
      </c>
      <c r="N23">
        <v>65.180000000000007</v>
      </c>
      <c r="O23">
        <v>14.71</v>
      </c>
      <c r="P23">
        <v>28.9</v>
      </c>
      <c r="Q23">
        <v>15.7</v>
      </c>
      <c r="R23">
        <v>18.52</v>
      </c>
      <c r="S23">
        <v>21.41</v>
      </c>
      <c r="T23">
        <v>6</v>
      </c>
      <c r="U23">
        <v>105</v>
      </c>
      <c r="V23">
        <f t="shared" si="0"/>
        <v>12</v>
      </c>
      <c r="W23" s="2">
        <f t="shared" si="3"/>
        <v>-11</v>
      </c>
      <c r="X23">
        <v>169</v>
      </c>
      <c r="Y23">
        <v>8056</v>
      </c>
      <c r="Z23">
        <v>2417</v>
      </c>
      <c r="AA23" s="1">
        <v>44174</v>
      </c>
      <c r="AB23" s="5">
        <v>10.048381094157053</v>
      </c>
      <c r="AD23">
        <f t="shared" si="1"/>
        <v>270</v>
      </c>
      <c r="AE23" s="5">
        <f t="shared" si="2"/>
        <v>10.048381094157053</v>
      </c>
    </row>
    <row r="24" spans="1:31" x14ac:dyDescent="0.25">
      <c r="A24" t="s">
        <v>0</v>
      </c>
      <c r="B24">
        <v>787.14285714285711</v>
      </c>
      <c r="C24" s="1" t="s">
        <v>1</v>
      </c>
      <c r="D24" s="1" t="s">
        <v>2</v>
      </c>
      <c r="E24">
        <v>3283.05</v>
      </c>
      <c r="F24">
        <v>1483.04999999999</v>
      </c>
      <c r="G24" t="s">
        <v>25</v>
      </c>
      <c r="H24">
        <v>180</v>
      </c>
      <c r="I24" s="1">
        <v>43910</v>
      </c>
      <c r="J24">
        <v>2020</v>
      </c>
      <c r="K24">
        <v>80</v>
      </c>
      <c r="L24">
        <v>4.68</v>
      </c>
      <c r="M24">
        <v>0.56000000000000005</v>
      </c>
      <c r="N24">
        <v>87.83</v>
      </c>
      <c r="O24">
        <v>15.84</v>
      </c>
      <c r="P24">
        <v>21.66</v>
      </c>
      <c r="Q24">
        <v>15.29</v>
      </c>
      <c r="R24">
        <v>11.21</v>
      </c>
      <c r="S24">
        <v>17.89</v>
      </c>
      <c r="T24">
        <v>3</v>
      </c>
      <c r="U24">
        <v>787.14285714285711</v>
      </c>
      <c r="V24" t="e">
        <f t="shared" si="0"/>
        <v>#VALUE!</v>
      </c>
      <c r="W24" s="2">
        <f t="shared" si="3"/>
        <v>-180</v>
      </c>
    </row>
    <row r="25" spans="1:31" x14ac:dyDescent="0.25">
      <c r="A25" t="s">
        <v>3</v>
      </c>
      <c r="B25">
        <v>1096.6666666666667</v>
      </c>
      <c r="C25" s="1" t="s">
        <v>1</v>
      </c>
      <c r="D25" s="1" t="s">
        <v>2</v>
      </c>
      <c r="E25">
        <v>3283.05</v>
      </c>
      <c r="F25">
        <v>1483.04999999999</v>
      </c>
      <c r="G25" t="s">
        <v>25</v>
      </c>
      <c r="H25">
        <v>180</v>
      </c>
      <c r="I25" s="1">
        <v>43910</v>
      </c>
      <c r="J25">
        <v>2020</v>
      </c>
      <c r="K25">
        <v>80</v>
      </c>
      <c r="L25">
        <v>4.68</v>
      </c>
      <c r="M25">
        <v>0.56000000000000005</v>
      </c>
      <c r="N25">
        <v>87.83</v>
      </c>
      <c r="O25">
        <v>15.84</v>
      </c>
      <c r="P25">
        <v>21.66</v>
      </c>
      <c r="Q25">
        <v>15.29</v>
      </c>
      <c r="R25">
        <v>11.21</v>
      </c>
      <c r="S25">
        <v>17.89</v>
      </c>
      <c r="T25">
        <v>3</v>
      </c>
      <c r="U25">
        <v>1096.6666666666667</v>
      </c>
      <c r="V25" t="e">
        <f t="shared" si="0"/>
        <v>#VALUE!</v>
      </c>
      <c r="W25" s="2">
        <f t="shared" si="3"/>
        <v>-180</v>
      </c>
    </row>
    <row r="26" spans="1:31" x14ac:dyDescent="0.25">
      <c r="A26" t="s">
        <v>3</v>
      </c>
      <c r="B26">
        <v>963.125</v>
      </c>
      <c r="C26" s="1" t="s">
        <v>8</v>
      </c>
      <c r="D26" s="1" t="s">
        <v>2</v>
      </c>
      <c r="E26">
        <v>3413.7999999999902</v>
      </c>
      <c r="F26">
        <v>1543.79999999999</v>
      </c>
      <c r="G26" t="s">
        <v>25</v>
      </c>
      <c r="H26">
        <v>187</v>
      </c>
      <c r="I26" s="1">
        <v>43903</v>
      </c>
      <c r="J26">
        <v>2020</v>
      </c>
      <c r="K26">
        <v>73</v>
      </c>
      <c r="L26">
        <v>9.36</v>
      </c>
      <c r="M26">
        <v>0.4</v>
      </c>
      <c r="N26">
        <v>89.46</v>
      </c>
      <c r="O26">
        <v>16.989999999999998</v>
      </c>
      <c r="P26">
        <v>21.93</v>
      </c>
      <c r="Q26">
        <v>16.309999999999999</v>
      </c>
      <c r="R26">
        <v>12.88</v>
      </c>
      <c r="S26">
        <v>18.77</v>
      </c>
      <c r="T26">
        <v>3</v>
      </c>
      <c r="U26">
        <v>963.125</v>
      </c>
      <c r="V26" t="e">
        <f t="shared" si="0"/>
        <v>#VALUE!</v>
      </c>
      <c r="W26" s="2">
        <f t="shared" si="3"/>
        <v>-187</v>
      </c>
    </row>
    <row r="27" spans="1:31" x14ac:dyDescent="0.25">
      <c r="A27" t="s">
        <v>0</v>
      </c>
      <c r="B27">
        <v>722.5</v>
      </c>
      <c r="C27" s="1" t="s">
        <v>8</v>
      </c>
      <c r="D27" s="1" t="s">
        <v>2</v>
      </c>
      <c r="E27">
        <v>3413.7999999999902</v>
      </c>
      <c r="F27">
        <v>1543.79999999999</v>
      </c>
      <c r="G27" t="s">
        <v>25</v>
      </c>
      <c r="H27">
        <v>187</v>
      </c>
      <c r="I27" s="1">
        <v>43903</v>
      </c>
      <c r="J27">
        <v>2020</v>
      </c>
      <c r="K27">
        <v>73</v>
      </c>
      <c r="L27">
        <v>9.36</v>
      </c>
      <c r="M27">
        <v>0.4</v>
      </c>
      <c r="N27">
        <v>89.46</v>
      </c>
      <c r="O27">
        <v>16.989999999999998</v>
      </c>
      <c r="P27">
        <v>21.93</v>
      </c>
      <c r="Q27">
        <v>16.309999999999999</v>
      </c>
      <c r="R27">
        <v>12.88</v>
      </c>
      <c r="S27">
        <v>18.77</v>
      </c>
      <c r="T27">
        <v>3</v>
      </c>
      <c r="U27">
        <v>722.5</v>
      </c>
      <c r="V27" t="e">
        <f t="shared" si="0"/>
        <v>#VALUE!</v>
      </c>
      <c r="W27" s="2">
        <f t="shared" si="3"/>
        <v>-187</v>
      </c>
    </row>
    <row r="28" spans="1:31" x14ac:dyDescent="0.25">
      <c r="A28" t="s">
        <v>0</v>
      </c>
      <c r="B28" s="2">
        <v>607.86</v>
      </c>
      <c r="C28" s="1" t="s">
        <v>1</v>
      </c>
      <c r="D28" s="1" t="s">
        <v>21</v>
      </c>
      <c r="E28">
        <v>3801.77</v>
      </c>
      <c r="F28">
        <v>1711.76999999999</v>
      </c>
      <c r="G28" t="s">
        <v>24</v>
      </c>
      <c r="H28">
        <v>209</v>
      </c>
      <c r="I28" s="1">
        <v>43910</v>
      </c>
      <c r="J28">
        <v>2020</v>
      </c>
      <c r="K28">
        <v>80</v>
      </c>
      <c r="L28">
        <v>4.68</v>
      </c>
      <c r="M28">
        <v>0.56000000000000005</v>
      </c>
      <c r="N28">
        <v>87.83</v>
      </c>
      <c r="O28">
        <v>15.84</v>
      </c>
      <c r="P28">
        <v>21.66</v>
      </c>
      <c r="Q28">
        <v>15.29</v>
      </c>
      <c r="R28">
        <v>11.21</v>
      </c>
      <c r="S28">
        <v>17.89</v>
      </c>
      <c r="T28">
        <v>3</v>
      </c>
      <c r="U28" s="2">
        <v>607.86</v>
      </c>
      <c r="V28" t="e">
        <f t="shared" si="0"/>
        <v>#VALUE!</v>
      </c>
      <c r="W28" s="2">
        <f t="shared" si="3"/>
        <v>-209</v>
      </c>
    </row>
    <row r="29" spans="1:31" x14ac:dyDescent="0.25">
      <c r="A29" t="s">
        <v>3</v>
      </c>
      <c r="B29">
        <v>800</v>
      </c>
      <c r="C29" s="1" t="s">
        <v>1</v>
      </c>
      <c r="D29" s="1" t="s">
        <v>21</v>
      </c>
      <c r="E29">
        <v>3801.77</v>
      </c>
      <c r="F29">
        <v>1711.76999999999</v>
      </c>
      <c r="G29" t="s">
        <v>24</v>
      </c>
      <c r="H29">
        <v>209</v>
      </c>
      <c r="I29" s="1">
        <v>43910</v>
      </c>
      <c r="J29">
        <v>2020</v>
      </c>
      <c r="K29">
        <v>80</v>
      </c>
      <c r="L29">
        <v>4.68</v>
      </c>
      <c r="M29">
        <v>0.56000000000000005</v>
      </c>
      <c r="N29">
        <v>87.83</v>
      </c>
      <c r="O29">
        <v>15.84</v>
      </c>
      <c r="P29">
        <v>21.66</v>
      </c>
      <c r="Q29">
        <v>15.29</v>
      </c>
      <c r="R29">
        <v>11.21</v>
      </c>
      <c r="S29">
        <v>17.89</v>
      </c>
      <c r="T29">
        <v>3</v>
      </c>
      <c r="U29">
        <v>800</v>
      </c>
      <c r="V29" t="e">
        <f t="shared" si="0"/>
        <v>#VALUE!</v>
      </c>
      <c r="W29" s="2">
        <f t="shared" si="3"/>
        <v>-209</v>
      </c>
    </row>
    <row r="30" spans="1:31" x14ac:dyDescent="0.25">
      <c r="A30" t="s">
        <v>3</v>
      </c>
      <c r="B30">
        <v>992</v>
      </c>
      <c r="C30" s="1" t="s">
        <v>8</v>
      </c>
      <c r="D30" s="1" t="s">
        <v>22</v>
      </c>
      <c r="E30">
        <v>3932.52</v>
      </c>
      <c r="F30">
        <v>1772.51999999999</v>
      </c>
      <c r="G30" t="s">
        <v>24</v>
      </c>
      <c r="H30">
        <v>216</v>
      </c>
      <c r="I30" s="1">
        <v>43903</v>
      </c>
      <c r="J30">
        <v>2020</v>
      </c>
      <c r="K30">
        <v>73</v>
      </c>
      <c r="L30">
        <v>9.36</v>
      </c>
      <c r="M30">
        <v>0.4</v>
      </c>
      <c r="N30">
        <v>89.46</v>
      </c>
      <c r="O30">
        <v>16.989999999999998</v>
      </c>
      <c r="P30">
        <v>21.93</v>
      </c>
      <c r="Q30">
        <v>16.309999999999999</v>
      </c>
      <c r="R30">
        <v>11.21</v>
      </c>
      <c r="S30">
        <v>18.77</v>
      </c>
      <c r="T30">
        <v>3</v>
      </c>
      <c r="U30">
        <v>992</v>
      </c>
      <c r="V30" t="e">
        <f t="shared" si="0"/>
        <v>#VALUE!</v>
      </c>
      <c r="W30" s="2">
        <f t="shared" si="3"/>
        <v>-216</v>
      </c>
    </row>
    <row r="31" spans="1:31" x14ac:dyDescent="0.25">
      <c r="A31" t="s">
        <v>0</v>
      </c>
      <c r="B31">
        <v>725</v>
      </c>
      <c r="C31" s="1" t="s">
        <v>8</v>
      </c>
      <c r="D31" s="1" t="s">
        <v>23</v>
      </c>
      <c r="E31">
        <v>3932.52</v>
      </c>
      <c r="F31">
        <v>1772.51999999999</v>
      </c>
      <c r="G31" t="s">
        <v>24</v>
      </c>
      <c r="H31">
        <v>216</v>
      </c>
      <c r="I31" s="1">
        <v>43903</v>
      </c>
      <c r="J31">
        <v>2020</v>
      </c>
      <c r="K31">
        <v>73</v>
      </c>
      <c r="L31">
        <v>9.36</v>
      </c>
      <c r="M31">
        <v>0.4</v>
      </c>
      <c r="N31">
        <v>89.46</v>
      </c>
      <c r="O31">
        <v>16.989999999999998</v>
      </c>
      <c r="P31">
        <v>21.93</v>
      </c>
      <c r="Q31">
        <v>16.309999999999999</v>
      </c>
      <c r="R31">
        <v>11.21</v>
      </c>
      <c r="S31">
        <v>18.77</v>
      </c>
      <c r="T31">
        <v>3</v>
      </c>
      <c r="U31">
        <v>725</v>
      </c>
      <c r="V31" t="e">
        <f t="shared" si="0"/>
        <v>#VALUE!</v>
      </c>
      <c r="W31" s="2">
        <f t="shared" si="3"/>
        <v>-216</v>
      </c>
    </row>
    <row r="32" spans="1:31" s="15" customFormat="1" x14ac:dyDescent="0.25">
      <c r="B32" s="15">
        <v>498</v>
      </c>
      <c r="C32" s="17">
        <v>43658</v>
      </c>
      <c r="D32" s="17">
        <v>43838</v>
      </c>
      <c r="F32" s="15">
        <v>2501.46</v>
      </c>
      <c r="G32" s="15" t="s">
        <v>29</v>
      </c>
      <c r="H32" s="15">
        <v>180</v>
      </c>
      <c r="I32" s="17">
        <v>43658</v>
      </c>
      <c r="J32" s="15">
        <v>2019</v>
      </c>
      <c r="K32" s="15">
        <v>193</v>
      </c>
      <c r="L32" s="15">
        <v>0</v>
      </c>
      <c r="M32" s="15">
        <v>1.3</v>
      </c>
      <c r="N32" s="15">
        <v>84.44</v>
      </c>
      <c r="O32" s="15">
        <v>20.100000000000001</v>
      </c>
      <c r="P32" s="15">
        <v>27.25</v>
      </c>
      <c r="Q32" s="15">
        <v>20.09</v>
      </c>
      <c r="R32" s="15">
        <v>2.36</v>
      </c>
      <c r="S32" s="15">
        <v>23.23</v>
      </c>
      <c r="T32" s="15">
        <v>7</v>
      </c>
      <c r="U32" s="15">
        <v>498</v>
      </c>
      <c r="V32" s="15">
        <f t="shared" si="0"/>
        <v>1</v>
      </c>
      <c r="W32" s="18">
        <f t="shared" si="3"/>
        <v>12</v>
      </c>
      <c r="X32" s="15">
        <v>192</v>
      </c>
      <c r="Y32" s="15">
        <v>14654</v>
      </c>
      <c r="Z32" s="15">
        <v>4396</v>
      </c>
      <c r="AA32" s="17">
        <v>43850</v>
      </c>
      <c r="AB32" s="19">
        <v>10.424516453152474</v>
      </c>
      <c r="AC32" s="15">
        <v>3981</v>
      </c>
      <c r="AD32" s="15">
        <f>SQRT(AVERAGE((Z32-$AC$32)^2))</f>
        <v>415</v>
      </c>
      <c r="AE32" s="19">
        <f>(AD32/AVERAGE($AC$32))*100</f>
        <v>10.424516453152474</v>
      </c>
    </row>
    <row r="33" spans="1:31" s="15" customFormat="1" x14ac:dyDescent="0.25">
      <c r="B33" s="15">
        <v>508</v>
      </c>
      <c r="C33" s="17">
        <v>43672</v>
      </c>
      <c r="D33" s="17">
        <v>43852</v>
      </c>
      <c r="F33" s="15">
        <v>2525.4899999999998</v>
      </c>
      <c r="G33" s="15" t="s">
        <v>29</v>
      </c>
      <c r="H33" s="15">
        <v>180</v>
      </c>
      <c r="I33" s="17">
        <v>43672</v>
      </c>
      <c r="J33" s="15">
        <v>2019</v>
      </c>
      <c r="K33" s="15">
        <v>207</v>
      </c>
      <c r="L33" s="15">
        <v>10.55</v>
      </c>
      <c r="M33" s="15">
        <v>1.07</v>
      </c>
      <c r="N33" s="15">
        <v>90.44</v>
      </c>
      <c r="O33" s="15">
        <v>20.420000000000002</v>
      </c>
      <c r="P33" s="15">
        <v>24.51</v>
      </c>
      <c r="Q33" s="15">
        <v>19.73</v>
      </c>
      <c r="R33" s="15">
        <v>1.54</v>
      </c>
      <c r="S33" s="15">
        <v>22.28</v>
      </c>
      <c r="T33" s="15">
        <v>7</v>
      </c>
      <c r="U33" s="15">
        <v>508</v>
      </c>
      <c r="V33" s="15">
        <f t="shared" si="0"/>
        <v>1</v>
      </c>
      <c r="W33" s="18">
        <f t="shared" si="3"/>
        <v>10</v>
      </c>
      <c r="X33" s="15">
        <v>190</v>
      </c>
      <c r="Y33" s="15">
        <v>14645</v>
      </c>
      <c r="Z33" s="15">
        <v>4394</v>
      </c>
      <c r="AA33" s="17">
        <v>43862</v>
      </c>
      <c r="AB33" s="19">
        <v>10.374277819643305</v>
      </c>
      <c r="AD33" s="15">
        <f t="shared" ref="AD33:AD53" si="4">SQRT(AVERAGE((Z33-$AC$32)^2))</f>
        <v>413</v>
      </c>
      <c r="AE33" s="19">
        <f t="shared" ref="AE33:AE53" si="5">(AD33/AVERAGE($AC$32))*100</f>
        <v>10.374277819643305</v>
      </c>
    </row>
    <row r="34" spans="1:31" s="15" customFormat="1" x14ac:dyDescent="0.25">
      <c r="B34" s="15">
        <v>45</v>
      </c>
      <c r="C34" s="17">
        <v>43687</v>
      </c>
      <c r="D34" s="17">
        <v>43867</v>
      </c>
      <c r="F34" s="15">
        <v>2562.31</v>
      </c>
      <c r="G34" s="15" t="s">
        <v>29</v>
      </c>
      <c r="H34" s="15">
        <v>180</v>
      </c>
      <c r="I34" s="17">
        <v>43687</v>
      </c>
      <c r="J34" s="15">
        <v>2019</v>
      </c>
      <c r="K34" s="15">
        <v>222</v>
      </c>
      <c r="L34" s="15">
        <v>0</v>
      </c>
      <c r="M34" s="15">
        <v>1.26</v>
      </c>
      <c r="N34" s="15">
        <v>83.06</v>
      </c>
      <c r="O34" s="15">
        <v>20.62</v>
      </c>
      <c r="P34" s="15">
        <v>27.81</v>
      </c>
      <c r="Q34" s="15">
        <v>20.96</v>
      </c>
      <c r="R34" s="15">
        <v>2.14</v>
      </c>
      <c r="S34" s="15">
        <v>24.02</v>
      </c>
      <c r="T34" s="15">
        <v>8</v>
      </c>
      <c r="U34" s="15">
        <v>45</v>
      </c>
      <c r="V34" s="15">
        <f t="shared" ref="V34:V65" si="6">MONTH(D34)</f>
        <v>2</v>
      </c>
      <c r="W34" s="18">
        <f t="shared" si="3"/>
        <v>8</v>
      </c>
      <c r="X34" s="15">
        <v>188</v>
      </c>
      <c r="Y34" s="15">
        <v>14679</v>
      </c>
      <c r="Z34" s="15">
        <v>4404</v>
      </c>
      <c r="AA34" s="17">
        <v>43875</v>
      </c>
      <c r="AB34" s="19">
        <v>10.625470987189148</v>
      </c>
      <c r="AD34" s="15">
        <f t="shared" si="4"/>
        <v>423</v>
      </c>
      <c r="AE34" s="19">
        <f t="shared" si="5"/>
        <v>10.625470987189148</v>
      </c>
    </row>
    <row r="35" spans="1:31" s="15" customFormat="1" x14ac:dyDescent="0.25">
      <c r="A35" s="8">
        <f>AVERAGE(F32:F53)</f>
        <v>2764.301818181817</v>
      </c>
      <c r="B35" s="15">
        <v>35</v>
      </c>
      <c r="C35" s="17">
        <v>43705</v>
      </c>
      <c r="D35" s="17">
        <v>43885</v>
      </c>
      <c r="F35" s="15">
        <v>2621.33</v>
      </c>
      <c r="G35" s="15" t="s">
        <v>29</v>
      </c>
      <c r="H35" s="15">
        <v>180</v>
      </c>
      <c r="I35" s="17">
        <v>43705</v>
      </c>
      <c r="J35" s="15">
        <v>2019</v>
      </c>
      <c r="K35" s="15">
        <v>240</v>
      </c>
      <c r="L35" s="15">
        <v>21.09</v>
      </c>
      <c r="M35" s="15">
        <v>1.56</v>
      </c>
      <c r="N35" s="15">
        <v>86.94</v>
      </c>
      <c r="O35" s="15">
        <v>20.87</v>
      </c>
      <c r="P35" s="15">
        <v>28.3</v>
      </c>
      <c r="Q35" s="15">
        <v>19.559999999999999</v>
      </c>
      <c r="R35" s="15">
        <v>2.4500000000000002</v>
      </c>
      <c r="S35" s="15">
        <v>23.54</v>
      </c>
      <c r="T35" s="15">
        <v>8</v>
      </c>
      <c r="U35" s="15">
        <v>35</v>
      </c>
      <c r="V35" s="15">
        <f t="shared" si="6"/>
        <v>2</v>
      </c>
      <c r="W35" s="18">
        <f t="shared" si="3"/>
        <v>4</v>
      </c>
      <c r="X35" s="15">
        <v>184</v>
      </c>
      <c r="Y35" s="15">
        <v>14815</v>
      </c>
      <c r="Z35" s="15">
        <v>4445</v>
      </c>
      <c r="AA35" s="17">
        <v>43889</v>
      </c>
      <c r="AB35" s="19">
        <v>11.655362974127105</v>
      </c>
      <c r="AD35" s="15">
        <f t="shared" si="4"/>
        <v>464</v>
      </c>
      <c r="AE35" s="19">
        <f t="shared" si="5"/>
        <v>11.655362974127105</v>
      </c>
    </row>
    <row r="36" spans="1:31" s="15" customFormat="1" x14ac:dyDescent="0.25">
      <c r="B36" s="15">
        <v>40</v>
      </c>
      <c r="C36" s="17">
        <v>43720</v>
      </c>
      <c r="D36" s="17">
        <v>43900</v>
      </c>
      <c r="F36" s="15">
        <v>2643.92</v>
      </c>
      <c r="G36" s="15" t="s">
        <v>29</v>
      </c>
      <c r="H36" s="15">
        <v>180</v>
      </c>
      <c r="I36" s="17">
        <v>43720</v>
      </c>
      <c r="J36" s="15">
        <v>2019</v>
      </c>
      <c r="K36" s="15">
        <v>255</v>
      </c>
      <c r="L36" s="15">
        <v>15.82</v>
      </c>
      <c r="M36" s="15">
        <v>1.5</v>
      </c>
      <c r="N36" s="15">
        <v>86.56</v>
      </c>
      <c r="O36" s="15">
        <v>21.19</v>
      </c>
      <c r="P36" s="15">
        <v>27.38</v>
      </c>
      <c r="Q36" s="15">
        <v>21.3</v>
      </c>
      <c r="R36" s="15">
        <v>2.36</v>
      </c>
      <c r="S36" s="15">
        <v>23.81</v>
      </c>
      <c r="T36" s="15">
        <v>9</v>
      </c>
      <c r="U36" s="15">
        <v>40</v>
      </c>
      <c r="V36" s="15">
        <f t="shared" si="6"/>
        <v>3</v>
      </c>
      <c r="W36" s="18">
        <f t="shared" si="3"/>
        <v>3</v>
      </c>
      <c r="X36" s="15">
        <v>183</v>
      </c>
      <c r="Y36" s="15">
        <v>14910</v>
      </c>
      <c r="Z36" s="15">
        <v>4473</v>
      </c>
      <c r="AA36" s="17">
        <v>43903</v>
      </c>
      <c r="AB36" s="19">
        <v>12.358703843255464</v>
      </c>
      <c r="AD36" s="15">
        <f t="shared" si="4"/>
        <v>492</v>
      </c>
      <c r="AE36" s="19">
        <f t="shared" si="5"/>
        <v>12.358703843255464</v>
      </c>
    </row>
    <row r="37" spans="1:31" s="15" customFormat="1" x14ac:dyDescent="0.25">
      <c r="B37" s="15">
        <v>45</v>
      </c>
      <c r="C37" s="17">
        <v>43735</v>
      </c>
      <c r="D37" s="17">
        <v>43915</v>
      </c>
      <c r="F37" s="15">
        <v>2661.84</v>
      </c>
      <c r="G37" s="15" t="s">
        <v>29</v>
      </c>
      <c r="H37" s="15">
        <v>180</v>
      </c>
      <c r="I37" s="17">
        <v>43735</v>
      </c>
      <c r="J37" s="15">
        <v>2019</v>
      </c>
      <c r="K37" s="15">
        <v>270</v>
      </c>
      <c r="L37" s="15">
        <v>0</v>
      </c>
      <c r="M37" s="15">
        <v>1.28</v>
      </c>
      <c r="N37" s="15">
        <v>78</v>
      </c>
      <c r="O37" s="15">
        <v>19.899999999999999</v>
      </c>
      <c r="P37" s="15">
        <v>28.79</v>
      </c>
      <c r="Q37" s="15">
        <v>21.78</v>
      </c>
      <c r="R37" s="15">
        <v>2.8</v>
      </c>
      <c r="S37" s="15">
        <v>24.44</v>
      </c>
      <c r="T37" s="15">
        <v>9</v>
      </c>
      <c r="U37" s="15">
        <v>45</v>
      </c>
      <c r="V37" s="15">
        <f t="shared" si="6"/>
        <v>3</v>
      </c>
      <c r="W37" s="18">
        <f t="shared" si="3"/>
        <v>2</v>
      </c>
      <c r="X37" s="18">
        <v>182</v>
      </c>
      <c r="Y37" s="18">
        <v>14961</v>
      </c>
      <c r="Z37" s="18">
        <v>4488</v>
      </c>
      <c r="AA37" s="17">
        <v>43917</v>
      </c>
      <c r="AB37" s="19">
        <v>12.735493594574226</v>
      </c>
      <c r="AD37" s="15">
        <f t="shared" si="4"/>
        <v>507</v>
      </c>
      <c r="AE37" s="19">
        <f t="shared" si="5"/>
        <v>12.735493594574226</v>
      </c>
    </row>
    <row r="38" spans="1:31" s="15" customFormat="1" x14ac:dyDescent="0.25">
      <c r="B38" s="15">
        <v>35</v>
      </c>
      <c r="C38" s="17">
        <v>43753</v>
      </c>
      <c r="D38" s="17">
        <v>43933</v>
      </c>
      <c r="F38" s="15">
        <v>2733.45</v>
      </c>
      <c r="G38" s="15" t="s">
        <v>29</v>
      </c>
      <c r="H38" s="15">
        <v>180</v>
      </c>
      <c r="I38" s="17">
        <v>43753</v>
      </c>
      <c r="J38" s="15">
        <v>2019</v>
      </c>
      <c r="K38" s="15">
        <v>288</v>
      </c>
      <c r="L38" s="15">
        <v>10.55</v>
      </c>
      <c r="M38" s="15">
        <v>1.23</v>
      </c>
      <c r="N38" s="15">
        <v>81.62</v>
      </c>
      <c r="O38" s="15">
        <v>19.149999999999999</v>
      </c>
      <c r="P38" s="15">
        <v>26.01</v>
      </c>
      <c r="Q38" s="15">
        <v>20.309999999999999</v>
      </c>
      <c r="R38" s="15">
        <v>1.64</v>
      </c>
      <c r="S38" s="15">
        <v>22.72</v>
      </c>
      <c r="T38" s="15">
        <v>10</v>
      </c>
      <c r="U38" s="15">
        <v>35</v>
      </c>
      <c r="V38" s="15">
        <f t="shared" si="6"/>
        <v>4</v>
      </c>
      <c r="W38" s="18">
        <f t="shared" si="3"/>
        <v>-2</v>
      </c>
      <c r="X38" s="15">
        <v>178</v>
      </c>
      <c r="Y38" s="15">
        <v>14888</v>
      </c>
      <c r="Z38" s="15">
        <v>4466</v>
      </c>
      <c r="AA38" s="17">
        <v>43931</v>
      </c>
      <c r="AB38" s="19">
        <v>12.182868625973374</v>
      </c>
      <c r="AD38" s="15">
        <f t="shared" si="4"/>
        <v>485</v>
      </c>
      <c r="AE38" s="19">
        <f t="shared" si="5"/>
        <v>12.182868625973374</v>
      </c>
    </row>
    <row r="39" spans="1:31" s="15" customFormat="1" x14ac:dyDescent="0.25">
      <c r="B39" s="15">
        <v>39</v>
      </c>
      <c r="C39" s="17">
        <v>43769</v>
      </c>
      <c r="D39" s="17">
        <v>43949</v>
      </c>
      <c r="F39" s="15">
        <v>2797.24</v>
      </c>
      <c r="G39" s="15" t="s">
        <v>29</v>
      </c>
      <c r="H39" s="15">
        <v>180</v>
      </c>
      <c r="I39" s="17">
        <v>43769</v>
      </c>
      <c r="J39" s="15">
        <v>2019</v>
      </c>
      <c r="K39" s="15">
        <v>303</v>
      </c>
      <c r="L39" s="15">
        <v>0</v>
      </c>
      <c r="M39" s="15">
        <v>1.1100000000000001</v>
      </c>
      <c r="N39" s="15">
        <v>83.44</v>
      </c>
      <c r="O39" s="15">
        <v>20.94</v>
      </c>
      <c r="P39" s="15">
        <v>27.89</v>
      </c>
      <c r="Q39" s="15">
        <v>20.97</v>
      </c>
      <c r="R39" s="15">
        <v>2</v>
      </c>
      <c r="S39" s="15">
        <v>24.17</v>
      </c>
      <c r="T39" s="15">
        <v>10</v>
      </c>
      <c r="U39" s="15">
        <v>39</v>
      </c>
      <c r="V39" s="15">
        <f t="shared" si="6"/>
        <v>4</v>
      </c>
      <c r="W39" s="18">
        <f t="shared" si="3"/>
        <v>-6</v>
      </c>
      <c r="X39" s="15">
        <v>174</v>
      </c>
      <c r="Y39" s="15">
        <v>14630</v>
      </c>
      <c r="Z39" s="15">
        <v>4389</v>
      </c>
      <c r="AA39" s="17">
        <v>43942</v>
      </c>
      <c r="AB39" s="19">
        <v>10.248681235870384</v>
      </c>
      <c r="AD39" s="15">
        <f t="shared" si="4"/>
        <v>408</v>
      </c>
      <c r="AE39" s="19">
        <f t="shared" si="5"/>
        <v>10.248681235870384</v>
      </c>
    </row>
    <row r="40" spans="1:31" s="15" customFormat="1" x14ac:dyDescent="0.25">
      <c r="B40" s="15">
        <v>380</v>
      </c>
      <c r="C40" s="17">
        <v>43783</v>
      </c>
      <c r="D40" s="17">
        <v>43963</v>
      </c>
      <c r="F40" s="15">
        <v>2845.89</v>
      </c>
      <c r="G40" s="15" t="s">
        <v>29</v>
      </c>
      <c r="H40" s="15">
        <v>180</v>
      </c>
      <c r="I40" s="17">
        <v>43783</v>
      </c>
      <c r="J40" s="15">
        <v>2019</v>
      </c>
      <c r="K40" s="15">
        <v>318</v>
      </c>
      <c r="L40" s="15">
        <v>5.27</v>
      </c>
      <c r="M40" s="15">
        <v>1.05</v>
      </c>
      <c r="N40" s="15">
        <v>87</v>
      </c>
      <c r="O40" s="15">
        <v>20.75</v>
      </c>
      <c r="P40" s="15">
        <v>27.76</v>
      </c>
      <c r="Q40" s="15">
        <v>19.36</v>
      </c>
      <c r="R40" s="15">
        <v>2.65</v>
      </c>
      <c r="S40" s="15">
        <v>23.3</v>
      </c>
      <c r="T40" s="15">
        <v>11</v>
      </c>
      <c r="U40" s="15">
        <v>380</v>
      </c>
      <c r="V40" s="15">
        <f t="shared" si="6"/>
        <v>5</v>
      </c>
      <c r="W40" s="18">
        <f t="shared" si="3"/>
        <v>-8</v>
      </c>
      <c r="X40" s="15">
        <v>172</v>
      </c>
      <c r="Y40" s="15">
        <v>14373</v>
      </c>
      <c r="Z40" s="15">
        <v>4312</v>
      </c>
      <c r="AA40" s="17">
        <v>43955</v>
      </c>
      <c r="AB40" s="19">
        <v>8.3144938457673963</v>
      </c>
      <c r="AD40" s="15">
        <f t="shared" si="4"/>
        <v>331</v>
      </c>
      <c r="AE40" s="19">
        <f t="shared" si="5"/>
        <v>8.3144938457673963</v>
      </c>
    </row>
    <row r="41" spans="1:31" s="15" customFormat="1" x14ac:dyDescent="0.25">
      <c r="B41" s="15">
        <v>217</v>
      </c>
      <c r="C41" s="17">
        <v>43798</v>
      </c>
      <c r="D41" s="17">
        <v>43978</v>
      </c>
      <c r="F41" s="15">
        <v>2894.94</v>
      </c>
      <c r="G41" s="15" t="s">
        <v>29</v>
      </c>
      <c r="H41" s="15">
        <v>180</v>
      </c>
      <c r="I41" s="17">
        <v>43798</v>
      </c>
      <c r="J41" s="15">
        <v>2019</v>
      </c>
      <c r="K41" s="15">
        <v>333</v>
      </c>
      <c r="L41" s="15">
        <v>0</v>
      </c>
      <c r="M41" s="15">
        <v>1.27</v>
      </c>
      <c r="N41" s="15">
        <v>75.44</v>
      </c>
      <c r="O41" s="15">
        <v>20.059999999999999</v>
      </c>
      <c r="P41" s="15">
        <v>29.96</v>
      </c>
      <c r="Q41" s="15">
        <v>20.75</v>
      </c>
      <c r="R41" s="15">
        <v>2.57</v>
      </c>
      <c r="S41" s="15">
        <v>25.04</v>
      </c>
      <c r="T41" s="15">
        <v>11</v>
      </c>
      <c r="U41" s="15">
        <v>217</v>
      </c>
      <c r="V41" s="15">
        <f t="shared" si="6"/>
        <v>5</v>
      </c>
      <c r="W41" s="18">
        <f t="shared" si="3"/>
        <v>-12</v>
      </c>
      <c r="X41" s="15">
        <v>168</v>
      </c>
      <c r="Y41" s="15">
        <v>14028</v>
      </c>
      <c r="Z41" s="15">
        <v>4208</v>
      </c>
      <c r="AA41" s="17">
        <v>43966</v>
      </c>
      <c r="AB41" s="19">
        <v>5.7020849032906309</v>
      </c>
      <c r="AD41" s="15">
        <f t="shared" si="4"/>
        <v>227</v>
      </c>
      <c r="AE41" s="19">
        <f t="shared" si="5"/>
        <v>5.7020849032906309</v>
      </c>
    </row>
    <row r="42" spans="1:31" s="15" customFormat="1" x14ac:dyDescent="0.25">
      <c r="B42" s="15">
        <v>198</v>
      </c>
      <c r="C42" s="17">
        <v>43812</v>
      </c>
      <c r="D42" s="17">
        <v>43992</v>
      </c>
      <c r="F42" s="15">
        <v>2903.71</v>
      </c>
      <c r="G42" s="15" t="s">
        <v>29</v>
      </c>
      <c r="H42" s="15">
        <v>180</v>
      </c>
      <c r="I42" s="17">
        <v>43812</v>
      </c>
      <c r="J42" s="15">
        <v>2019</v>
      </c>
      <c r="K42" s="15">
        <v>347</v>
      </c>
      <c r="L42" s="15">
        <v>0</v>
      </c>
      <c r="M42" s="15">
        <v>1.19</v>
      </c>
      <c r="N42" s="15">
        <v>76.62</v>
      </c>
      <c r="O42" s="15">
        <v>19.45</v>
      </c>
      <c r="P42" s="15">
        <v>28.83</v>
      </c>
      <c r="Q42" s="15">
        <v>21.36</v>
      </c>
      <c r="R42" s="15">
        <v>1.94</v>
      </c>
      <c r="S42" s="15">
        <v>24.13</v>
      </c>
      <c r="T42" s="15">
        <v>12</v>
      </c>
      <c r="U42" s="15">
        <v>198</v>
      </c>
      <c r="V42" s="15">
        <f t="shared" si="6"/>
        <v>6</v>
      </c>
      <c r="W42" s="18">
        <f t="shared" si="3"/>
        <v>-14</v>
      </c>
      <c r="X42" s="15">
        <v>166</v>
      </c>
      <c r="Y42" s="15">
        <v>13734</v>
      </c>
      <c r="Z42" s="15">
        <v>4120</v>
      </c>
      <c r="AA42" s="17">
        <v>43978</v>
      </c>
      <c r="AB42" s="19">
        <v>3.4915850288872141</v>
      </c>
      <c r="AD42" s="15">
        <f t="shared" si="4"/>
        <v>139</v>
      </c>
      <c r="AE42" s="19">
        <f t="shared" si="5"/>
        <v>3.4915850288872141</v>
      </c>
    </row>
    <row r="43" spans="1:31" s="15" customFormat="1" x14ac:dyDescent="0.25">
      <c r="B43" s="15">
        <v>73</v>
      </c>
      <c r="C43" s="17">
        <v>43827</v>
      </c>
      <c r="D43" s="17">
        <v>44007</v>
      </c>
      <c r="F43" s="15">
        <v>2905.38</v>
      </c>
      <c r="G43" s="15" t="s">
        <v>29</v>
      </c>
      <c r="H43" s="15">
        <v>180</v>
      </c>
      <c r="I43" s="17">
        <v>43827</v>
      </c>
      <c r="J43" s="15">
        <v>2019</v>
      </c>
      <c r="K43" s="15">
        <v>362</v>
      </c>
      <c r="L43" s="15">
        <v>0</v>
      </c>
      <c r="M43" s="15">
        <v>1.33</v>
      </c>
      <c r="N43" s="15">
        <v>75.62</v>
      </c>
      <c r="O43" s="15">
        <v>20.63</v>
      </c>
      <c r="P43" s="15">
        <v>30.91</v>
      </c>
      <c r="Q43" s="15">
        <v>22.19</v>
      </c>
      <c r="R43" s="15">
        <v>2.4900000000000002</v>
      </c>
      <c r="S43" s="15">
        <v>25.73</v>
      </c>
      <c r="T43" s="15">
        <v>12</v>
      </c>
      <c r="U43" s="15">
        <v>73</v>
      </c>
      <c r="V43" s="15">
        <f t="shared" si="6"/>
        <v>6</v>
      </c>
      <c r="W43" s="18">
        <f t="shared" si="3"/>
        <v>-14</v>
      </c>
      <c r="X43" s="15">
        <v>166</v>
      </c>
      <c r="Y43" s="15">
        <v>13378</v>
      </c>
      <c r="Z43" s="15">
        <v>4013</v>
      </c>
      <c r="AA43" s="17">
        <v>43993</v>
      </c>
      <c r="AB43" s="19">
        <v>0.80381813614669673</v>
      </c>
      <c r="AD43" s="15">
        <f t="shared" si="4"/>
        <v>32</v>
      </c>
      <c r="AE43" s="19">
        <f t="shared" si="5"/>
        <v>0.80381813614669673</v>
      </c>
    </row>
    <row r="44" spans="1:31" s="15" customFormat="1" x14ac:dyDescent="0.25">
      <c r="B44" s="15">
        <v>117</v>
      </c>
      <c r="C44" s="17">
        <v>43843</v>
      </c>
      <c r="D44" s="17">
        <v>44023</v>
      </c>
      <c r="F44" s="15">
        <v>2888.64</v>
      </c>
      <c r="G44" s="15" t="s">
        <v>29</v>
      </c>
      <c r="H44" s="15">
        <v>180</v>
      </c>
      <c r="I44" s="17">
        <v>43843</v>
      </c>
      <c r="J44" s="15">
        <v>2020</v>
      </c>
      <c r="K44" s="15">
        <v>13</v>
      </c>
      <c r="L44" s="15">
        <v>0</v>
      </c>
      <c r="M44" s="15">
        <v>1.59</v>
      </c>
      <c r="N44" s="15">
        <v>66.25</v>
      </c>
      <c r="O44" s="15">
        <v>16.87</v>
      </c>
      <c r="P44" s="15">
        <v>29.57</v>
      </c>
      <c r="Q44" s="15">
        <v>19.91</v>
      </c>
      <c r="R44" s="15">
        <v>2.16</v>
      </c>
      <c r="S44" s="15">
        <v>23.98</v>
      </c>
      <c r="T44" s="15">
        <v>1</v>
      </c>
      <c r="U44" s="15">
        <v>117</v>
      </c>
      <c r="V44" s="15">
        <f t="shared" si="6"/>
        <v>7</v>
      </c>
      <c r="W44" s="18">
        <f t="shared" si="3"/>
        <v>-14</v>
      </c>
      <c r="X44" s="15">
        <v>166</v>
      </c>
      <c r="Y44" s="15">
        <v>13042</v>
      </c>
      <c r="Z44" s="15">
        <v>3913</v>
      </c>
      <c r="AA44" s="17">
        <v>44009</v>
      </c>
      <c r="AB44" s="19">
        <v>1.7081135393117306</v>
      </c>
      <c r="AD44" s="15">
        <f t="shared" si="4"/>
        <v>68</v>
      </c>
      <c r="AE44" s="19">
        <f t="shared" si="5"/>
        <v>1.7081135393117306</v>
      </c>
    </row>
    <row r="45" spans="1:31" s="15" customFormat="1" x14ac:dyDescent="0.25">
      <c r="B45" s="15">
        <v>158</v>
      </c>
      <c r="C45" s="17">
        <v>43857</v>
      </c>
      <c r="D45" s="17">
        <v>44037</v>
      </c>
      <c r="F45" s="15">
        <v>2872.74</v>
      </c>
      <c r="G45" s="15" t="s">
        <v>29</v>
      </c>
      <c r="H45" s="15">
        <v>180</v>
      </c>
      <c r="I45" s="17">
        <v>43857</v>
      </c>
      <c r="J45" s="15">
        <v>2020</v>
      </c>
      <c r="K45" s="15">
        <v>27</v>
      </c>
      <c r="L45" s="15">
        <v>0</v>
      </c>
      <c r="M45" s="15">
        <v>1.1399999999999999</v>
      </c>
      <c r="N45" s="15">
        <v>71</v>
      </c>
      <c r="O45" s="15">
        <v>19.059999999999999</v>
      </c>
      <c r="P45" s="15">
        <v>31.19</v>
      </c>
      <c r="Q45" s="15">
        <v>21.25</v>
      </c>
      <c r="R45" s="15">
        <v>2.95</v>
      </c>
      <c r="S45" s="15">
        <v>25.41</v>
      </c>
      <c r="T45" s="15">
        <v>1</v>
      </c>
      <c r="U45" s="15">
        <v>158</v>
      </c>
      <c r="V45" s="15">
        <f t="shared" si="6"/>
        <v>7</v>
      </c>
      <c r="W45" s="18">
        <f t="shared" si="3"/>
        <v>-13</v>
      </c>
      <c r="X45" s="15">
        <v>167</v>
      </c>
      <c r="Y45" s="15">
        <v>12720</v>
      </c>
      <c r="Z45" s="15">
        <v>3816</v>
      </c>
      <c r="AA45" s="17">
        <v>44024</v>
      </c>
      <c r="AB45" s="19">
        <v>4.1446872645064055</v>
      </c>
      <c r="AD45" s="15">
        <f t="shared" si="4"/>
        <v>165</v>
      </c>
      <c r="AE45" s="19">
        <f t="shared" si="5"/>
        <v>4.1446872645064055</v>
      </c>
    </row>
    <row r="46" spans="1:31" s="15" customFormat="1" x14ac:dyDescent="0.25">
      <c r="B46" s="15">
        <v>18</v>
      </c>
      <c r="C46" s="17">
        <v>43883</v>
      </c>
      <c r="D46" s="17">
        <v>44063</v>
      </c>
      <c r="F46" s="15">
        <v>2833.6499999999901</v>
      </c>
      <c r="G46" s="15" t="s">
        <v>29</v>
      </c>
      <c r="H46" s="15">
        <v>180</v>
      </c>
      <c r="I46" s="17">
        <v>43883</v>
      </c>
      <c r="J46" s="15">
        <v>2020</v>
      </c>
      <c r="K46" s="15">
        <v>53</v>
      </c>
      <c r="L46" s="15">
        <v>0</v>
      </c>
      <c r="M46" s="15">
        <v>1.26</v>
      </c>
      <c r="N46" s="15">
        <v>67.75</v>
      </c>
      <c r="O46" s="15">
        <v>18.84</v>
      </c>
      <c r="P46" s="15">
        <v>30.09</v>
      </c>
      <c r="Q46" s="15">
        <v>22.2</v>
      </c>
      <c r="R46" s="15">
        <v>2.34</v>
      </c>
      <c r="S46" s="15">
        <v>25.72</v>
      </c>
      <c r="T46" s="15">
        <v>2</v>
      </c>
      <c r="U46" s="15">
        <v>18</v>
      </c>
      <c r="V46" s="15">
        <f t="shared" si="6"/>
        <v>8</v>
      </c>
      <c r="W46" s="18">
        <f t="shared" si="3"/>
        <v>-9</v>
      </c>
      <c r="X46" s="18">
        <v>171</v>
      </c>
      <c r="Y46" s="18">
        <v>12511</v>
      </c>
      <c r="Z46" s="18">
        <v>3753</v>
      </c>
      <c r="AA46" s="17">
        <v>44054</v>
      </c>
      <c r="AB46" s="19">
        <v>5.7272042200452153</v>
      </c>
      <c r="AD46" s="15">
        <f t="shared" si="4"/>
        <v>228</v>
      </c>
      <c r="AE46" s="19">
        <f t="shared" si="5"/>
        <v>5.7272042200452153</v>
      </c>
    </row>
    <row r="47" spans="1:31" s="15" customFormat="1" x14ac:dyDescent="0.25">
      <c r="B47" s="15">
        <v>23</v>
      </c>
      <c r="C47" s="17">
        <v>43909</v>
      </c>
      <c r="D47" s="17">
        <v>44089</v>
      </c>
      <c r="F47" s="15">
        <v>2829.57</v>
      </c>
      <c r="G47" s="15" t="s">
        <v>29</v>
      </c>
      <c r="H47" s="15">
        <v>180</v>
      </c>
      <c r="I47" s="17">
        <v>43909</v>
      </c>
      <c r="J47" s="15">
        <v>2020</v>
      </c>
      <c r="K47" s="15">
        <v>79</v>
      </c>
      <c r="L47" s="15">
        <v>0</v>
      </c>
      <c r="M47" s="15">
        <v>1.3</v>
      </c>
      <c r="N47" s="15">
        <v>62.19</v>
      </c>
      <c r="O47" s="15">
        <v>17.489999999999998</v>
      </c>
      <c r="P47" s="15">
        <v>30.01</v>
      </c>
      <c r="Q47" s="15">
        <v>22.06</v>
      </c>
      <c r="R47" s="15">
        <v>2.4500000000000002</v>
      </c>
      <c r="S47" s="15">
        <v>25.56</v>
      </c>
      <c r="T47" s="15">
        <v>3</v>
      </c>
      <c r="U47" s="15">
        <v>23</v>
      </c>
      <c r="V47" s="15">
        <f t="shared" si="6"/>
        <v>9</v>
      </c>
      <c r="W47" s="18">
        <f t="shared" si="3"/>
        <v>-9</v>
      </c>
      <c r="X47" s="15">
        <v>171</v>
      </c>
      <c r="Y47" s="15">
        <v>12706</v>
      </c>
      <c r="Z47" s="15">
        <v>3812</v>
      </c>
      <c r="AA47" s="17">
        <v>44080</v>
      </c>
      <c r="AB47" s="19">
        <v>4.2451645315247433</v>
      </c>
      <c r="AD47" s="15">
        <f t="shared" si="4"/>
        <v>169</v>
      </c>
      <c r="AE47" s="19">
        <f t="shared" si="5"/>
        <v>4.2451645315247433</v>
      </c>
    </row>
    <row r="48" spans="1:31" s="15" customFormat="1" x14ac:dyDescent="0.25">
      <c r="B48" s="15">
        <v>185</v>
      </c>
      <c r="C48" s="17">
        <v>43929</v>
      </c>
      <c r="D48" s="17">
        <v>44109</v>
      </c>
      <c r="F48" s="15">
        <v>2811.47</v>
      </c>
      <c r="G48" s="15" t="s">
        <v>29</v>
      </c>
      <c r="H48" s="15">
        <v>180</v>
      </c>
      <c r="I48" s="17">
        <v>43929</v>
      </c>
      <c r="J48" s="15">
        <v>2020</v>
      </c>
      <c r="K48" s="15">
        <v>99</v>
      </c>
      <c r="L48" s="15">
        <v>0</v>
      </c>
      <c r="M48" s="15">
        <v>1.68</v>
      </c>
      <c r="N48" s="15">
        <v>59.56</v>
      </c>
      <c r="O48" s="15">
        <v>19.600000000000001</v>
      </c>
      <c r="P48" s="15">
        <v>33.979999999999997</v>
      </c>
      <c r="Q48" s="15">
        <v>24.19</v>
      </c>
      <c r="R48" s="15">
        <v>1.89</v>
      </c>
      <c r="S48" s="15">
        <v>28.69</v>
      </c>
      <c r="T48" s="15">
        <v>4</v>
      </c>
      <c r="U48" s="15">
        <v>185</v>
      </c>
      <c r="V48" s="15">
        <f t="shared" si="6"/>
        <v>10</v>
      </c>
      <c r="W48" s="18">
        <f t="shared" si="3"/>
        <v>-8</v>
      </c>
      <c r="X48" s="15">
        <v>172</v>
      </c>
      <c r="Y48" s="15">
        <v>13232</v>
      </c>
      <c r="Z48" s="15">
        <v>3970</v>
      </c>
      <c r="AA48" s="17">
        <v>44101</v>
      </c>
      <c r="AB48" s="19">
        <v>0.27631248430042704</v>
      </c>
      <c r="AD48" s="15">
        <f t="shared" si="4"/>
        <v>11</v>
      </c>
      <c r="AE48" s="19">
        <f t="shared" si="5"/>
        <v>0.27631248430042704</v>
      </c>
    </row>
    <row r="49" spans="2:31" s="15" customFormat="1" x14ac:dyDescent="0.25">
      <c r="B49" s="15">
        <v>194</v>
      </c>
      <c r="C49" s="17">
        <v>43944</v>
      </c>
      <c r="D49" s="17">
        <v>44124</v>
      </c>
      <c r="F49" s="15">
        <v>2805.84</v>
      </c>
      <c r="G49" s="15" t="s">
        <v>29</v>
      </c>
      <c r="H49" s="15">
        <v>180</v>
      </c>
      <c r="I49" s="17">
        <v>43944</v>
      </c>
      <c r="J49" s="15">
        <v>2020</v>
      </c>
      <c r="K49" s="15">
        <v>114</v>
      </c>
      <c r="L49" s="15">
        <v>0</v>
      </c>
      <c r="M49" s="15">
        <v>1.62</v>
      </c>
      <c r="N49" s="15">
        <v>62.94</v>
      </c>
      <c r="O49" s="15">
        <v>19.149999999999999</v>
      </c>
      <c r="P49" s="15">
        <v>32.159999999999997</v>
      </c>
      <c r="Q49" s="15">
        <v>23.08</v>
      </c>
      <c r="R49" s="15">
        <v>2.4900000000000002</v>
      </c>
      <c r="S49" s="15">
        <v>27.33</v>
      </c>
      <c r="T49" s="15">
        <v>4</v>
      </c>
      <c r="U49" s="15">
        <v>194</v>
      </c>
      <c r="V49" s="15">
        <f t="shared" si="6"/>
        <v>10</v>
      </c>
      <c r="W49" s="18">
        <f t="shared" si="3"/>
        <v>-7</v>
      </c>
      <c r="X49" s="15">
        <v>173</v>
      </c>
      <c r="Y49" s="15">
        <v>13494</v>
      </c>
      <c r="Z49" s="15">
        <v>4048</v>
      </c>
      <c r="AA49" s="17">
        <v>44117</v>
      </c>
      <c r="AB49" s="19">
        <v>1.6829942225571464</v>
      </c>
      <c r="AD49" s="15">
        <f t="shared" si="4"/>
        <v>67</v>
      </c>
      <c r="AE49" s="19">
        <f t="shared" si="5"/>
        <v>1.6829942225571464</v>
      </c>
    </row>
    <row r="50" spans="2:31" s="15" customFormat="1" x14ac:dyDescent="0.25">
      <c r="B50" s="15">
        <v>312</v>
      </c>
      <c r="C50" s="17">
        <v>43961</v>
      </c>
      <c r="D50" s="17">
        <v>44141</v>
      </c>
      <c r="F50" s="15">
        <v>2787.81</v>
      </c>
      <c r="G50" s="15" t="s">
        <v>29</v>
      </c>
      <c r="H50" s="15">
        <v>180</v>
      </c>
      <c r="I50" s="17">
        <v>43961</v>
      </c>
      <c r="J50" s="15">
        <v>2020</v>
      </c>
      <c r="K50" s="15">
        <v>131</v>
      </c>
      <c r="L50" s="15">
        <v>0</v>
      </c>
      <c r="M50" s="15">
        <v>1.52</v>
      </c>
      <c r="N50" s="15">
        <v>66.5</v>
      </c>
      <c r="O50" s="15">
        <v>19.579999999999998</v>
      </c>
      <c r="P50" s="15">
        <v>33.659999999999997</v>
      </c>
      <c r="Q50" s="15">
        <v>22.15</v>
      </c>
      <c r="R50" s="15">
        <v>2.93</v>
      </c>
      <c r="S50" s="15">
        <v>27.32</v>
      </c>
      <c r="T50" s="15">
        <v>5</v>
      </c>
      <c r="U50" s="15">
        <v>312</v>
      </c>
      <c r="V50" s="15">
        <f t="shared" si="6"/>
        <v>11</v>
      </c>
      <c r="W50" s="18">
        <f t="shared" si="3"/>
        <v>-6</v>
      </c>
      <c r="X50" s="15">
        <v>174</v>
      </c>
      <c r="Y50" s="15">
        <v>13708</v>
      </c>
      <c r="Z50" s="15">
        <v>4112</v>
      </c>
      <c r="AA50" s="17">
        <v>44135</v>
      </c>
      <c r="AB50" s="19">
        <v>3.2906304948505403</v>
      </c>
      <c r="AD50" s="15">
        <f t="shared" si="4"/>
        <v>131</v>
      </c>
      <c r="AE50" s="19">
        <f t="shared" si="5"/>
        <v>3.2906304948505403</v>
      </c>
    </row>
    <row r="51" spans="2:31" s="15" customFormat="1" x14ac:dyDescent="0.25">
      <c r="B51" s="15">
        <v>338</v>
      </c>
      <c r="C51" s="17">
        <v>43973</v>
      </c>
      <c r="D51" s="17">
        <v>44153</v>
      </c>
      <c r="F51" s="15">
        <v>2811.47</v>
      </c>
      <c r="G51" s="15" t="s">
        <v>29</v>
      </c>
      <c r="H51" s="15">
        <v>180</v>
      </c>
      <c r="I51" s="17">
        <v>43973</v>
      </c>
      <c r="J51" s="15">
        <v>2020</v>
      </c>
      <c r="K51" s="15">
        <v>143</v>
      </c>
      <c r="L51" s="15">
        <v>5.27</v>
      </c>
      <c r="M51" s="15">
        <v>1.52</v>
      </c>
      <c r="N51" s="15">
        <v>70.25</v>
      </c>
      <c r="O51" s="15">
        <v>20.11</v>
      </c>
      <c r="P51" s="15">
        <v>32.869999999999997</v>
      </c>
      <c r="Q51" s="15">
        <v>23</v>
      </c>
      <c r="R51" s="15">
        <v>1.35</v>
      </c>
      <c r="S51" s="15">
        <v>26.77</v>
      </c>
      <c r="T51" s="15">
        <v>5</v>
      </c>
      <c r="U51" s="15">
        <v>338</v>
      </c>
      <c r="V51" s="15">
        <f t="shared" si="6"/>
        <v>11</v>
      </c>
      <c r="W51" s="18">
        <f t="shared" si="3"/>
        <v>-5</v>
      </c>
      <c r="X51" s="15">
        <v>175</v>
      </c>
      <c r="Y51" s="15">
        <v>13852</v>
      </c>
      <c r="Z51" s="15">
        <v>4156</v>
      </c>
      <c r="AA51" s="17">
        <v>44148</v>
      </c>
      <c r="AB51" s="19">
        <v>4.3958804320522482</v>
      </c>
      <c r="AD51" s="15">
        <f t="shared" si="4"/>
        <v>175</v>
      </c>
      <c r="AE51" s="19">
        <f t="shared" si="5"/>
        <v>4.3958804320522482</v>
      </c>
    </row>
    <row r="52" spans="2:31" s="15" customFormat="1" x14ac:dyDescent="0.25">
      <c r="B52" s="15">
        <v>302</v>
      </c>
      <c r="C52" s="17">
        <v>43991</v>
      </c>
      <c r="D52" s="17">
        <v>44171</v>
      </c>
      <c r="F52" s="15">
        <v>2788.68</v>
      </c>
      <c r="G52" s="15" t="s">
        <v>29</v>
      </c>
      <c r="H52" s="15">
        <v>180</v>
      </c>
      <c r="I52" s="17">
        <v>43991</v>
      </c>
      <c r="J52" s="15">
        <v>2020</v>
      </c>
      <c r="K52" s="15">
        <v>161</v>
      </c>
      <c r="L52" s="15">
        <v>0</v>
      </c>
      <c r="M52" s="15">
        <v>1.52</v>
      </c>
      <c r="N52" s="15">
        <v>66.5</v>
      </c>
      <c r="O52" s="15">
        <v>17.89</v>
      </c>
      <c r="P52" s="15">
        <v>31.33</v>
      </c>
      <c r="Q52" s="15">
        <v>21.02</v>
      </c>
      <c r="R52" s="15">
        <v>2.5299999999999998</v>
      </c>
      <c r="S52" s="15">
        <v>25.42</v>
      </c>
      <c r="T52" s="15">
        <v>6</v>
      </c>
      <c r="U52" s="15">
        <v>302</v>
      </c>
      <c r="V52" s="15">
        <f t="shared" si="6"/>
        <v>12</v>
      </c>
      <c r="W52" s="18">
        <f t="shared" si="3"/>
        <v>-6</v>
      </c>
      <c r="X52" s="15">
        <v>174</v>
      </c>
      <c r="Y52" s="15">
        <v>13833</v>
      </c>
      <c r="Z52" s="15">
        <v>4150</v>
      </c>
      <c r="AA52" s="17">
        <v>44165</v>
      </c>
      <c r="AB52" s="19">
        <v>4.2451645315247433</v>
      </c>
      <c r="AD52" s="15">
        <f t="shared" si="4"/>
        <v>169</v>
      </c>
      <c r="AE52" s="19">
        <f t="shared" si="5"/>
        <v>4.2451645315247433</v>
      </c>
    </row>
    <row r="53" spans="2:31" s="15" customFormat="1" x14ac:dyDescent="0.25">
      <c r="B53" s="15">
        <v>221</v>
      </c>
      <c r="C53" s="17">
        <v>44005</v>
      </c>
      <c r="D53" s="17">
        <v>44185</v>
      </c>
      <c r="F53" s="15">
        <v>2787.81</v>
      </c>
      <c r="G53" s="15" t="s">
        <v>29</v>
      </c>
      <c r="H53" s="15">
        <v>180</v>
      </c>
      <c r="I53" s="17">
        <v>44005</v>
      </c>
      <c r="J53" s="15">
        <v>2020</v>
      </c>
      <c r="K53" s="15">
        <v>175</v>
      </c>
      <c r="L53" s="15">
        <v>5.27</v>
      </c>
      <c r="M53" s="15">
        <v>1.24</v>
      </c>
      <c r="N53" s="15">
        <v>73.62</v>
      </c>
      <c r="O53" s="15">
        <v>17.940000000000001</v>
      </c>
      <c r="P53" s="15">
        <v>28.7</v>
      </c>
      <c r="Q53" s="15">
        <v>19.66</v>
      </c>
      <c r="R53" s="15">
        <v>2.1</v>
      </c>
      <c r="S53" s="15">
        <v>23.55</v>
      </c>
      <c r="T53" s="15">
        <v>6</v>
      </c>
      <c r="U53" s="15">
        <v>221</v>
      </c>
      <c r="V53" s="15">
        <f t="shared" si="6"/>
        <v>12</v>
      </c>
      <c r="W53" s="18">
        <f t="shared" si="3"/>
        <v>-7</v>
      </c>
      <c r="X53" s="15">
        <v>173</v>
      </c>
      <c r="Y53" s="15">
        <v>13802</v>
      </c>
      <c r="Z53" s="15">
        <v>4140</v>
      </c>
      <c r="AA53" s="17">
        <v>44178</v>
      </c>
      <c r="AB53" s="19">
        <v>3.9939713639788996</v>
      </c>
      <c r="AD53" s="15">
        <f t="shared" si="4"/>
        <v>159</v>
      </c>
      <c r="AE53" s="19">
        <f t="shared" si="5"/>
        <v>3.9939713639788996</v>
      </c>
    </row>
    <row r="54" spans="2:31" x14ac:dyDescent="0.25">
      <c r="B54">
        <v>1</v>
      </c>
      <c r="C54" s="1">
        <v>43658</v>
      </c>
      <c r="D54" s="1">
        <v>43838</v>
      </c>
      <c r="F54" s="3">
        <v>2060.48</v>
      </c>
      <c r="G54" t="s">
        <v>30</v>
      </c>
      <c r="H54">
        <v>180</v>
      </c>
      <c r="I54" s="1">
        <v>43658</v>
      </c>
      <c r="J54">
        <v>2019</v>
      </c>
      <c r="K54" s="15">
        <v>193</v>
      </c>
      <c r="L54">
        <v>0</v>
      </c>
      <c r="M54">
        <v>2.13</v>
      </c>
      <c r="N54">
        <v>83.38</v>
      </c>
      <c r="O54">
        <v>17.91</v>
      </c>
      <c r="P54">
        <v>25.01</v>
      </c>
      <c r="Q54">
        <v>17.82</v>
      </c>
      <c r="R54">
        <v>2.0699999999999998</v>
      </c>
      <c r="S54">
        <v>21.29</v>
      </c>
      <c r="T54">
        <v>7</v>
      </c>
      <c r="U54">
        <v>1</v>
      </c>
      <c r="V54">
        <f t="shared" si="6"/>
        <v>1</v>
      </c>
      <c r="W54" s="2">
        <f t="shared" si="3"/>
        <v>-180</v>
      </c>
    </row>
    <row r="55" spans="2:31" x14ac:dyDescent="0.25">
      <c r="B55">
        <v>1</v>
      </c>
      <c r="C55" s="1">
        <v>43672</v>
      </c>
      <c r="D55" s="1">
        <v>43852</v>
      </c>
      <c r="F55" s="4">
        <v>2071.78999999999</v>
      </c>
      <c r="G55" t="s">
        <v>30</v>
      </c>
      <c r="H55">
        <v>180</v>
      </c>
      <c r="I55" s="1">
        <v>43672</v>
      </c>
      <c r="J55">
        <v>2019</v>
      </c>
      <c r="K55" s="15">
        <v>207</v>
      </c>
      <c r="L55">
        <v>0</v>
      </c>
      <c r="M55">
        <v>1.66</v>
      </c>
      <c r="N55">
        <v>77.38</v>
      </c>
      <c r="O55">
        <v>16.82</v>
      </c>
      <c r="P55">
        <v>27.99</v>
      </c>
      <c r="Q55">
        <v>17.54</v>
      </c>
      <c r="R55">
        <v>2.2000000000000002</v>
      </c>
      <c r="S55">
        <v>21.79</v>
      </c>
      <c r="T55">
        <v>7</v>
      </c>
      <c r="U55">
        <v>1</v>
      </c>
      <c r="V55">
        <f t="shared" si="6"/>
        <v>1</v>
      </c>
      <c r="W55" s="2">
        <f t="shared" si="3"/>
        <v>-180</v>
      </c>
    </row>
    <row r="56" spans="2:31" x14ac:dyDescent="0.25">
      <c r="B56">
        <v>1</v>
      </c>
      <c r="C56" s="1">
        <v>43687</v>
      </c>
      <c r="D56" s="1">
        <v>43867</v>
      </c>
      <c r="F56" s="4">
        <v>2058.36</v>
      </c>
      <c r="G56" t="s">
        <v>30</v>
      </c>
      <c r="H56">
        <v>180</v>
      </c>
      <c r="I56" s="1">
        <v>43687</v>
      </c>
      <c r="J56">
        <v>2019</v>
      </c>
      <c r="K56" s="15">
        <v>222</v>
      </c>
      <c r="L56">
        <v>0</v>
      </c>
      <c r="M56">
        <v>1.52</v>
      </c>
      <c r="N56">
        <v>76.12</v>
      </c>
      <c r="O56">
        <v>17.760000000000002</v>
      </c>
      <c r="P56">
        <v>29.63</v>
      </c>
      <c r="Q56">
        <v>18.399999999999999</v>
      </c>
      <c r="R56">
        <v>2.2599999999999998</v>
      </c>
      <c r="S56">
        <v>23.03</v>
      </c>
      <c r="T56">
        <v>8</v>
      </c>
      <c r="U56">
        <v>1</v>
      </c>
      <c r="V56">
        <f t="shared" si="6"/>
        <v>2</v>
      </c>
      <c r="W56" s="2">
        <f t="shared" si="3"/>
        <v>-180</v>
      </c>
    </row>
    <row r="57" spans="2:31" x14ac:dyDescent="0.25">
      <c r="B57">
        <v>1</v>
      </c>
      <c r="C57" s="1">
        <v>43705</v>
      </c>
      <c r="D57" s="1">
        <v>43885</v>
      </c>
      <c r="F57" s="4">
        <v>2055.81</v>
      </c>
      <c r="G57" t="s">
        <v>30</v>
      </c>
      <c r="H57">
        <v>180</v>
      </c>
      <c r="I57" s="1">
        <v>43705</v>
      </c>
      <c r="J57">
        <v>2019</v>
      </c>
      <c r="K57" s="15">
        <v>240</v>
      </c>
      <c r="L57">
        <v>0</v>
      </c>
      <c r="M57">
        <v>0.83</v>
      </c>
      <c r="N57">
        <v>71.19</v>
      </c>
      <c r="O57">
        <v>16.329999999999998</v>
      </c>
      <c r="P57">
        <v>28.24</v>
      </c>
      <c r="Q57">
        <v>18.7</v>
      </c>
      <c r="R57">
        <v>1.76</v>
      </c>
      <c r="S57">
        <v>22.83</v>
      </c>
      <c r="T57">
        <v>8</v>
      </c>
      <c r="U57">
        <v>1</v>
      </c>
      <c r="V57">
        <f t="shared" si="6"/>
        <v>2</v>
      </c>
      <c r="W57" s="2">
        <f t="shared" si="3"/>
        <v>-180</v>
      </c>
    </row>
    <row r="58" spans="2:31" x14ac:dyDescent="0.25">
      <c r="B58">
        <v>14</v>
      </c>
      <c r="C58" s="1">
        <v>43720</v>
      </c>
      <c r="D58" s="1">
        <v>43900</v>
      </c>
      <c r="F58" s="4">
        <v>2044.03999999999</v>
      </c>
      <c r="G58" t="s">
        <v>30</v>
      </c>
      <c r="H58">
        <v>180</v>
      </c>
      <c r="I58" s="1">
        <v>43720</v>
      </c>
      <c r="J58">
        <v>2019</v>
      </c>
      <c r="K58" s="15">
        <v>255</v>
      </c>
      <c r="L58">
        <v>0</v>
      </c>
      <c r="M58">
        <v>2.41</v>
      </c>
      <c r="N58">
        <v>77.94</v>
      </c>
      <c r="O58">
        <v>17.86</v>
      </c>
      <c r="P58">
        <v>28.18</v>
      </c>
      <c r="Q58">
        <v>19.07</v>
      </c>
      <c r="R58">
        <v>2.2000000000000002</v>
      </c>
      <c r="S58">
        <v>22.46</v>
      </c>
      <c r="T58">
        <v>9</v>
      </c>
      <c r="U58">
        <v>14</v>
      </c>
      <c r="V58">
        <f t="shared" si="6"/>
        <v>3</v>
      </c>
      <c r="W58" s="2">
        <f t="shared" si="3"/>
        <v>-180</v>
      </c>
    </row>
    <row r="59" spans="2:31" x14ac:dyDescent="0.25">
      <c r="B59">
        <v>18</v>
      </c>
      <c r="C59" s="1">
        <v>43735</v>
      </c>
      <c r="D59" s="1">
        <v>43915</v>
      </c>
      <c r="F59" s="4">
        <v>2038.69</v>
      </c>
      <c r="G59" t="s">
        <v>30</v>
      </c>
      <c r="H59">
        <v>180</v>
      </c>
      <c r="I59" s="1">
        <v>43735</v>
      </c>
      <c r="J59">
        <v>2019</v>
      </c>
      <c r="K59" s="15">
        <v>270</v>
      </c>
      <c r="L59">
        <v>0</v>
      </c>
      <c r="M59">
        <v>2.2799999999999998</v>
      </c>
      <c r="N59">
        <v>83.19</v>
      </c>
      <c r="O59">
        <v>17.98</v>
      </c>
      <c r="P59">
        <v>25.74</v>
      </c>
      <c r="Q59">
        <v>18.690000000000001</v>
      </c>
      <c r="R59">
        <v>2.2200000000000002</v>
      </c>
      <c r="S59">
        <v>21.37</v>
      </c>
      <c r="T59">
        <v>9</v>
      </c>
      <c r="U59">
        <v>18</v>
      </c>
      <c r="V59">
        <f t="shared" si="6"/>
        <v>3</v>
      </c>
      <c r="W59" s="2">
        <f t="shared" si="3"/>
        <v>-180</v>
      </c>
    </row>
    <row r="60" spans="2:31" x14ac:dyDescent="0.25">
      <c r="B60">
        <v>26</v>
      </c>
      <c r="C60" s="1">
        <v>43753</v>
      </c>
      <c r="D60" s="1">
        <v>43933</v>
      </c>
      <c r="F60" s="4">
        <v>2057.2399999999998</v>
      </c>
      <c r="G60" t="s">
        <v>30</v>
      </c>
      <c r="H60">
        <v>180</v>
      </c>
      <c r="I60" s="1">
        <v>43753</v>
      </c>
      <c r="J60">
        <v>2019</v>
      </c>
      <c r="K60" s="15">
        <v>288</v>
      </c>
      <c r="L60">
        <v>0</v>
      </c>
      <c r="M60">
        <v>2.21</v>
      </c>
      <c r="N60">
        <v>86.88</v>
      </c>
      <c r="O60">
        <v>17.670000000000002</v>
      </c>
      <c r="P60">
        <v>24.45</v>
      </c>
      <c r="Q60">
        <v>16.920000000000002</v>
      </c>
      <c r="R60">
        <v>1.77</v>
      </c>
      <c r="S60">
        <v>20.27</v>
      </c>
      <c r="T60">
        <v>10</v>
      </c>
      <c r="U60">
        <v>26</v>
      </c>
      <c r="V60">
        <f t="shared" si="6"/>
        <v>4</v>
      </c>
      <c r="W60" s="2">
        <f t="shared" si="3"/>
        <v>-180</v>
      </c>
    </row>
    <row r="61" spans="2:31" x14ac:dyDescent="0.25">
      <c r="B61">
        <v>28</v>
      </c>
      <c r="C61" s="1">
        <v>43769</v>
      </c>
      <c r="D61" s="1">
        <v>43949</v>
      </c>
      <c r="F61" s="4">
        <v>2068.9</v>
      </c>
      <c r="G61" t="s">
        <v>30</v>
      </c>
      <c r="H61">
        <v>180</v>
      </c>
      <c r="I61" s="1">
        <v>43769</v>
      </c>
      <c r="J61">
        <v>2019</v>
      </c>
      <c r="K61" s="15">
        <v>303</v>
      </c>
      <c r="L61">
        <v>0</v>
      </c>
      <c r="M61">
        <v>2.2599999999999998</v>
      </c>
      <c r="N61">
        <v>84.69</v>
      </c>
      <c r="O61">
        <v>18.309999999999999</v>
      </c>
      <c r="P61">
        <v>26.6</v>
      </c>
      <c r="Q61">
        <v>17.899999999999999</v>
      </c>
      <c r="R61">
        <v>2.14</v>
      </c>
      <c r="S61">
        <v>21.39</v>
      </c>
      <c r="T61">
        <v>10</v>
      </c>
      <c r="U61">
        <v>28</v>
      </c>
      <c r="V61">
        <f t="shared" si="6"/>
        <v>4</v>
      </c>
      <c r="W61" s="2">
        <f t="shared" si="3"/>
        <v>-180</v>
      </c>
    </row>
    <row r="62" spans="2:31" x14ac:dyDescent="0.25">
      <c r="B62">
        <v>32</v>
      </c>
      <c r="C62" s="1">
        <v>43783</v>
      </c>
      <c r="D62" s="1">
        <v>43963</v>
      </c>
      <c r="F62" s="4">
        <v>2084.65</v>
      </c>
      <c r="G62" t="s">
        <v>30</v>
      </c>
      <c r="H62">
        <v>180</v>
      </c>
      <c r="I62" s="1">
        <v>43783</v>
      </c>
      <c r="J62">
        <v>2019</v>
      </c>
      <c r="K62" s="15">
        <v>318</v>
      </c>
      <c r="L62">
        <v>52.73</v>
      </c>
      <c r="M62">
        <v>3.12</v>
      </c>
      <c r="N62">
        <v>88.25</v>
      </c>
      <c r="O62">
        <v>18.29</v>
      </c>
      <c r="P62">
        <v>25.52</v>
      </c>
      <c r="Q62">
        <v>17.97</v>
      </c>
      <c r="R62">
        <v>1.86</v>
      </c>
      <c r="S62">
        <v>20.57</v>
      </c>
      <c r="T62">
        <v>11</v>
      </c>
      <c r="U62">
        <v>32</v>
      </c>
      <c r="V62">
        <f t="shared" si="6"/>
        <v>5</v>
      </c>
      <c r="W62" s="2">
        <f t="shared" si="3"/>
        <v>-180</v>
      </c>
    </row>
    <row r="63" spans="2:31" x14ac:dyDescent="0.25">
      <c r="B63">
        <v>34</v>
      </c>
      <c r="C63" s="1">
        <v>43798</v>
      </c>
      <c r="D63" s="1">
        <v>43978</v>
      </c>
      <c r="F63" s="4">
        <v>2110.7399999999998</v>
      </c>
      <c r="G63" t="s">
        <v>30</v>
      </c>
      <c r="H63">
        <v>180</v>
      </c>
      <c r="I63" s="1">
        <v>43798</v>
      </c>
      <c r="J63">
        <v>2019</v>
      </c>
      <c r="K63" s="15">
        <v>333</v>
      </c>
      <c r="L63">
        <v>10.55</v>
      </c>
      <c r="M63">
        <v>3.09</v>
      </c>
      <c r="N63">
        <v>92.56</v>
      </c>
      <c r="O63">
        <v>18.97</v>
      </c>
      <c r="P63">
        <v>22.33</v>
      </c>
      <c r="Q63">
        <v>18.899999999999999</v>
      </c>
      <c r="R63">
        <v>1.55</v>
      </c>
      <c r="S63">
        <v>20.27</v>
      </c>
      <c r="T63">
        <v>11</v>
      </c>
      <c r="U63">
        <v>34</v>
      </c>
      <c r="V63">
        <f t="shared" si="6"/>
        <v>5</v>
      </c>
      <c r="W63" s="2">
        <f t="shared" si="3"/>
        <v>-180</v>
      </c>
    </row>
    <row r="64" spans="2:31" x14ac:dyDescent="0.25">
      <c r="B64">
        <v>18</v>
      </c>
      <c r="C64" s="1">
        <v>43812</v>
      </c>
      <c r="D64" s="1">
        <v>43992</v>
      </c>
      <c r="F64" s="4">
        <v>2120.3799999999901</v>
      </c>
      <c r="G64" t="s">
        <v>30</v>
      </c>
      <c r="H64">
        <v>180</v>
      </c>
      <c r="I64" s="1">
        <v>43812</v>
      </c>
      <c r="J64">
        <v>2019</v>
      </c>
      <c r="K64" s="15">
        <v>347</v>
      </c>
      <c r="L64">
        <v>10.55</v>
      </c>
      <c r="M64">
        <v>2.4300000000000002</v>
      </c>
      <c r="N64">
        <v>87.56</v>
      </c>
      <c r="O64">
        <v>18.079999999999998</v>
      </c>
      <c r="P64">
        <v>25.56</v>
      </c>
      <c r="Q64">
        <v>17.170000000000002</v>
      </c>
      <c r="R64">
        <v>1.88</v>
      </c>
      <c r="S64">
        <v>20.51</v>
      </c>
      <c r="T64">
        <v>12</v>
      </c>
      <c r="U64">
        <v>18</v>
      </c>
      <c r="V64">
        <f t="shared" si="6"/>
        <v>6</v>
      </c>
      <c r="W64" s="2">
        <f t="shared" si="3"/>
        <v>-180</v>
      </c>
    </row>
    <row r="65" spans="2:31" x14ac:dyDescent="0.25">
      <c r="B65">
        <v>11</v>
      </c>
      <c r="C65" s="1">
        <v>43827</v>
      </c>
      <c r="D65" s="1">
        <v>44007</v>
      </c>
      <c r="F65" s="4">
        <v>2122.01999999999</v>
      </c>
      <c r="G65" t="s">
        <v>30</v>
      </c>
      <c r="H65">
        <v>180</v>
      </c>
      <c r="I65" s="1">
        <v>43827</v>
      </c>
      <c r="J65">
        <v>2019</v>
      </c>
      <c r="K65" s="15">
        <v>362</v>
      </c>
      <c r="L65">
        <v>0</v>
      </c>
      <c r="M65">
        <v>1.98</v>
      </c>
      <c r="N65">
        <v>83.12</v>
      </c>
      <c r="O65">
        <v>18.899999999999999</v>
      </c>
      <c r="P65">
        <v>27.34</v>
      </c>
      <c r="Q65">
        <v>18.86</v>
      </c>
      <c r="R65">
        <v>2.12</v>
      </c>
      <c r="S65">
        <v>22.24</v>
      </c>
      <c r="T65">
        <v>12</v>
      </c>
      <c r="U65">
        <v>11</v>
      </c>
      <c r="V65">
        <f t="shared" si="6"/>
        <v>6</v>
      </c>
      <c r="W65" s="2">
        <f t="shared" si="3"/>
        <v>-180</v>
      </c>
    </row>
    <row r="66" spans="2:31" x14ac:dyDescent="0.25">
      <c r="B66">
        <v>24</v>
      </c>
      <c r="C66" s="1">
        <v>43843</v>
      </c>
      <c r="D66" s="1">
        <v>44023</v>
      </c>
      <c r="F66" s="4">
        <v>2118.4099999999899</v>
      </c>
      <c r="G66" t="s">
        <v>30</v>
      </c>
      <c r="H66">
        <v>180</v>
      </c>
      <c r="I66" s="1">
        <v>43843</v>
      </c>
      <c r="J66">
        <v>2020</v>
      </c>
      <c r="K66" s="15">
        <v>13</v>
      </c>
      <c r="L66">
        <v>0</v>
      </c>
      <c r="M66">
        <v>1.54</v>
      </c>
      <c r="N66">
        <v>78.88</v>
      </c>
      <c r="O66">
        <v>18.2</v>
      </c>
      <c r="P66">
        <v>29.02</v>
      </c>
      <c r="Q66">
        <v>18.11</v>
      </c>
      <c r="R66">
        <v>2.39</v>
      </c>
      <c r="S66">
        <v>22.84</v>
      </c>
      <c r="T66">
        <v>1</v>
      </c>
      <c r="U66">
        <v>24</v>
      </c>
      <c r="V66">
        <f t="shared" ref="V66:V97" si="7">MONTH(D66)</f>
        <v>7</v>
      </c>
      <c r="W66" s="2">
        <f t="shared" si="3"/>
        <v>-180</v>
      </c>
    </row>
    <row r="67" spans="2:31" x14ac:dyDescent="0.25">
      <c r="B67">
        <v>28</v>
      </c>
      <c r="C67" s="1">
        <v>43857</v>
      </c>
      <c r="D67" s="1">
        <v>44037</v>
      </c>
      <c r="F67">
        <v>2106.6399999999899</v>
      </c>
      <c r="G67" t="s">
        <v>30</v>
      </c>
      <c r="H67">
        <v>180</v>
      </c>
      <c r="I67" s="1">
        <v>43857</v>
      </c>
      <c r="J67">
        <v>2020</v>
      </c>
      <c r="K67" s="15">
        <v>27</v>
      </c>
      <c r="L67">
        <v>0</v>
      </c>
      <c r="M67">
        <v>1.62</v>
      </c>
      <c r="N67">
        <v>77.94</v>
      </c>
      <c r="O67">
        <v>15.89</v>
      </c>
      <c r="P67">
        <v>25.05</v>
      </c>
      <c r="Q67">
        <v>16.8</v>
      </c>
      <c r="R67">
        <v>2.2400000000000002</v>
      </c>
      <c r="S67">
        <v>20.3</v>
      </c>
      <c r="T67">
        <v>1</v>
      </c>
      <c r="U67">
        <v>28</v>
      </c>
      <c r="V67">
        <f t="shared" si="7"/>
        <v>7</v>
      </c>
      <c r="W67" s="2">
        <f t="shared" ref="W67:W97" si="8">X67-H67</f>
        <v>-180</v>
      </c>
    </row>
    <row r="68" spans="2:31" x14ac:dyDescent="0.25">
      <c r="B68">
        <v>32</v>
      </c>
      <c r="C68" s="1">
        <v>43883</v>
      </c>
      <c r="D68" s="1">
        <v>44063</v>
      </c>
      <c r="F68">
        <v>2100.41</v>
      </c>
      <c r="G68" t="s">
        <v>30</v>
      </c>
      <c r="H68">
        <v>180</v>
      </c>
      <c r="I68" s="1">
        <v>43883</v>
      </c>
      <c r="J68">
        <v>2020</v>
      </c>
      <c r="K68" s="15">
        <v>53</v>
      </c>
      <c r="L68">
        <v>5.27</v>
      </c>
      <c r="M68">
        <v>2.2999999999999998</v>
      </c>
      <c r="N68">
        <v>80.69</v>
      </c>
      <c r="O68">
        <v>18.329999999999998</v>
      </c>
      <c r="P68">
        <v>28.36</v>
      </c>
      <c r="Q68">
        <v>18.190000000000001</v>
      </c>
      <c r="R68">
        <v>1.56</v>
      </c>
      <c r="S68">
        <v>22.4</v>
      </c>
      <c r="T68">
        <v>2</v>
      </c>
      <c r="U68">
        <v>32</v>
      </c>
      <c r="V68">
        <f t="shared" si="7"/>
        <v>8</v>
      </c>
      <c r="W68" s="2">
        <f t="shared" si="8"/>
        <v>-180</v>
      </c>
    </row>
    <row r="69" spans="2:31" x14ac:dyDescent="0.25">
      <c r="B69">
        <v>37</v>
      </c>
      <c r="C69" s="1">
        <v>43909</v>
      </c>
      <c r="D69" s="1">
        <v>44089</v>
      </c>
      <c r="F69">
        <v>2091.38</v>
      </c>
      <c r="G69" t="s">
        <v>30</v>
      </c>
      <c r="H69">
        <v>180</v>
      </c>
      <c r="I69" s="1">
        <v>43909</v>
      </c>
      <c r="J69">
        <v>2020</v>
      </c>
      <c r="K69" s="15">
        <v>79</v>
      </c>
      <c r="L69">
        <v>5.27</v>
      </c>
      <c r="M69">
        <v>2.09</v>
      </c>
      <c r="N69">
        <v>85.06</v>
      </c>
      <c r="O69">
        <v>18.23</v>
      </c>
      <c r="P69">
        <v>25.02</v>
      </c>
      <c r="Q69">
        <v>18.8</v>
      </c>
      <c r="R69">
        <v>2.0499999999999998</v>
      </c>
      <c r="S69">
        <v>21.06</v>
      </c>
      <c r="T69">
        <v>3</v>
      </c>
      <c r="U69">
        <v>37</v>
      </c>
      <c r="V69">
        <f t="shared" si="7"/>
        <v>9</v>
      </c>
      <c r="W69" s="2">
        <f t="shared" si="8"/>
        <v>-180</v>
      </c>
    </row>
    <row r="70" spans="2:31" x14ac:dyDescent="0.25">
      <c r="B70">
        <v>17</v>
      </c>
      <c r="C70" s="1">
        <v>43929</v>
      </c>
      <c r="D70" s="1">
        <v>44109</v>
      </c>
      <c r="F70">
        <v>2093.54</v>
      </c>
      <c r="G70" t="s">
        <v>30</v>
      </c>
      <c r="H70">
        <v>180</v>
      </c>
      <c r="I70" s="1">
        <v>43929</v>
      </c>
      <c r="J70">
        <v>2020</v>
      </c>
      <c r="K70" s="15">
        <v>99</v>
      </c>
      <c r="L70">
        <v>0</v>
      </c>
      <c r="M70">
        <v>1.61</v>
      </c>
      <c r="N70">
        <v>79.56</v>
      </c>
      <c r="O70">
        <v>18.82</v>
      </c>
      <c r="P70">
        <v>29.44</v>
      </c>
      <c r="Q70">
        <v>19.18</v>
      </c>
      <c r="R70">
        <v>2.09</v>
      </c>
      <c r="S70">
        <v>23.12</v>
      </c>
      <c r="T70">
        <v>4</v>
      </c>
      <c r="U70">
        <v>17</v>
      </c>
      <c r="V70">
        <f t="shared" si="7"/>
        <v>10</v>
      </c>
      <c r="W70" s="2">
        <f t="shared" si="8"/>
        <v>-180</v>
      </c>
    </row>
    <row r="71" spans="2:31" x14ac:dyDescent="0.25">
      <c r="B71">
        <v>18</v>
      </c>
      <c r="C71" s="1">
        <v>43944</v>
      </c>
      <c r="D71" s="1">
        <v>44124</v>
      </c>
      <c r="F71">
        <v>2096.54</v>
      </c>
      <c r="G71" t="s">
        <v>30</v>
      </c>
      <c r="H71">
        <v>180</v>
      </c>
      <c r="I71" s="1">
        <v>43944</v>
      </c>
      <c r="J71">
        <v>2020</v>
      </c>
      <c r="K71" s="15">
        <v>114</v>
      </c>
      <c r="L71">
        <v>0</v>
      </c>
      <c r="M71">
        <v>2.19</v>
      </c>
      <c r="N71">
        <v>84.25</v>
      </c>
      <c r="O71">
        <v>17.940000000000001</v>
      </c>
      <c r="P71">
        <v>25.89</v>
      </c>
      <c r="Q71">
        <v>17.55</v>
      </c>
      <c r="R71">
        <v>2.0499999999999998</v>
      </c>
      <c r="S71">
        <v>21.07</v>
      </c>
      <c r="T71">
        <v>4</v>
      </c>
      <c r="U71">
        <v>18</v>
      </c>
      <c r="V71">
        <f t="shared" si="7"/>
        <v>10</v>
      </c>
      <c r="W71" s="2">
        <f t="shared" si="8"/>
        <v>-180</v>
      </c>
    </row>
    <row r="72" spans="2:31" x14ac:dyDescent="0.25">
      <c r="B72">
        <v>33</v>
      </c>
      <c r="C72" s="1">
        <v>43961</v>
      </c>
      <c r="D72" s="1">
        <v>44141</v>
      </c>
      <c r="F72">
        <v>2082.08</v>
      </c>
      <c r="G72" t="s">
        <v>30</v>
      </c>
      <c r="H72">
        <v>180</v>
      </c>
      <c r="I72" s="1">
        <v>43961</v>
      </c>
      <c r="J72">
        <v>2020</v>
      </c>
      <c r="K72" s="15">
        <v>131</v>
      </c>
      <c r="L72">
        <v>5.27</v>
      </c>
      <c r="M72">
        <v>2.02</v>
      </c>
      <c r="N72">
        <v>83.62</v>
      </c>
      <c r="O72">
        <v>19.72</v>
      </c>
      <c r="P72">
        <v>28.16</v>
      </c>
      <c r="Q72">
        <v>19.850000000000001</v>
      </c>
      <c r="R72">
        <v>1.84</v>
      </c>
      <c r="S72">
        <v>23.05</v>
      </c>
      <c r="T72">
        <v>5</v>
      </c>
      <c r="U72">
        <v>33</v>
      </c>
      <c r="V72">
        <f t="shared" si="7"/>
        <v>11</v>
      </c>
      <c r="W72" s="2">
        <f t="shared" si="8"/>
        <v>-180</v>
      </c>
    </row>
    <row r="73" spans="2:31" x14ac:dyDescent="0.25">
      <c r="B73">
        <v>24</v>
      </c>
      <c r="C73" s="1">
        <v>43973</v>
      </c>
      <c r="D73" s="1">
        <v>44153</v>
      </c>
      <c r="F73">
        <v>2059.09</v>
      </c>
      <c r="G73" t="s">
        <v>30</v>
      </c>
      <c r="H73">
        <v>180</v>
      </c>
      <c r="I73" s="1">
        <v>43973</v>
      </c>
      <c r="J73">
        <v>2020</v>
      </c>
      <c r="K73" s="15">
        <v>143</v>
      </c>
      <c r="L73">
        <v>0</v>
      </c>
      <c r="M73">
        <v>1.97</v>
      </c>
      <c r="N73">
        <v>81.31</v>
      </c>
      <c r="O73">
        <v>18.91</v>
      </c>
      <c r="P73">
        <v>28.11</v>
      </c>
      <c r="Q73">
        <v>19.22</v>
      </c>
      <c r="R73">
        <v>1.79</v>
      </c>
      <c r="S73">
        <v>22.84</v>
      </c>
      <c r="T73">
        <v>5</v>
      </c>
      <c r="U73">
        <v>24</v>
      </c>
      <c r="V73">
        <f t="shared" si="7"/>
        <v>11</v>
      </c>
      <c r="W73" s="2">
        <f t="shared" si="8"/>
        <v>-180</v>
      </c>
    </row>
    <row r="74" spans="2:31" x14ac:dyDescent="0.25">
      <c r="B74">
        <v>115</v>
      </c>
      <c r="C74" s="1">
        <v>43991</v>
      </c>
      <c r="D74" s="1">
        <v>44171</v>
      </c>
      <c r="F74">
        <v>2034.6299999999901</v>
      </c>
      <c r="G74" t="s">
        <v>30</v>
      </c>
      <c r="H74">
        <v>180</v>
      </c>
      <c r="I74" s="1">
        <v>43991</v>
      </c>
      <c r="J74">
        <v>2020</v>
      </c>
      <c r="K74" s="15">
        <v>161</v>
      </c>
      <c r="L74">
        <v>5.27</v>
      </c>
      <c r="M74">
        <v>2.0499999999999998</v>
      </c>
      <c r="N74">
        <v>77.75</v>
      </c>
      <c r="O74">
        <v>17.079999999999998</v>
      </c>
      <c r="P74">
        <v>27.13</v>
      </c>
      <c r="Q74">
        <v>17.41</v>
      </c>
      <c r="R74">
        <v>2.21</v>
      </c>
      <c r="S74">
        <v>21.83</v>
      </c>
      <c r="T74">
        <v>6</v>
      </c>
      <c r="U74">
        <v>115</v>
      </c>
      <c r="V74">
        <f t="shared" si="7"/>
        <v>12</v>
      </c>
      <c r="W74" s="2">
        <f t="shared" si="8"/>
        <v>-180</v>
      </c>
    </row>
    <row r="75" spans="2:31" x14ac:dyDescent="0.25">
      <c r="B75">
        <v>183</v>
      </c>
      <c r="C75" s="1">
        <v>44005</v>
      </c>
      <c r="D75" s="1">
        <v>44185</v>
      </c>
      <c r="F75">
        <v>2021.6499999999901</v>
      </c>
      <c r="G75" t="s">
        <v>30</v>
      </c>
      <c r="H75">
        <v>180</v>
      </c>
      <c r="I75" s="1">
        <v>44005</v>
      </c>
      <c r="J75">
        <v>2020</v>
      </c>
      <c r="K75" s="15">
        <v>175</v>
      </c>
      <c r="L75">
        <v>21.09</v>
      </c>
      <c r="M75">
        <v>1.62</v>
      </c>
      <c r="N75">
        <v>77.44</v>
      </c>
      <c r="O75">
        <v>17.12</v>
      </c>
      <c r="P75">
        <v>28.7</v>
      </c>
      <c r="Q75">
        <v>17.79</v>
      </c>
      <c r="R75">
        <v>1.86</v>
      </c>
      <c r="S75">
        <v>22.03</v>
      </c>
      <c r="T75">
        <v>6</v>
      </c>
      <c r="U75">
        <v>183</v>
      </c>
      <c r="V75">
        <f t="shared" si="7"/>
        <v>12</v>
      </c>
      <c r="W75" s="2">
        <f t="shared" si="8"/>
        <v>-180</v>
      </c>
    </row>
    <row r="76" spans="2:31" x14ac:dyDescent="0.25">
      <c r="B76">
        <v>194</v>
      </c>
      <c r="C76" s="12">
        <v>43658</v>
      </c>
      <c r="D76" s="12">
        <v>43838</v>
      </c>
      <c r="E76" s="14">
        <f>AVERAGE(F76:F97)</f>
        <v>2909.9849999999992</v>
      </c>
      <c r="F76" s="13">
        <v>2882.02</v>
      </c>
      <c r="G76" s="13" t="s">
        <v>31</v>
      </c>
      <c r="H76" s="13">
        <v>180</v>
      </c>
      <c r="I76" s="12">
        <v>43658</v>
      </c>
      <c r="J76" s="13">
        <v>2019</v>
      </c>
      <c r="K76" s="13">
        <v>193</v>
      </c>
      <c r="L76">
        <v>0</v>
      </c>
      <c r="M76">
        <v>2.13</v>
      </c>
      <c r="N76">
        <v>83.38</v>
      </c>
      <c r="O76">
        <v>17.91</v>
      </c>
      <c r="P76">
        <v>25.01</v>
      </c>
      <c r="Q76">
        <v>17.82</v>
      </c>
      <c r="R76">
        <v>2.0699999999999998</v>
      </c>
      <c r="S76">
        <v>21.29</v>
      </c>
      <c r="T76">
        <v>7</v>
      </c>
      <c r="U76">
        <v>194</v>
      </c>
      <c r="V76">
        <f t="shared" si="7"/>
        <v>1</v>
      </c>
      <c r="W76" s="2">
        <f t="shared" si="8"/>
        <v>-1</v>
      </c>
      <c r="X76" s="2">
        <v>179</v>
      </c>
      <c r="Y76" s="2">
        <v>11185</v>
      </c>
      <c r="Z76" s="2">
        <v>3356</v>
      </c>
      <c r="AA76" s="1">
        <v>43837</v>
      </c>
      <c r="AB76" s="16">
        <v>0.6512729425695678</v>
      </c>
      <c r="AC76" s="2">
        <v>3378</v>
      </c>
      <c r="AD76">
        <f>SQRT(AVERAGE((Z76-$AC$76)^2))</f>
        <v>22</v>
      </c>
      <c r="AE76" s="5">
        <f>(AD76/AVERAGE($AC$76))*100</f>
        <v>0.6512729425695678</v>
      </c>
    </row>
    <row r="77" spans="2:31" x14ac:dyDescent="0.25">
      <c r="B77">
        <v>138</v>
      </c>
      <c r="C77" s="12">
        <v>43672</v>
      </c>
      <c r="D77" s="12">
        <v>43852</v>
      </c>
      <c r="E77" s="13"/>
      <c r="F77" s="13">
        <v>2883.76</v>
      </c>
      <c r="G77" s="13" t="s">
        <v>31</v>
      </c>
      <c r="H77" s="13">
        <v>180</v>
      </c>
      <c r="I77" s="12">
        <v>43672</v>
      </c>
      <c r="J77" s="13">
        <v>2019</v>
      </c>
      <c r="K77" s="13">
        <v>207</v>
      </c>
      <c r="L77">
        <v>0</v>
      </c>
      <c r="M77">
        <v>1.66</v>
      </c>
      <c r="N77">
        <v>77.38</v>
      </c>
      <c r="O77">
        <v>16.82</v>
      </c>
      <c r="P77">
        <v>27.99</v>
      </c>
      <c r="Q77">
        <v>17.54</v>
      </c>
      <c r="R77">
        <v>2.2000000000000002</v>
      </c>
      <c r="S77">
        <v>21.79</v>
      </c>
      <c r="T77">
        <v>7</v>
      </c>
      <c r="U77">
        <v>138</v>
      </c>
      <c r="V77">
        <f t="shared" si="7"/>
        <v>1</v>
      </c>
      <c r="W77" s="2">
        <f t="shared" si="8"/>
        <v>-1</v>
      </c>
      <c r="X77">
        <v>179</v>
      </c>
      <c r="Y77">
        <v>11157</v>
      </c>
      <c r="Z77">
        <v>3347</v>
      </c>
      <c r="AA77" s="1">
        <v>43851</v>
      </c>
      <c r="AB77" s="16">
        <v>0.91770278271166361</v>
      </c>
      <c r="AD77">
        <f t="shared" ref="AD77:AD97" si="9">SQRT(AVERAGE((Z77-$AC$76)^2))</f>
        <v>31</v>
      </c>
      <c r="AE77" s="5">
        <f t="shared" ref="AE77:AE97" si="10">(AD77/AVERAGE($AC$76))*100</f>
        <v>0.91770278271166361</v>
      </c>
    </row>
    <row r="78" spans="2:31" x14ac:dyDescent="0.25">
      <c r="B78">
        <v>155</v>
      </c>
      <c r="C78" s="12">
        <v>43687</v>
      </c>
      <c r="D78" s="12">
        <v>43867</v>
      </c>
      <c r="E78" s="13"/>
      <c r="F78" s="13">
        <v>2878.77</v>
      </c>
      <c r="G78" s="13" t="s">
        <v>31</v>
      </c>
      <c r="H78" s="13">
        <v>180</v>
      </c>
      <c r="I78" s="12">
        <v>43687</v>
      </c>
      <c r="J78" s="13">
        <v>2019</v>
      </c>
      <c r="K78" s="13">
        <v>222</v>
      </c>
      <c r="L78">
        <v>0</v>
      </c>
      <c r="M78">
        <v>1.52</v>
      </c>
      <c r="N78">
        <v>76.12</v>
      </c>
      <c r="O78">
        <v>17.760000000000002</v>
      </c>
      <c r="P78">
        <v>29.63</v>
      </c>
      <c r="Q78">
        <v>18.399999999999999</v>
      </c>
      <c r="R78">
        <v>2.2599999999999998</v>
      </c>
      <c r="S78">
        <v>23.03</v>
      </c>
      <c r="T78">
        <v>8</v>
      </c>
      <c r="U78">
        <v>155</v>
      </c>
      <c r="V78">
        <f t="shared" si="7"/>
        <v>2</v>
      </c>
      <c r="W78" s="2">
        <f t="shared" si="8"/>
        <v>-1</v>
      </c>
      <c r="X78">
        <v>179</v>
      </c>
      <c r="Y78">
        <v>11206</v>
      </c>
      <c r="Z78">
        <v>3362</v>
      </c>
      <c r="AA78" s="1">
        <v>43866</v>
      </c>
      <c r="AB78" s="16">
        <v>0.4736530491415038</v>
      </c>
      <c r="AD78">
        <f t="shared" si="9"/>
        <v>16</v>
      </c>
      <c r="AE78" s="5">
        <f t="shared" si="10"/>
        <v>0.4736530491415038</v>
      </c>
    </row>
    <row r="79" spans="2:31" x14ac:dyDescent="0.25">
      <c r="B79">
        <v>215</v>
      </c>
      <c r="C79" s="12">
        <v>43705</v>
      </c>
      <c r="D79" s="12">
        <v>43885</v>
      </c>
      <c r="E79" s="13"/>
      <c r="F79" s="13">
        <v>2882.85</v>
      </c>
      <c r="G79" s="13" t="s">
        <v>31</v>
      </c>
      <c r="H79" s="13">
        <v>180</v>
      </c>
      <c r="I79" s="12">
        <v>43705</v>
      </c>
      <c r="J79" s="13">
        <v>2019</v>
      </c>
      <c r="K79" s="13">
        <v>240</v>
      </c>
      <c r="L79">
        <v>0</v>
      </c>
      <c r="M79">
        <v>0.83</v>
      </c>
      <c r="N79">
        <v>71.19</v>
      </c>
      <c r="O79">
        <v>16.329999999999998</v>
      </c>
      <c r="P79">
        <v>28.24</v>
      </c>
      <c r="Q79">
        <v>18.7</v>
      </c>
      <c r="R79">
        <v>1.76</v>
      </c>
      <c r="S79">
        <v>22.83</v>
      </c>
      <c r="T79">
        <v>8</v>
      </c>
      <c r="U79">
        <v>215</v>
      </c>
      <c r="V79">
        <f t="shared" si="7"/>
        <v>2</v>
      </c>
      <c r="W79" s="2">
        <f t="shared" si="8"/>
        <v>-2</v>
      </c>
      <c r="X79" s="2">
        <v>178</v>
      </c>
      <c r="Y79" s="2">
        <v>11245</v>
      </c>
      <c r="Z79" s="2">
        <v>3373</v>
      </c>
      <c r="AA79" s="1">
        <v>43883</v>
      </c>
      <c r="AB79" s="16">
        <v>0.14801657785671996</v>
      </c>
      <c r="AD79">
        <f t="shared" si="9"/>
        <v>5</v>
      </c>
      <c r="AE79" s="5">
        <f t="shared" si="10"/>
        <v>0.14801657785671996</v>
      </c>
    </row>
    <row r="80" spans="2:31" x14ac:dyDescent="0.25">
      <c r="B80">
        <v>202</v>
      </c>
      <c r="C80" s="12">
        <v>43720</v>
      </c>
      <c r="D80" s="12">
        <v>43900</v>
      </c>
      <c r="E80" s="13"/>
      <c r="F80" s="13">
        <v>2887.98</v>
      </c>
      <c r="G80" s="13" t="s">
        <v>31</v>
      </c>
      <c r="H80" s="13">
        <v>180</v>
      </c>
      <c r="I80" s="12">
        <v>43720</v>
      </c>
      <c r="J80" s="13">
        <v>2019</v>
      </c>
      <c r="K80" s="13">
        <v>255</v>
      </c>
      <c r="L80">
        <v>0</v>
      </c>
      <c r="M80">
        <v>2.41</v>
      </c>
      <c r="N80">
        <v>77.94</v>
      </c>
      <c r="O80">
        <v>17.86</v>
      </c>
      <c r="P80">
        <v>28.18</v>
      </c>
      <c r="Q80">
        <v>19.07</v>
      </c>
      <c r="R80">
        <v>2.2000000000000002</v>
      </c>
      <c r="S80">
        <v>22.46</v>
      </c>
      <c r="T80">
        <v>9</v>
      </c>
      <c r="U80">
        <v>202</v>
      </c>
      <c r="V80">
        <f t="shared" si="7"/>
        <v>3</v>
      </c>
      <c r="W80" s="2">
        <f t="shared" si="8"/>
        <v>-3</v>
      </c>
      <c r="X80">
        <v>177</v>
      </c>
      <c r="Y80">
        <v>11227</v>
      </c>
      <c r="Z80">
        <v>3368</v>
      </c>
      <c r="AA80" s="1">
        <v>43897</v>
      </c>
      <c r="AB80" s="16">
        <v>0.29603315571343991</v>
      </c>
      <c r="AD80">
        <f t="shared" si="9"/>
        <v>10</v>
      </c>
      <c r="AE80" s="5">
        <f t="shared" si="10"/>
        <v>0.29603315571343991</v>
      </c>
    </row>
    <row r="81" spans="2:31" x14ac:dyDescent="0.25">
      <c r="B81">
        <v>200</v>
      </c>
      <c r="C81" s="12">
        <v>43735</v>
      </c>
      <c r="D81" s="12">
        <v>43915</v>
      </c>
      <c r="E81" s="13"/>
      <c r="F81" s="13">
        <v>2901.21</v>
      </c>
      <c r="G81" s="13" t="s">
        <v>31</v>
      </c>
      <c r="H81" s="13">
        <v>180</v>
      </c>
      <c r="I81" s="12">
        <v>43735</v>
      </c>
      <c r="J81" s="13">
        <v>2019</v>
      </c>
      <c r="K81" s="13">
        <v>270</v>
      </c>
      <c r="L81">
        <v>0</v>
      </c>
      <c r="M81">
        <v>2.2799999999999998</v>
      </c>
      <c r="N81">
        <v>83.19</v>
      </c>
      <c r="O81">
        <v>17.98</v>
      </c>
      <c r="P81">
        <v>25.74</v>
      </c>
      <c r="Q81">
        <v>18.690000000000001</v>
      </c>
      <c r="R81">
        <v>2.2200000000000002</v>
      </c>
      <c r="S81">
        <v>21.37</v>
      </c>
      <c r="T81">
        <v>9</v>
      </c>
      <c r="U81">
        <v>200</v>
      </c>
      <c r="V81">
        <f t="shared" si="7"/>
        <v>3</v>
      </c>
      <c r="W81" s="2">
        <f t="shared" si="8"/>
        <v>-4</v>
      </c>
      <c r="X81">
        <v>176</v>
      </c>
      <c r="Y81">
        <v>11218</v>
      </c>
      <c r="Z81">
        <v>3365</v>
      </c>
      <c r="AA81" s="1">
        <v>43911</v>
      </c>
      <c r="AB81" s="16">
        <v>0.38484310242747188</v>
      </c>
      <c r="AD81">
        <f t="shared" si="9"/>
        <v>13</v>
      </c>
      <c r="AE81" s="5">
        <f t="shared" si="10"/>
        <v>0.38484310242747188</v>
      </c>
    </row>
    <row r="82" spans="2:31" x14ac:dyDescent="0.25">
      <c r="B82">
        <v>150</v>
      </c>
      <c r="C82" s="12">
        <v>43753</v>
      </c>
      <c r="D82" s="12">
        <v>43933</v>
      </c>
      <c r="E82" s="13"/>
      <c r="F82" s="13">
        <v>2925.2</v>
      </c>
      <c r="G82" s="13" t="s">
        <v>31</v>
      </c>
      <c r="H82" s="13">
        <v>180</v>
      </c>
      <c r="I82" s="12">
        <v>43753</v>
      </c>
      <c r="J82" s="13">
        <v>2019</v>
      </c>
      <c r="K82" s="13">
        <v>288</v>
      </c>
      <c r="L82">
        <v>0</v>
      </c>
      <c r="M82">
        <v>2.21</v>
      </c>
      <c r="N82">
        <v>86.88</v>
      </c>
      <c r="O82">
        <v>17.670000000000002</v>
      </c>
      <c r="P82">
        <v>24.45</v>
      </c>
      <c r="Q82">
        <v>16.920000000000002</v>
      </c>
      <c r="R82">
        <v>1.77</v>
      </c>
      <c r="S82">
        <v>20.27</v>
      </c>
      <c r="T82">
        <v>10</v>
      </c>
      <c r="U82">
        <v>150</v>
      </c>
      <c r="V82">
        <f t="shared" si="7"/>
        <v>4</v>
      </c>
      <c r="W82" s="2">
        <f t="shared" si="8"/>
        <v>-6</v>
      </c>
      <c r="X82">
        <v>174</v>
      </c>
      <c r="Y82">
        <v>11323</v>
      </c>
      <c r="Z82">
        <v>3397</v>
      </c>
      <c r="AA82" s="1">
        <v>43927</v>
      </c>
      <c r="AB82" s="16">
        <v>0.56246299585553583</v>
      </c>
      <c r="AD82">
        <f t="shared" si="9"/>
        <v>19</v>
      </c>
      <c r="AE82" s="5">
        <f t="shared" si="10"/>
        <v>0.56246299585553583</v>
      </c>
    </row>
    <row r="83" spans="2:31" x14ac:dyDescent="0.25">
      <c r="B83">
        <v>49</v>
      </c>
      <c r="C83" s="12">
        <v>43769</v>
      </c>
      <c r="D83" s="12">
        <v>43949</v>
      </c>
      <c r="E83" s="13"/>
      <c r="F83" s="13">
        <v>2947.63</v>
      </c>
      <c r="G83" s="13" t="s">
        <v>31</v>
      </c>
      <c r="H83" s="13">
        <v>180</v>
      </c>
      <c r="I83" s="12">
        <v>43769</v>
      </c>
      <c r="J83" s="13">
        <v>2019</v>
      </c>
      <c r="K83" s="13">
        <v>303</v>
      </c>
      <c r="L83">
        <v>0</v>
      </c>
      <c r="M83">
        <v>2.2599999999999998</v>
      </c>
      <c r="N83">
        <v>84.69</v>
      </c>
      <c r="O83">
        <v>18.309999999999999</v>
      </c>
      <c r="P83">
        <v>26.6</v>
      </c>
      <c r="Q83">
        <v>17.899999999999999</v>
      </c>
      <c r="R83">
        <v>2.14</v>
      </c>
      <c r="S83">
        <v>21.39</v>
      </c>
      <c r="T83">
        <v>10</v>
      </c>
      <c r="U83">
        <v>49</v>
      </c>
      <c r="V83">
        <f t="shared" si="7"/>
        <v>4</v>
      </c>
      <c r="W83" s="2">
        <f t="shared" si="8"/>
        <v>-8</v>
      </c>
      <c r="X83">
        <v>172</v>
      </c>
      <c r="Y83">
        <v>11283</v>
      </c>
      <c r="Z83">
        <v>3385</v>
      </c>
      <c r="AA83" s="1">
        <v>43940</v>
      </c>
      <c r="AB83" s="16">
        <v>0.20722320899940794</v>
      </c>
      <c r="AD83">
        <f t="shared" si="9"/>
        <v>7</v>
      </c>
      <c r="AE83" s="5">
        <f t="shared" si="10"/>
        <v>0.20722320899940794</v>
      </c>
    </row>
    <row r="84" spans="2:31" x14ac:dyDescent="0.25">
      <c r="B84">
        <v>89</v>
      </c>
      <c r="C84" s="12">
        <v>43783</v>
      </c>
      <c r="D84" s="12">
        <v>43963</v>
      </c>
      <c r="E84" s="13"/>
      <c r="F84" s="13">
        <v>2956.32</v>
      </c>
      <c r="G84" s="13" t="s">
        <v>31</v>
      </c>
      <c r="H84" s="13">
        <v>180</v>
      </c>
      <c r="I84" s="12">
        <v>43783</v>
      </c>
      <c r="J84" s="13">
        <v>2019</v>
      </c>
      <c r="K84" s="13">
        <v>318</v>
      </c>
      <c r="L84">
        <v>52.73</v>
      </c>
      <c r="M84">
        <v>3.12</v>
      </c>
      <c r="N84">
        <v>88.25</v>
      </c>
      <c r="O84">
        <v>18.29</v>
      </c>
      <c r="P84">
        <v>25.52</v>
      </c>
      <c r="Q84">
        <v>17.97</v>
      </c>
      <c r="R84">
        <v>1.86</v>
      </c>
      <c r="S84">
        <v>20.57</v>
      </c>
      <c r="T84">
        <v>11</v>
      </c>
      <c r="U84">
        <v>89</v>
      </c>
      <c r="V84">
        <f t="shared" si="7"/>
        <v>5</v>
      </c>
      <c r="W84" s="2">
        <f t="shared" si="8"/>
        <v>-8</v>
      </c>
      <c r="X84">
        <v>172</v>
      </c>
      <c r="Y84">
        <v>11284</v>
      </c>
      <c r="Z84">
        <v>3385</v>
      </c>
      <c r="AA84" s="1">
        <v>43955</v>
      </c>
      <c r="AB84" s="16">
        <v>0.20722320899940794</v>
      </c>
      <c r="AD84">
        <f t="shared" si="9"/>
        <v>7</v>
      </c>
      <c r="AE84" s="5">
        <f t="shared" si="10"/>
        <v>0.20722320899940794</v>
      </c>
    </row>
    <row r="85" spans="2:31" x14ac:dyDescent="0.25">
      <c r="B85">
        <v>98</v>
      </c>
      <c r="C85" s="12">
        <v>43798</v>
      </c>
      <c r="D85" s="12">
        <v>43978</v>
      </c>
      <c r="E85" s="13"/>
      <c r="F85" s="13">
        <v>2965.41</v>
      </c>
      <c r="G85" s="13" t="s">
        <v>31</v>
      </c>
      <c r="H85" s="13">
        <v>180</v>
      </c>
      <c r="I85" s="12">
        <v>43798</v>
      </c>
      <c r="J85" s="13">
        <v>2019</v>
      </c>
      <c r="K85" s="13">
        <v>333</v>
      </c>
      <c r="L85">
        <v>10.55</v>
      </c>
      <c r="M85">
        <v>3.09</v>
      </c>
      <c r="N85">
        <v>92.56</v>
      </c>
      <c r="O85">
        <v>18.97</v>
      </c>
      <c r="P85">
        <v>22.33</v>
      </c>
      <c r="Q85">
        <v>18.899999999999999</v>
      </c>
      <c r="R85">
        <v>1.55</v>
      </c>
      <c r="S85">
        <v>20.27</v>
      </c>
      <c r="T85">
        <v>11</v>
      </c>
      <c r="U85">
        <v>98</v>
      </c>
      <c r="V85">
        <f t="shared" si="7"/>
        <v>5</v>
      </c>
      <c r="W85" s="2">
        <f t="shared" si="8"/>
        <v>-9</v>
      </c>
      <c r="X85">
        <v>171</v>
      </c>
      <c r="Y85">
        <v>11157</v>
      </c>
      <c r="Z85">
        <v>3347</v>
      </c>
      <c r="AA85" s="1">
        <v>43969</v>
      </c>
      <c r="AB85" s="16">
        <v>0.91770278271166361</v>
      </c>
      <c r="AD85">
        <f t="shared" si="9"/>
        <v>31</v>
      </c>
      <c r="AE85" s="5">
        <f t="shared" si="10"/>
        <v>0.91770278271166361</v>
      </c>
    </row>
    <row r="86" spans="2:31" x14ac:dyDescent="0.25">
      <c r="B86">
        <v>40</v>
      </c>
      <c r="C86" s="12">
        <v>43812</v>
      </c>
      <c r="D86" s="12">
        <v>43992</v>
      </c>
      <c r="E86" s="13"/>
      <c r="F86" s="13">
        <v>2964.7</v>
      </c>
      <c r="G86" s="13" t="s">
        <v>31</v>
      </c>
      <c r="H86" s="13">
        <v>180</v>
      </c>
      <c r="I86" s="12">
        <v>43812</v>
      </c>
      <c r="J86" s="13">
        <v>2019</v>
      </c>
      <c r="K86" s="13">
        <v>347</v>
      </c>
      <c r="L86">
        <v>10.55</v>
      </c>
      <c r="M86">
        <v>2.4300000000000002</v>
      </c>
      <c r="N86">
        <v>87.56</v>
      </c>
      <c r="O86">
        <v>18.079999999999998</v>
      </c>
      <c r="P86">
        <v>25.56</v>
      </c>
      <c r="Q86">
        <v>17.170000000000002</v>
      </c>
      <c r="R86">
        <v>1.88</v>
      </c>
      <c r="S86">
        <v>20.51</v>
      </c>
      <c r="T86">
        <v>12</v>
      </c>
      <c r="U86">
        <v>40</v>
      </c>
      <c r="V86">
        <f t="shared" si="7"/>
        <v>6</v>
      </c>
      <c r="W86" s="2">
        <f t="shared" si="8"/>
        <v>-9</v>
      </c>
      <c r="X86" s="2">
        <v>171</v>
      </c>
      <c r="Y86" s="2">
        <v>10939</v>
      </c>
      <c r="Z86" s="2">
        <v>3282</v>
      </c>
      <c r="AA86" s="1">
        <v>43983</v>
      </c>
      <c r="AB86" s="16">
        <v>2.8419182948490231</v>
      </c>
      <c r="AD86">
        <f t="shared" si="9"/>
        <v>96</v>
      </c>
      <c r="AE86" s="5">
        <f t="shared" si="10"/>
        <v>2.8419182948490231</v>
      </c>
    </row>
    <row r="87" spans="2:31" x14ac:dyDescent="0.25">
      <c r="B87">
        <v>37</v>
      </c>
      <c r="C87" s="12">
        <v>43827</v>
      </c>
      <c r="D87" s="12">
        <v>44007</v>
      </c>
      <c r="E87" s="13"/>
      <c r="F87" s="13">
        <v>2964.0699999999902</v>
      </c>
      <c r="G87" s="13" t="s">
        <v>31</v>
      </c>
      <c r="H87" s="13">
        <v>180</v>
      </c>
      <c r="I87" s="12">
        <v>43827</v>
      </c>
      <c r="J87" s="13">
        <v>2019</v>
      </c>
      <c r="K87" s="13">
        <v>362</v>
      </c>
      <c r="L87">
        <v>0</v>
      </c>
      <c r="M87">
        <v>1.98</v>
      </c>
      <c r="N87">
        <v>83.12</v>
      </c>
      <c r="O87">
        <v>18.899999999999999</v>
      </c>
      <c r="P87">
        <v>27.34</v>
      </c>
      <c r="Q87">
        <v>18.86</v>
      </c>
      <c r="R87">
        <v>2.12</v>
      </c>
      <c r="S87">
        <v>22.24</v>
      </c>
      <c r="T87">
        <v>12</v>
      </c>
      <c r="U87">
        <v>37</v>
      </c>
      <c r="V87">
        <f t="shared" si="7"/>
        <v>6</v>
      </c>
      <c r="W87" s="2">
        <f t="shared" si="8"/>
        <v>-9</v>
      </c>
      <c r="X87">
        <v>171</v>
      </c>
      <c r="Y87">
        <v>10734</v>
      </c>
      <c r="Z87">
        <v>3220</v>
      </c>
      <c r="AA87" s="1">
        <v>43998</v>
      </c>
      <c r="AB87" s="16">
        <v>4.6773238602723506</v>
      </c>
      <c r="AD87">
        <f t="shared" si="9"/>
        <v>158</v>
      </c>
      <c r="AE87" s="5">
        <f t="shared" si="10"/>
        <v>4.6773238602723506</v>
      </c>
    </row>
    <row r="88" spans="2:31" x14ac:dyDescent="0.25">
      <c r="B88">
        <v>150</v>
      </c>
      <c r="C88" s="12">
        <v>43843</v>
      </c>
      <c r="D88" s="12">
        <v>44023</v>
      </c>
      <c r="E88" s="13"/>
      <c r="F88" s="13">
        <v>2962.79</v>
      </c>
      <c r="G88" s="13" t="s">
        <v>31</v>
      </c>
      <c r="H88" s="13">
        <v>180</v>
      </c>
      <c r="I88" s="12">
        <v>43843</v>
      </c>
      <c r="J88" s="13">
        <v>2020</v>
      </c>
      <c r="K88" s="13">
        <v>13</v>
      </c>
      <c r="L88">
        <v>0</v>
      </c>
      <c r="M88">
        <v>1.54</v>
      </c>
      <c r="N88">
        <v>78.88</v>
      </c>
      <c r="O88">
        <v>18.2</v>
      </c>
      <c r="P88">
        <v>29.02</v>
      </c>
      <c r="Q88">
        <v>18.11</v>
      </c>
      <c r="R88">
        <v>2.39</v>
      </c>
      <c r="S88">
        <v>22.84</v>
      </c>
      <c r="T88">
        <v>1</v>
      </c>
      <c r="U88">
        <v>150</v>
      </c>
      <c r="V88">
        <f t="shared" si="7"/>
        <v>7</v>
      </c>
      <c r="W88" s="2">
        <f t="shared" si="8"/>
        <v>-9</v>
      </c>
      <c r="X88">
        <v>171</v>
      </c>
      <c r="Y88">
        <v>10616</v>
      </c>
      <c r="Z88">
        <v>3185</v>
      </c>
      <c r="AA88" s="1">
        <v>44014</v>
      </c>
      <c r="AB88" s="16">
        <v>5.7134399052693903</v>
      </c>
      <c r="AD88">
        <f t="shared" si="9"/>
        <v>193</v>
      </c>
      <c r="AE88" s="5">
        <f t="shared" si="10"/>
        <v>5.7134399052693903</v>
      </c>
    </row>
    <row r="89" spans="2:31" x14ac:dyDescent="0.25">
      <c r="B89">
        <v>180</v>
      </c>
      <c r="C89" s="12">
        <v>43857</v>
      </c>
      <c r="D89" s="12">
        <v>44037</v>
      </c>
      <c r="E89" s="13"/>
      <c r="F89" s="13">
        <v>2957.3</v>
      </c>
      <c r="G89" s="13" t="s">
        <v>31</v>
      </c>
      <c r="H89" s="13">
        <v>180</v>
      </c>
      <c r="I89" s="12">
        <v>43857</v>
      </c>
      <c r="J89" s="13">
        <v>2020</v>
      </c>
      <c r="K89" s="13">
        <v>27</v>
      </c>
      <c r="L89">
        <v>0</v>
      </c>
      <c r="M89">
        <v>1.62</v>
      </c>
      <c r="N89">
        <v>77.94</v>
      </c>
      <c r="O89">
        <v>15.89</v>
      </c>
      <c r="P89">
        <v>25.05</v>
      </c>
      <c r="Q89">
        <v>16.8</v>
      </c>
      <c r="R89">
        <v>2.2400000000000002</v>
      </c>
      <c r="S89">
        <v>20.3</v>
      </c>
      <c r="T89">
        <v>1</v>
      </c>
      <c r="U89">
        <v>180</v>
      </c>
      <c r="V89">
        <f t="shared" si="7"/>
        <v>7</v>
      </c>
      <c r="W89" s="2">
        <f t="shared" si="8"/>
        <v>-8</v>
      </c>
      <c r="X89">
        <v>172</v>
      </c>
      <c r="Y89">
        <v>10643</v>
      </c>
      <c r="Z89">
        <v>3193</v>
      </c>
      <c r="AA89" s="1">
        <v>44029</v>
      </c>
      <c r="AB89" s="16">
        <v>5.4766133806986383</v>
      </c>
      <c r="AD89">
        <f t="shared" si="9"/>
        <v>185</v>
      </c>
      <c r="AE89" s="5">
        <f t="shared" si="10"/>
        <v>5.4766133806986383</v>
      </c>
    </row>
    <row r="90" spans="2:31" x14ac:dyDescent="0.25">
      <c r="B90">
        <v>44</v>
      </c>
      <c r="C90" s="12">
        <v>43883</v>
      </c>
      <c r="D90" s="12">
        <v>44063</v>
      </c>
      <c r="E90" s="13"/>
      <c r="F90" s="13">
        <v>2947.69</v>
      </c>
      <c r="G90" s="13" t="s">
        <v>31</v>
      </c>
      <c r="H90" s="13">
        <v>180</v>
      </c>
      <c r="I90" s="12">
        <v>43883</v>
      </c>
      <c r="J90" s="13">
        <v>2020</v>
      </c>
      <c r="K90" s="13">
        <v>53</v>
      </c>
      <c r="L90">
        <v>5.27</v>
      </c>
      <c r="M90">
        <v>2.2999999999999998</v>
      </c>
      <c r="N90">
        <v>80.69</v>
      </c>
      <c r="O90">
        <v>18.329999999999998</v>
      </c>
      <c r="P90">
        <v>28.36</v>
      </c>
      <c r="Q90">
        <v>18.190000000000001</v>
      </c>
      <c r="R90">
        <v>1.56</v>
      </c>
      <c r="S90">
        <v>22.4</v>
      </c>
      <c r="T90">
        <v>2</v>
      </c>
      <c r="U90">
        <v>44</v>
      </c>
      <c r="V90">
        <f t="shared" si="7"/>
        <v>8</v>
      </c>
      <c r="W90" s="2">
        <f t="shared" si="8"/>
        <v>-7</v>
      </c>
      <c r="X90">
        <v>173</v>
      </c>
      <c r="Y90">
        <v>10763</v>
      </c>
      <c r="Z90">
        <v>3229</v>
      </c>
      <c r="AA90" s="1">
        <v>44056</v>
      </c>
      <c r="AB90" s="16">
        <v>4.4108940201302547</v>
      </c>
      <c r="AD90">
        <f t="shared" si="9"/>
        <v>149</v>
      </c>
      <c r="AE90" s="5">
        <f t="shared" si="10"/>
        <v>4.4108940201302547</v>
      </c>
    </row>
    <row r="91" spans="2:31" x14ac:dyDescent="0.25">
      <c r="B91">
        <v>56</v>
      </c>
      <c r="C91" s="12">
        <v>43909</v>
      </c>
      <c r="D91" s="12">
        <v>44089</v>
      </c>
      <c r="E91" s="13"/>
      <c r="F91" s="13">
        <v>2929.04</v>
      </c>
      <c r="G91" s="13" t="s">
        <v>31</v>
      </c>
      <c r="H91" s="13">
        <v>180</v>
      </c>
      <c r="I91" s="12">
        <v>43909</v>
      </c>
      <c r="J91" s="13">
        <v>2020</v>
      </c>
      <c r="K91" s="13">
        <v>79</v>
      </c>
      <c r="L91">
        <v>5.27</v>
      </c>
      <c r="M91">
        <v>2.09</v>
      </c>
      <c r="N91">
        <v>85.06</v>
      </c>
      <c r="O91">
        <v>18.23</v>
      </c>
      <c r="P91">
        <v>25.02</v>
      </c>
      <c r="Q91">
        <v>18.8</v>
      </c>
      <c r="R91">
        <v>2.0499999999999998</v>
      </c>
      <c r="S91">
        <v>21.06</v>
      </c>
      <c r="T91">
        <v>3</v>
      </c>
      <c r="U91">
        <v>56</v>
      </c>
      <c r="V91">
        <f t="shared" si="7"/>
        <v>9</v>
      </c>
      <c r="W91" s="2">
        <f t="shared" si="8"/>
        <v>-4</v>
      </c>
      <c r="X91" s="2">
        <v>176</v>
      </c>
      <c r="Y91" s="2">
        <v>11159</v>
      </c>
      <c r="Z91" s="2">
        <v>3348</v>
      </c>
      <c r="AA91" s="1">
        <v>44085</v>
      </c>
      <c r="AB91" s="16">
        <v>0.88809946714031962</v>
      </c>
      <c r="AD91">
        <f t="shared" si="9"/>
        <v>30</v>
      </c>
      <c r="AE91" s="5">
        <f t="shared" si="10"/>
        <v>0.88809946714031962</v>
      </c>
    </row>
    <row r="92" spans="2:31" x14ac:dyDescent="0.25">
      <c r="B92">
        <v>98</v>
      </c>
      <c r="C92" s="12">
        <v>43929</v>
      </c>
      <c r="D92" s="12">
        <v>44109</v>
      </c>
      <c r="E92" s="13"/>
      <c r="F92" s="13">
        <v>2905.31</v>
      </c>
      <c r="G92" s="13" t="s">
        <v>31</v>
      </c>
      <c r="H92" s="13">
        <v>180</v>
      </c>
      <c r="I92" s="12">
        <v>43929</v>
      </c>
      <c r="J92" s="13">
        <v>2020</v>
      </c>
      <c r="K92" s="13">
        <v>99</v>
      </c>
      <c r="L92">
        <v>0</v>
      </c>
      <c r="M92">
        <v>1.61</v>
      </c>
      <c r="N92">
        <v>79.56</v>
      </c>
      <c r="O92">
        <v>18.82</v>
      </c>
      <c r="P92">
        <v>29.44</v>
      </c>
      <c r="Q92">
        <v>19.18</v>
      </c>
      <c r="R92">
        <v>2.09</v>
      </c>
      <c r="S92">
        <v>23.12</v>
      </c>
      <c r="T92">
        <v>4</v>
      </c>
      <c r="U92">
        <v>98</v>
      </c>
      <c r="V92">
        <f t="shared" si="7"/>
        <v>10</v>
      </c>
      <c r="W92" s="2">
        <f t="shared" si="8"/>
        <v>-2</v>
      </c>
      <c r="X92">
        <v>178</v>
      </c>
      <c r="Y92">
        <v>11536</v>
      </c>
      <c r="Z92">
        <v>3461</v>
      </c>
      <c r="AA92" s="1">
        <v>44107</v>
      </c>
      <c r="AB92" s="16">
        <v>2.4570751924215513</v>
      </c>
      <c r="AD92">
        <f t="shared" si="9"/>
        <v>83</v>
      </c>
      <c r="AE92" s="5">
        <f t="shared" si="10"/>
        <v>2.4570751924215513</v>
      </c>
    </row>
    <row r="93" spans="2:31" x14ac:dyDescent="0.25">
      <c r="B93">
        <v>88</v>
      </c>
      <c r="C93" s="12">
        <v>43944</v>
      </c>
      <c r="D93" s="12">
        <v>44124</v>
      </c>
      <c r="E93" s="13"/>
      <c r="F93" s="13">
        <v>2885.0899999999901</v>
      </c>
      <c r="G93" s="13" t="s">
        <v>31</v>
      </c>
      <c r="H93" s="13">
        <v>180</v>
      </c>
      <c r="I93" s="12">
        <v>43944</v>
      </c>
      <c r="J93" s="13">
        <v>2020</v>
      </c>
      <c r="K93" s="13">
        <v>114</v>
      </c>
      <c r="L93">
        <v>0</v>
      </c>
      <c r="M93">
        <v>2.19</v>
      </c>
      <c r="N93">
        <v>84.25</v>
      </c>
      <c r="O93">
        <v>17.940000000000001</v>
      </c>
      <c r="P93">
        <v>25.89</v>
      </c>
      <c r="Q93">
        <v>17.55</v>
      </c>
      <c r="R93">
        <v>2.0499999999999998</v>
      </c>
      <c r="S93">
        <v>21.07</v>
      </c>
      <c r="T93">
        <v>4</v>
      </c>
      <c r="U93">
        <v>88</v>
      </c>
      <c r="V93">
        <f t="shared" si="7"/>
        <v>10</v>
      </c>
      <c r="W93" s="2">
        <f t="shared" si="8"/>
        <v>-1</v>
      </c>
      <c r="X93">
        <v>179</v>
      </c>
      <c r="Y93">
        <v>11798</v>
      </c>
      <c r="Z93">
        <v>3539</v>
      </c>
      <c r="AA93" s="1">
        <v>44123</v>
      </c>
      <c r="AB93" s="16">
        <v>4.7661338069863826</v>
      </c>
      <c r="AD93">
        <f t="shared" si="9"/>
        <v>161</v>
      </c>
      <c r="AE93" s="5">
        <f t="shared" si="10"/>
        <v>4.7661338069863826</v>
      </c>
    </row>
    <row r="94" spans="2:31" x14ac:dyDescent="0.25">
      <c r="B94">
        <v>170</v>
      </c>
      <c r="C94" s="12">
        <v>43961</v>
      </c>
      <c r="D94" s="12">
        <v>44141</v>
      </c>
      <c r="E94" s="13"/>
      <c r="F94" s="13">
        <v>2868.45</v>
      </c>
      <c r="G94" s="13" t="s">
        <v>31</v>
      </c>
      <c r="H94" s="13">
        <v>180</v>
      </c>
      <c r="I94" s="12">
        <v>43961</v>
      </c>
      <c r="J94" s="13">
        <v>2020</v>
      </c>
      <c r="K94" s="13">
        <v>131</v>
      </c>
      <c r="L94">
        <v>5.27</v>
      </c>
      <c r="M94">
        <v>2.02</v>
      </c>
      <c r="N94">
        <v>83.62</v>
      </c>
      <c r="O94">
        <v>19.72</v>
      </c>
      <c r="P94">
        <v>28.16</v>
      </c>
      <c r="Q94">
        <v>19.850000000000001</v>
      </c>
      <c r="R94">
        <v>1.84</v>
      </c>
      <c r="S94">
        <v>23.05</v>
      </c>
      <c r="T94">
        <v>5</v>
      </c>
      <c r="U94">
        <v>170</v>
      </c>
      <c r="V94">
        <f t="shared" si="7"/>
        <v>11</v>
      </c>
      <c r="W94" s="2">
        <f t="shared" si="8"/>
        <v>0</v>
      </c>
      <c r="X94">
        <v>180</v>
      </c>
      <c r="Y94">
        <v>12040</v>
      </c>
      <c r="Z94">
        <v>3612</v>
      </c>
      <c r="AA94" s="1">
        <v>44141</v>
      </c>
      <c r="AB94" s="16">
        <v>6.9271758436944939</v>
      </c>
      <c r="AD94">
        <f t="shared" si="9"/>
        <v>234</v>
      </c>
      <c r="AE94" s="5">
        <f t="shared" si="10"/>
        <v>6.9271758436944939</v>
      </c>
    </row>
    <row r="95" spans="2:31" x14ac:dyDescent="0.25">
      <c r="B95">
        <v>232</v>
      </c>
      <c r="C95" s="12">
        <v>43973</v>
      </c>
      <c r="D95" s="12">
        <v>44153</v>
      </c>
      <c r="E95" s="13"/>
      <c r="F95" s="13">
        <v>2847.17</v>
      </c>
      <c r="G95" s="13" t="s">
        <v>31</v>
      </c>
      <c r="H95" s="13">
        <v>180</v>
      </c>
      <c r="I95" s="12">
        <v>43973</v>
      </c>
      <c r="J95" s="13">
        <v>2020</v>
      </c>
      <c r="K95" s="13">
        <v>143</v>
      </c>
      <c r="L95">
        <v>0</v>
      </c>
      <c r="M95">
        <v>1.97</v>
      </c>
      <c r="N95">
        <v>81.31</v>
      </c>
      <c r="O95">
        <v>18.91</v>
      </c>
      <c r="P95">
        <v>28.11</v>
      </c>
      <c r="Q95">
        <v>19.22</v>
      </c>
      <c r="R95">
        <v>1.79</v>
      </c>
      <c r="S95">
        <v>22.84</v>
      </c>
      <c r="T95">
        <v>5</v>
      </c>
      <c r="U95">
        <v>232</v>
      </c>
      <c r="V95">
        <f t="shared" si="7"/>
        <v>11</v>
      </c>
      <c r="W95" s="2">
        <f t="shared" si="8"/>
        <v>2</v>
      </c>
      <c r="X95">
        <v>182</v>
      </c>
      <c r="Y95">
        <v>12176</v>
      </c>
      <c r="Z95">
        <v>3653</v>
      </c>
      <c r="AA95" s="1">
        <v>44155</v>
      </c>
      <c r="AB95" s="16">
        <v>8.1409117821195984</v>
      </c>
      <c r="AD95">
        <f t="shared" si="9"/>
        <v>275</v>
      </c>
      <c r="AE95" s="5">
        <f t="shared" si="10"/>
        <v>8.1409117821195984</v>
      </c>
    </row>
    <row r="96" spans="2:31" x14ac:dyDescent="0.25">
      <c r="B96">
        <v>320</v>
      </c>
      <c r="C96" s="12">
        <v>43991</v>
      </c>
      <c r="D96" s="12">
        <v>44171</v>
      </c>
      <c r="E96" s="13"/>
      <c r="F96" s="13">
        <v>2838.8</v>
      </c>
      <c r="G96" s="13" t="s">
        <v>31</v>
      </c>
      <c r="H96" s="13">
        <v>180</v>
      </c>
      <c r="I96" s="12">
        <v>43991</v>
      </c>
      <c r="J96" s="13">
        <v>2020</v>
      </c>
      <c r="K96" s="13">
        <v>161</v>
      </c>
      <c r="L96">
        <v>5.27</v>
      </c>
      <c r="M96">
        <v>2.0499999999999998</v>
      </c>
      <c r="N96">
        <v>77.75</v>
      </c>
      <c r="O96">
        <v>17.079999999999998</v>
      </c>
      <c r="P96">
        <v>27.13</v>
      </c>
      <c r="Q96">
        <v>17.41</v>
      </c>
      <c r="R96">
        <v>2.21</v>
      </c>
      <c r="S96">
        <v>21.83</v>
      </c>
      <c r="T96">
        <v>6</v>
      </c>
      <c r="U96">
        <v>320</v>
      </c>
      <c r="V96">
        <f t="shared" si="7"/>
        <v>12</v>
      </c>
      <c r="W96" s="2">
        <f t="shared" si="8"/>
        <v>2</v>
      </c>
      <c r="X96">
        <v>182</v>
      </c>
      <c r="Y96">
        <v>12193</v>
      </c>
      <c r="Z96">
        <v>3658</v>
      </c>
      <c r="AA96" s="1">
        <v>44173</v>
      </c>
      <c r="AB96" s="16">
        <v>8.2889283599763175</v>
      </c>
      <c r="AD96">
        <f t="shared" si="9"/>
        <v>280</v>
      </c>
      <c r="AE96" s="5">
        <f t="shared" si="10"/>
        <v>8.2889283599763175</v>
      </c>
    </row>
    <row r="97" spans="2:31" x14ac:dyDescent="0.25">
      <c r="B97">
        <v>473</v>
      </c>
      <c r="C97" s="12">
        <v>44005</v>
      </c>
      <c r="D97" s="12">
        <v>44185</v>
      </c>
      <c r="E97" s="13"/>
      <c r="F97" s="13">
        <v>2838.11</v>
      </c>
      <c r="G97" s="13" t="s">
        <v>31</v>
      </c>
      <c r="H97" s="13">
        <v>180</v>
      </c>
      <c r="I97" s="12">
        <v>44005</v>
      </c>
      <c r="J97" s="13">
        <v>2020</v>
      </c>
      <c r="K97" s="13">
        <v>175</v>
      </c>
      <c r="L97">
        <v>21.09</v>
      </c>
      <c r="M97">
        <v>1.62</v>
      </c>
      <c r="N97">
        <v>77.44</v>
      </c>
      <c r="O97">
        <v>17.12</v>
      </c>
      <c r="P97">
        <v>28.7</v>
      </c>
      <c r="Q97">
        <v>17.79</v>
      </c>
      <c r="R97">
        <v>1.86</v>
      </c>
      <c r="S97">
        <v>22.03</v>
      </c>
      <c r="T97">
        <v>6</v>
      </c>
      <c r="U97">
        <v>473</v>
      </c>
      <c r="V97">
        <f t="shared" si="7"/>
        <v>12</v>
      </c>
      <c r="W97" s="2">
        <f t="shared" si="8"/>
        <v>2</v>
      </c>
      <c r="X97">
        <v>182</v>
      </c>
      <c r="Y97">
        <v>12108</v>
      </c>
      <c r="Z97">
        <v>3632</v>
      </c>
      <c r="AA97" s="1">
        <v>44187</v>
      </c>
      <c r="AB97" s="16">
        <v>7.5192421551213737</v>
      </c>
      <c r="AD97">
        <f t="shared" si="9"/>
        <v>254</v>
      </c>
      <c r="AE97" s="5">
        <f t="shared" si="10"/>
        <v>7.5192421551213737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7F4BA-5306-4BCB-8E58-1171E043E846}">
  <dimension ref="A1"/>
  <sheetViews>
    <sheetView topLeftCell="A43" zoomScale="70" zoomScaleNormal="70" workbookViewId="0">
      <selection activeCell="AA68" sqref="AA6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831D2-2074-48A9-8B06-5E2316B06C89}">
  <dimension ref="A1:P97"/>
  <sheetViews>
    <sheetView workbookViewId="0">
      <selection activeCell="C23" sqref="C23"/>
    </sheetView>
  </sheetViews>
  <sheetFormatPr defaultRowHeight="15" x14ac:dyDescent="0.25"/>
  <cols>
    <col min="1" max="1" width="9.140625" style="5"/>
    <col min="2" max="2" width="12.28515625" style="5" customWidth="1"/>
    <col min="3" max="15" width="9.140625" style="5"/>
  </cols>
  <sheetData>
    <row r="1" spans="1:16" x14ac:dyDescent="0.25">
      <c r="A1" s="5" t="s">
        <v>32</v>
      </c>
      <c r="B1" s="5" t="s">
        <v>6</v>
      </c>
      <c r="C1" s="5" t="s">
        <v>28</v>
      </c>
      <c r="D1" s="5" t="s">
        <v>7</v>
      </c>
      <c r="E1" s="5" t="s">
        <v>9</v>
      </c>
      <c r="F1" s="5" t="s">
        <v>10</v>
      </c>
      <c r="G1" s="5" t="s">
        <v>11</v>
      </c>
      <c r="H1" s="5" t="s">
        <v>12</v>
      </c>
      <c r="I1" s="5" t="s">
        <v>13</v>
      </c>
      <c r="J1" s="5" t="s">
        <v>14</v>
      </c>
      <c r="K1" s="5" t="s">
        <v>15</v>
      </c>
      <c r="L1" s="5" t="s">
        <v>16</v>
      </c>
      <c r="M1" s="5" t="s">
        <v>17</v>
      </c>
      <c r="N1" s="5" t="s">
        <v>18</v>
      </c>
      <c r="O1" s="5" t="s">
        <v>19</v>
      </c>
      <c r="P1" t="s">
        <v>33</v>
      </c>
    </row>
    <row r="2" spans="1:16" x14ac:dyDescent="0.25">
      <c r="A2" s="5">
        <v>100</v>
      </c>
      <c r="B2" s="5">
        <v>43672</v>
      </c>
      <c r="C2" s="5">
        <v>1912.8999999999901</v>
      </c>
      <c r="D2" s="5">
        <v>180</v>
      </c>
      <c r="E2" s="5">
        <v>2019</v>
      </c>
      <c r="F2" s="5">
        <v>207</v>
      </c>
      <c r="G2" s="5">
        <v>2.86</v>
      </c>
      <c r="H2" s="5">
        <v>0.68</v>
      </c>
      <c r="I2" s="5">
        <v>77.06</v>
      </c>
      <c r="J2" s="5">
        <v>15.85</v>
      </c>
      <c r="K2" s="5">
        <v>24.84</v>
      </c>
      <c r="L2" s="5">
        <v>16.02</v>
      </c>
      <c r="M2" s="5">
        <v>22.425000000000001</v>
      </c>
      <c r="N2" s="5">
        <v>19.93</v>
      </c>
      <c r="O2" s="5">
        <v>7</v>
      </c>
      <c r="P2">
        <v>1</v>
      </c>
    </row>
    <row r="3" spans="1:16" x14ac:dyDescent="0.25">
      <c r="A3" s="5">
        <v>80</v>
      </c>
      <c r="B3" s="5">
        <v>43705</v>
      </c>
      <c r="C3" s="5">
        <v>1919.29</v>
      </c>
      <c r="D3" s="5">
        <v>180</v>
      </c>
      <c r="E3" s="5">
        <v>2019</v>
      </c>
      <c r="F3" s="5">
        <v>240</v>
      </c>
      <c r="G3" s="5">
        <v>8.33</v>
      </c>
      <c r="H3" s="5">
        <v>0.73</v>
      </c>
      <c r="I3" s="5">
        <v>73.099999999999994</v>
      </c>
      <c r="J3" s="5">
        <v>16.29</v>
      </c>
      <c r="K3" s="5">
        <v>27.17</v>
      </c>
      <c r="L3" s="5">
        <v>16.52</v>
      </c>
      <c r="M3" s="5">
        <v>19.38</v>
      </c>
      <c r="N3" s="5">
        <v>21.21</v>
      </c>
      <c r="O3" s="5">
        <v>8</v>
      </c>
      <c r="P3">
        <v>2</v>
      </c>
    </row>
    <row r="4" spans="1:16" x14ac:dyDescent="0.25">
      <c r="A4" s="5">
        <v>50</v>
      </c>
      <c r="B4" s="5">
        <v>43735</v>
      </c>
      <c r="C4" s="5">
        <v>1916.76999999999</v>
      </c>
      <c r="D4" s="5">
        <v>180</v>
      </c>
      <c r="E4" s="5">
        <v>2019</v>
      </c>
      <c r="F4" s="5">
        <v>270</v>
      </c>
      <c r="G4" s="5">
        <v>0.04</v>
      </c>
      <c r="H4" s="5">
        <v>0.67</v>
      </c>
      <c r="I4" s="5">
        <v>71.27</v>
      </c>
      <c r="J4" s="5">
        <v>16.14</v>
      </c>
      <c r="K4" s="5">
        <v>27.8</v>
      </c>
      <c r="L4" s="5">
        <v>16.2</v>
      </c>
      <c r="M4" s="5">
        <v>20.41</v>
      </c>
      <c r="N4" s="5">
        <v>21.47</v>
      </c>
      <c r="O4" s="5">
        <v>9</v>
      </c>
      <c r="P4">
        <v>3</v>
      </c>
    </row>
    <row r="5" spans="1:16" x14ac:dyDescent="0.25">
      <c r="A5" s="5">
        <v>70</v>
      </c>
      <c r="B5" s="5">
        <v>43687</v>
      </c>
      <c r="C5" s="5">
        <v>1906.24999999999</v>
      </c>
      <c r="D5" s="5">
        <v>180</v>
      </c>
      <c r="E5" s="5">
        <v>2019</v>
      </c>
      <c r="F5" s="5">
        <v>281</v>
      </c>
      <c r="G5" s="5">
        <v>7.67</v>
      </c>
      <c r="H5" s="5">
        <v>0.55000000000000004</v>
      </c>
      <c r="I5" s="5">
        <v>77.41</v>
      </c>
      <c r="J5" s="5">
        <v>16.420000000000002</v>
      </c>
      <c r="K5" s="5">
        <v>26.19</v>
      </c>
      <c r="L5" s="5">
        <v>16.39</v>
      </c>
      <c r="M5" s="5">
        <v>18.87</v>
      </c>
      <c r="N5" s="5">
        <v>20.45</v>
      </c>
      <c r="O5" s="5">
        <v>8</v>
      </c>
      <c r="P5">
        <v>2</v>
      </c>
    </row>
    <row r="6" spans="1:16" x14ac:dyDescent="0.25">
      <c r="A6" s="5">
        <v>40</v>
      </c>
      <c r="B6" s="5">
        <v>43753</v>
      </c>
      <c r="C6" s="5">
        <v>1942.91</v>
      </c>
      <c r="D6" s="5">
        <v>180</v>
      </c>
      <c r="E6" s="5">
        <v>2019</v>
      </c>
      <c r="F6" s="5">
        <v>288</v>
      </c>
      <c r="G6" s="5">
        <v>10.99</v>
      </c>
      <c r="H6" s="5">
        <v>0.59</v>
      </c>
      <c r="I6" s="5">
        <v>81.25</v>
      </c>
      <c r="J6" s="5">
        <v>16.38</v>
      </c>
      <c r="K6" s="5">
        <v>24.5</v>
      </c>
      <c r="L6" s="5">
        <v>15.55</v>
      </c>
      <c r="M6" s="5">
        <v>19.350000000000001</v>
      </c>
      <c r="N6" s="5">
        <v>19.64</v>
      </c>
      <c r="O6" s="5">
        <v>10</v>
      </c>
      <c r="P6">
        <v>4</v>
      </c>
    </row>
    <row r="7" spans="1:16" x14ac:dyDescent="0.25">
      <c r="A7" s="5">
        <v>20</v>
      </c>
      <c r="B7" s="5">
        <v>43769</v>
      </c>
      <c r="C7" s="5">
        <v>1966.9</v>
      </c>
      <c r="D7" s="5">
        <v>180</v>
      </c>
      <c r="E7" s="5">
        <v>2019</v>
      </c>
      <c r="F7" s="5">
        <v>304</v>
      </c>
      <c r="G7" s="5">
        <v>0.26</v>
      </c>
      <c r="H7" s="5">
        <v>0.67</v>
      </c>
      <c r="I7" s="5">
        <v>81.09</v>
      </c>
      <c r="J7" s="5">
        <v>17.02</v>
      </c>
      <c r="K7" s="5">
        <v>25.78</v>
      </c>
      <c r="L7" s="5">
        <v>16.11</v>
      </c>
      <c r="M7" s="5">
        <v>20.66</v>
      </c>
      <c r="N7" s="5">
        <v>20.329999999999998</v>
      </c>
      <c r="O7" s="5">
        <v>10</v>
      </c>
      <c r="P7">
        <v>4</v>
      </c>
    </row>
    <row r="8" spans="1:16" x14ac:dyDescent="0.25">
      <c r="A8" s="5">
        <v>30</v>
      </c>
      <c r="B8" s="5">
        <v>43783</v>
      </c>
      <c r="C8" s="5">
        <v>2005.24</v>
      </c>
      <c r="D8" s="5">
        <v>180</v>
      </c>
      <c r="E8" s="5">
        <v>2019</v>
      </c>
      <c r="F8" s="5">
        <v>318</v>
      </c>
      <c r="G8" s="5">
        <v>22.87</v>
      </c>
      <c r="H8" s="5">
        <v>0.79</v>
      </c>
      <c r="I8" s="5">
        <v>88.37</v>
      </c>
      <c r="J8" s="5">
        <v>17.52</v>
      </c>
      <c r="K8" s="5">
        <v>23.8</v>
      </c>
      <c r="L8" s="5">
        <v>16.57</v>
      </c>
      <c r="M8" s="5">
        <v>18.09</v>
      </c>
      <c r="N8" s="5">
        <v>19.5</v>
      </c>
      <c r="O8" s="5">
        <v>11</v>
      </c>
      <c r="P8">
        <v>5</v>
      </c>
    </row>
    <row r="9" spans="1:16" x14ac:dyDescent="0.25">
      <c r="A9" s="5">
        <v>90</v>
      </c>
      <c r="B9" s="5">
        <v>43798</v>
      </c>
      <c r="C9" s="5">
        <v>2044.25</v>
      </c>
      <c r="D9" s="5">
        <v>180</v>
      </c>
      <c r="E9" s="5">
        <v>2019</v>
      </c>
      <c r="F9" s="5">
        <v>333</v>
      </c>
      <c r="G9" s="5">
        <v>1.33</v>
      </c>
      <c r="H9" s="5">
        <v>0.68</v>
      </c>
      <c r="I9" s="5">
        <v>87.77</v>
      </c>
      <c r="J9" s="5">
        <v>17.52</v>
      </c>
      <c r="K9" s="5">
        <v>22.84</v>
      </c>
      <c r="L9" s="5">
        <v>17.309999999999999</v>
      </c>
      <c r="M9" s="5">
        <v>16.809999999999999</v>
      </c>
      <c r="N9" s="5">
        <v>19.61</v>
      </c>
      <c r="O9" s="5">
        <v>11</v>
      </c>
      <c r="P9">
        <v>5</v>
      </c>
    </row>
    <row r="10" spans="1:16" x14ac:dyDescent="0.25">
      <c r="A10" s="5">
        <v>90</v>
      </c>
      <c r="B10" s="5">
        <v>43658</v>
      </c>
      <c r="C10" s="5">
        <v>1907.47999999999</v>
      </c>
      <c r="D10" s="5">
        <v>180</v>
      </c>
      <c r="E10" s="5">
        <v>2019</v>
      </c>
      <c r="F10" s="5">
        <v>341</v>
      </c>
      <c r="G10" s="5">
        <v>6.55</v>
      </c>
      <c r="H10" s="5">
        <v>0.87</v>
      </c>
      <c r="I10" s="5">
        <v>81.709999999999994</v>
      </c>
      <c r="J10" s="5">
        <v>16.73</v>
      </c>
      <c r="K10" s="5">
        <v>25.16</v>
      </c>
      <c r="L10" s="5">
        <v>15.24</v>
      </c>
      <c r="M10" s="5">
        <v>16.350000000000001</v>
      </c>
      <c r="N10" s="5">
        <v>19.920000000000002</v>
      </c>
      <c r="O10" s="5">
        <v>7</v>
      </c>
      <c r="P10">
        <v>1</v>
      </c>
    </row>
    <row r="11" spans="1:16" x14ac:dyDescent="0.25">
      <c r="A11" s="5">
        <v>60</v>
      </c>
      <c r="B11" s="5">
        <v>43720</v>
      </c>
      <c r="C11" s="5">
        <v>1916.59</v>
      </c>
      <c r="D11" s="5">
        <v>180</v>
      </c>
      <c r="E11" s="5">
        <v>2019</v>
      </c>
      <c r="F11" s="5">
        <v>343</v>
      </c>
      <c r="G11" s="5">
        <v>0.01</v>
      </c>
      <c r="H11" s="5">
        <v>0.59</v>
      </c>
      <c r="I11" s="5">
        <v>80.19</v>
      </c>
      <c r="J11" s="5">
        <v>16.75</v>
      </c>
      <c r="K11" s="5">
        <v>25.12</v>
      </c>
      <c r="L11" s="5">
        <v>16.63</v>
      </c>
      <c r="M11" s="5">
        <v>17.78</v>
      </c>
      <c r="N11" s="5">
        <v>20.23</v>
      </c>
      <c r="O11" s="5">
        <v>9</v>
      </c>
      <c r="P11">
        <v>3</v>
      </c>
    </row>
    <row r="12" spans="1:16" x14ac:dyDescent="0.25">
      <c r="A12" s="5">
        <v>60</v>
      </c>
      <c r="B12" s="5">
        <v>43812</v>
      </c>
      <c r="C12" s="5">
        <v>2054.56</v>
      </c>
      <c r="D12" s="5">
        <v>180</v>
      </c>
      <c r="E12" s="5">
        <v>2019</v>
      </c>
      <c r="F12" s="5">
        <v>347</v>
      </c>
      <c r="G12" s="5">
        <v>4.08</v>
      </c>
      <c r="H12" s="5">
        <v>0.88</v>
      </c>
      <c r="I12" s="5">
        <v>88.25</v>
      </c>
      <c r="J12" s="5">
        <v>17.53</v>
      </c>
      <c r="K12" s="5">
        <v>23.13</v>
      </c>
      <c r="L12" s="5">
        <v>16.989999999999998</v>
      </c>
      <c r="M12" s="5">
        <v>18.91</v>
      </c>
      <c r="N12" s="5">
        <v>19.53</v>
      </c>
      <c r="O12" s="5">
        <v>12</v>
      </c>
      <c r="P12">
        <v>6</v>
      </c>
    </row>
    <row r="13" spans="1:16" x14ac:dyDescent="0.25">
      <c r="A13" s="5">
        <v>30</v>
      </c>
      <c r="B13" s="5">
        <v>43827</v>
      </c>
      <c r="C13" s="5">
        <v>2063.06</v>
      </c>
      <c r="D13" s="5">
        <v>180</v>
      </c>
      <c r="E13" s="5">
        <v>2019</v>
      </c>
      <c r="F13" s="5">
        <v>362</v>
      </c>
      <c r="G13" s="5">
        <v>0.38</v>
      </c>
      <c r="H13" s="5">
        <v>0.47</v>
      </c>
      <c r="I13" s="5">
        <v>82.26</v>
      </c>
      <c r="J13" s="5">
        <v>18.2</v>
      </c>
      <c r="K13" s="5">
        <v>25.83</v>
      </c>
      <c r="L13" s="5">
        <v>18.41</v>
      </c>
      <c r="M13" s="5">
        <v>19.37</v>
      </c>
      <c r="N13" s="5">
        <v>21.31</v>
      </c>
      <c r="O13" s="5">
        <v>12</v>
      </c>
      <c r="P13">
        <v>6</v>
      </c>
    </row>
    <row r="14" spans="1:16" x14ac:dyDescent="0.25">
      <c r="A14" s="5">
        <v>20</v>
      </c>
      <c r="B14" s="5">
        <v>43843</v>
      </c>
      <c r="C14" s="5">
        <v>2083.12</v>
      </c>
      <c r="D14" s="5">
        <v>180</v>
      </c>
      <c r="E14" s="5">
        <v>2020</v>
      </c>
      <c r="F14" s="5">
        <v>13</v>
      </c>
      <c r="G14" s="5">
        <v>0</v>
      </c>
      <c r="H14" s="5">
        <v>0.96</v>
      </c>
      <c r="I14" s="5">
        <v>71.73</v>
      </c>
      <c r="J14" s="5">
        <v>16.03</v>
      </c>
      <c r="K14" s="5">
        <v>27.44</v>
      </c>
      <c r="L14" s="5">
        <v>15.36</v>
      </c>
      <c r="M14" s="5">
        <v>22.78</v>
      </c>
      <c r="N14" s="5">
        <v>21.25</v>
      </c>
      <c r="O14" s="5">
        <v>1</v>
      </c>
      <c r="P14">
        <v>7</v>
      </c>
    </row>
    <row r="15" spans="1:16" x14ac:dyDescent="0.25">
      <c r="A15" s="5">
        <v>30</v>
      </c>
      <c r="B15" s="5">
        <v>43857</v>
      </c>
      <c r="C15" s="5">
        <v>2086.0099999999902</v>
      </c>
      <c r="D15" s="5">
        <v>180</v>
      </c>
      <c r="E15" s="5">
        <v>2020</v>
      </c>
      <c r="F15" s="5">
        <v>27</v>
      </c>
      <c r="G15" s="5">
        <v>8.83</v>
      </c>
      <c r="H15" s="5">
        <v>0.73</v>
      </c>
      <c r="I15" s="5">
        <v>91.08</v>
      </c>
      <c r="J15" s="5">
        <v>18.07</v>
      </c>
      <c r="K15" s="5">
        <v>22.19</v>
      </c>
      <c r="L15" s="5">
        <v>17.89</v>
      </c>
      <c r="M15" s="5">
        <v>17.675000000000001</v>
      </c>
      <c r="N15" s="5">
        <v>19.579999999999998</v>
      </c>
      <c r="O15" s="5">
        <v>1</v>
      </c>
      <c r="P15">
        <v>7</v>
      </c>
    </row>
    <row r="16" spans="1:16" x14ac:dyDescent="0.25">
      <c r="A16" s="5">
        <v>40</v>
      </c>
      <c r="B16" s="5">
        <v>43883</v>
      </c>
      <c r="C16" s="5">
        <v>2103.7600000000002</v>
      </c>
      <c r="D16" s="5">
        <v>180</v>
      </c>
      <c r="E16" s="5">
        <v>2020</v>
      </c>
      <c r="F16" s="5">
        <v>53</v>
      </c>
      <c r="G16" s="5">
        <v>1.01</v>
      </c>
      <c r="H16" s="5">
        <v>0.36</v>
      </c>
      <c r="I16" s="5">
        <v>82.44</v>
      </c>
      <c r="J16" s="5">
        <v>17.55</v>
      </c>
      <c r="K16" s="5">
        <v>24.55</v>
      </c>
      <c r="L16" s="5">
        <v>18.07</v>
      </c>
      <c r="M16" s="5">
        <v>17.23</v>
      </c>
      <c r="N16" s="5">
        <v>20.62</v>
      </c>
      <c r="O16" s="5">
        <v>2</v>
      </c>
      <c r="P16">
        <v>8</v>
      </c>
    </row>
    <row r="17" spans="1:16" x14ac:dyDescent="0.25">
      <c r="A17" s="5">
        <v>35</v>
      </c>
      <c r="B17" s="5">
        <v>43909</v>
      </c>
      <c r="C17" s="5">
        <v>2095.5300000000002</v>
      </c>
      <c r="D17" s="5">
        <v>180</v>
      </c>
      <c r="E17" s="5">
        <v>2020</v>
      </c>
      <c r="F17" s="5">
        <v>79</v>
      </c>
      <c r="G17" s="5">
        <v>0.05</v>
      </c>
      <c r="H17" s="5">
        <v>0.85</v>
      </c>
      <c r="I17" s="5">
        <v>74.44</v>
      </c>
      <c r="J17" s="5">
        <v>16.63</v>
      </c>
      <c r="K17" s="5">
        <v>26.35</v>
      </c>
      <c r="L17" s="5">
        <v>17.3</v>
      </c>
      <c r="M17" s="5">
        <v>21.54</v>
      </c>
      <c r="N17" s="5">
        <v>21.28</v>
      </c>
      <c r="O17" s="5">
        <v>3</v>
      </c>
      <c r="P17">
        <v>9</v>
      </c>
    </row>
    <row r="18" spans="1:16" x14ac:dyDescent="0.25">
      <c r="A18" s="5">
        <v>70</v>
      </c>
      <c r="B18" s="5">
        <v>43944</v>
      </c>
      <c r="C18" s="5">
        <v>2108.5099999999902</v>
      </c>
      <c r="D18" s="5">
        <v>180</v>
      </c>
      <c r="E18" s="5">
        <v>2020</v>
      </c>
      <c r="F18" s="5">
        <v>114</v>
      </c>
      <c r="G18" s="5">
        <v>0.21</v>
      </c>
      <c r="H18" s="5">
        <v>0.47</v>
      </c>
      <c r="I18" s="5">
        <v>78.040000000000006</v>
      </c>
      <c r="J18" s="5">
        <v>17.47</v>
      </c>
      <c r="K18" s="5">
        <v>26.56</v>
      </c>
      <c r="L18" s="5">
        <v>17.670000000000002</v>
      </c>
      <c r="M18" s="5">
        <v>20.164999999999999</v>
      </c>
      <c r="N18" s="5">
        <v>21.4</v>
      </c>
      <c r="O18" s="5">
        <v>4</v>
      </c>
      <c r="P18">
        <v>10</v>
      </c>
    </row>
    <row r="19" spans="1:16" x14ac:dyDescent="0.25">
      <c r="A19" s="5">
        <v>110</v>
      </c>
      <c r="B19" s="5">
        <v>43973</v>
      </c>
      <c r="C19" s="5">
        <v>2052.4699999999998</v>
      </c>
      <c r="D19" s="5">
        <v>180</v>
      </c>
      <c r="E19" s="5">
        <v>2020</v>
      </c>
      <c r="F19" s="5">
        <v>143</v>
      </c>
      <c r="G19" s="5">
        <v>1.75</v>
      </c>
      <c r="H19" s="5">
        <v>0.5</v>
      </c>
      <c r="I19" s="5">
        <v>74.34</v>
      </c>
      <c r="J19" s="5">
        <v>17.91</v>
      </c>
      <c r="K19" s="5">
        <v>27.95</v>
      </c>
      <c r="L19" s="5">
        <v>18.57</v>
      </c>
      <c r="M19" s="5">
        <v>18.89</v>
      </c>
      <c r="N19" s="5">
        <v>22.62</v>
      </c>
      <c r="O19" s="5">
        <v>5</v>
      </c>
      <c r="P19">
        <v>11</v>
      </c>
    </row>
    <row r="20" spans="1:16" x14ac:dyDescent="0.25">
      <c r="A20" s="5">
        <v>105</v>
      </c>
      <c r="B20" s="5">
        <v>44005</v>
      </c>
      <c r="C20" s="5">
        <v>2052.7399999999998</v>
      </c>
      <c r="D20" s="5">
        <v>180</v>
      </c>
      <c r="E20" s="5">
        <v>2020</v>
      </c>
      <c r="F20" s="5">
        <v>175</v>
      </c>
      <c r="G20" s="5">
        <v>4.22</v>
      </c>
      <c r="H20" s="5">
        <v>0.84</v>
      </c>
      <c r="I20" s="5">
        <v>65.180000000000007</v>
      </c>
      <c r="J20" s="5">
        <v>14.71</v>
      </c>
      <c r="K20" s="5">
        <v>28.9</v>
      </c>
      <c r="L20" s="5">
        <v>15.7</v>
      </c>
      <c r="M20" s="5">
        <v>18.52</v>
      </c>
      <c r="N20" s="5">
        <v>21.41</v>
      </c>
      <c r="O20" s="5">
        <v>6</v>
      </c>
      <c r="P20">
        <v>12</v>
      </c>
    </row>
    <row r="21" spans="1:16" x14ac:dyDescent="0.25">
      <c r="A21" s="5">
        <v>50</v>
      </c>
      <c r="B21" s="5">
        <v>43929</v>
      </c>
      <c r="C21" s="5">
        <v>2098.0300000000002</v>
      </c>
      <c r="D21" s="5">
        <v>180</v>
      </c>
      <c r="E21" s="5">
        <v>2020</v>
      </c>
      <c r="F21" s="5">
        <v>217</v>
      </c>
      <c r="G21" s="5">
        <v>3.18</v>
      </c>
      <c r="H21" s="5">
        <v>0.49</v>
      </c>
      <c r="I21" s="5">
        <v>69.03</v>
      </c>
      <c r="J21" s="5">
        <v>15.86</v>
      </c>
      <c r="K21" s="5">
        <v>27.82</v>
      </c>
      <c r="L21" s="5">
        <v>16.41</v>
      </c>
      <c r="M21" s="5">
        <v>21.27</v>
      </c>
      <c r="N21" s="5">
        <v>21.68</v>
      </c>
      <c r="O21" s="5">
        <v>4</v>
      </c>
      <c r="P21">
        <v>10</v>
      </c>
    </row>
    <row r="22" spans="1:16" x14ac:dyDescent="0.25">
      <c r="A22" s="5">
        <v>95</v>
      </c>
      <c r="B22" s="5">
        <v>43991</v>
      </c>
      <c r="C22" s="5">
        <v>2044.82</v>
      </c>
      <c r="D22" s="5">
        <v>180</v>
      </c>
      <c r="E22" s="5">
        <v>2020</v>
      </c>
      <c r="F22" s="5">
        <v>250</v>
      </c>
      <c r="G22" s="5">
        <v>0.28999999999999998</v>
      </c>
      <c r="H22" s="5">
        <v>0.74</v>
      </c>
      <c r="I22" s="5">
        <v>74.13</v>
      </c>
      <c r="J22" s="5">
        <v>16.64</v>
      </c>
      <c r="K22" s="5">
        <v>28.08</v>
      </c>
      <c r="L22" s="5">
        <v>16.079999999999998</v>
      </c>
      <c r="M22" s="5">
        <v>17.309999999999999</v>
      </c>
      <c r="N22" s="5">
        <v>21.36</v>
      </c>
      <c r="O22" s="5">
        <v>6</v>
      </c>
      <c r="P22">
        <v>12</v>
      </c>
    </row>
    <row r="23" spans="1:16" x14ac:dyDescent="0.25">
      <c r="A23" s="5">
        <v>100</v>
      </c>
      <c r="B23" s="5">
        <v>43961</v>
      </c>
      <c r="C23" s="5">
        <v>2084.99999999999</v>
      </c>
      <c r="D23" s="5">
        <v>180</v>
      </c>
      <c r="E23" s="5">
        <v>2020</v>
      </c>
      <c r="F23" s="5">
        <v>279</v>
      </c>
      <c r="G23" s="5">
        <v>0</v>
      </c>
      <c r="H23" s="5">
        <v>0.61</v>
      </c>
      <c r="I23" s="5">
        <v>64.89</v>
      </c>
      <c r="J23" s="5">
        <v>15.23</v>
      </c>
      <c r="K23" s="5">
        <v>28.96</v>
      </c>
      <c r="L23" s="5">
        <v>16.88</v>
      </c>
      <c r="M23" s="5">
        <v>22.29</v>
      </c>
      <c r="N23" s="5">
        <v>22.03</v>
      </c>
      <c r="O23" s="5">
        <v>5</v>
      </c>
      <c r="P23">
        <v>11</v>
      </c>
    </row>
    <row r="24" spans="1:16" x14ac:dyDescent="0.25">
      <c r="B24" s="5">
        <v>43910</v>
      </c>
      <c r="C24" s="5">
        <v>1483.04999999999</v>
      </c>
      <c r="D24" s="5">
        <v>180</v>
      </c>
      <c r="E24" s="5">
        <v>2020</v>
      </c>
      <c r="F24" s="5">
        <v>80</v>
      </c>
      <c r="G24" s="5">
        <v>4.68</v>
      </c>
      <c r="H24" s="5">
        <v>0.56000000000000005</v>
      </c>
      <c r="I24" s="5">
        <v>87.83</v>
      </c>
      <c r="J24" s="5">
        <v>15.84</v>
      </c>
      <c r="K24" s="5">
        <v>21.66</v>
      </c>
      <c r="L24" s="5">
        <v>15.29</v>
      </c>
      <c r="M24" s="5">
        <v>11.21</v>
      </c>
      <c r="N24" s="5">
        <v>17.89</v>
      </c>
      <c r="O24" s="5">
        <v>3</v>
      </c>
    </row>
    <row r="25" spans="1:16" x14ac:dyDescent="0.25">
      <c r="B25" s="5">
        <v>43910</v>
      </c>
      <c r="C25" s="5">
        <v>1483.04999999999</v>
      </c>
      <c r="D25" s="5">
        <v>180</v>
      </c>
      <c r="E25" s="5">
        <v>2020</v>
      </c>
      <c r="F25" s="5">
        <v>80</v>
      </c>
      <c r="G25" s="5">
        <v>4.68</v>
      </c>
      <c r="H25" s="5">
        <v>0.56000000000000005</v>
      </c>
      <c r="I25" s="5">
        <v>87.83</v>
      </c>
      <c r="J25" s="5">
        <v>15.84</v>
      </c>
      <c r="K25" s="5">
        <v>21.66</v>
      </c>
      <c r="L25" s="5">
        <v>15.29</v>
      </c>
      <c r="M25" s="5">
        <v>11.21</v>
      </c>
      <c r="N25" s="5">
        <v>17.89</v>
      </c>
      <c r="O25" s="5">
        <v>3</v>
      </c>
    </row>
    <row r="26" spans="1:16" x14ac:dyDescent="0.25">
      <c r="B26" s="5">
        <v>43903</v>
      </c>
      <c r="C26" s="5">
        <v>1543.79999999999</v>
      </c>
      <c r="D26" s="5">
        <v>187</v>
      </c>
      <c r="E26" s="5">
        <v>2020</v>
      </c>
      <c r="F26" s="5">
        <v>73</v>
      </c>
      <c r="G26" s="5">
        <v>9.36</v>
      </c>
      <c r="H26" s="5">
        <v>0.4</v>
      </c>
      <c r="I26" s="5">
        <v>89.46</v>
      </c>
      <c r="J26" s="5">
        <v>16.989999999999998</v>
      </c>
      <c r="K26" s="5">
        <v>21.93</v>
      </c>
      <c r="L26" s="5">
        <v>16.309999999999999</v>
      </c>
      <c r="M26" s="5">
        <v>12.88</v>
      </c>
      <c r="N26" s="5">
        <v>18.77</v>
      </c>
      <c r="O26" s="5">
        <v>3</v>
      </c>
    </row>
    <row r="27" spans="1:16" x14ac:dyDescent="0.25">
      <c r="B27" s="5">
        <v>43903</v>
      </c>
      <c r="C27" s="5">
        <v>1543.79999999999</v>
      </c>
      <c r="D27" s="5">
        <v>187</v>
      </c>
      <c r="E27" s="5">
        <v>2020</v>
      </c>
      <c r="F27" s="5">
        <v>73</v>
      </c>
      <c r="G27" s="5">
        <v>9.36</v>
      </c>
      <c r="H27" s="5">
        <v>0.4</v>
      </c>
      <c r="I27" s="5">
        <v>89.46</v>
      </c>
      <c r="J27" s="5">
        <v>16.989999999999998</v>
      </c>
      <c r="K27" s="5">
        <v>21.93</v>
      </c>
      <c r="L27" s="5">
        <v>16.309999999999999</v>
      </c>
      <c r="M27" s="5">
        <v>12.88</v>
      </c>
      <c r="N27" s="5">
        <v>18.77</v>
      </c>
      <c r="O27" s="5">
        <v>3</v>
      </c>
    </row>
    <row r="28" spans="1:16" x14ac:dyDescent="0.25">
      <c r="B28" s="5">
        <v>43910</v>
      </c>
      <c r="C28" s="5">
        <v>1711.76999999999</v>
      </c>
      <c r="D28" s="5">
        <v>209</v>
      </c>
      <c r="E28" s="5">
        <v>2020</v>
      </c>
      <c r="F28" s="5">
        <v>80</v>
      </c>
      <c r="G28" s="5">
        <v>4.68</v>
      </c>
      <c r="H28" s="5">
        <v>0.56000000000000005</v>
      </c>
      <c r="I28" s="5">
        <v>87.83</v>
      </c>
      <c r="J28" s="5">
        <v>15.84</v>
      </c>
      <c r="K28" s="5">
        <v>21.66</v>
      </c>
      <c r="L28" s="5">
        <v>15.29</v>
      </c>
      <c r="M28" s="5">
        <v>11.21</v>
      </c>
      <c r="N28" s="5">
        <v>17.89</v>
      </c>
      <c r="O28" s="5">
        <v>3</v>
      </c>
    </row>
    <row r="29" spans="1:16" x14ac:dyDescent="0.25">
      <c r="B29" s="5">
        <v>43910</v>
      </c>
      <c r="C29" s="5">
        <v>1711.76999999999</v>
      </c>
      <c r="D29" s="5">
        <v>209</v>
      </c>
      <c r="E29" s="5">
        <v>2020</v>
      </c>
      <c r="F29" s="5">
        <v>80</v>
      </c>
      <c r="G29" s="5">
        <v>4.68</v>
      </c>
      <c r="H29" s="5">
        <v>0.56000000000000005</v>
      </c>
      <c r="I29" s="5">
        <v>87.83</v>
      </c>
      <c r="J29" s="5">
        <v>15.84</v>
      </c>
      <c r="K29" s="5">
        <v>21.66</v>
      </c>
      <c r="L29" s="5">
        <v>15.29</v>
      </c>
      <c r="M29" s="5">
        <v>11.21</v>
      </c>
      <c r="N29" s="5">
        <v>17.89</v>
      </c>
      <c r="O29" s="5">
        <v>3</v>
      </c>
    </row>
    <row r="30" spans="1:16" x14ac:dyDescent="0.25">
      <c r="B30" s="5">
        <v>43903</v>
      </c>
      <c r="C30" s="5">
        <v>1772.51999999999</v>
      </c>
      <c r="D30" s="5">
        <v>216</v>
      </c>
      <c r="E30" s="5">
        <v>2020</v>
      </c>
      <c r="F30" s="5">
        <v>73</v>
      </c>
      <c r="G30" s="5">
        <v>9.36</v>
      </c>
      <c r="H30" s="5">
        <v>0.4</v>
      </c>
      <c r="I30" s="5">
        <v>89.46</v>
      </c>
      <c r="J30" s="5">
        <v>16.989999999999998</v>
      </c>
      <c r="K30" s="5">
        <v>21.93</v>
      </c>
      <c r="L30" s="5">
        <v>16.309999999999999</v>
      </c>
      <c r="M30" s="5">
        <v>11.21</v>
      </c>
      <c r="N30" s="5">
        <v>18.77</v>
      </c>
      <c r="O30" s="5">
        <v>3</v>
      </c>
    </row>
    <row r="31" spans="1:16" x14ac:dyDescent="0.25">
      <c r="B31" s="5">
        <v>43903</v>
      </c>
      <c r="C31" s="5">
        <v>1772.51999999999</v>
      </c>
      <c r="D31" s="5">
        <v>216</v>
      </c>
      <c r="E31" s="5">
        <v>2020</v>
      </c>
      <c r="F31" s="5">
        <v>73</v>
      </c>
      <c r="G31" s="5">
        <v>9.36</v>
      </c>
      <c r="H31" s="5">
        <v>0.4</v>
      </c>
      <c r="I31" s="5">
        <v>89.46</v>
      </c>
      <c r="J31" s="5">
        <v>16.989999999999998</v>
      </c>
      <c r="K31" s="5">
        <v>21.93</v>
      </c>
      <c r="L31" s="5">
        <v>16.309999999999999</v>
      </c>
      <c r="M31" s="5">
        <v>11.21</v>
      </c>
      <c r="N31" s="5">
        <v>18.77</v>
      </c>
      <c r="O31" s="5">
        <v>3</v>
      </c>
    </row>
    <row r="32" spans="1:16" x14ac:dyDescent="0.25">
      <c r="A32" s="5">
        <v>498</v>
      </c>
      <c r="B32" s="5">
        <v>43658</v>
      </c>
      <c r="C32" s="5">
        <v>2501.46</v>
      </c>
      <c r="D32" s="5">
        <v>180</v>
      </c>
      <c r="E32" s="5">
        <v>2019</v>
      </c>
      <c r="F32" s="5">
        <v>12</v>
      </c>
      <c r="G32" s="5">
        <v>0</v>
      </c>
      <c r="H32" s="5">
        <v>1.3</v>
      </c>
      <c r="I32" s="5">
        <v>84.44</v>
      </c>
      <c r="J32" s="5">
        <v>20.100000000000001</v>
      </c>
      <c r="K32" s="5">
        <v>27.25</v>
      </c>
      <c r="L32" s="5">
        <v>20.09</v>
      </c>
      <c r="M32" s="5">
        <v>2.36</v>
      </c>
      <c r="N32" s="5">
        <v>23.23</v>
      </c>
      <c r="O32" s="5">
        <v>7</v>
      </c>
      <c r="P32">
        <v>1</v>
      </c>
    </row>
    <row r="33" spans="1:16" x14ac:dyDescent="0.25">
      <c r="A33" s="5">
        <v>508</v>
      </c>
      <c r="B33" s="5">
        <v>43672</v>
      </c>
      <c r="C33" s="5">
        <v>2525.4899999999998</v>
      </c>
      <c r="D33" s="5">
        <v>180</v>
      </c>
      <c r="E33" s="5">
        <v>2019</v>
      </c>
      <c r="F33" s="5">
        <v>26</v>
      </c>
      <c r="G33" s="5">
        <v>10.55</v>
      </c>
      <c r="H33" s="5">
        <v>1.07</v>
      </c>
      <c r="I33" s="5">
        <v>90.44</v>
      </c>
      <c r="J33" s="5">
        <v>20.420000000000002</v>
      </c>
      <c r="K33" s="5">
        <v>24.51</v>
      </c>
      <c r="L33" s="5">
        <v>19.73</v>
      </c>
      <c r="M33" s="5">
        <v>1.54</v>
      </c>
      <c r="N33" s="5">
        <v>22.28</v>
      </c>
      <c r="O33" s="5">
        <v>7</v>
      </c>
      <c r="P33">
        <v>1</v>
      </c>
    </row>
    <row r="34" spans="1:16" x14ac:dyDescent="0.25">
      <c r="A34" s="5">
        <v>45</v>
      </c>
      <c r="B34" s="5">
        <v>43687</v>
      </c>
      <c r="C34" s="5">
        <v>2562.31</v>
      </c>
      <c r="D34" s="5">
        <v>180</v>
      </c>
      <c r="E34" s="5">
        <v>2019</v>
      </c>
      <c r="F34" s="5">
        <v>10</v>
      </c>
      <c r="G34" s="5">
        <v>0</v>
      </c>
      <c r="H34" s="5">
        <v>1.26</v>
      </c>
      <c r="I34" s="5">
        <v>83.06</v>
      </c>
      <c r="J34" s="5">
        <v>20.62</v>
      </c>
      <c r="K34" s="5">
        <v>27.81</v>
      </c>
      <c r="L34" s="5">
        <v>20.96</v>
      </c>
      <c r="M34" s="5">
        <v>2.14</v>
      </c>
      <c r="N34" s="5">
        <v>24.02</v>
      </c>
      <c r="O34" s="5">
        <v>8</v>
      </c>
      <c r="P34">
        <v>2</v>
      </c>
    </row>
    <row r="35" spans="1:16" x14ac:dyDescent="0.25">
      <c r="A35" s="5">
        <v>35</v>
      </c>
      <c r="B35" s="5">
        <v>43705</v>
      </c>
      <c r="C35" s="5">
        <v>2621.33</v>
      </c>
      <c r="D35" s="5">
        <v>180</v>
      </c>
      <c r="E35" s="5">
        <v>2019</v>
      </c>
      <c r="F35" s="5">
        <v>28</v>
      </c>
      <c r="G35" s="5">
        <v>21.09</v>
      </c>
      <c r="H35" s="5">
        <v>1.56</v>
      </c>
      <c r="I35" s="5">
        <v>86.94</v>
      </c>
      <c r="J35" s="5">
        <v>20.87</v>
      </c>
      <c r="K35" s="5">
        <v>28.3</v>
      </c>
      <c r="L35" s="5">
        <v>19.559999999999999</v>
      </c>
      <c r="M35" s="5">
        <v>2.4500000000000002</v>
      </c>
      <c r="N35" s="5">
        <v>23.54</v>
      </c>
      <c r="O35" s="5">
        <v>8</v>
      </c>
      <c r="P35">
        <v>2</v>
      </c>
    </row>
    <row r="36" spans="1:16" x14ac:dyDescent="0.25">
      <c r="A36" s="5">
        <v>40</v>
      </c>
      <c r="B36" s="5">
        <v>43720</v>
      </c>
      <c r="C36" s="5">
        <v>2643.92</v>
      </c>
      <c r="D36" s="5">
        <v>180</v>
      </c>
      <c r="E36" s="5">
        <v>2019</v>
      </c>
      <c r="F36" s="5">
        <v>12</v>
      </c>
      <c r="G36" s="5">
        <v>15.82</v>
      </c>
      <c r="H36" s="5">
        <v>1.5</v>
      </c>
      <c r="I36" s="5">
        <v>86.56</v>
      </c>
      <c r="J36" s="5">
        <v>21.19</v>
      </c>
      <c r="K36" s="5">
        <v>27.38</v>
      </c>
      <c r="L36" s="5">
        <v>21.3</v>
      </c>
      <c r="M36" s="5">
        <v>2.36</v>
      </c>
      <c r="N36" s="5">
        <v>23.81</v>
      </c>
      <c r="O36" s="5">
        <v>9</v>
      </c>
      <c r="P36">
        <v>3</v>
      </c>
    </row>
    <row r="37" spans="1:16" x14ac:dyDescent="0.25">
      <c r="A37" s="5">
        <v>45</v>
      </c>
      <c r="B37" s="5">
        <v>43735</v>
      </c>
      <c r="C37" s="5">
        <v>2661.84</v>
      </c>
      <c r="D37" s="5">
        <v>180</v>
      </c>
      <c r="E37" s="5">
        <v>2019</v>
      </c>
      <c r="F37" s="5">
        <v>27</v>
      </c>
      <c r="G37" s="5">
        <v>0</v>
      </c>
      <c r="H37" s="5">
        <v>1.28</v>
      </c>
      <c r="I37" s="5">
        <v>78</v>
      </c>
      <c r="J37" s="5">
        <v>19.899999999999999</v>
      </c>
      <c r="K37" s="5">
        <v>28.79</v>
      </c>
      <c r="L37" s="5">
        <v>21.78</v>
      </c>
      <c r="M37" s="5">
        <v>2.8</v>
      </c>
      <c r="N37" s="5">
        <v>24.44</v>
      </c>
      <c r="O37" s="5">
        <v>9</v>
      </c>
      <c r="P37">
        <v>3</v>
      </c>
    </row>
    <row r="38" spans="1:16" x14ac:dyDescent="0.25">
      <c r="A38" s="5">
        <v>35</v>
      </c>
      <c r="B38" s="5">
        <v>43753</v>
      </c>
      <c r="C38" s="5">
        <v>2733.45</v>
      </c>
      <c r="D38" s="5">
        <v>180</v>
      </c>
      <c r="E38" s="5">
        <v>2019</v>
      </c>
      <c r="F38" s="5">
        <v>15</v>
      </c>
      <c r="G38" s="5">
        <v>10.55</v>
      </c>
      <c r="H38" s="5">
        <v>1.23</v>
      </c>
      <c r="I38" s="5">
        <v>81.62</v>
      </c>
      <c r="J38" s="5">
        <v>19.149999999999999</v>
      </c>
      <c r="K38" s="5">
        <v>26.01</v>
      </c>
      <c r="L38" s="5">
        <v>20.309999999999999</v>
      </c>
      <c r="M38" s="5">
        <v>1.64</v>
      </c>
      <c r="N38" s="5">
        <v>22.72</v>
      </c>
      <c r="O38" s="5">
        <v>10</v>
      </c>
      <c r="P38">
        <v>4</v>
      </c>
    </row>
    <row r="39" spans="1:16" x14ac:dyDescent="0.25">
      <c r="A39" s="5">
        <v>39</v>
      </c>
      <c r="B39" s="5">
        <v>43769</v>
      </c>
      <c r="C39" s="5">
        <v>2797.24</v>
      </c>
      <c r="D39" s="5">
        <v>180</v>
      </c>
      <c r="E39" s="5">
        <v>2019</v>
      </c>
      <c r="F39" s="5">
        <v>31</v>
      </c>
      <c r="G39" s="5">
        <v>0</v>
      </c>
      <c r="H39" s="5">
        <v>1.1100000000000001</v>
      </c>
      <c r="I39" s="5">
        <v>83.44</v>
      </c>
      <c r="J39" s="5">
        <v>20.94</v>
      </c>
      <c r="K39" s="5">
        <v>27.89</v>
      </c>
      <c r="L39" s="5">
        <v>20.97</v>
      </c>
      <c r="M39" s="5">
        <v>2</v>
      </c>
      <c r="N39" s="5">
        <v>24.17</v>
      </c>
      <c r="O39" s="5">
        <v>10</v>
      </c>
      <c r="P39">
        <v>4</v>
      </c>
    </row>
    <row r="40" spans="1:16" x14ac:dyDescent="0.25">
      <c r="A40" s="5">
        <v>380</v>
      </c>
      <c r="B40" s="5">
        <v>43783</v>
      </c>
      <c r="C40" s="5">
        <v>2845.89</v>
      </c>
      <c r="D40" s="5">
        <v>180</v>
      </c>
      <c r="E40" s="5">
        <v>2019</v>
      </c>
      <c r="F40" s="5">
        <v>14</v>
      </c>
      <c r="G40" s="5">
        <v>5.27</v>
      </c>
      <c r="H40" s="5">
        <v>1.05</v>
      </c>
      <c r="I40" s="5">
        <v>87</v>
      </c>
      <c r="J40" s="5">
        <v>20.75</v>
      </c>
      <c r="K40" s="5">
        <v>27.76</v>
      </c>
      <c r="L40" s="5">
        <v>19.36</v>
      </c>
      <c r="M40" s="5">
        <v>2.65</v>
      </c>
      <c r="N40" s="5">
        <v>23.3</v>
      </c>
      <c r="O40" s="5">
        <v>11</v>
      </c>
      <c r="P40">
        <v>5</v>
      </c>
    </row>
    <row r="41" spans="1:16" x14ac:dyDescent="0.25">
      <c r="A41" s="5">
        <v>217</v>
      </c>
      <c r="B41" s="5">
        <v>43798</v>
      </c>
      <c r="C41" s="5">
        <v>2894.94</v>
      </c>
      <c r="D41" s="5">
        <v>180</v>
      </c>
      <c r="E41" s="5">
        <v>2019</v>
      </c>
      <c r="F41" s="5">
        <v>29</v>
      </c>
      <c r="G41" s="5">
        <v>0</v>
      </c>
      <c r="H41" s="5">
        <v>1.27</v>
      </c>
      <c r="I41" s="5">
        <v>75.44</v>
      </c>
      <c r="J41" s="5">
        <v>20.059999999999999</v>
      </c>
      <c r="K41" s="5">
        <v>29.96</v>
      </c>
      <c r="L41" s="5">
        <v>20.75</v>
      </c>
      <c r="M41" s="5">
        <v>2.57</v>
      </c>
      <c r="N41" s="5">
        <v>25.04</v>
      </c>
      <c r="O41" s="5">
        <v>11</v>
      </c>
      <c r="P41">
        <v>5</v>
      </c>
    </row>
    <row r="42" spans="1:16" x14ac:dyDescent="0.25">
      <c r="A42" s="5">
        <v>198</v>
      </c>
      <c r="B42" s="5">
        <v>43812</v>
      </c>
      <c r="C42" s="5">
        <v>2903.71</v>
      </c>
      <c r="D42" s="5">
        <v>180</v>
      </c>
      <c r="E42" s="5">
        <v>2019</v>
      </c>
      <c r="F42" s="5">
        <v>13</v>
      </c>
      <c r="G42" s="5">
        <v>0</v>
      </c>
      <c r="H42" s="5">
        <v>1.19</v>
      </c>
      <c r="I42" s="5">
        <v>76.62</v>
      </c>
      <c r="J42" s="5">
        <v>19.45</v>
      </c>
      <c r="K42" s="5">
        <v>28.83</v>
      </c>
      <c r="L42" s="5">
        <v>21.36</v>
      </c>
      <c r="M42" s="5">
        <v>1.94</v>
      </c>
      <c r="N42" s="5">
        <v>24.13</v>
      </c>
      <c r="O42" s="5">
        <v>12</v>
      </c>
      <c r="P42">
        <v>6</v>
      </c>
    </row>
    <row r="43" spans="1:16" x14ac:dyDescent="0.25">
      <c r="A43" s="5">
        <v>73</v>
      </c>
      <c r="B43" s="5">
        <v>43827</v>
      </c>
      <c r="C43" s="5">
        <v>2905.38</v>
      </c>
      <c r="D43" s="5">
        <v>180</v>
      </c>
      <c r="E43" s="5">
        <v>2019</v>
      </c>
      <c r="F43" s="5">
        <v>28</v>
      </c>
      <c r="G43" s="5">
        <v>0</v>
      </c>
      <c r="H43" s="5">
        <v>1.33</v>
      </c>
      <c r="I43" s="5">
        <v>75.62</v>
      </c>
      <c r="J43" s="5">
        <v>20.63</v>
      </c>
      <c r="K43" s="5">
        <v>30.91</v>
      </c>
      <c r="L43" s="5">
        <v>22.19</v>
      </c>
      <c r="M43" s="5">
        <v>2.4900000000000002</v>
      </c>
      <c r="N43" s="5">
        <v>25.73</v>
      </c>
      <c r="O43" s="5">
        <v>12</v>
      </c>
      <c r="P43">
        <v>6</v>
      </c>
    </row>
    <row r="44" spans="1:16" x14ac:dyDescent="0.25">
      <c r="A44" s="5">
        <v>117</v>
      </c>
      <c r="B44" s="5">
        <v>43843</v>
      </c>
      <c r="C44" s="5">
        <v>2888.64</v>
      </c>
      <c r="D44" s="5">
        <v>180</v>
      </c>
      <c r="E44" s="5">
        <v>2020</v>
      </c>
      <c r="F44" s="5">
        <v>13</v>
      </c>
      <c r="G44" s="5">
        <v>0</v>
      </c>
      <c r="H44" s="5">
        <v>1.59</v>
      </c>
      <c r="I44" s="5">
        <v>66.25</v>
      </c>
      <c r="J44" s="5">
        <v>16.87</v>
      </c>
      <c r="K44" s="5">
        <v>29.57</v>
      </c>
      <c r="L44" s="5">
        <v>19.91</v>
      </c>
      <c r="M44" s="5">
        <v>2.16</v>
      </c>
      <c r="N44" s="5">
        <v>23.98</v>
      </c>
      <c r="O44" s="5">
        <v>1</v>
      </c>
      <c r="P44">
        <v>7</v>
      </c>
    </row>
    <row r="45" spans="1:16" x14ac:dyDescent="0.25">
      <c r="A45" s="5">
        <v>158</v>
      </c>
      <c r="B45" s="5">
        <v>43857</v>
      </c>
      <c r="C45" s="5">
        <v>2872.74</v>
      </c>
      <c r="D45" s="5">
        <v>180</v>
      </c>
      <c r="E45" s="5">
        <v>2020</v>
      </c>
      <c r="F45" s="5">
        <v>27</v>
      </c>
      <c r="G45" s="5">
        <v>0</v>
      </c>
      <c r="H45" s="5">
        <v>1.1399999999999999</v>
      </c>
      <c r="I45" s="5">
        <v>71</v>
      </c>
      <c r="J45" s="5">
        <v>19.059999999999999</v>
      </c>
      <c r="K45" s="5">
        <v>31.19</v>
      </c>
      <c r="L45" s="5">
        <v>21.25</v>
      </c>
      <c r="M45" s="5">
        <v>2.95</v>
      </c>
      <c r="N45" s="5">
        <v>25.41</v>
      </c>
      <c r="O45" s="5">
        <v>1</v>
      </c>
      <c r="P45">
        <v>7</v>
      </c>
    </row>
    <row r="46" spans="1:16" x14ac:dyDescent="0.25">
      <c r="A46" s="5">
        <v>18</v>
      </c>
      <c r="B46" s="5">
        <v>43883</v>
      </c>
      <c r="C46" s="5">
        <v>2833.6499999999901</v>
      </c>
      <c r="D46" s="5">
        <v>180</v>
      </c>
      <c r="E46" s="5">
        <v>2020</v>
      </c>
      <c r="F46" s="5">
        <v>22</v>
      </c>
      <c r="G46" s="5">
        <v>0</v>
      </c>
      <c r="H46" s="5">
        <v>1.26</v>
      </c>
      <c r="I46" s="5">
        <v>67.75</v>
      </c>
      <c r="J46" s="5">
        <v>18.84</v>
      </c>
      <c r="K46" s="5">
        <v>30.09</v>
      </c>
      <c r="L46" s="5">
        <v>22.2</v>
      </c>
      <c r="M46" s="5">
        <v>2.34</v>
      </c>
      <c r="N46" s="5">
        <v>25.72</v>
      </c>
      <c r="O46" s="5">
        <v>2</v>
      </c>
      <c r="P46">
        <v>8</v>
      </c>
    </row>
    <row r="47" spans="1:16" x14ac:dyDescent="0.25">
      <c r="A47" s="5">
        <v>23</v>
      </c>
      <c r="B47" s="5">
        <v>43909</v>
      </c>
      <c r="C47" s="5">
        <v>2829.57</v>
      </c>
      <c r="D47" s="5">
        <v>180</v>
      </c>
      <c r="E47" s="5">
        <v>2020</v>
      </c>
      <c r="F47" s="5">
        <v>19</v>
      </c>
      <c r="G47" s="5">
        <v>0</v>
      </c>
      <c r="H47" s="5">
        <v>1.3</v>
      </c>
      <c r="I47" s="5">
        <v>62.19</v>
      </c>
      <c r="J47" s="5">
        <v>17.489999999999998</v>
      </c>
      <c r="K47" s="5">
        <v>30.01</v>
      </c>
      <c r="L47" s="5">
        <v>22.06</v>
      </c>
      <c r="M47" s="5">
        <v>2.4500000000000002</v>
      </c>
      <c r="N47" s="5">
        <v>25.56</v>
      </c>
      <c r="O47" s="5">
        <v>3</v>
      </c>
      <c r="P47">
        <v>9</v>
      </c>
    </row>
    <row r="48" spans="1:16" x14ac:dyDescent="0.25">
      <c r="A48" s="5">
        <v>185</v>
      </c>
      <c r="B48" s="5">
        <v>43929</v>
      </c>
      <c r="C48" s="5">
        <v>2811.47</v>
      </c>
      <c r="D48" s="5">
        <v>180</v>
      </c>
      <c r="E48" s="5">
        <v>2020</v>
      </c>
      <c r="F48" s="5">
        <v>8</v>
      </c>
      <c r="G48" s="5">
        <v>0</v>
      </c>
      <c r="H48" s="5">
        <v>1.68</v>
      </c>
      <c r="I48" s="5">
        <v>59.56</v>
      </c>
      <c r="J48" s="5">
        <v>19.600000000000001</v>
      </c>
      <c r="K48" s="5">
        <v>33.979999999999997</v>
      </c>
      <c r="L48" s="5">
        <v>24.19</v>
      </c>
      <c r="M48" s="5">
        <v>1.89</v>
      </c>
      <c r="N48" s="5">
        <v>28.69</v>
      </c>
      <c r="O48" s="5">
        <v>4</v>
      </c>
      <c r="P48">
        <v>10</v>
      </c>
    </row>
    <row r="49" spans="1:16" x14ac:dyDescent="0.25">
      <c r="A49" s="5">
        <v>194</v>
      </c>
      <c r="B49" s="5">
        <v>43944</v>
      </c>
      <c r="C49" s="5">
        <v>2805.84</v>
      </c>
      <c r="D49" s="5">
        <v>180</v>
      </c>
      <c r="E49" s="5">
        <v>2020</v>
      </c>
      <c r="F49" s="5">
        <v>23</v>
      </c>
      <c r="G49" s="5">
        <v>0</v>
      </c>
      <c r="H49" s="5">
        <v>1.62</v>
      </c>
      <c r="I49" s="5">
        <v>62.94</v>
      </c>
      <c r="J49" s="5">
        <v>19.149999999999999</v>
      </c>
      <c r="K49" s="5">
        <v>32.159999999999997</v>
      </c>
      <c r="L49" s="5">
        <v>23.08</v>
      </c>
      <c r="M49" s="5">
        <v>2.4900000000000002</v>
      </c>
      <c r="N49" s="5">
        <v>27.33</v>
      </c>
      <c r="O49" s="5">
        <v>4</v>
      </c>
      <c r="P49">
        <v>10</v>
      </c>
    </row>
    <row r="50" spans="1:16" x14ac:dyDescent="0.25">
      <c r="A50" s="5">
        <v>312</v>
      </c>
      <c r="B50" s="5">
        <v>43961</v>
      </c>
      <c r="C50" s="5">
        <v>2787.81</v>
      </c>
      <c r="D50" s="5">
        <v>180</v>
      </c>
      <c r="E50" s="5">
        <v>2020</v>
      </c>
      <c r="F50" s="5">
        <v>10</v>
      </c>
      <c r="G50" s="5">
        <v>0</v>
      </c>
      <c r="H50" s="5">
        <v>1.52</v>
      </c>
      <c r="I50" s="5">
        <v>66.5</v>
      </c>
      <c r="J50" s="5">
        <v>19.579999999999998</v>
      </c>
      <c r="K50" s="5">
        <v>33.659999999999997</v>
      </c>
      <c r="L50" s="5">
        <v>22.15</v>
      </c>
      <c r="M50" s="5">
        <v>2.93</v>
      </c>
      <c r="N50" s="5">
        <v>27.32</v>
      </c>
      <c r="O50" s="5">
        <v>5</v>
      </c>
      <c r="P50">
        <v>11</v>
      </c>
    </row>
    <row r="51" spans="1:16" x14ac:dyDescent="0.25">
      <c r="A51" s="5">
        <v>338</v>
      </c>
      <c r="B51" s="5">
        <v>43973</v>
      </c>
      <c r="C51" s="5">
        <v>2811.47</v>
      </c>
      <c r="D51" s="5">
        <v>180</v>
      </c>
      <c r="E51" s="5">
        <v>2020</v>
      </c>
      <c r="F51" s="5">
        <v>22</v>
      </c>
      <c r="G51" s="5">
        <v>5.27</v>
      </c>
      <c r="H51" s="5">
        <v>1.52</v>
      </c>
      <c r="I51" s="5">
        <v>70.25</v>
      </c>
      <c r="J51" s="5">
        <v>20.11</v>
      </c>
      <c r="K51" s="5">
        <v>32.869999999999997</v>
      </c>
      <c r="L51" s="5">
        <v>23</v>
      </c>
      <c r="M51" s="5">
        <v>1.35</v>
      </c>
      <c r="N51" s="5">
        <v>26.77</v>
      </c>
      <c r="O51" s="5">
        <v>5</v>
      </c>
      <c r="P51">
        <v>11</v>
      </c>
    </row>
    <row r="52" spans="1:16" x14ac:dyDescent="0.25">
      <c r="A52" s="5">
        <v>302</v>
      </c>
      <c r="B52" s="5">
        <v>43991</v>
      </c>
      <c r="C52" s="5">
        <v>2788.68</v>
      </c>
      <c r="D52" s="5">
        <v>180</v>
      </c>
      <c r="E52" s="5">
        <v>2020</v>
      </c>
      <c r="F52" s="5">
        <v>9</v>
      </c>
      <c r="G52" s="5">
        <v>0</v>
      </c>
      <c r="H52" s="5">
        <v>1.52</v>
      </c>
      <c r="I52" s="5">
        <v>66.5</v>
      </c>
      <c r="J52" s="5">
        <v>17.89</v>
      </c>
      <c r="K52" s="5">
        <v>31.33</v>
      </c>
      <c r="L52" s="5">
        <v>21.02</v>
      </c>
      <c r="M52" s="5">
        <v>2.5299999999999998</v>
      </c>
      <c r="N52" s="5">
        <v>25.42</v>
      </c>
      <c r="O52" s="5">
        <v>6</v>
      </c>
      <c r="P52">
        <v>12</v>
      </c>
    </row>
    <row r="53" spans="1:16" x14ac:dyDescent="0.25">
      <c r="A53" s="5">
        <v>221</v>
      </c>
      <c r="B53" s="5">
        <v>44005</v>
      </c>
      <c r="C53" s="5">
        <v>2787.81</v>
      </c>
      <c r="D53" s="5">
        <v>180</v>
      </c>
      <c r="E53" s="5">
        <v>2020</v>
      </c>
      <c r="F53" s="5">
        <v>23</v>
      </c>
      <c r="G53" s="5">
        <v>5.27</v>
      </c>
      <c r="H53" s="5">
        <v>1.24</v>
      </c>
      <c r="I53" s="5">
        <v>73.62</v>
      </c>
      <c r="J53" s="5">
        <v>17.940000000000001</v>
      </c>
      <c r="K53" s="5">
        <v>28.7</v>
      </c>
      <c r="L53" s="5">
        <v>19.66</v>
      </c>
      <c r="M53" s="5">
        <v>2.1</v>
      </c>
      <c r="N53" s="5">
        <v>23.55</v>
      </c>
      <c r="O53" s="5">
        <v>6</v>
      </c>
      <c r="P53">
        <v>12</v>
      </c>
    </row>
    <row r="54" spans="1:16" x14ac:dyDescent="0.25">
      <c r="A54" s="5">
        <v>1</v>
      </c>
      <c r="B54" s="5">
        <v>43658</v>
      </c>
      <c r="C54" s="6">
        <v>2060.48</v>
      </c>
      <c r="D54" s="5">
        <v>180</v>
      </c>
      <c r="E54" s="5">
        <v>2019</v>
      </c>
      <c r="F54" s="5">
        <v>12</v>
      </c>
      <c r="G54" s="5">
        <v>0</v>
      </c>
      <c r="H54" s="5">
        <v>2.13</v>
      </c>
      <c r="I54" s="5">
        <v>83.38</v>
      </c>
      <c r="J54" s="5">
        <v>17.91</v>
      </c>
      <c r="K54" s="5">
        <v>25.01</v>
      </c>
      <c r="L54" s="5">
        <v>17.82</v>
      </c>
      <c r="M54" s="5">
        <v>2.0699999999999998</v>
      </c>
      <c r="N54" s="5">
        <v>21.29</v>
      </c>
      <c r="O54" s="5">
        <v>7</v>
      </c>
      <c r="P54">
        <v>1</v>
      </c>
    </row>
    <row r="55" spans="1:16" x14ac:dyDescent="0.25">
      <c r="A55" s="5">
        <v>1</v>
      </c>
      <c r="B55" s="5">
        <v>43672</v>
      </c>
      <c r="C55" s="7">
        <v>2071.78999999999</v>
      </c>
      <c r="D55" s="5">
        <v>180</v>
      </c>
      <c r="E55" s="5">
        <v>2019</v>
      </c>
      <c r="F55" s="5">
        <v>26</v>
      </c>
      <c r="G55" s="5">
        <v>0</v>
      </c>
      <c r="H55" s="5">
        <v>1.66</v>
      </c>
      <c r="I55" s="5">
        <v>77.38</v>
      </c>
      <c r="J55" s="5">
        <v>16.82</v>
      </c>
      <c r="K55" s="5">
        <v>27.99</v>
      </c>
      <c r="L55" s="5">
        <v>17.54</v>
      </c>
      <c r="M55" s="5">
        <v>2.2000000000000002</v>
      </c>
      <c r="N55" s="5">
        <v>21.79</v>
      </c>
      <c r="O55" s="5">
        <v>7</v>
      </c>
      <c r="P55">
        <v>1</v>
      </c>
    </row>
    <row r="56" spans="1:16" x14ac:dyDescent="0.25">
      <c r="A56" s="5">
        <v>1</v>
      </c>
      <c r="B56" s="5">
        <v>43687</v>
      </c>
      <c r="C56" s="7">
        <v>2058.36</v>
      </c>
      <c r="D56" s="5">
        <v>180</v>
      </c>
      <c r="E56" s="5">
        <v>2019</v>
      </c>
      <c r="F56" s="5">
        <v>10</v>
      </c>
      <c r="G56" s="5">
        <v>0</v>
      </c>
      <c r="H56" s="5">
        <v>1.52</v>
      </c>
      <c r="I56" s="5">
        <v>76.12</v>
      </c>
      <c r="J56" s="5">
        <v>17.760000000000002</v>
      </c>
      <c r="K56" s="5">
        <v>29.63</v>
      </c>
      <c r="L56" s="5">
        <v>18.399999999999999</v>
      </c>
      <c r="M56" s="5">
        <v>2.2599999999999998</v>
      </c>
      <c r="N56" s="5">
        <v>23.03</v>
      </c>
      <c r="O56" s="5">
        <v>8</v>
      </c>
      <c r="P56">
        <v>2</v>
      </c>
    </row>
    <row r="57" spans="1:16" x14ac:dyDescent="0.25">
      <c r="A57" s="5">
        <v>1</v>
      </c>
      <c r="B57" s="5">
        <v>43705</v>
      </c>
      <c r="C57" s="7">
        <v>2055.81</v>
      </c>
      <c r="D57" s="5">
        <v>180</v>
      </c>
      <c r="E57" s="5">
        <v>2019</v>
      </c>
      <c r="F57" s="5">
        <v>28</v>
      </c>
      <c r="G57" s="5">
        <v>0</v>
      </c>
      <c r="H57" s="5">
        <v>0.83</v>
      </c>
      <c r="I57" s="5">
        <v>71.19</v>
      </c>
      <c r="J57" s="5">
        <v>16.329999999999998</v>
      </c>
      <c r="K57" s="5">
        <v>28.24</v>
      </c>
      <c r="L57" s="5">
        <v>18.7</v>
      </c>
      <c r="M57" s="5">
        <v>1.76</v>
      </c>
      <c r="N57" s="5">
        <v>22.83</v>
      </c>
      <c r="O57" s="5">
        <v>8</v>
      </c>
      <c r="P57">
        <v>2</v>
      </c>
    </row>
    <row r="58" spans="1:16" x14ac:dyDescent="0.25">
      <c r="A58" s="5">
        <v>14</v>
      </c>
      <c r="B58" s="5">
        <v>43720</v>
      </c>
      <c r="C58" s="7">
        <v>2044.03999999999</v>
      </c>
      <c r="D58" s="5">
        <v>180</v>
      </c>
      <c r="E58" s="5">
        <v>2019</v>
      </c>
      <c r="F58" s="5">
        <v>12</v>
      </c>
      <c r="G58" s="5">
        <v>0</v>
      </c>
      <c r="H58" s="5">
        <v>2.41</v>
      </c>
      <c r="I58" s="5">
        <v>77.94</v>
      </c>
      <c r="J58" s="5">
        <v>17.86</v>
      </c>
      <c r="K58" s="5">
        <v>28.18</v>
      </c>
      <c r="L58" s="5">
        <v>19.07</v>
      </c>
      <c r="M58" s="5">
        <v>2.2000000000000002</v>
      </c>
      <c r="N58" s="5">
        <v>22.46</v>
      </c>
      <c r="O58" s="5">
        <v>9</v>
      </c>
      <c r="P58">
        <v>3</v>
      </c>
    </row>
    <row r="59" spans="1:16" x14ac:dyDescent="0.25">
      <c r="A59" s="5">
        <v>18</v>
      </c>
      <c r="B59" s="5">
        <v>43735</v>
      </c>
      <c r="C59" s="7">
        <v>2038.69</v>
      </c>
      <c r="D59" s="5">
        <v>180</v>
      </c>
      <c r="E59" s="5">
        <v>2019</v>
      </c>
      <c r="F59" s="5">
        <v>27</v>
      </c>
      <c r="G59" s="5">
        <v>0</v>
      </c>
      <c r="H59" s="5">
        <v>2.2799999999999998</v>
      </c>
      <c r="I59" s="5">
        <v>83.19</v>
      </c>
      <c r="J59" s="5">
        <v>17.98</v>
      </c>
      <c r="K59" s="5">
        <v>25.74</v>
      </c>
      <c r="L59" s="5">
        <v>18.690000000000001</v>
      </c>
      <c r="M59" s="5">
        <v>2.2200000000000002</v>
      </c>
      <c r="N59" s="5">
        <v>21.37</v>
      </c>
      <c r="O59" s="5">
        <v>9</v>
      </c>
      <c r="P59">
        <v>3</v>
      </c>
    </row>
    <row r="60" spans="1:16" x14ac:dyDescent="0.25">
      <c r="A60" s="5">
        <v>26</v>
      </c>
      <c r="B60" s="5">
        <v>43753</v>
      </c>
      <c r="C60" s="7">
        <v>2057.2399999999998</v>
      </c>
      <c r="D60" s="5">
        <v>180</v>
      </c>
      <c r="E60" s="5">
        <v>2019</v>
      </c>
      <c r="F60" s="5">
        <v>15</v>
      </c>
      <c r="G60" s="5">
        <v>0</v>
      </c>
      <c r="H60" s="5">
        <v>2.21</v>
      </c>
      <c r="I60" s="5">
        <v>86.88</v>
      </c>
      <c r="J60" s="5">
        <v>17.670000000000002</v>
      </c>
      <c r="K60" s="5">
        <v>24.45</v>
      </c>
      <c r="L60" s="5">
        <v>16.920000000000002</v>
      </c>
      <c r="M60" s="5">
        <v>1.77</v>
      </c>
      <c r="N60" s="5">
        <v>20.27</v>
      </c>
      <c r="O60" s="5">
        <v>10</v>
      </c>
      <c r="P60">
        <v>4</v>
      </c>
    </row>
    <row r="61" spans="1:16" x14ac:dyDescent="0.25">
      <c r="A61" s="5">
        <v>28</v>
      </c>
      <c r="B61" s="5">
        <v>43769</v>
      </c>
      <c r="C61" s="7">
        <v>2068.9</v>
      </c>
      <c r="D61" s="5">
        <v>180</v>
      </c>
      <c r="E61" s="5">
        <v>2019</v>
      </c>
      <c r="F61" s="5">
        <v>31</v>
      </c>
      <c r="G61" s="5">
        <v>0</v>
      </c>
      <c r="H61" s="5">
        <v>2.2599999999999998</v>
      </c>
      <c r="I61" s="5">
        <v>84.69</v>
      </c>
      <c r="J61" s="5">
        <v>18.309999999999999</v>
      </c>
      <c r="K61" s="5">
        <v>26.6</v>
      </c>
      <c r="L61" s="5">
        <v>17.899999999999999</v>
      </c>
      <c r="M61" s="5">
        <v>2.14</v>
      </c>
      <c r="N61" s="5">
        <v>21.39</v>
      </c>
      <c r="O61" s="5">
        <v>10</v>
      </c>
      <c r="P61">
        <v>4</v>
      </c>
    </row>
    <row r="62" spans="1:16" x14ac:dyDescent="0.25">
      <c r="A62" s="5">
        <v>32</v>
      </c>
      <c r="B62" s="5">
        <v>43783</v>
      </c>
      <c r="C62" s="7">
        <v>2084.65</v>
      </c>
      <c r="D62" s="5">
        <v>180</v>
      </c>
      <c r="E62" s="5">
        <v>2019</v>
      </c>
      <c r="F62" s="5">
        <v>14</v>
      </c>
      <c r="G62" s="5">
        <v>52.73</v>
      </c>
      <c r="H62" s="5">
        <v>3.12</v>
      </c>
      <c r="I62" s="5">
        <v>88.25</v>
      </c>
      <c r="J62" s="5">
        <v>18.29</v>
      </c>
      <c r="K62" s="5">
        <v>25.52</v>
      </c>
      <c r="L62" s="5">
        <v>17.97</v>
      </c>
      <c r="M62" s="5">
        <v>1.86</v>
      </c>
      <c r="N62" s="5">
        <v>20.57</v>
      </c>
      <c r="O62" s="5">
        <v>11</v>
      </c>
      <c r="P62">
        <v>5</v>
      </c>
    </row>
    <row r="63" spans="1:16" x14ac:dyDescent="0.25">
      <c r="A63" s="5">
        <v>34</v>
      </c>
      <c r="B63" s="5">
        <v>43798</v>
      </c>
      <c r="C63" s="7">
        <v>2110.7399999999998</v>
      </c>
      <c r="D63" s="5">
        <v>180</v>
      </c>
      <c r="E63" s="5">
        <v>2019</v>
      </c>
      <c r="F63" s="5">
        <v>29</v>
      </c>
      <c r="G63" s="5">
        <v>10.55</v>
      </c>
      <c r="H63" s="5">
        <v>3.09</v>
      </c>
      <c r="I63" s="5">
        <v>92.56</v>
      </c>
      <c r="J63" s="5">
        <v>18.97</v>
      </c>
      <c r="K63" s="5">
        <v>22.33</v>
      </c>
      <c r="L63" s="5">
        <v>18.899999999999999</v>
      </c>
      <c r="M63" s="5">
        <v>1.55</v>
      </c>
      <c r="N63" s="5">
        <v>20.27</v>
      </c>
      <c r="O63" s="5">
        <v>11</v>
      </c>
      <c r="P63">
        <v>5</v>
      </c>
    </row>
    <row r="64" spans="1:16" x14ac:dyDescent="0.25">
      <c r="A64" s="5">
        <v>18</v>
      </c>
      <c r="B64" s="5">
        <v>43812</v>
      </c>
      <c r="C64" s="7">
        <v>2120.3799999999901</v>
      </c>
      <c r="D64" s="5">
        <v>180</v>
      </c>
      <c r="E64" s="5">
        <v>2019</v>
      </c>
      <c r="F64" s="5">
        <v>13</v>
      </c>
      <c r="G64" s="5">
        <v>10.55</v>
      </c>
      <c r="H64" s="5">
        <v>2.4300000000000002</v>
      </c>
      <c r="I64" s="5">
        <v>87.56</v>
      </c>
      <c r="J64" s="5">
        <v>18.079999999999998</v>
      </c>
      <c r="K64" s="5">
        <v>25.56</v>
      </c>
      <c r="L64" s="5">
        <v>17.170000000000002</v>
      </c>
      <c r="M64" s="5">
        <v>1.88</v>
      </c>
      <c r="N64" s="5">
        <v>20.51</v>
      </c>
      <c r="O64" s="5">
        <v>12</v>
      </c>
      <c r="P64">
        <v>6</v>
      </c>
    </row>
    <row r="65" spans="1:16" x14ac:dyDescent="0.25">
      <c r="A65" s="5">
        <v>11</v>
      </c>
      <c r="B65" s="5">
        <v>43827</v>
      </c>
      <c r="C65" s="7">
        <v>2122.01999999999</v>
      </c>
      <c r="D65" s="5">
        <v>180</v>
      </c>
      <c r="E65" s="5">
        <v>2019</v>
      </c>
      <c r="F65" s="5">
        <v>28</v>
      </c>
      <c r="G65" s="5">
        <v>0</v>
      </c>
      <c r="H65" s="5">
        <v>1.98</v>
      </c>
      <c r="I65" s="5">
        <v>83.12</v>
      </c>
      <c r="J65" s="5">
        <v>18.899999999999999</v>
      </c>
      <c r="K65" s="5">
        <v>27.34</v>
      </c>
      <c r="L65" s="5">
        <v>18.86</v>
      </c>
      <c r="M65" s="5">
        <v>2.12</v>
      </c>
      <c r="N65" s="5">
        <v>22.24</v>
      </c>
      <c r="O65" s="5">
        <v>12</v>
      </c>
      <c r="P65">
        <v>6</v>
      </c>
    </row>
    <row r="66" spans="1:16" x14ac:dyDescent="0.25">
      <c r="A66" s="5">
        <v>24</v>
      </c>
      <c r="B66" s="5">
        <v>43843</v>
      </c>
      <c r="C66" s="7">
        <v>2118.4099999999899</v>
      </c>
      <c r="D66" s="5">
        <v>180</v>
      </c>
      <c r="E66" s="5">
        <v>2020</v>
      </c>
      <c r="F66" s="5">
        <v>13</v>
      </c>
      <c r="G66" s="5">
        <v>0</v>
      </c>
      <c r="H66" s="5">
        <v>1.54</v>
      </c>
      <c r="I66" s="5">
        <v>78.88</v>
      </c>
      <c r="J66" s="5">
        <v>18.2</v>
      </c>
      <c r="K66" s="5">
        <v>29.02</v>
      </c>
      <c r="L66" s="5">
        <v>18.11</v>
      </c>
      <c r="M66" s="5">
        <v>2.39</v>
      </c>
      <c r="N66" s="5">
        <v>22.84</v>
      </c>
      <c r="O66" s="5">
        <v>1</v>
      </c>
      <c r="P66">
        <v>7</v>
      </c>
    </row>
    <row r="67" spans="1:16" x14ac:dyDescent="0.25">
      <c r="A67" s="5">
        <v>28</v>
      </c>
      <c r="B67" s="5">
        <v>43857</v>
      </c>
      <c r="C67" s="5">
        <v>2106.6399999999899</v>
      </c>
      <c r="D67" s="5">
        <v>180</v>
      </c>
      <c r="E67" s="5">
        <v>2020</v>
      </c>
      <c r="F67" s="5">
        <v>27</v>
      </c>
      <c r="G67" s="5">
        <v>0</v>
      </c>
      <c r="H67" s="5">
        <v>1.62</v>
      </c>
      <c r="I67" s="5">
        <v>77.94</v>
      </c>
      <c r="J67" s="5">
        <v>15.89</v>
      </c>
      <c r="K67" s="5">
        <v>25.05</v>
      </c>
      <c r="L67" s="5">
        <v>16.8</v>
      </c>
      <c r="M67" s="5">
        <v>2.2400000000000002</v>
      </c>
      <c r="N67" s="5">
        <v>20.3</v>
      </c>
      <c r="O67" s="5">
        <v>1</v>
      </c>
      <c r="P67">
        <v>7</v>
      </c>
    </row>
    <row r="68" spans="1:16" x14ac:dyDescent="0.25">
      <c r="A68" s="5">
        <v>32</v>
      </c>
      <c r="B68" s="5">
        <v>43883</v>
      </c>
      <c r="C68" s="5">
        <v>2100.41</v>
      </c>
      <c r="D68" s="5">
        <v>180</v>
      </c>
      <c r="E68" s="5">
        <v>2020</v>
      </c>
      <c r="F68" s="5">
        <v>22</v>
      </c>
      <c r="G68" s="5">
        <v>5.27</v>
      </c>
      <c r="H68" s="5">
        <v>2.2999999999999998</v>
      </c>
      <c r="I68" s="5">
        <v>80.69</v>
      </c>
      <c r="J68" s="5">
        <v>18.329999999999998</v>
      </c>
      <c r="K68" s="5">
        <v>28.36</v>
      </c>
      <c r="L68" s="5">
        <v>18.190000000000001</v>
      </c>
      <c r="M68" s="5">
        <v>1.56</v>
      </c>
      <c r="N68" s="5">
        <v>22.4</v>
      </c>
      <c r="O68" s="5">
        <v>2</v>
      </c>
      <c r="P68">
        <v>8</v>
      </c>
    </row>
    <row r="69" spans="1:16" x14ac:dyDescent="0.25">
      <c r="A69" s="5">
        <v>37</v>
      </c>
      <c r="B69" s="5">
        <v>43909</v>
      </c>
      <c r="C69" s="5">
        <v>2091.38</v>
      </c>
      <c r="D69" s="5">
        <v>180</v>
      </c>
      <c r="E69" s="5">
        <v>2020</v>
      </c>
      <c r="F69" s="5">
        <v>19</v>
      </c>
      <c r="G69" s="5">
        <v>5.27</v>
      </c>
      <c r="H69" s="5">
        <v>2.09</v>
      </c>
      <c r="I69" s="5">
        <v>85.06</v>
      </c>
      <c r="J69" s="5">
        <v>18.23</v>
      </c>
      <c r="K69" s="5">
        <v>25.02</v>
      </c>
      <c r="L69" s="5">
        <v>18.8</v>
      </c>
      <c r="M69" s="5">
        <v>2.0499999999999998</v>
      </c>
      <c r="N69" s="5">
        <v>21.06</v>
      </c>
      <c r="O69" s="5">
        <v>3</v>
      </c>
      <c r="P69">
        <v>9</v>
      </c>
    </row>
    <row r="70" spans="1:16" x14ac:dyDescent="0.25">
      <c r="A70" s="5">
        <v>17</v>
      </c>
      <c r="B70" s="5">
        <v>43929</v>
      </c>
      <c r="C70" s="5">
        <v>2093.54</v>
      </c>
      <c r="D70" s="5">
        <v>180</v>
      </c>
      <c r="E70" s="5">
        <v>2020</v>
      </c>
      <c r="F70" s="5">
        <v>8</v>
      </c>
      <c r="G70" s="5">
        <v>0</v>
      </c>
      <c r="H70" s="5">
        <v>1.61</v>
      </c>
      <c r="I70" s="5">
        <v>79.56</v>
      </c>
      <c r="J70" s="5">
        <v>18.82</v>
      </c>
      <c r="K70" s="5">
        <v>29.44</v>
      </c>
      <c r="L70" s="5">
        <v>19.18</v>
      </c>
      <c r="M70" s="5">
        <v>2.09</v>
      </c>
      <c r="N70" s="5">
        <v>23.12</v>
      </c>
      <c r="O70" s="5">
        <v>4</v>
      </c>
      <c r="P70">
        <v>10</v>
      </c>
    </row>
    <row r="71" spans="1:16" x14ac:dyDescent="0.25">
      <c r="A71" s="5">
        <v>18</v>
      </c>
      <c r="B71" s="5">
        <v>43944</v>
      </c>
      <c r="C71" s="5">
        <v>2096.54</v>
      </c>
      <c r="D71" s="5">
        <v>180</v>
      </c>
      <c r="E71" s="5">
        <v>2020</v>
      </c>
      <c r="F71" s="5">
        <v>23</v>
      </c>
      <c r="G71" s="5">
        <v>0</v>
      </c>
      <c r="H71" s="5">
        <v>2.19</v>
      </c>
      <c r="I71" s="5">
        <v>84.25</v>
      </c>
      <c r="J71" s="5">
        <v>17.940000000000001</v>
      </c>
      <c r="K71" s="5">
        <v>25.89</v>
      </c>
      <c r="L71" s="5">
        <v>17.55</v>
      </c>
      <c r="M71" s="5">
        <v>2.0499999999999998</v>
      </c>
      <c r="N71" s="5">
        <v>21.07</v>
      </c>
      <c r="O71" s="5">
        <v>4</v>
      </c>
      <c r="P71">
        <v>10</v>
      </c>
    </row>
    <row r="72" spans="1:16" x14ac:dyDescent="0.25">
      <c r="A72" s="5">
        <v>33</v>
      </c>
      <c r="B72" s="5">
        <v>43961</v>
      </c>
      <c r="C72" s="5">
        <v>2082.08</v>
      </c>
      <c r="D72" s="5">
        <v>180</v>
      </c>
      <c r="E72" s="5">
        <v>2020</v>
      </c>
      <c r="F72" s="5">
        <v>10</v>
      </c>
      <c r="G72" s="5">
        <v>5.27</v>
      </c>
      <c r="H72" s="5">
        <v>2.02</v>
      </c>
      <c r="I72" s="5">
        <v>83.62</v>
      </c>
      <c r="J72" s="5">
        <v>19.72</v>
      </c>
      <c r="K72" s="5">
        <v>28.16</v>
      </c>
      <c r="L72" s="5">
        <v>19.850000000000001</v>
      </c>
      <c r="M72" s="5">
        <v>1.84</v>
      </c>
      <c r="N72" s="5">
        <v>23.05</v>
      </c>
      <c r="O72" s="5">
        <v>5</v>
      </c>
      <c r="P72">
        <v>11</v>
      </c>
    </row>
    <row r="73" spans="1:16" x14ac:dyDescent="0.25">
      <c r="A73" s="5">
        <v>24</v>
      </c>
      <c r="B73" s="5">
        <v>43973</v>
      </c>
      <c r="C73" s="5">
        <v>2059.09</v>
      </c>
      <c r="D73" s="5">
        <v>180</v>
      </c>
      <c r="E73" s="5">
        <v>2020</v>
      </c>
      <c r="F73" s="5">
        <v>22</v>
      </c>
      <c r="G73" s="5">
        <v>0</v>
      </c>
      <c r="H73" s="5">
        <v>1.97</v>
      </c>
      <c r="I73" s="5">
        <v>81.31</v>
      </c>
      <c r="J73" s="5">
        <v>18.91</v>
      </c>
      <c r="K73" s="5">
        <v>28.11</v>
      </c>
      <c r="L73" s="5">
        <v>19.22</v>
      </c>
      <c r="M73" s="5">
        <v>1.79</v>
      </c>
      <c r="N73" s="5">
        <v>22.84</v>
      </c>
      <c r="O73" s="5">
        <v>5</v>
      </c>
      <c r="P73">
        <v>11</v>
      </c>
    </row>
    <row r="74" spans="1:16" x14ac:dyDescent="0.25">
      <c r="A74" s="5">
        <v>115</v>
      </c>
      <c r="B74" s="5">
        <v>43991</v>
      </c>
      <c r="C74" s="5">
        <v>2034.6299999999901</v>
      </c>
      <c r="D74" s="5">
        <v>180</v>
      </c>
      <c r="E74" s="5">
        <v>2020</v>
      </c>
      <c r="F74" s="5">
        <v>9</v>
      </c>
      <c r="G74" s="5">
        <v>5.27</v>
      </c>
      <c r="H74" s="5">
        <v>2.0499999999999998</v>
      </c>
      <c r="I74" s="5">
        <v>77.75</v>
      </c>
      <c r="J74" s="5">
        <v>17.079999999999998</v>
      </c>
      <c r="K74" s="5">
        <v>27.13</v>
      </c>
      <c r="L74" s="5">
        <v>17.41</v>
      </c>
      <c r="M74" s="5">
        <v>2.21</v>
      </c>
      <c r="N74" s="5">
        <v>21.83</v>
      </c>
      <c r="O74" s="5">
        <v>6</v>
      </c>
      <c r="P74">
        <v>12</v>
      </c>
    </row>
    <row r="75" spans="1:16" x14ac:dyDescent="0.25">
      <c r="A75" s="5">
        <v>183</v>
      </c>
      <c r="B75" s="5">
        <v>44005</v>
      </c>
      <c r="C75" s="5">
        <v>2021.6499999999901</v>
      </c>
      <c r="D75" s="5">
        <v>180</v>
      </c>
      <c r="E75" s="5">
        <v>2020</v>
      </c>
      <c r="F75" s="5">
        <v>23</v>
      </c>
      <c r="G75" s="5">
        <v>21.09</v>
      </c>
      <c r="H75" s="5">
        <v>1.62</v>
      </c>
      <c r="I75" s="5">
        <v>77.44</v>
      </c>
      <c r="J75" s="5">
        <v>17.12</v>
      </c>
      <c r="K75" s="5">
        <v>28.7</v>
      </c>
      <c r="L75" s="5">
        <v>17.79</v>
      </c>
      <c r="M75" s="5">
        <v>1.86</v>
      </c>
      <c r="N75" s="5">
        <v>22.03</v>
      </c>
      <c r="O75" s="5">
        <v>6</v>
      </c>
      <c r="P75">
        <v>12</v>
      </c>
    </row>
    <row r="76" spans="1:16" x14ac:dyDescent="0.25">
      <c r="A76" s="5">
        <v>194</v>
      </c>
      <c r="B76" s="5">
        <v>43658</v>
      </c>
      <c r="C76" s="5">
        <v>2882.02</v>
      </c>
      <c r="D76" s="5">
        <v>180</v>
      </c>
      <c r="E76" s="5">
        <v>2019</v>
      </c>
      <c r="F76" s="5">
        <v>12</v>
      </c>
      <c r="G76" s="5">
        <v>0</v>
      </c>
      <c r="H76" s="5">
        <v>2.13</v>
      </c>
      <c r="I76" s="5">
        <v>83.38</v>
      </c>
      <c r="J76" s="5">
        <v>17.91</v>
      </c>
      <c r="K76" s="5">
        <v>25.01</v>
      </c>
      <c r="L76" s="5">
        <v>17.82</v>
      </c>
      <c r="M76" s="5">
        <v>2.0699999999999998</v>
      </c>
      <c r="N76" s="5">
        <v>21.29</v>
      </c>
      <c r="O76" s="5">
        <v>7</v>
      </c>
      <c r="P76">
        <v>1</v>
      </c>
    </row>
    <row r="77" spans="1:16" x14ac:dyDescent="0.25">
      <c r="A77" s="5">
        <v>138</v>
      </c>
      <c r="B77" s="5">
        <v>43672</v>
      </c>
      <c r="C77" s="5">
        <v>2883.76</v>
      </c>
      <c r="D77" s="5">
        <v>180</v>
      </c>
      <c r="E77" s="5">
        <v>2019</v>
      </c>
      <c r="F77" s="5">
        <v>26</v>
      </c>
      <c r="G77" s="5">
        <v>0</v>
      </c>
      <c r="H77" s="5">
        <v>1.66</v>
      </c>
      <c r="I77" s="5">
        <v>77.38</v>
      </c>
      <c r="J77" s="5">
        <v>16.82</v>
      </c>
      <c r="K77" s="5">
        <v>27.99</v>
      </c>
      <c r="L77" s="5">
        <v>17.54</v>
      </c>
      <c r="M77" s="5">
        <v>2.2000000000000002</v>
      </c>
      <c r="N77" s="5">
        <v>21.79</v>
      </c>
      <c r="O77" s="5">
        <v>7</v>
      </c>
      <c r="P77">
        <v>1</v>
      </c>
    </row>
    <row r="78" spans="1:16" x14ac:dyDescent="0.25">
      <c r="A78" s="5">
        <v>155</v>
      </c>
      <c r="B78" s="5">
        <v>43687</v>
      </c>
      <c r="C78" s="5">
        <v>2878.77</v>
      </c>
      <c r="D78" s="5">
        <v>180</v>
      </c>
      <c r="E78" s="5">
        <v>2019</v>
      </c>
      <c r="F78" s="5">
        <v>10</v>
      </c>
      <c r="G78" s="5">
        <v>0</v>
      </c>
      <c r="H78" s="5">
        <v>1.52</v>
      </c>
      <c r="I78" s="5">
        <v>76.12</v>
      </c>
      <c r="J78" s="5">
        <v>17.760000000000002</v>
      </c>
      <c r="K78" s="5">
        <v>29.63</v>
      </c>
      <c r="L78" s="5">
        <v>18.399999999999999</v>
      </c>
      <c r="M78" s="5">
        <v>2.2599999999999998</v>
      </c>
      <c r="N78" s="5">
        <v>23.03</v>
      </c>
      <c r="O78" s="5">
        <v>8</v>
      </c>
      <c r="P78">
        <v>2</v>
      </c>
    </row>
    <row r="79" spans="1:16" x14ac:dyDescent="0.25">
      <c r="A79" s="5">
        <v>215</v>
      </c>
      <c r="B79" s="5">
        <v>43705</v>
      </c>
      <c r="C79" s="5">
        <v>2882.85</v>
      </c>
      <c r="D79" s="5">
        <v>180</v>
      </c>
      <c r="E79" s="5">
        <v>2019</v>
      </c>
      <c r="F79" s="5">
        <v>28</v>
      </c>
      <c r="G79" s="5">
        <v>0</v>
      </c>
      <c r="H79" s="5">
        <v>0.83</v>
      </c>
      <c r="I79" s="5">
        <v>71.19</v>
      </c>
      <c r="J79" s="5">
        <v>16.329999999999998</v>
      </c>
      <c r="K79" s="5">
        <v>28.24</v>
      </c>
      <c r="L79" s="5">
        <v>18.7</v>
      </c>
      <c r="M79" s="5">
        <v>1.76</v>
      </c>
      <c r="N79" s="5">
        <v>22.83</v>
      </c>
      <c r="O79" s="5">
        <v>8</v>
      </c>
      <c r="P79">
        <v>2</v>
      </c>
    </row>
    <row r="80" spans="1:16" x14ac:dyDescent="0.25">
      <c r="A80" s="5">
        <v>202</v>
      </c>
      <c r="B80" s="5">
        <v>43720</v>
      </c>
      <c r="C80" s="5">
        <v>2887.98</v>
      </c>
      <c r="D80" s="5">
        <v>180</v>
      </c>
      <c r="E80" s="5">
        <v>2019</v>
      </c>
      <c r="F80" s="5">
        <v>12</v>
      </c>
      <c r="G80" s="5">
        <v>0</v>
      </c>
      <c r="H80" s="5">
        <v>2.41</v>
      </c>
      <c r="I80" s="5">
        <v>77.94</v>
      </c>
      <c r="J80" s="5">
        <v>17.86</v>
      </c>
      <c r="K80" s="5">
        <v>28.18</v>
      </c>
      <c r="L80" s="5">
        <v>19.07</v>
      </c>
      <c r="M80" s="5">
        <v>2.2000000000000002</v>
      </c>
      <c r="N80" s="5">
        <v>22.46</v>
      </c>
      <c r="O80" s="5">
        <v>9</v>
      </c>
      <c r="P80">
        <v>3</v>
      </c>
    </row>
    <row r="81" spans="1:16" x14ac:dyDescent="0.25">
      <c r="A81" s="5">
        <v>200</v>
      </c>
      <c r="B81" s="5">
        <v>43735</v>
      </c>
      <c r="C81" s="5">
        <v>2901.21</v>
      </c>
      <c r="D81" s="5">
        <v>180</v>
      </c>
      <c r="E81" s="5">
        <v>2019</v>
      </c>
      <c r="F81" s="5">
        <v>27</v>
      </c>
      <c r="G81" s="5">
        <v>0</v>
      </c>
      <c r="H81" s="5">
        <v>2.2799999999999998</v>
      </c>
      <c r="I81" s="5">
        <v>83.19</v>
      </c>
      <c r="J81" s="5">
        <v>17.98</v>
      </c>
      <c r="K81" s="5">
        <v>25.74</v>
      </c>
      <c r="L81" s="5">
        <v>18.690000000000001</v>
      </c>
      <c r="M81" s="5">
        <v>2.2200000000000002</v>
      </c>
      <c r="N81" s="5">
        <v>21.37</v>
      </c>
      <c r="O81" s="5">
        <v>9</v>
      </c>
      <c r="P81">
        <v>3</v>
      </c>
    </row>
    <row r="82" spans="1:16" x14ac:dyDescent="0.25">
      <c r="A82" s="5">
        <v>150</v>
      </c>
      <c r="B82" s="5">
        <v>43753</v>
      </c>
      <c r="C82" s="5">
        <v>2925.2</v>
      </c>
      <c r="D82" s="5">
        <v>180</v>
      </c>
      <c r="E82" s="5">
        <v>2019</v>
      </c>
      <c r="F82" s="5">
        <v>15</v>
      </c>
      <c r="G82" s="5">
        <v>0</v>
      </c>
      <c r="H82" s="5">
        <v>2.21</v>
      </c>
      <c r="I82" s="5">
        <v>86.88</v>
      </c>
      <c r="J82" s="5">
        <v>17.670000000000002</v>
      </c>
      <c r="K82" s="5">
        <v>24.45</v>
      </c>
      <c r="L82" s="5">
        <v>16.920000000000002</v>
      </c>
      <c r="M82" s="5">
        <v>1.77</v>
      </c>
      <c r="N82" s="5">
        <v>20.27</v>
      </c>
      <c r="O82" s="5">
        <v>10</v>
      </c>
      <c r="P82">
        <v>4</v>
      </c>
    </row>
    <row r="83" spans="1:16" x14ac:dyDescent="0.25">
      <c r="A83" s="5">
        <v>49</v>
      </c>
      <c r="B83" s="5">
        <v>43769</v>
      </c>
      <c r="C83" s="5">
        <v>2947.63</v>
      </c>
      <c r="D83" s="5">
        <v>180</v>
      </c>
      <c r="E83" s="5">
        <v>2019</v>
      </c>
      <c r="F83" s="5">
        <v>31</v>
      </c>
      <c r="G83" s="5">
        <v>0</v>
      </c>
      <c r="H83" s="5">
        <v>2.2599999999999998</v>
      </c>
      <c r="I83" s="5">
        <v>84.69</v>
      </c>
      <c r="J83" s="5">
        <v>18.309999999999999</v>
      </c>
      <c r="K83" s="5">
        <v>26.6</v>
      </c>
      <c r="L83" s="5">
        <v>17.899999999999999</v>
      </c>
      <c r="M83" s="5">
        <v>2.14</v>
      </c>
      <c r="N83" s="5">
        <v>21.39</v>
      </c>
      <c r="O83" s="5">
        <v>10</v>
      </c>
      <c r="P83">
        <v>4</v>
      </c>
    </row>
    <row r="84" spans="1:16" x14ac:dyDescent="0.25">
      <c r="A84" s="5">
        <v>89</v>
      </c>
      <c r="B84" s="5">
        <v>43783</v>
      </c>
      <c r="C84" s="5">
        <v>2956.32</v>
      </c>
      <c r="D84" s="5">
        <v>180</v>
      </c>
      <c r="E84" s="5">
        <v>2019</v>
      </c>
      <c r="F84" s="5">
        <v>14</v>
      </c>
      <c r="G84" s="5">
        <v>52.73</v>
      </c>
      <c r="H84" s="5">
        <v>3.12</v>
      </c>
      <c r="I84" s="5">
        <v>88.25</v>
      </c>
      <c r="J84" s="5">
        <v>18.29</v>
      </c>
      <c r="K84" s="5">
        <v>25.52</v>
      </c>
      <c r="L84" s="5">
        <v>17.97</v>
      </c>
      <c r="M84" s="5">
        <v>1.86</v>
      </c>
      <c r="N84" s="5">
        <v>20.57</v>
      </c>
      <c r="O84" s="5">
        <v>11</v>
      </c>
      <c r="P84">
        <v>5</v>
      </c>
    </row>
    <row r="85" spans="1:16" x14ac:dyDescent="0.25">
      <c r="A85" s="5">
        <v>98</v>
      </c>
      <c r="B85" s="5">
        <v>43798</v>
      </c>
      <c r="C85" s="5">
        <v>2965.41</v>
      </c>
      <c r="D85" s="5">
        <v>180</v>
      </c>
      <c r="E85" s="5">
        <v>2019</v>
      </c>
      <c r="F85" s="5">
        <v>29</v>
      </c>
      <c r="G85" s="5">
        <v>10.55</v>
      </c>
      <c r="H85" s="5">
        <v>3.09</v>
      </c>
      <c r="I85" s="5">
        <v>92.56</v>
      </c>
      <c r="J85" s="5">
        <v>18.97</v>
      </c>
      <c r="K85" s="5">
        <v>22.33</v>
      </c>
      <c r="L85" s="5">
        <v>18.899999999999999</v>
      </c>
      <c r="M85" s="5">
        <v>1.55</v>
      </c>
      <c r="N85" s="5">
        <v>20.27</v>
      </c>
      <c r="O85" s="5">
        <v>11</v>
      </c>
      <c r="P85">
        <v>5</v>
      </c>
    </row>
    <row r="86" spans="1:16" x14ac:dyDescent="0.25">
      <c r="A86" s="5">
        <v>40</v>
      </c>
      <c r="B86" s="5">
        <v>43812</v>
      </c>
      <c r="C86" s="5">
        <v>2964.7</v>
      </c>
      <c r="D86" s="5">
        <v>180</v>
      </c>
      <c r="E86" s="5">
        <v>2019</v>
      </c>
      <c r="F86" s="5">
        <v>13</v>
      </c>
      <c r="G86" s="5">
        <v>10.55</v>
      </c>
      <c r="H86" s="5">
        <v>2.4300000000000002</v>
      </c>
      <c r="I86" s="5">
        <v>87.56</v>
      </c>
      <c r="J86" s="5">
        <v>18.079999999999998</v>
      </c>
      <c r="K86" s="5">
        <v>25.56</v>
      </c>
      <c r="L86" s="5">
        <v>17.170000000000002</v>
      </c>
      <c r="M86" s="5">
        <v>1.88</v>
      </c>
      <c r="N86" s="5">
        <v>20.51</v>
      </c>
      <c r="O86" s="5">
        <v>12</v>
      </c>
      <c r="P86">
        <v>6</v>
      </c>
    </row>
    <row r="87" spans="1:16" x14ac:dyDescent="0.25">
      <c r="A87" s="5">
        <v>37</v>
      </c>
      <c r="B87" s="5">
        <v>43827</v>
      </c>
      <c r="C87" s="5">
        <v>2964.0699999999902</v>
      </c>
      <c r="D87" s="5">
        <v>180</v>
      </c>
      <c r="E87" s="5">
        <v>2019</v>
      </c>
      <c r="F87" s="5">
        <v>28</v>
      </c>
      <c r="G87" s="5">
        <v>0</v>
      </c>
      <c r="H87" s="5">
        <v>1.98</v>
      </c>
      <c r="I87" s="5">
        <v>83.12</v>
      </c>
      <c r="J87" s="5">
        <v>18.899999999999999</v>
      </c>
      <c r="K87" s="5">
        <v>27.34</v>
      </c>
      <c r="L87" s="5">
        <v>18.86</v>
      </c>
      <c r="M87" s="5">
        <v>2.12</v>
      </c>
      <c r="N87" s="5">
        <v>22.24</v>
      </c>
      <c r="O87" s="5">
        <v>12</v>
      </c>
      <c r="P87">
        <v>6</v>
      </c>
    </row>
    <row r="88" spans="1:16" x14ac:dyDescent="0.25">
      <c r="A88" s="5">
        <v>150</v>
      </c>
      <c r="B88" s="5">
        <v>43843</v>
      </c>
      <c r="C88" s="5">
        <v>2962.79</v>
      </c>
      <c r="D88" s="5">
        <v>180</v>
      </c>
      <c r="E88" s="5">
        <v>2020</v>
      </c>
      <c r="F88" s="5">
        <v>13</v>
      </c>
      <c r="G88" s="5">
        <v>0</v>
      </c>
      <c r="H88" s="5">
        <v>1.54</v>
      </c>
      <c r="I88" s="5">
        <v>78.88</v>
      </c>
      <c r="J88" s="5">
        <v>18.2</v>
      </c>
      <c r="K88" s="5">
        <v>29.02</v>
      </c>
      <c r="L88" s="5">
        <v>18.11</v>
      </c>
      <c r="M88" s="5">
        <v>2.39</v>
      </c>
      <c r="N88" s="5">
        <v>22.84</v>
      </c>
      <c r="O88" s="5">
        <v>1</v>
      </c>
      <c r="P88">
        <v>7</v>
      </c>
    </row>
    <row r="89" spans="1:16" x14ac:dyDescent="0.25">
      <c r="A89" s="5">
        <v>180</v>
      </c>
      <c r="B89" s="5">
        <v>43857</v>
      </c>
      <c r="C89" s="5">
        <v>2957.3</v>
      </c>
      <c r="D89" s="5">
        <v>180</v>
      </c>
      <c r="E89" s="5">
        <v>2020</v>
      </c>
      <c r="F89" s="5">
        <v>27</v>
      </c>
      <c r="G89" s="5">
        <v>0</v>
      </c>
      <c r="H89" s="5">
        <v>1.62</v>
      </c>
      <c r="I89" s="5">
        <v>77.94</v>
      </c>
      <c r="J89" s="5">
        <v>15.89</v>
      </c>
      <c r="K89" s="5">
        <v>25.05</v>
      </c>
      <c r="L89" s="5">
        <v>16.8</v>
      </c>
      <c r="M89" s="5">
        <v>2.2400000000000002</v>
      </c>
      <c r="N89" s="5">
        <v>20.3</v>
      </c>
      <c r="O89" s="5">
        <v>1</v>
      </c>
      <c r="P89">
        <v>7</v>
      </c>
    </row>
    <row r="90" spans="1:16" x14ac:dyDescent="0.25">
      <c r="A90" s="5">
        <v>44</v>
      </c>
      <c r="B90" s="5">
        <v>43883</v>
      </c>
      <c r="C90" s="5">
        <v>2947.69</v>
      </c>
      <c r="D90" s="5">
        <v>180</v>
      </c>
      <c r="E90" s="5">
        <v>2020</v>
      </c>
      <c r="F90" s="5">
        <v>22</v>
      </c>
      <c r="G90" s="5">
        <v>5.27</v>
      </c>
      <c r="H90" s="5">
        <v>2.2999999999999998</v>
      </c>
      <c r="I90" s="5">
        <v>80.69</v>
      </c>
      <c r="J90" s="5">
        <v>18.329999999999998</v>
      </c>
      <c r="K90" s="5">
        <v>28.36</v>
      </c>
      <c r="L90" s="5">
        <v>18.190000000000001</v>
      </c>
      <c r="M90" s="5">
        <v>1.56</v>
      </c>
      <c r="N90" s="5">
        <v>22.4</v>
      </c>
      <c r="O90" s="5">
        <v>2</v>
      </c>
      <c r="P90">
        <v>8</v>
      </c>
    </row>
    <row r="91" spans="1:16" x14ac:dyDescent="0.25">
      <c r="A91" s="5">
        <v>56</v>
      </c>
      <c r="B91" s="5">
        <v>43909</v>
      </c>
      <c r="C91" s="5">
        <v>2929.04</v>
      </c>
      <c r="D91" s="5">
        <v>180</v>
      </c>
      <c r="E91" s="5">
        <v>2020</v>
      </c>
      <c r="F91" s="5">
        <v>19</v>
      </c>
      <c r="G91" s="5">
        <v>5.27</v>
      </c>
      <c r="H91" s="5">
        <v>2.09</v>
      </c>
      <c r="I91" s="5">
        <v>85.06</v>
      </c>
      <c r="J91" s="5">
        <v>18.23</v>
      </c>
      <c r="K91" s="5">
        <v>25.02</v>
      </c>
      <c r="L91" s="5">
        <v>18.8</v>
      </c>
      <c r="M91" s="5">
        <v>2.0499999999999998</v>
      </c>
      <c r="N91" s="5">
        <v>21.06</v>
      </c>
      <c r="O91" s="5">
        <v>3</v>
      </c>
      <c r="P91">
        <v>9</v>
      </c>
    </row>
    <row r="92" spans="1:16" x14ac:dyDescent="0.25">
      <c r="A92" s="5">
        <v>98</v>
      </c>
      <c r="B92" s="5">
        <v>43929</v>
      </c>
      <c r="C92" s="5">
        <v>2905.31</v>
      </c>
      <c r="D92" s="5">
        <v>180</v>
      </c>
      <c r="E92" s="5">
        <v>2020</v>
      </c>
      <c r="F92" s="5">
        <v>8</v>
      </c>
      <c r="G92" s="5">
        <v>0</v>
      </c>
      <c r="H92" s="5">
        <v>1.61</v>
      </c>
      <c r="I92" s="5">
        <v>79.56</v>
      </c>
      <c r="J92" s="5">
        <v>18.82</v>
      </c>
      <c r="K92" s="5">
        <v>29.44</v>
      </c>
      <c r="L92" s="5">
        <v>19.18</v>
      </c>
      <c r="M92" s="5">
        <v>2.09</v>
      </c>
      <c r="N92" s="5">
        <v>23.12</v>
      </c>
      <c r="O92" s="5">
        <v>4</v>
      </c>
      <c r="P92">
        <v>10</v>
      </c>
    </row>
    <row r="93" spans="1:16" x14ac:dyDescent="0.25">
      <c r="A93" s="5">
        <v>88</v>
      </c>
      <c r="B93" s="5">
        <v>43944</v>
      </c>
      <c r="C93" s="5">
        <v>2885.0899999999901</v>
      </c>
      <c r="D93" s="5">
        <v>180</v>
      </c>
      <c r="E93" s="5">
        <v>2020</v>
      </c>
      <c r="F93" s="5">
        <v>23</v>
      </c>
      <c r="G93" s="5">
        <v>0</v>
      </c>
      <c r="H93" s="5">
        <v>2.19</v>
      </c>
      <c r="I93" s="5">
        <v>84.25</v>
      </c>
      <c r="J93" s="5">
        <v>17.940000000000001</v>
      </c>
      <c r="K93" s="5">
        <v>25.89</v>
      </c>
      <c r="L93" s="5">
        <v>17.55</v>
      </c>
      <c r="M93" s="5">
        <v>2.0499999999999998</v>
      </c>
      <c r="N93" s="5">
        <v>21.07</v>
      </c>
      <c r="O93" s="5">
        <v>4</v>
      </c>
      <c r="P93">
        <v>10</v>
      </c>
    </row>
    <row r="94" spans="1:16" x14ac:dyDescent="0.25">
      <c r="A94" s="5">
        <v>170</v>
      </c>
      <c r="B94" s="5">
        <v>43961</v>
      </c>
      <c r="C94" s="5">
        <v>2868.45</v>
      </c>
      <c r="D94" s="5">
        <v>180</v>
      </c>
      <c r="E94" s="5">
        <v>2020</v>
      </c>
      <c r="F94" s="5">
        <v>10</v>
      </c>
      <c r="G94" s="5">
        <v>5.27</v>
      </c>
      <c r="H94" s="5">
        <v>2.02</v>
      </c>
      <c r="I94" s="5">
        <v>83.62</v>
      </c>
      <c r="J94" s="5">
        <v>19.72</v>
      </c>
      <c r="K94" s="5">
        <v>28.16</v>
      </c>
      <c r="L94" s="5">
        <v>19.850000000000001</v>
      </c>
      <c r="M94" s="5">
        <v>1.84</v>
      </c>
      <c r="N94" s="5">
        <v>23.05</v>
      </c>
      <c r="O94" s="5">
        <v>5</v>
      </c>
      <c r="P94">
        <v>11</v>
      </c>
    </row>
    <row r="95" spans="1:16" x14ac:dyDescent="0.25">
      <c r="A95" s="5">
        <v>232</v>
      </c>
      <c r="B95" s="5">
        <v>43973</v>
      </c>
      <c r="C95" s="5">
        <v>2847.17</v>
      </c>
      <c r="D95" s="5">
        <v>180</v>
      </c>
      <c r="E95" s="5">
        <v>2020</v>
      </c>
      <c r="F95" s="5">
        <v>22</v>
      </c>
      <c r="G95" s="5">
        <v>0</v>
      </c>
      <c r="H95" s="5">
        <v>1.97</v>
      </c>
      <c r="I95" s="5">
        <v>81.31</v>
      </c>
      <c r="J95" s="5">
        <v>18.91</v>
      </c>
      <c r="K95" s="5">
        <v>28.11</v>
      </c>
      <c r="L95" s="5">
        <v>19.22</v>
      </c>
      <c r="M95" s="5">
        <v>1.79</v>
      </c>
      <c r="N95" s="5">
        <v>22.84</v>
      </c>
      <c r="O95" s="5">
        <v>5</v>
      </c>
      <c r="P95">
        <v>11</v>
      </c>
    </row>
    <row r="96" spans="1:16" x14ac:dyDescent="0.25">
      <c r="A96" s="5">
        <v>320</v>
      </c>
      <c r="B96" s="5">
        <v>43991</v>
      </c>
      <c r="C96" s="5">
        <v>2838.8</v>
      </c>
      <c r="D96" s="5">
        <v>180</v>
      </c>
      <c r="E96" s="5">
        <v>2020</v>
      </c>
      <c r="F96" s="5">
        <v>9</v>
      </c>
      <c r="G96" s="5">
        <v>5.27</v>
      </c>
      <c r="H96" s="5">
        <v>2.0499999999999998</v>
      </c>
      <c r="I96" s="5">
        <v>77.75</v>
      </c>
      <c r="J96" s="5">
        <v>17.079999999999998</v>
      </c>
      <c r="K96" s="5">
        <v>27.13</v>
      </c>
      <c r="L96" s="5">
        <v>17.41</v>
      </c>
      <c r="M96" s="5">
        <v>2.21</v>
      </c>
      <c r="N96" s="5">
        <v>21.83</v>
      </c>
      <c r="O96" s="5">
        <v>6</v>
      </c>
      <c r="P96">
        <v>12</v>
      </c>
    </row>
    <row r="97" spans="1:16" x14ac:dyDescent="0.25">
      <c r="A97" s="5">
        <v>473</v>
      </c>
      <c r="B97" s="5">
        <v>44005</v>
      </c>
      <c r="C97" s="5">
        <v>2838.11</v>
      </c>
      <c r="D97" s="5">
        <v>180</v>
      </c>
      <c r="E97" s="5">
        <v>2020</v>
      </c>
      <c r="F97" s="5">
        <v>23</v>
      </c>
      <c r="G97" s="5">
        <v>21.09</v>
      </c>
      <c r="H97" s="5">
        <v>1.62</v>
      </c>
      <c r="I97" s="5">
        <v>77.44</v>
      </c>
      <c r="J97" s="5">
        <v>17.12</v>
      </c>
      <c r="K97" s="5">
        <v>28.7</v>
      </c>
      <c r="L97" s="5">
        <v>17.79</v>
      </c>
      <c r="M97" s="5">
        <v>1.86</v>
      </c>
      <c r="N97" s="5">
        <v>22.03</v>
      </c>
      <c r="O97" s="5">
        <v>6</v>
      </c>
      <c r="P97">
        <v>12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 data</vt:lpstr>
      <vt:lpstr>Graphs</vt:lpstr>
      <vt:lpstr>heatmap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Angelita</dc:creator>
  <cp:lastModifiedBy>Angelita</cp:lastModifiedBy>
  <dcterms:created xsi:type="dcterms:W3CDTF">2021-08-04T14:40:33Z</dcterms:created>
  <dcterms:modified xsi:type="dcterms:W3CDTF">2021-09-15T09:57:41Z</dcterms:modified>
</cp:coreProperties>
</file>