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912" documentId="8_{74593524-9F55-403A-B9FF-7F5F5B069875}" xr6:coauthVersionLast="47" xr6:coauthVersionMax="47" xr10:uidLastSave="{8289AA5F-2EC1-4E12-8025-98B6303F3F0C}"/>
  <bookViews>
    <workbookView minimized="1" xWindow="-26505" yWindow="2295" windowWidth="21600" windowHeight="11295" xr2:uid="{00000000-000D-0000-FFFF-FFFF00000000}"/>
  </bookViews>
  <sheets>
    <sheet name="W" sheetId="1" r:id="rId1"/>
    <sheet name="Slope_WZ" sheetId="3" r:id="rId2"/>
    <sheet name="Dixon_Q" sheetId="2" r:id="rId3"/>
  </sheets>
  <definedNames>
    <definedName name="_xlnm._FilterDatabase" localSheetId="0" hidden="1">W!$A$1:$AA$209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L204" i="1"/>
  <c r="L198" i="1"/>
  <c r="L192" i="1"/>
  <c r="L186" i="1"/>
  <c r="L180" i="1"/>
  <c r="L174" i="1"/>
  <c r="L168" i="1"/>
  <c r="L162" i="1"/>
  <c r="L156" i="1"/>
  <c r="L150" i="1"/>
  <c r="L144" i="1"/>
  <c r="L138" i="1"/>
  <c r="L132" i="1"/>
  <c r="L126" i="1"/>
  <c r="L120" i="1"/>
  <c r="L114" i="1"/>
  <c r="L108" i="1"/>
  <c r="L102" i="1"/>
  <c r="L96" i="1"/>
  <c r="L90" i="1"/>
  <c r="L84" i="1"/>
  <c r="L78" i="1"/>
  <c r="L72" i="1"/>
  <c r="L66" i="1"/>
  <c r="L60" i="1"/>
  <c r="L54" i="1"/>
  <c r="L48" i="1"/>
  <c r="L42" i="1"/>
  <c r="L36" i="1"/>
  <c r="L30" i="1"/>
  <c r="L24" i="1"/>
  <c r="L18" i="1"/>
  <c r="L12" i="1"/>
  <c r="L6" i="1"/>
  <c r="L2" i="1"/>
  <c r="E35" i="2" l="1"/>
  <c r="E27" i="2"/>
  <c r="E19" i="2"/>
  <c r="E12" i="2"/>
  <c r="E6" i="2"/>
  <c r="C35" i="2" l="1"/>
  <c r="D35" i="2" s="1"/>
  <c r="D28" i="2"/>
  <c r="C28" i="2"/>
  <c r="C27" i="2"/>
  <c r="D27" i="2" s="1"/>
  <c r="C20" i="2"/>
  <c r="D20" i="2" s="1"/>
  <c r="C19" i="2"/>
  <c r="D19" i="2" s="1"/>
  <c r="D13" i="2"/>
  <c r="C13" i="2"/>
  <c r="C12" i="2"/>
  <c r="D12" i="2" s="1"/>
  <c r="C7" i="2"/>
  <c r="D7" i="2" s="1"/>
  <c r="C6" i="2"/>
  <c r="D6" i="2" s="1"/>
  <c r="D1" i="2"/>
  <c r="C1" i="2"/>
  <c r="I17" i="2"/>
  <c r="H18" i="2" s="1"/>
  <c r="I13" i="2"/>
  <c r="H14" i="2" s="1"/>
  <c r="I9" i="2"/>
  <c r="H10" i="2" s="1"/>
  <c r="AA171" i="1" l="1"/>
  <c r="AA105" i="1"/>
  <c r="AA69" i="1"/>
  <c r="AA207" i="1"/>
  <c r="AA201" i="1"/>
  <c r="AA195" i="1"/>
  <c r="AA189" i="1"/>
  <c r="AA183" i="1"/>
  <c r="AA177" i="1"/>
  <c r="AA165" i="1"/>
  <c r="AA159" i="1"/>
  <c r="AA153" i="1"/>
  <c r="AA147" i="1"/>
  <c r="AA141" i="1"/>
  <c r="AA135" i="1"/>
  <c r="AA129" i="1"/>
  <c r="AA123" i="1"/>
  <c r="AA117" i="1"/>
  <c r="AA111" i="1"/>
  <c r="AA99" i="1"/>
  <c r="AA93" i="1"/>
  <c r="AA87" i="1"/>
  <c r="AA81" i="1"/>
  <c r="AA75" i="1"/>
  <c r="AA63" i="1"/>
  <c r="AA57" i="1"/>
  <c r="AA51" i="1"/>
  <c r="AA45" i="1"/>
  <c r="AA39" i="1"/>
  <c r="AA5" i="1"/>
  <c r="AA33" i="1"/>
  <c r="AA27" i="1"/>
  <c r="AA21" i="1"/>
  <c r="AA15" i="1"/>
  <c r="AA9" i="1"/>
</calcChain>
</file>

<file path=xl/sharedStrings.xml><?xml version="1.0" encoding="utf-8"?>
<sst xmlns="http://schemas.openxmlformats.org/spreadsheetml/2006/main" count="1083" uniqueCount="292">
  <si>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</si>
  <si>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</si>
  <si>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</si>
  <si>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</si>
  <si>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</si>
  <si>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</si>
  <si>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</si>
  <si>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</si>
  <si>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</si>
  <si>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</si>
  <si>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</si>
  <si>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</si>
  <si>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</si>
  <si>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</si>
  <si>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</si>
  <si>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</si>
  <si>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</si>
  <si>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</si>
  <si>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</si>
  <si>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</si>
  <si>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</si>
  <si>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</si>
  <si>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</si>
  <si>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</si>
  <si>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</si>
  <si>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</si>
  <si>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</si>
  <si>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</si>
  <si>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</si>
  <si>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</si>
  <si>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</si>
  <si>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</si>
  <si>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</si>
  <si>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</si>
  <si>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</si>
  <si>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</si>
  <si>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</si>
  <si>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</si>
  <si>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</si>
  <si>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</si>
  <si>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</si>
  <si>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</si>
  <si>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</si>
  <si>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</si>
  <si>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</si>
  <si>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</si>
  <si>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</si>
  <si>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</si>
  <si>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</si>
  <si>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</si>
  <si>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</si>
  <si>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</si>
  <si>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</si>
  <si>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</si>
  <si>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</si>
  <si>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</si>
  <si>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</si>
  <si>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</si>
  <si>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</si>
  <si>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</si>
  <si>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</si>
  <si>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</si>
  <si>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</si>
  <si>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</si>
  <si>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</si>
  <si>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</si>
  <si>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</si>
  <si>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</si>
  <si>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</si>
  <si>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</si>
  <si>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</si>
  <si>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</si>
  <si>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</si>
  <si>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</si>
  <si>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</si>
  <si>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</si>
  <si>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</si>
  <si>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</si>
  <si>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</si>
  <si>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</si>
  <si>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</si>
  <si>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</si>
  <si>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</si>
  <si>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</si>
  <si>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</si>
  <si>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</si>
  <si>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</si>
  <si>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</si>
  <si>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</si>
  <si>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</si>
  <si>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</si>
  <si>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</si>
  <si>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</si>
  <si>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</si>
  <si>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</si>
  <si>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</si>
  <si>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</si>
  <si>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</si>
  <si>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</si>
  <si>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</si>
  <si>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</si>
  <si>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</si>
  <si>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</si>
  <si>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</si>
  <si>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</si>
  <si>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</si>
  <si>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</si>
  <si>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</si>
  <si>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</si>
  <si>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</si>
  <si>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</si>
  <si>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</si>
  <si>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</si>
  <si>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</si>
  <si>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</si>
  <si>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</si>
  <si>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</si>
  <si>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</si>
  <si>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</si>
  <si>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</si>
  <si>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</si>
  <si>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</si>
  <si>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</si>
  <si>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</si>
  <si>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</si>
  <si>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</si>
  <si>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</si>
  <si>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</si>
  <si>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</si>
  <si>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</si>
  <si>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</si>
  <si>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</si>
  <si>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</si>
  <si>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</si>
  <si>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</si>
  <si>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</si>
  <si>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</si>
  <si>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</si>
  <si>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</si>
  <si>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</si>
  <si>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</si>
  <si>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</si>
  <si>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</si>
  <si>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</si>
  <si>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</si>
  <si>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</si>
  <si>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</si>
  <si>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</si>
  <si>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</si>
  <si>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</si>
  <si>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</si>
  <si>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</si>
  <si>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</si>
  <si>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</si>
  <si>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</si>
  <si>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</si>
  <si>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</si>
  <si>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</si>
  <si>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</si>
  <si>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</si>
  <si>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</si>
  <si>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</si>
  <si>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</si>
  <si>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</si>
  <si>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</si>
  <si>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</si>
  <si>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</si>
  <si>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</si>
  <si>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</si>
  <si>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</si>
  <si>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</si>
  <si>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</si>
  <si>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</si>
  <si>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</si>
  <si>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</si>
  <si>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</si>
  <si>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</si>
  <si>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</si>
  <si>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</si>
  <si>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</si>
  <si>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</si>
  <si>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</si>
  <si>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</si>
  <si>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</si>
  <si>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</si>
  <si>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</si>
  <si>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</si>
  <si>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</si>
  <si>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</si>
  <si>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</si>
  <si>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</si>
  <si>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</si>
  <si>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</si>
  <si>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</si>
  <si>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</si>
  <si>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</si>
  <si>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</si>
  <si>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</si>
  <si>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</si>
  <si>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</si>
  <si>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</si>
  <si>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</si>
  <si>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</si>
  <si>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</si>
  <si>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</si>
  <si>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</si>
  <si>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</si>
  <si>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</si>
  <si>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</si>
  <si>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</si>
  <si>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</si>
  <si>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</si>
  <si>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</si>
  <si>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</si>
  <si>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</si>
  <si>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</si>
  <si>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</si>
  <si>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</si>
  <si>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</si>
  <si>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</si>
  <si>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</si>
  <si>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</si>
  <si>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</si>
  <si>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</si>
  <si>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</si>
  <si>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</si>
  <si>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</si>
  <si>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</si>
  <si>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</si>
  <si>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</si>
  <si>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</si>
  <si>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</si>
  <si>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</si>
  <si>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</si>
  <si>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</si>
  <si>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</si>
  <si>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</si>
  <si>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</si>
  <si>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</si>
  <si>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</si>
  <si>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</si>
  <si>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</si>
  <si>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</si>
  <si>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</si>
  <si>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</si>
  <si>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</si>
  <si>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</si>
  <si>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</si>
  <si>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</si>
  <si>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</si>
  <si>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</si>
  <si>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</si>
  <si>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</si>
  <si>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</si>
  <si>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</si>
  <si>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</si>
  <si>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</si>
  <si>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</si>
  <si>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</si>
  <si>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</si>
  <si>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</si>
  <si>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</si>
  <si>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</si>
  <si>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</si>
  <si>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</si>
  <si>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</si>
  <si>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</si>
  <si>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</si>
  <si>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</si>
  <si>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</si>
  <si>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</si>
  <si>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</si>
  <si>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</si>
  <si>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</si>
  <si>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</si>
  <si>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</si>
  <si>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</si>
  <si>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</si>
  <si>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</si>
  <si>
    <t>Lookup table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</si>
  <si>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</si>
  <si>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</si>
  <si>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</si>
  <si>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</si>
  <si>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</si>
  <si>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# of samples:</t>
  </si>
  <si>
    <t>Sig level:</t>
  </si>
  <si>
    <t>Qcrit:</t>
  </si>
  <si>
    <t>Baseflow W</t>
  </si>
  <si>
    <t>Slope W</t>
  </si>
  <si>
    <t>Slope Z</t>
  </si>
  <si>
    <t>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</si>
</sst>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  <family val="2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1" fillId="2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W!$A$2:$A$204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W!$N$2:$N$204</c:f>
              <c:numCache>
                <c:formatCode>General</c:formatCode>
                <c:ptCount val="35"/>
                <c:pt idx="0">
                  <c:v>-0.95933106134383772</c:v>
                </c:pt>
                <c:pt idx="1">
                  <c:v>-0.95176308680053889</c:v>
                </c:pt>
                <c:pt idx="2">
                  <c:v>-0.70764322568433113</c:v>
                </c:pt>
                <c:pt idx="3">
                  <c:v>-1.0065905688976697</c:v>
                </c:pt>
                <c:pt idx="4">
                  <c:v>-1.5259614563383754</c:v>
                </c:pt>
                <c:pt idx="5">
                  <c:v>-1.0256576771765407</c:v>
                </c:pt>
                <c:pt idx="6">
                  <c:v>-1.7057703560777002</c:v>
                </c:pt>
                <c:pt idx="7">
                  <c:v>-0.81147565934683374</c:v>
                </c:pt>
                <c:pt idx="8">
                  <c:v>-1.59752570251304</c:v>
                </c:pt>
                <c:pt idx="9">
                  <c:v>-1.3873100364439315</c:v>
                </c:pt>
                <c:pt idx="10">
                  <c:v>-1.6372526798688833</c:v>
                </c:pt>
                <c:pt idx="11">
                  <c:v>-1.5700672239972968</c:v>
                </c:pt>
                <c:pt idx="12">
                  <c:v>-1.4683892737885578</c:v>
                </c:pt>
                <c:pt idx="13">
                  <c:v>-1.4811226396022743</c:v>
                </c:pt>
                <c:pt idx="14">
                  <c:v>-1.284728427961136</c:v>
                </c:pt>
                <c:pt idx="15">
                  <c:v>-1.6087622934738497</c:v>
                </c:pt>
                <c:pt idx="16">
                  <c:v>-1.603419618780678</c:v>
                </c:pt>
                <c:pt idx="17">
                  <c:v>-1.1787915121776689</c:v>
                </c:pt>
                <c:pt idx="18">
                  <c:v>-0.82919269243775262</c:v>
                </c:pt>
                <c:pt idx="19">
                  <c:v>-1.6652422129654851</c:v>
                </c:pt>
                <c:pt idx="20">
                  <c:v>-0.89481226979212591</c:v>
                </c:pt>
                <c:pt idx="21">
                  <c:v>-1.3583447135242377</c:v>
                </c:pt>
                <c:pt idx="22">
                  <c:v>-1.4765092743954282</c:v>
                </c:pt>
                <c:pt idx="23">
                  <c:v>-1.1640289515913156</c:v>
                </c:pt>
                <c:pt idx="24">
                  <c:v>-1.3311970866312115</c:v>
                </c:pt>
                <c:pt idx="25">
                  <c:v>-1.0896255696030037</c:v>
                </c:pt>
                <c:pt idx="26">
                  <c:v>-1.5571928065604874</c:v>
                </c:pt>
                <c:pt idx="27">
                  <c:v>-1.2799219760917879</c:v>
                </c:pt>
                <c:pt idx="28">
                  <c:v>-1.5095719793397657</c:v>
                </c:pt>
                <c:pt idx="29">
                  <c:v>-1.1293424159997039</c:v>
                </c:pt>
                <c:pt idx="30">
                  <c:v>-0.87805125073360013</c:v>
                </c:pt>
                <c:pt idx="31">
                  <c:v>-1.2259950053790443</c:v>
                </c:pt>
                <c:pt idx="32">
                  <c:v>-1.0357037602463282</c:v>
                </c:pt>
                <c:pt idx="33">
                  <c:v>-1.3418843504486708</c:v>
                </c:pt>
                <c:pt idx="34">
                  <c:v>-1.0557262568254329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A-44D5-899B-34D5F227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87824"/>
        <c:axId val="1729588656"/>
      </c:scatterChart>
      <c:valAx>
        <c:axId val="17295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88656"/>
        <c:crosses val="autoZero"/>
        <c:crossBetween val="midCat"/>
      </c:valAx>
      <c:valAx>
        <c:axId val="17295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Except Channel type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xVal>
            <c:numRef>
              <c:f>W!$I$229:$I$234</c:f>
              <c:numCache>
                <c:formatCode>General</c:formatCode>
                <c:ptCount val="6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</c:numCache>
            </c:numRef>
          </c:xVal>
          <c:yVal>
            <c:numRef>
              <c:f>W!$J$229:$J$234</c:f>
              <c:numCache>
                <c:formatCode>General</c:formatCode>
                <c:ptCount val="6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C3-477B-8C77-09DF7EAAB8E7}"/>
            </c:ext>
          </c:extLst>
        </c:ser>
        <c:ser>
          <c:idx val="1"/>
          <c:order val="1"/>
          <c:tx>
            <c:v>3</c:v>
          </c:tx>
          <c:spPr>
            <a:ln w="19050" cap="rnd">
              <a:noFill/>
              <a:round/>
            </a:ln>
            <a:effectLst/>
          </c:spPr>
          <c:xVal>
            <c:numRef>
              <c:f>W!$I$235:$I$241</c:f>
              <c:numCache>
                <c:formatCode>General</c:formatCode>
                <c:ptCount val="7"/>
                <c:pt idx="0">
                  <c:v>15.925345999999999</c:v>
                </c:pt>
                <c:pt idx="1">
                  <c:v>19.446058000000001</c:v>
                </c:pt>
                <c:pt idx="2">
                  <c:v>19.629372</c:v>
                </c:pt>
                <c:pt idx="3">
                  <c:v>24.449719999999999</c:v>
                </c:pt>
                <c:pt idx="4">
                  <c:v>22.079075</c:v>
                </c:pt>
                <c:pt idx="5">
                  <c:v>25.453412</c:v>
                </c:pt>
                <c:pt idx="6">
                  <c:v>8.8224239999999998</c:v>
                </c:pt>
              </c:numCache>
            </c:numRef>
          </c:xVal>
          <c:yVal>
            <c:numRef>
              <c:f>W!$J$235:$J$241</c:f>
              <c:numCache>
                <c:formatCode>General</c:formatCode>
                <c:ptCount val="7"/>
                <c:pt idx="0">
                  <c:v>1.4683892737885578</c:v>
                </c:pt>
                <c:pt idx="1">
                  <c:v>1.4811226396022743</c:v>
                </c:pt>
                <c:pt idx="2">
                  <c:v>1.284728427961136</c:v>
                </c:pt>
                <c:pt idx="3">
                  <c:v>1.6087622934738497</c:v>
                </c:pt>
                <c:pt idx="4">
                  <c:v>1.603419618780678</c:v>
                </c:pt>
                <c:pt idx="5">
                  <c:v>1.1787915121776689</c:v>
                </c:pt>
                <c:pt idx="6">
                  <c:v>0.82919269243775262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C3-477B-8C77-09DF7EAAB8E7}"/>
            </c:ext>
          </c:extLst>
        </c:ser>
        <c:ser>
          <c:idx val="2"/>
          <c:order val="2"/>
          <c:tx>
            <c:v>4</c:v>
          </c:tx>
          <c:spPr>
            <a:ln w="19050" cap="rnd">
              <a:noFill/>
              <a:round/>
            </a:ln>
            <a:effectLst/>
          </c:spPr>
          <c:xVal>
            <c:numRef>
              <c:f>W!$I$242:$I$249</c:f>
              <c:numCache>
                <c:formatCode>General</c:formatCode>
                <c:ptCount val="8"/>
                <c:pt idx="0">
                  <c:v>60.326327999999997</c:v>
                </c:pt>
                <c:pt idx="1">
                  <c:v>14.891204</c:v>
                </c:pt>
                <c:pt idx="2">
                  <c:v>25.592856999999999</c:v>
                </c:pt>
                <c:pt idx="3">
                  <c:v>32.136580000000002</c:v>
                </c:pt>
                <c:pt idx="4">
                  <c:v>15.520198000000001</c:v>
                </c:pt>
                <c:pt idx="5">
                  <c:v>15.296692</c:v>
                </c:pt>
                <c:pt idx="6">
                  <c:v>40.998472999999997</c:v>
                </c:pt>
                <c:pt idx="7">
                  <c:v>17.356777000000001</c:v>
                </c:pt>
              </c:numCache>
            </c:numRef>
          </c:xVal>
          <c:yVal>
            <c:numRef>
              <c:f>W!$J$242:$J$249</c:f>
              <c:numCache>
                <c:formatCode>General</c:formatCode>
                <c:ptCount val="8"/>
                <c:pt idx="0">
                  <c:v>1.6652422129654851</c:v>
                </c:pt>
                <c:pt idx="1">
                  <c:v>0.89481226979212591</c:v>
                </c:pt>
                <c:pt idx="2">
                  <c:v>1.3583447135242377</c:v>
                </c:pt>
                <c:pt idx="3">
                  <c:v>1.4765092743954282</c:v>
                </c:pt>
                <c:pt idx="4">
                  <c:v>1.1640289515913156</c:v>
                </c:pt>
                <c:pt idx="5">
                  <c:v>1.3311970866312115</c:v>
                </c:pt>
                <c:pt idx="6">
                  <c:v>1.0896255696030037</c:v>
                </c:pt>
                <c:pt idx="7">
                  <c:v>1.5571928065604874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C3-477B-8C77-09DF7EAAB8E7}"/>
            </c:ext>
          </c:extLst>
        </c:ser>
        <c:ser>
          <c:idx val="0"/>
          <c:order val="3"/>
          <c:tx>
            <c:v>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W!$I$250:$I$257</c:f>
              <c:numCache>
                <c:formatCode>General</c:formatCode>
                <c:ptCount val="8"/>
                <c:pt idx="0">
                  <c:v>31.051983</c:v>
                </c:pt>
                <c:pt idx="1">
                  <c:v>26.199078</c:v>
                </c:pt>
                <c:pt idx="2">
                  <c:v>20.016981000000001</c:v>
                </c:pt>
                <c:pt idx="3">
                  <c:v>14.307903</c:v>
                </c:pt>
                <c:pt idx="4">
                  <c:v>26.132218000000002</c:v>
                </c:pt>
                <c:pt idx="5">
                  <c:v>51.719340000000003</c:v>
                </c:pt>
                <c:pt idx="6">
                  <c:v>38.558886000000001</c:v>
                </c:pt>
                <c:pt idx="7">
                  <c:v>29.427923</c:v>
                </c:pt>
              </c:numCache>
            </c:numRef>
          </c:xVal>
          <c:yVal>
            <c:numRef>
              <c:f>W!$J$250:$J$257</c:f>
              <c:numCache>
                <c:formatCode>General</c:formatCode>
                <c:ptCount val="8"/>
                <c:pt idx="0">
                  <c:v>1.2799219760917879</c:v>
                </c:pt>
                <c:pt idx="1">
                  <c:v>1.5095719793397657</c:v>
                </c:pt>
                <c:pt idx="2">
                  <c:v>1.1293424159997039</c:v>
                </c:pt>
                <c:pt idx="3">
                  <c:v>0.87805125073360013</c:v>
                </c:pt>
                <c:pt idx="4">
                  <c:v>1.2259950053790443</c:v>
                </c:pt>
                <c:pt idx="5">
                  <c:v>1.0357037602463282</c:v>
                </c:pt>
                <c:pt idx="6">
                  <c:v>1.3418843504486708</c:v>
                </c:pt>
                <c:pt idx="7">
                  <c:v>1.0557262568254329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C3-477B-8C77-09DF7EAA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85392"/>
        <c:axId val="419585808"/>
      </c:scatterChart>
      <c:valAx>
        <c:axId val="4195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85808"/>
        <c:crosses val="autoZero"/>
        <c:crossBetween val="midCat"/>
      </c:valAx>
      <c:valAx>
        <c:axId val="4195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8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Except Channel type 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W!$I$229:$I$257</c:f>
              <c:numCache>
                <c:formatCode>General</c:formatCode>
                <c:ptCount val="29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  <c:pt idx="6">
                  <c:v>15.925345999999999</c:v>
                </c:pt>
                <c:pt idx="7">
                  <c:v>19.446058000000001</c:v>
                </c:pt>
                <c:pt idx="8">
                  <c:v>19.629372</c:v>
                </c:pt>
                <c:pt idx="9">
                  <c:v>24.449719999999999</c:v>
                </c:pt>
                <c:pt idx="10">
                  <c:v>22.079075</c:v>
                </c:pt>
                <c:pt idx="11">
                  <c:v>25.453412</c:v>
                </c:pt>
                <c:pt idx="12">
                  <c:v>8.8224239999999998</c:v>
                </c:pt>
                <c:pt idx="13">
                  <c:v>60.326327999999997</c:v>
                </c:pt>
                <c:pt idx="14">
                  <c:v>14.891204</c:v>
                </c:pt>
                <c:pt idx="15">
                  <c:v>25.592856999999999</c:v>
                </c:pt>
                <c:pt idx="16">
                  <c:v>32.136580000000002</c:v>
                </c:pt>
                <c:pt idx="17">
                  <c:v>15.520198000000001</c:v>
                </c:pt>
                <c:pt idx="18">
                  <c:v>15.296692</c:v>
                </c:pt>
                <c:pt idx="19">
                  <c:v>40.998472999999997</c:v>
                </c:pt>
                <c:pt idx="20">
                  <c:v>17.356777000000001</c:v>
                </c:pt>
                <c:pt idx="21">
                  <c:v>31.051983</c:v>
                </c:pt>
                <c:pt idx="22">
                  <c:v>26.199078</c:v>
                </c:pt>
                <c:pt idx="23">
                  <c:v>20.016981000000001</c:v>
                </c:pt>
                <c:pt idx="24">
                  <c:v>14.307903</c:v>
                </c:pt>
                <c:pt idx="25">
                  <c:v>26.132218000000002</c:v>
                </c:pt>
                <c:pt idx="26">
                  <c:v>51.719340000000003</c:v>
                </c:pt>
                <c:pt idx="27">
                  <c:v>38.558886000000001</c:v>
                </c:pt>
                <c:pt idx="28">
                  <c:v>29.427923</c:v>
                </c:pt>
              </c:numCache>
            </c:numRef>
          </c:xVal>
          <c:yVal>
            <c:numRef>
              <c:f>W!$J$229:$J$257</c:f>
              <c:numCache>
                <c:formatCode>General</c:formatCode>
                <c:ptCount val="29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  <c:pt idx="6">
                  <c:v>1.4683892737885578</c:v>
                </c:pt>
                <c:pt idx="7">
                  <c:v>1.4811226396022743</c:v>
                </c:pt>
                <c:pt idx="8">
                  <c:v>1.284728427961136</c:v>
                </c:pt>
                <c:pt idx="9">
                  <c:v>1.6087622934738497</c:v>
                </c:pt>
                <c:pt idx="10">
                  <c:v>1.603419618780678</c:v>
                </c:pt>
                <c:pt idx="11">
                  <c:v>1.1787915121776689</c:v>
                </c:pt>
                <c:pt idx="12">
                  <c:v>0.82919269243775262</c:v>
                </c:pt>
                <c:pt idx="13">
                  <c:v>1.6652422129654851</c:v>
                </c:pt>
                <c:pt idx="14">
                  <c:v>0.89481226979212591</c:v>
                </c:pt>
                <c:pt idx="15">
                  <c:v>1.3583447135242377</c:v>
                </c:pt>
                <c:pt idx="16">
                  <c:v>1.4765092743954282</c:v>
                </c:pt>
                <c:pt idx="17">
                  <c:v>1.1640289515913156</c:v>
                </c:pt>
                <c:pt idx="18">
                  <c:v>1.3311970866312115</c:v>
                </c:pt>
                <c:pt idx="19">
                  <c:v>1.0896255696030037</c:v>
                </c:pt>
                <c:pt idx="20">
                  <c:v>1.5571928065604874</c:v>
                </c:pt>
                <c:pt idx="21">
                  <c:v>1.2799219760917879</c:v>
                </c:pt>
                <c:pt idx="22">
                  <c:v>1.5095719793397657</c:v>
                </c:pt>
                <c:pt idx="23">
                  <c:v>1.1293424159997039</c:v>
                </c:pt>
                <c:pt idx="24">
                  <c:v>0.87805125073360013</c:v>
                </c:pt>
                <c:pt idx="25">
                  <c:v>1.2259950053790443</c:v>
                </c:pt>
                <c:pt idx="26">
                  <c:v>1.0357037602463282</c:v>
                </c:pt>
                <c:pt idx="27">
                  <c:v>1.3418843504486708</c:v>
                </c:pt>
                <c:pt idx="28">
                  <c:v>1.0557262568254329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D-41F7-BD59-D29E9929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30496"/>
        <c:axId val="1473730912"/>
      </c:scatterChart>
      <c:valAx>
        <c:axId val="1473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30912"/>
        <c:crosses val="autoZero"/>
        <c:crossBetween val="midCat"/>
      </c:valAx>
      <c:valAx>
        <c:axId val="14737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Baseflow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152777777777779"/>
                  <c:y val="0.2142574365704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W!$B$212:$B$246</c:f>
              <c:numCache>
                <c:formatCode>General</c:formatCode>
                <c:ptCount val="35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  <c:pt idx="6">
                  <c:v>101.675614</c:v>
                </c:pt>
                <c:pt idx="7">
                  <c:v>34.966617999999997</c:v>
                </c:pt>
                <c:pt idx="8">
                  <c:v>97.379553000000001</c:v>
                </c:pt>
                <c:pt idx="9">
                  <c:v>29.080736000000002</c:v>
                </c:pt>
                <c:pt idx="10">
                  <c:v>63.616911000000002</c:v>
                </c:pt>
                <c:pt idx="11">
                  <c:v>84.116831000000005</c:v>
                </c:pt>
                <c:pt idx="12">
                  <c:v>15.925345999999999</c:v>
                </c:pt>
                <c:pt idx="13">
                  <c:v>19.446058000000001</c:v>
                </c:pt>
                <c:pt idx="14">
                  <c:v>19.629372</c:v>
                </c:pt>
                <c:pt idx="15">
                  <c:v>24.449719999999999</c:v>
                </c:pt>
                <c:pt idx="16">
                  <c:v>22.079075</c:v>
                </c:pt>
                <c:pt idx="17">
                  <c:v>25.453412</c:v>
                </c:pt>
                <c:pt idx="18">
                  <c:v>8.8224239999999998</c:v>
                </c:pt>
                <c:pt idx="19">
                  <c:v>60.326327999999997</c:v>
                </c:pt>
                <c:pt idx="20">
                  <c:v>14.891204</c:v>
                </c:pt>
                <c:pt idx="21">
                  <c:v>25.592856999999999</c:v>
                </c:pt>
                <c:pt idx="22">
                  <c:v>32.136580000000002</c:v>
                </c:pt>
                <c:pt idx="23">
                  <c:v>15.520198000000001</c:v>
                </c:pt>
                <c:pt idx="24">
                  <c:v>15.296692</c:v>
                </c:pt>
                <c:pt idx="25">
                  <c:v>40.998472999999997</c:v>
                </c:pt>
                <c:pt idx="26">
                  <c:v>17.356777000000001</c:v>
                </c:pt>
                <c:pt idx="27">
                  <c:v>31.051983</c:v>
                </c:pt>
                <c:pt idx="28">
                  <c:v>26.199078</c:v>
                </c:pt>
                <c:pt idx="29">
                  <c:v>20.016981000000001</c:v>
                </c:pt>
                <c:pt idx="30">
                  <c:v>14.307903</c:v>
                </c:pt>
                <c:pt idx="31">
                  <c:v>26.132218000000002</c:v>
                </c:pt>
                <c:pt idx="32">
                  <c:v>51.719340000000003</c:v>
                </c:pt>
                <c:pt idx="33">
                  <c:v>38.558886000000001</c:v>
                </c:pt>
                <c:pt idx="34">
                  <c:v>29.427923</c:v>
                </c:pt>
              </c:numCache>
            </c:numRef>
          </c:xVal>
          <c:yVal>
            <c:numRef>
              <c:f>W!$C$212:$C$246</c:f>
              <c:numCache>
                <c:formatCode>General</c:formatCode>
                <c:ptCount val="35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  <c:pt idx="6">
                  <c:v>1.7057703560777002</c:v>
                </c:pt>
                <c:pt idx="7">
                  <c:v>0.81147565934683374</c:v>
                </c:pt>
                <c:pt idx="8">
                  <c:v>1.59752570251304</c:v>
                </c:pt>
                <c:pt idx="9">
                  <c:v>1.3873100364439315</c:v>
                </c:pt>
                <c:pt idx="10">
                  <c:v>1.6372526798688833</c:v>
                </c:pt>
                <c:pt idx="11">
                  <c:v>1.5700672239972968</c:v>
                </c:pt>
                <c:pt idx="12">
                  <c:v>1.4683892737885578</c:v>
                </c:pt>
                <c:pt idx="13">
                  <c:v>1.4811226396022743</c:v>
                </c:pt>
                <c:pt idx="14">
                  <c:v>1.284728427961136</c:v>
                </c:pt>
                <c:pt idx="15">
                  <c:v>1.6087622934738497</c:v>
                </c:pt>
                <c:pt idx="16">
                  <c:v>1.603419618780678</c:v>
                </c:pt>
                <c:pt idx="17">
                  <c:v>1.1787915121776689</c:v>
                </c:pt>
                <c:pt idx="18">
                  <c:v>0.82919269243775262</c:v>
                </c:pt>
                <c:pt idx="19">
                  <c:v>1.6652422129654851</c:v>
                </c:pt>
                <c:pt idx="20">
                  <c:v>0.89481226979212591</c:v>
                </c:pt>
                <c:pt idx="21">
                  <c:v>1.3583447135242377</c:v>
                </c:pt>
                <c:pt idx="22">
                  <c:v>1.4765092743954282</c:v>
                </c:pt>
                <c:pt idx="23">
                  <c:v>1.1640289515913156</c:v>
                </c:pt>
                <c:pt idx="24">
                  <c:v>1.3311970866312115</c:v>
                </c:pt>
                <c:pt idx="25">
                  <c:v>1.0896255696030037</c:v>
                </c:pt>
                <c:pt idx="26">
                  <c:v>1.5571928065604874</c:v>
                </c:pt>
                <c:pt idx="27">
                  <c:v>1.2799219760917879</c:v>
                </c:pt>
                <c:pt idx="28">
                  <c:v>1.5095719793397657</c:v>
                </c:pt>
                <c:pt idx="29">
                  <c:v>1.1293424159997039</c:v>
                </c:pt>
                <c:pt idx="30">
                  <c:v>0.87805125073360013</c:v>
                </c:pt>
                <c:pt idx="31">
                  <c:v>1.2259950053790443</c:v>
                </c:pt>
                <c:pt idx="32">
                  <c:v>1.0357037602463282</c:v>
                </c:pt>
                <c:pt idx="33">
                  <c:v>1.3418843504486708</c:v>
                </c:pt>
                <c:pt idx="34">
                  <c:v>1.0557262568254329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A-422A-B54D-94C0BEF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67391"/>
        <c:axId val="1643459487"/>
      </c:scatterChart>
      <c:valAx>
        <c:axId val="164346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</a:t>
                </a:r>
                <a:r>
                  <a:rPr lang="en-US"/>
                  <a:t>aseflow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59487"/>
        <c:crosses val="autoZero"/>
        <c:crossBetween val="midCat"/>
      </c:valAx>
      <c:valAx>
        <c:axId val="1643459487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Baseflow, Slope W vs.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Slope_WZ!$B$1</c:f>
              <c:strCache>
                <c:ptCount val="1"/>
                <c:pt idx="0">
                  <c:v>Slope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6091426071741"/>
                  <c:y val="0.32745734908136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Slope_WZ!$A$2:$A$36</c:f>
              <c:numCache>
                <c:formatCode>General</c:formatCode>
                <c:ptCount val="35"/>
                <c:pt idx="0">
                  <c:v>-0.71325050814594049</c:v>
                </c:pt>
                <c:pt idx="1">
                  <c:v>-0.67058116486003705</c:v>
                </c:pt>
                <c:pt idx="2">
                  <c:v>-0.55002329999252519</c:v>
                </c:pt>
                <c:pt idx="3">
                  <c:v>-0.6495071480597433</c:v>
                </c:pt>
                <c:pt idx="4">
                  <c:v>-0.566516212060721</c:v>
                </c:pt>
                <c:pt idx="5">
                  <c:v>-0.67537544936358485</c:v>
                </c:pt>
                <c:pt idx="6">
                  <c:v>-1.5221595600133839</c:v>
                </c:pt>
                <c:pt idx="7">
                  <c:v>-0.88827901021674616</c:v>
                </c:pt>
                <c:pt idx="8">
                  <c:v>-1.6530766059838569</c:v>
                </c:pt>
                <c:pt idx="9">
                  <c:v>-0.90396175691808944</c:v>
                </c:pt>
                <c:pt idx="10">
                  <c:v>-1.4179910098398809</c:v>
                </c:pt>
                <c:pt idx="11">
                  <c:v>-1.4612600738820409</c:v>
                </c:pt>
                <c:pt idx="12">
                  <c:v>-1.0600985937119902</c:v>
                </c:pt>
                <c:pt idx="13">
                  <c:v>-1.3072337071776035</c:v>
                </c:pt>
                <c:pt idx="14">
                  <c:v>-1.1486097559341115</c:v>
                </c:pt>
                <c:pt idx="15">
                  <c:v>-1.389629797756059</c:v>
                </c:pt>
                <c:pt idx="16">
                  <c:v>-1.2818533368633604</c:v>
                </c:pt>
                <c:pt idx="17">
                  <c:v>-1.0394894024152606</c:v>
                </c:pt>
                <c:pt idx="18">
                  <c:v>-0.56661719382977505</c:v>
                </c:pt>
                <c:pt idx="19">
                  <c:v>-1.2060727352767007</c:v>
                </c:pt>
                <c:pt idx="20">
                  <c:v>-0.71466830429445494</c:v>
                </c:pt>
                <c:pt idx="21">
                  <c:v>-0.78852329024971834</c:v>
                </c:pt>
                <c:pt idx="22">
                  <c:v>-1.2330589806576049</c:v>
                </c:pt>
                <c:pt idx="23">
                  <c:v>-0.95822536108447909</c:v>
                </c:pt>
                <c:pt idx="24">
                  <c:v>-1.0507980802253392</c:v>
                </c:pt>
                <c:pt idx="25">
                  <c:v>-1.0352216918554158</c:v>
                </c:pt>
                <c:pt idx="26">
                  <c:v>-1.2832363376189009</c:v>
                </c:pt>
                <c:pt idx="27">
                  <c:v>-1.2399289439427694</c:v>
                </c:pt>
                <c:pt idx="28">
                  <c:v>-1.0825751361557996</c:v>
                </c:pt>
                <c:pt idx="29">
                  <c:v>-0.89971568646550892</c:v>
                </c:pt>
                <c:pt idx="30">
                  <c:v>-0.55630988498456302</c:v>
                </c:pt>
                <c:pt idx="31">
                  <c:v>-0.90304779239541233</c:v>
                </c:pt>
                <c:pt idx="32">
                  <c:v>-1.3006929454317031</c:v>
                </c:pt>
                <c:pt idx="33">
                  <c:v>-1.0279457305356856</c:v>
                </c:pt>
                <c:pt idx="34">
                  <c:v>-0.8380034219336524</c:v>
                </c:pt>
              </c:numCache>
            </c:numRef>
          </c:xVal>
          <c:yVal>
            <c:numRef>
              <c:f>Slope_WZ!$B$2:$B$36</c:f>
              <c:numCache>
                <c:formatCode>General</c:formatCode>
                <c:ptCount val="35"/>
                <c:pt idx="0">
                  <c:v>-0.95933106134383772</c:v>
                </c:pt>
                <c:pt idx="1">
                  <c:v>-0.95176308680053889</c:v>
                </c:pt>
                <c:pt idx="2">
                  <c:v>-0.70764322568433113</c:v>
                </c:pt>
                <c:pt idx="3">
                  <c:v>-1.0065905688976697</c:v>
                </c:pt>
                <c:pt idx="4">
                  <c:v>-1.5259614563383754</c:v>
                </c:pt>
                <c:pt idx="5">
                  <c:v>-1.0256576771765407</c:v>
                </c:pt>
                <c:pt idx="6">
                  <c:v>-1.7057703560777002</c:v>
                </c:pt>
                <c:pt idx="7">
                  <c:v>-0.81147565934683374</c:v>
                </c:pt>
                <c:pt idx="8">
                  <c:v>-1.59752570251304</c:v>
                </c:pt>
                <c:pt idx="9">
                  <c:v>-1.3873100364439315</c:v>
                </c:pt>
                <c:pt idx="10">
                  <c:v>-1.6372526798688833</c:v>
                </c:pt>
                <c:pt idx="11">
                  <c:v>-1.5700672239972968</c:v>
                </c:pt>
                <c:pt idx="12">
                  <c:v>-1.4683892737885578</c:v>
                </c:pt>
                <c:pt idx="13">
                  <c:v>-1.4811226396022743</c:v>
                </c:pt>
                <c:pt idx="14">
                  <c:v>-1.284728427961136</c:v>
                </c:pt>
                <c:pt idx="15">
                  <c:v>-1.6087622934738497</c:v>
                </c:pt>
                <c:pt idx="16">
                  <c:v>-1.603419618780678</c:v>
                </c:pt>
                <c:pt idx="17">
                  <c:v>-1.1787915121776689</c:v>
                </c:pt>
                <c:pt idx="18">
                  <c:v>-0.82919269243775262</c:v>
                </c:pt>
                <c:pt idx="19">
                  <c:v>-1.6652422129654851</c:v>
                </c:pt>
                <c:pt idx="20">
                  <c:v>-0.89481226979212591</c:v>
                </c:pt>
                <c:pt idx="21">
                  <c:v>-1.3583447135242377</c:v>
                </c:pt>
                <c:pt idx="22">
                  <c:v>-1.4765092743954282</c:v>
                </c:pt>
                <c:pt idx="23">
                  <c:v>-1.1640289515913156</c:v>
                </c:pt>
                <c:pt idx="24">
                  <c:v>-1.3311970866312115</c:v>
                </c:pt>
                <c:pt idx="25">
                  <c:v>-1.0896255696030037</c:v>
                </c:pt>
                <c:pt idx="26">
                  <c:v>-1.5571928065604874</c:v>
                </c:pt>
                <c:pt idx="27">
                  <c:v>-1.2799219760917879</c:v>
                </c:pt>
                <c:pt idx="28">
                  <c:v>-1.5095719793397657</c:v>
                </c:pt>
                <c:pt idx="29">
                  <c:v>-1.1293424159997039</c:v>
                </c:pt>
                <c:pt idx="30">
                  <c:v>-0.87805125073360013</c:v>
                </c:pt>
                <c:pt idx="31">
                  <c:v>-1.2259950053790443</c:v>
                </c:pt>
                <c:pt idx="32">
                  <c:v>-1.0357037602463282</c:v>
                </c:pt>
                <c:pt idx="33">
                  <c:v>-1.3418843504486708</c:v>
                </c:pt>
                <c:pt idx="34">
                  <c:v>-1.0557262568254329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4EDA-86A1-6A5EA4D3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40383"/>
        <c:axId val="1165907599"/>
      </c:scatterChart>
      <c:valAx>
        <c:axId val="14686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7599"/>
        <c:crosses val="autoZero"/>
        <c:crossBetween val="midCat"/>
      </c:valAx>
      <c:valAx>
        <c:axId val="1165907599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727372095045275"/>
                  <c:y val="-4.451968503937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W!$L$2:$L$30</c:f>
              <c:numCache>
                <c:formatCode>General</c:formatCode>
                <c:ptCount val="6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</c:numCache>
            </c:numRef>
          </c:xVal>
          <c:yVal>
            <c:numRef>
              <c:f>W!$P$2:$P$30</c:f>
              <c:numCache>
                <c:formatCode>General</c:formatCode>
                <c:ptCount val="6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7-469C-8CDB-24E998A6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72975"/>
        <c:axId val="2030178383"/>
      </c:scatterChart>
      <c:valAx>
        <c:axId val="20301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78383"/>
        <c:crosses val="autoZero"/>
        <c:crossBetween val="midCat"/>
      </c:valAx>
      <c:valAx>
        <c:axId val="20301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xVal>
            <c:numRef>
              <c:f>W!$L$2:$L$30</c:f>
              <c:numCache>
                <c:formatCode>General</c:formatCode>
                <c:ptCount val="6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</c:numCache>
            </c:numRef>
          </c:xVal>
          <c:yVal>
            <c:numRef>
              <c:f>W!$P$2:$P$30</c:f>
              <c:numCache>
                <c:formatCode>General</c:formatCode>
                <c:ptCount val="6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676-4F8E-803F-E10350BB9675}"/>
            </c:ext>
          </c:extLst>
        </c:ser>
        <c:ser>
          <c:idx val="2"/>
          <c:order val="1"/>
          <c:spPr>
            <a:ln w="19050">
              <a:noFill/>
            </a:ln>
            <a:effectLst/>
          </c:spPr>
          <c:xVal>
            <c:numRef>
              <c:f>W!$L$36:$L$66</c:f>
              <c:numCache>
                <c:formatCode>General</c:formatCode>
                <c:ptCount val="6"/>
                <c:pt idx="0">
                  <c:v>1.7057703560777002</c:v>
                </c:pt>
                <c:pt idx="1">
                  <c:v>0.81147565934683374</c:v>
                </c:pt>
                <c:pt idx="2">
                  <c:v>1.59752570251304</c:v>
                </c:pt>
                <c:pt idx="3">
                  <c:v>1.3873100364439315</c:v>
                </c:pt>
                <c:pt idx="4">
                  <c:v>1.6372526798688833</c:v>
                </c:pt>
                <c:pt idx="5">
                  <c:v>1.5700672239972968</c:v>
                </c:pt>
              </c:numCache>
            </c:numRef>
          </c:xVal>
          <c:yVal>
            <c:numRef>
              <c:f>W!$P$36:$P$66</c:f>
              <c:numCache>
                <c:formatCode>General</c:formatCode>
                <c:ptCount val="6"/>
                <c:pt idx="0">
                  <c:v>101.675614</c:v>
                </c:pt>
                <c:pt idx="1">
                  <c:v>34.966617999999997</c:v>
                </c:pt>
                <c:pt idx="2">
                  <c:v>97.379553000000001</c:v>
                </c:pt>
                <c:pt idx="3">
                  <c:v>29.080736000000002</c:v>
                </c:pt>
                <c:pt idx="4">
                  <c:v>63.616911000000002</c:v>
                </c:pt>
                <c:pt idx="5">
                  <c:v>84.116831000000005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676-4F8E-803F-E10350BB9675}"/>
            </c:ext>
          </c:extLst>
        </c:ser>
        <c:ser>
          <c:idx val="3"/>
          <c:order val="2"/>
          <c:spPr>
            <a:ln w="19050">
              <a:noFill/>
            </a:ln>
            <a:effectLst/>
          </c:spPr>
          <c:xVal>
            <c:numRef>
              <c:f>W!$L$72:$L$108</c:f>
              <c:numCache>
                <c:formatCode>General</c:formatCode>
                <c:ptCount val="7"/>
                <c:pt idx="0">
                  <c:v>1.4683892737885578</c:v>
                </c:pt>
                <c:pt idx="1">
                  <c:v>1.4811226396022743</c:v>
                </c:pt>
                <c:pt idx="2">
                  <c:v>1.284728427961136</c:v>
                </c:pt>
                <c:pt idx="3">
                  <c:v>1.6087622934738497</c:v>
                </c:pt>
                <c:pt idx="4">
                  <c:v>1.603419618780678</c:v>
                </c:pt>
                <c:pt idx="5">
                  <c:v>1.1787915121776689</c:v>
                </c:pt>
                <c:pt idx="6">
                  <c:v>0.82919269243775262</c:v>
                </c:pt>
              </c:numCache>
            </c:numRef>
          </c:xVal>
          <c:yVal>
            <c:numRef>
              <c:f>W!$P$72:$P$108</c:f>
              <c:numCache>
                <c:formatCode>General</c:formatCode>
                <c:ptCount val="7"/>
                <c:pt idx="0">
                  <c:v>15.925345999999999</c:v>
                </c:pt>
                <c:pt idx="1">
                  <c:v>19.446058000000001</c:v>
                </c:pt>
                <c:pt idx="2">
                  <c:v>19.629372</c:v>
                </c:pt>
                <c:pt idx="3">
                  <c:v>24.449719999999999</c:v>
                </c:pt>
                <c:pt idx="4">
                  <c:v>22.079075</c:v>
                </c:pt>
                <c:pt idx="5">
                  <c:v>25.453412</c:v>
                </c:pt>
                <c:pt idx="6">
                  <c:v>8.8224239999999998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676-4F8E-803F-E10350BB9675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xVal>
            <c:numRef>
              <c:f>W!$L$114:$L$156</c:f>
              <c:numCache>
                <c:formatCode>General</c:formatCode>
                <c:ptCount val="8"/>
                <c:pt idx="0">
                  <c:v>1.6652422129654851</c:v>
                </c:pt>
                <c:pt idx="1">
                  <c:v>0.89481226979212591</c:v>
                </c:pt>
                <c:pt idx="2">
                  <c:v>1.3583447135242377</c:v>
                </c:pt>
                <c:pt idx="3">
                  <c:v>1.4765092743954282</c:v>
                </c:pt>
                <c:pt idx="4">
                  <c:v>1.1640289515913156</c:v>
                </c:pt>
                <c:pt idx="5">
                  <c:v>1.3311970866312115</c:v>
                </c:pt>
                <c:pt idx="6">
                  <c:v>1.0896255696030037</c:v>
                </c:pt>
                <c:pt idx="7">
                  <c:v>1.5571928065604874</c:v>
                </c:pt>
              </c:numCache>
            </c:numRef>
          </c:xVal>
          <c:yVal>
            <c:numRef>
              <c:f>W!$P$114:$P$156</c:f>
              <c:numCache>
                <c:formatCode>General</c:formatCode>
                <c:ptCount val="8"/>
                <c:pt idx="0">
                  <c:v>60.326327999999997</c:v>
                </c:pt>
                <c:pt idx="1">
                  <c:v>14.891204</c:v>
                </c:pt>
                <c:pt idx="2">
                  <c:v>25.592856999999999</c:v>
                </c:pt>
                <c:pt idx="3">
                  <c:v>32.136580000000002</c:v>
                </c:pt>
                <c:pt idx="4">
                  <c:v>15.520198000000001</c:v>
                </c:pt>
                <c:pt idx="5">
                  <c:v>15.296692</c:v>
                </c:pt>
                <c:pt idx="6">
                  <c:v>40.998472999999997</c:v>
                </c:pt>
                <c:pt idx="7">
                  <c:v>17.356777000000001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676-4F8E-803F-E10350BB9675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W!$L$162:$L$204</c:f>
              <c:numCache>
                <c:formatCode>General</c:formatCode>
                <c:ptCount val="8"/>
                <c:pt idx="0">
                  <c:v>1.2799219760917879</c:v>
                </c:pt>
                <c:pt idx="1">
                  <c:v>1.5095719793397657</c:v>
                </c:pt>
                <c:pt idx="2">
                  <c:v>1.1293424159997039</c:v>
                </c:pt>
                <c:pt idx="3">
                  <c:v>0.87805125073360013</c:v>
                </c:pt>
                <c:pt idx="4">
                  <c:v>1.2259950053790443</c:v>
                </c:pt>
                <c:pt idx="5">
                  <c:v>1.0357037602463282</c:v>
                </c:pt>
                <c:pt idx="6">
                  <c:v>1.3418843504486708</c:v>
                </c:pt>
                <c:pt idx="7">
                  <c:v>1.0557262568254329</c:v>
                </c:pt>
              </c:numCache>
            </c:numRef>
          </c:xVal>
          <c:yVal>
            <c:numRef>
              <c:f>W!$P$162:$P$204</c:f>
              <c:numCache>
                <c:formatCode>General</c:formatCode>
                <c:ptCount val="8"/>
                <c:pt idx="0">
                  <c:v>31.051983</c:v>
                </c:pt>
                <c:pt idx="1">
                  <c:v>26.199078</c:v>
                </c:pt>
                <c:pt idx="2">
                  <c:v>20.016981000000001</c:v>
                </c:pt>
                <c:pt idx="3">
                  <c:v>14.307903</c:v>
                </c:pt>
                <c:pt idx="4">
                  <c:v>26.132218000000002</c:v>
                </c:pt>
                <c:pt idx="5">
                  <c:v>51.719340000000003</c:v>
                </c:pt>
                <c:pt idx="6">
                  <c:v>38.558886000000001</c:v>
                </c:pt>
                <c:pt idx="7">
                  <c:v>29.427923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676-4F8E-803F-E10350BB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51871"/>
        <c:axId val="273457279"/>
      </c:scatterChart>
      <c:valAx>
        <c:axId val="2734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7279"/>
        <c:crosses val="autoZero"/>
        <c:crossBetween val="midCat"/>
      </c:valAx>
      <c:valAx>
        <c:axId val="2734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18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985703446926686"/>
                  <c:y val="-0.14957700174358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W!$L$36:$L$66</c:f>
              <c:numCache>
                <c:formatCode>General</c:formatCode>
                <c:ptCount val="6"/>
                <c:pt idx="0">
                  <c:v>1.7057703560777002</c:v>
                </c:pt>
                <c:pt idx="1">
                  <c:v>0.81147565934683374</c:v>
                </c:pt>
                <c:pt idx="2">
                  <c:v>1.59752570251304</c:v>
                </c:pt>
                <c:pt idx="3">
                  <c:v>1.3873100364439315</c:v>
                </c:pt>
                <c:pt idx="4">
                  <c:v>1.6372526798688833</c:v>
                </c:pt>
                <c:pt idx="5">
                  <c:v>1.5700672239972968</c:v>
                </c:pt>
              </c:numCache>
            </c:numRef>
          </c:xVal>
          <c:yVal>
            <c:numRef>
              <c:f>W!$P$36:$P$66</c:f>
              <c:numCache>
                <c:formatCode>General</c:formatCode>
                <c:ptCount val="6"/>
                <c:pt idx="0">
                  <c:v>101.675614</c:v>
                </c:pt>
                <c:pt idx="1">
                  <c:v>34.966617999999997</c:v>
                </c:pt>
                <c:pt idx="2">
                  <c:v>97.379553000000001</c:v>
                </c:pt>
                <c:pt idx="3">
                  <c:v>29.080736000000002</c:v>
                </c:pt>
                <c:pt idx="4">
                  <c:v>63.616911000000002</c:v>
                </c:pt>
                <c:pt idx="5">
                  <c:v>84.116831000000005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1A3-A757-DCBCE156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63247"/>
        <c:axId val="1504261583"/>
      </c:scatterChart>
      <c:valAx>
        <c:axId val="15042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1583"/>
        <c:crosses val="autoZero"/>
        <c:crossBetween val="midCat"/>
      </c:valAx>
      <c:valAx>
        <c:axId val="15042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3, bfd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870952080215902"/>
                  <c:y val="1.3423691595430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W!$L$72:$L$108</c:f>
              <c:numCache>
                <c:formatCode>General</c:formatCode>
                <c:ptCount val="7"/>
                <c:pt idx="0">
                  <c:v>1.4683892737885578</c:v>
                </c:pt>
                <c:pt idx="1">
                  <c:v>1.4811226396022743</c:v>
                </c:pt>
                <c:pt idx="2">
                  <c:v>1.284728427961136</c:v>
                </c:pt>
                <c:pt idx="3">
                  <c:v>1.6087622934738497</c:v>
                </c:pt>
                <c:pt idx="4">
                  <c:v>1.603419618780678</c:v>
                </c:pt>
                <c:pt idx="5">
                  <c:v>1.1787915121776689</c:v>
                </c:pt>
                <c:pt idx="6">
                  <c:v>0.82919269243775262</c:v>
                </c:pt>
              </c:numCache>
            </c:numRef>
          </c:xVal>
          <c:yVal>
            <c:numRef>
              <c:f>W!$R$72:$R$108</c:f>
              <c:numCache>
                <c:formatCode>General</c:formatCode>
                <c:ptCount val="7"/>
                <c:pt idx="0">
                  <c:v>3.4623278630000001</c:v>
                </c:pt>
                <c:pt idx="1">
                  <c:v>3.0227713920000001</c:v>
                </c:pt>
                <c:pt idx="2">
                  <c:v>3.0227713920000001</c:v>
                </c:pt>
                <c:pt idx="3">
                  <c:v>2.856385731</c:v>
                </c:pt>
                <c:pt idx="4">
                  <c:v>2.8569343489999999</c:v>
                </c:pt>
                <c:pt idx="5">
                  <c:v>2.172225343</c:v>
                </c:pt>
                <c:pt idx="6">
                  <c:v>0.85314169200000001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5AA-AA06-E902B001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72207"/>
        <c:axId val="1816472623"/>
      </c:scatterChart>
      <c:valAx>
        <c:axId val="18164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72623"/>
        <c:crosses val="autoZero"/>
        <c:crossBetween val="midCat"/>
      </c:valAx>
      <c:valAx>
        <c:axId val="18164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4, W/d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158148229439225"/>
                  <c:y val="-0.2114246909460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W!$L$114:$L$156</c:f>
              <c:numCache>
                <c:formatCode>General</c:formatCode>
                <c:ptCount val="8"/>
                <c:pt idx="0">
                  <c:v>1.6652422129654851</c:v>
                </c:pt>
                <c:pt idx="1">
                  <c:v>0.89481226979212591</c:v>
                </c:pt>
                <c:pt idx="2">
                  <c:v>1.3583447135242377</c:v>
                </c:pt>
                <c:pt idx="3">
                  <c:v>1.4765092743954282</c:v>
                </c:pt>
                <c:pt idx="4">
                  <c:v>1.1640289515913156</c:v>
                </c:pt>
                <c:pt idx="5">
                  <c:v>1.3311970866312115</c:v>
                </c:pt>
                <c:pt idx="6">
                  <c:v>1.0896255696030037</c:v>
                </c:pt>
                <c:pt idx="7">
                  <c:v>1.5571928065604874</c:v>
                </c:pt>
              </c:numCache>
            </c:numRef>
          </c:xVal>
          <c:yVal>
            <c:numRef>
              <c:f>W!$U$114:$U$156</c:f>
              <c:numCache>
                <c:formatCode>General</c:formatCode>
                <c:ptCount val="8"/>
                <c:pt idx="0">
                  <c:v>99.746229529999994</c:v>
                </c:pt>
                <c:pt idx="1">
                  <c:v>20.69618577</c:v>
                </c:pt>
                <c:pt idx="2">
                  <c:v>62.085868599999998</c:v>
                </c:pt>
                <c:pt idx="3">
                  <c:v>36.951978189999998</c:v>
                </c:pt>
                <c:pt idx="4">
                  <c:v>26.27851227</c:v>
                </c:pt>
                <c:pt idx="5">
                  <c:v>16.560373469999998</c:v>
                </c:pt>
                <c:pt idx="6">
                  <c:v>40.449778049999999</c:v>
                </c:pt>
                <c:pt idx="7">
                  <c:v>77.740151819999994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5-488E-9E8E-A8B5C98A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90431"/>
        <c:axId val="2093986271"/>
      </c:scatterChart>
      <c:valAx>
        <c:axId val="20939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6271"/>
        <c:crosses val="autoZero"/>
        <c:crossBetween val="midCat"/>
      </c:valAx>
      <c:valAx>
        <c:axId val="2093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9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5, 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629421322334707E-2"/>
                  <c:y val="-8.079999999999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W!$L$162:$L$204</c:f>
              <c:numCache>
                <c:formatCode>General</c:formatCode>
                <c:ptCount val="8"/>
                <c:pt idx="0">
                  <c:v>1.2799219760917879</c:v>
                </c:pt>
                <c:pt idx="1">
                  <c:v>1.5095719793397657</c:v>
                </c:pt>
                <c:pt idx="2">
                  <c:v>1.1293424159997039</c:v>
                </c:pt>
                <c:pt idx="3">
                  <c:v>0.87805125073360013</c:v>
                </c:pt>
                <c:pt idx="4">
                  <c:v>1.2259950053790443</c:v>
                </c:pt>
                <c:pt idx="5">
                  <c:v>1.0357037602463282</c:v>
                </c:pt>
                <c:pt idx="6">
                  <c:v>1.3418843504486708</c:v>
                </c:pt>
                <c:pt idx="7">
                  <c:v>1.0557262568254329</c:v>
                </c:pt>
              </c:numCache>
            </c:numRef>
          </c:xVal>
          <c:yVal>
            <c:numRef>
              <c:f>W!$Z$162:$Z$204</c:f>
              <c:numCache>
                <c:formatCode>General</c:formatCode>
                <c:ptCount val="8"/>
                <c:pt idx="0">
                  <c:v>1.0243873000000001E-2</c:v>
                </c:pt>
                <c:pt idx="1">
                  <c:v>3.0231226999999999E-2</c:v>
                </c:pt>
                <c:pt idx="2">
                  <c:v>1.3226109E-2</c:v>
                </c:pt>
                <c:pt idx="3">
                  <c:v>3.6577150000000002E-3</c:v>
                </c:pt>
                <c:pt idx="4">
                  <c:v>1.1747859999999999E-3</c:v>
                </c:pt>
                <c:pt idx="5">
                  <c:v>1.224801E-3</c:v>
                </c:pt>
                <c:pt idx="6">
                  <c:v>3.8555719999999998E-3</c:v>
                </c:pt>
                <c:pt idx="7">
                  <c:v>4.0679039999999998E-3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2-4278-A60D-27A13EB1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51871"/>
        <c:axId val="273457279"/>
      </c:scatterChart>
      <c:valAx>
        <c:axId val="2734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7279"/>
        <c:crosses val="autoZero"/>
        <c:crossBetween val="midCat"/>
      </c:valAx>
      <c:valAx>
        <c:axId val="2734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Unconfined</c:v>
          </c:tx>
          <c:spPr>
            <a:ln w="1905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0437246604397212E-2"/>
                  <c:y val="-9.33782848404212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(W!$L$2:$L$66,W!$L$162:$L$204)</c:f>
              <c:numCache>
                <c:formatCode>General</c:formatCode>
                <c:ptCount val="20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  <c:pt idx="6">
                  <c:v>1.7057703560777002</c:v>
                </c:pt>
                <c:pt idx="7">
                  <c:v>0.81147565934683374</c:v>
                </c:pt>
                <c:pt idx="8">
                  <c:v>1.59752570251304</c:v>
                </c:pt>
                <c:pt idx="9">
                  <c:v>1.3873100364439315</c:v>
                </c:pt>
                <c:pt idx="10">
                  <c:v>1.6372526798688833</c:v>
                </c:pt>
                <c:pt idx="11">
                  <c:v>1.5700672239972968</c:v>
                </c:pt>
                <c:pt idx="12">
                  <c:v>1.2799219760917879</c:v>
                </c:pt>
                <c:pt idx="13">
                  <c:v>1.5095719793397657</c:v>
                </c:pt>
                <c:pt idx="14">
                  <c:v>1.1293424159997039</c:v>
                </c:pt>
                <c:pt idx="15">
                  <c:v>0.87805125073360013</c:v>
                </c:pt>
                <c:pt idx="16">
                  <c:v>1.2259950053790443</c:v>
                </c:pt>
                <c:pt idx="17">
                  <c:v>1.0357037602463282</c:v>
                </c:pt>
                <c:pt idx="18">
                  <c:v>1.3418843504486708</c:v>
                </c:pt>
                <c:pt idx="19">
                  <c:v>1.0557262568254329</c:v>
                </c:pt>
              </c:numCache>
            </c:numRef>
          </c:xVal>
          <c:yVal>
            <c:numRef>
              <c:f>(W!$P$2:$P$66,W!$P$162:$P$204)</c:f>
              <c:numCache>
                <c:formatCode>General</c:formatCode>
                <c:ptCount val="20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  <c:pt idx="6">
                  <c:v>101.675614</c:v>
                </c:pt>
                <c:pt idx="7">
                  <c:v>34.966617999999997</c:v>
                </c:pt>
                <c:pt idx="8">
                  <c:v>97.379553000000001</c:v>
                </c:pt>
                <c:pt idx="9">
                  <c:v>29.080736000000002</c:v>
                </c:pt>
                <c:pt idx="10">
                  <c:v>63.616911000000002</c:v>
                </c:pt>
                <c:pt idx="11">
                  <c:v>84.116831000000005</c:v>
                </c:pt>
                <c:pt idx="12">
                  <c:v>31.051983</c:v>
                </c:pt>
                <c:pt idx="13">
                  <c:v>26.199078</c:v>
                </c:pt>
                <c:pt idx="14">
                  <c:v>20.016981000000001</c:v>
                </c:pt>
                <c:pt idx="15">
                  <c:v>14.307903</c:v>
                </c:pt>
                <c:pt idx="16">
                  <c:v>26.132218000000002</c:v>
                </c:pt>
                <c:pt idx="17">
                  <c:v>51.719340000000003</c:v>
                </c:pt>
                <c:pt idx="18">
                  <c:v>38.558886000000001</c:v>
                </c:pt>
                <c:pt idx="19">
                  <c:v>29.427923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1-4F2D-981C-92964080EB81}"/>
            </c:ext>
          </c:extLst>
        </c:ser>
        <c:ser>
          <c:idx val="0"/>
          <c:order val="1"/>
          <c:tx>
            <c:v>Confined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7357105680549693"/>
                  <c:y val="0.162229662124330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W!$L$72:$L$156</c:f>
              <c:numCache>
                <c:formatCode>General</c:formatCode>
                <c:ptCount val="15"/>
                <c:pt idx="0">
                  <c:v>1.4683892737885578</c:v>
                </c:pt>
                <c:pt idx="1">
                  <c:v>1.4811226396022743</c:v>
                </c:pt>
                <c:pt idx="2">
                  <c:v>1.284728427961136</c:v>
                </c:pt>
                <c:pt idx="3">
                  <c:v>1.6087622934738497</c:v>
                </c:pt>
                <c:pt idx="4">
                  <c:v>1.603419618780678</c:v>
                </c:pt>
                <c:pt idx="5">
                  <c:v>1.1787915121776689</c:v>
                </c:pt>
                <c:pt idx="6">
                  <c:v>0.82919269243775262</c:v>
                </c:pt>
                <c:pt idx="7">
                  <c:v>1.6652422129654851</c:v>
                </c:pt>
                <c:pt idx="8">
                  <c:v>0.89481226979212591</c:v>
                </c:pt>
                <c:pt idx="9">
                  <c:v>1.3583447135242377</c:v>
                </c:pt>
                <c:pt idx="10">
                  <c:v>1.4765092743954282</c:v>
                </c:pt>
                <c:pt idx="11">
                  <c:v>1.1640289515913156</c:v>
                </c:pt>
                <c:pt idx="12">
                  <c:v>1.3311970866312115</c:v>
                </c:pt>
                <c:pt idx="13">
                  <c:v>1.0896255696030037</c:v>
                </c:pt>
                <c:pt idx="14">
                  <c:v>1.5571928065604874</c:v>
                </c:pt>
              </c:numCache>
            </c:numRef>
          </c:xVal>
          <c:yVal>
            <c:numRef>
              <c:f>W!$P$72:$P$156</c:f>
              <c:numCache>
                <c:formatCode>General</c:formatCode>
                <c:ptCount val="15"/>
                <c:pt idx="0">
                  <c:v>15.925345999999999</c:v>
                </c:pt>
                <c:pt idx="1">
                  <c:v>19.446058000000001</c:v>
                </c:pt>
                <c:pt idx="2">
                  <c:v>19.629372</c:v>
                </c:pt>
                <c:pt idx="3">
                  <c:v>24.449719999999999</c:v>
                </c:pt>
                <c:pt idx="4">
                  <c:v>22.079075</c:v>
                </c:pt>
                <c:pt idx="5">
                  <c:v>25.453412</c:v>
                </c:pt>
                <c:pt idx="6">
                  <c:v>8.8224239999999998</c:v>
                </c:pt>
                <c:pt idx="7">
                  <c:v>60.326327999999997</c:v>
                </c:pt>
                <c:pt idx="8">
                  <c:v>14.891204</c:v>
                </c:pt>
                <c:pt idx="9">
                  <c:v>25.592856999999999</c:v>
                </c:pt>
                <c:pt idx="10">
                  <c:v>32.136580000000002</c:v>
                </c:pt>
                <c:pt idx="11">
                  <c:v>15.520198000000001</c:v>
                </c:pt>
                <c:pt idx="12">
                  <c:v>15.296692</c:v>
                </c:pt>
                <c:pt idx="13">
                  <c:v>40.998472999999997</c:v>
                </c:pt>
                <c:pt idx="14">
                  <c:v>17.356777000000001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1-4F2D-981C-92964080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447"/>
        <c:axId val="43540623"/>
      </c:scatterChart>
      <c:valAx>
        <c:axId val="435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623"/>
        <c:crosses val="autoZero"/>
        <c:crossBetween val="midCat"/>
      </c:valAx>
      <c:valAx>
        <c:axId val="435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4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Except Channel type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579943132108489"/>
                  <c:y val="-4.6120953630796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W!$J$229:$J$257</c:f>
              <c:numCache>
                <c:formatCode>General</c:formatCode>
                <c:ptCount val="29"/>
                <c:pt idx="0">
                  <c:v>0.95933106134383772</c:v>
                </c:pt>
                <c:pt idx="1">
                  <c:v>0.95176308680053889</c:v>
                </c:pt>
                <c:pt idx="2">
                  <c:v>0.70764322568433113</c:v>
                </c:pt>
                <c:pt idx="3">
                  <c:v>1.0065905688976697</c:v>
                </c:pt>
                <c:pt idx="4">
                  <c:v>1.5259614563383754</c:v>
                </c:pt>
                <c:pt idx="5">
                  <c:v>1.0256576771765407</c:v>
                </c:pt>
                <c:pt idx="6">
                  <c:v>1.4683892737885578</c:v>
                </c:pt>
                <c:pt idx="7">
                  <c:v>1.4811226396022743</c:v>
                </c:pt>
                <c:pt idx="8">
                  <c:v>1.284728427961136</c:v>
                </c:pt>
                <c:pt idx="9">
                  <c:v>1.6087622934738497</c:v>
                </c:pt>
                <c:pt idx="10">
                  <c:v>1.603419618780678</c:v>
                </c:pt>
                <c:pt idx="11">
                  <c:v>1.1787915121776689</c:v>
                </c:pt>
                <c:pt idx="12">
                  <c:v>0.82919269243775262</c:v>
                </c:pt>
                <c:pt idx="13">
                  <c:v>1.6652422129654851</c:v>
                </c:pt>
                <c:pt idx="14">
                  <c:v>0.89481226979212591</c:v>
                </c:pt>
                <c:pt idx="15">
                  <c:v>1.3583447135242377</c:v>
                </c:pt>
                <c:pt idx="16">
                  <c:v>1.4765092743954282</c:v>
                </c:pt>
                <c:pt idx="17">
                  <c:v>1.1640289515913156</c:v>
                </c:pt>
                <c:pt idx="18">
                  <c:v>1.3311970866312115</c:v>
                </c:pt>
                <c:pt idx="19">
                  <c:v>1.0896255696030037</c:v>
                </c:pt>
                <c:pt idx="20">
                  <c:v>1.5571928065604874</c:v>
                </c:pt>
                <c:pt idx="21">
                  <c:v>1.2799219760917879</c:v>
                </c:pt>
                <c:pt idx="22">
                  <c:v>1.5095719793397657</c:v>
                </c:pt>
                <c:pt idx="23">
                  <c:v>1.1293424159997039</c:v>
                </c:pt>
                <c:pt idx="24">
                  <c:v>0.87805125073360013</c:v>
                </c:pt>
                <c:pt idx="25">
                  <c:v>1.2259950053790443</c:v>
                </c:pt>
                <c:pt idx="26">
                  <c:v>1.0357037602463282</c:v>
                </c:pt>
                <c:pt idx="27">
                  <c:v>1.3418843504486708</c:v>
                </c:pt>
                <c:pt idx="28">
                  <c:v>1.0557262568254329</c:v>
                </c:pt>
              </c:numCache>
            </c:numRef>
          </c:xVal>
          <c:yVal>
            <c:numRef>
              <c:f>W!$K$229:$K$257</c:f>
              <c:numCache>
                <c:formatCode>General</c:formatCode>
                <c:ptCount val="29"/>
                <c:pt idx="0">
                  <c:v>14.245298</c:v>
                </c:pt>
                <c:pt idx="1">
                  <c:v>12.295230999999999</c:v>
                </c:pt>
                <c:pt idx="2">
                  <c:v>17.204089</c:v>
                </c:pt>
                <c:pt idx="3">
                  <c:v>19.611688999999998</c:v>
                </c:pt>
                <c:pt idx="4">
                  <c:v>24.223856000000001</c:v>
                </c:pt>
                <c:pt idx="5">
                  <c:v>18.104343</c:v>
                </c:pt>
                <c:pt idx="6">
                  <c:v>15.925345999999999</c:v>
                </c:pt>
                <c:pt idx="7">
                  <c:v>19.446058000000001</c:v>
                </c:pt>
                <c:pt idx="8">
                  <c:v>19.629372</c:v>
                </c:pt>
                <c:pt idx="9">
                  <c:v>24.449719999999999</c:v>
                </c:pt>
                <c:pt idx="10">
                  <c:v>22.079075</c:v>
                </c:pt>
                <c:pt idx="11">
                  <c:v>25.453412</c:v>
                </c:pt>
                <c:pt idx="12">
                  <c:v>8.8224239999999998</c:v>
                </c:pt>
                <c:pt idx="13">
                  <c:v>60.326327999999997</c:v>
                </c:pt>
                <c:pt idx="14">
                  <c:v>14.891204</c:v>
                </c:pt>
                <c:pt idx="15">
                  <c:v>25.592856999999999</c:v>
                </c:pt>
                <c:pt idx="16">
                  <c:v>32.136580000000002</c:v>
                </c:pt>
                <c:pt idx="17">
                  <c:v>15.520198000000001</c:v>
                </c:pt>
                <c:pt idx="18">
                  <c:v>15.296692</c:v>
                </c:pt>
                <c:pt idx="19">
                  <c:v>40.998472999999997</c:v>
                </c:pt>
                <c:pt idx="20">
                  <c:v>17.356777000000001</c:v>
                </c:pt>
                <c:pt idx="21">
                  <c:v>31.051983</c:v>
                </c:pt>
                <c:pt idx="22">
                  <c:v>26.199078</c:v>
                </c:pt>
                <c:pt idx="23">
                  <c:v>20.016981000000001</c:v>
                </c:pt>
                <c:pt idx="24">
                  <c:v>14.307903</c:v>
                </c:pt>
                <c:pt idx="25">
                  <c:v>26.132218000000002</c:v>
                </c:pt>
                <c:pt idx="26">
                  <c:v>51.719340000000003</c:v>
                </c:pt>
                <c:pt idx="27">
                  <c:v>38.558886000000001</c:v>
                </c:pt>
                <c:pt idx="28">
                  <c:v>29.427923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C-433C-B29D-0F3F7B04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31552"/>
        <c:axId val="664317408"/>
      </c:scatterChart>
      <c:valAx>
        <c:axId val="6643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17408"/>
        <c:crosses val="autoZero"/>
        <c:crossBetween val="midCat"/>
      </c:valAx>
      <c:valAx>
        <c:axId val="6643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241477</xdr:colOff>
      <xdr:row>209</xdr:row>
      <xdr:rowOff>85628</xdr:rowOff>
    </xdr:from>
    <xdr:to>
      <xdr:col>12</xdr:col>
      <xdr:colOff>200025</xdr:colOff>
      <xdr:row>223</xdr:row>
      <xdr:rowOff>161827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E4AA-F465-1CD4-4D27-61644A170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204106</xdr:colOff>
      <xdr:row>1</xdr:row>
      <xdr:rowOff>68036</xdr:rowOff>
    </xdr:from>
    <xdr:to>
      <xdr:col>29</xdr:col>
      <xdr:colOff>299357</xdr:colOff>
      <xdr:row>53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83291-9AB1-78C8-EAF9-9EF382FA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19379</xdr:colOff>
      <xdr:row>210</xdr:row>
      <xdr:rowOff>133735</xdr:rowOff>
    </xdr:from>
    <xdr:to>
      <xdr:col>27</xdr:col>
      <xdr:colOff>202456</xdr:colOff>
      <xdr:row>225</xdr:row>
      <xdr:rowOff>65698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EEBBAE-ED5A-4B8B-B09D-54C6E0FAA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190501</xdr:colOff>
      <xdr:row>53</xdr:row>
      <xdr:rowOff>152400</xdr:rowOff>
    </xdr:from>
    <xdr:to>
      <xdr:col>29</xdr:col>
      <xdr:colOff>285750</xdr:colOff>
      <xdr:row>107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AA033F-2594-7CB6-CDE3-8EF4FDF4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149679</xdr:colOff>
      <xdr:row>113</xdr:row>
      <xdr:rowOff>95249</xdr:rowOff>
    </xdr:from>
    <xdr:to>
      <xdr:col>29</xdr:col>
      <xdr:colOff>421822</xdr:colOff>
      <xdr:row>167</xdr:row>
      <xdr:rowOff>187778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171BC-91D0-AA2E-CD4B-1AA2EC940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231320</xdr:colOff>
      <xdr:row>179</xdr:row>
      <xdr:rowOff>40821</xdr:rowOff>
    </xdr:from>
    <xdr:to>
      <xdr:col>29</xdr:col>
      <xdr:colOff>421820</xdr:colOff>
      <xdr:row>212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D9E66F-9E9E-BB58-CE1F-D3B3CD23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204107</xdr:colOff>
      <xdr:row>213</xdr:row>
      <xdr:rowOff>163286</xdr:rowOff>
    </xdr:from>
    <xdr:to>
      <xdr:col>29</xdr:col>
      <xdr:colOff>367392</xdr:colOff>
      <xdr:row>221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2791C2-9CB4-2D77-667E-B945687F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621075</xdr:colOff>
      <xdr:row>209</xdr:row>
      <xdr:rowOff>178156</xdr:rowOff>
    </xdr:from>
    <xdr:to>
      <xdr:col>19</xdr:col>
      <xdr:colOff>351269</xdr:colOff>
      <xdr:row>224</xdr:row>
      <xdr:rowOff>12150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04232-8BEB-DE76-19EC-D77AA2CA6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773546</xdr:colOff>
      <xdr:row>237</xdr:row>
      <xdr:rowOff>66770</xdr:rowOff>
    </xdr:from>
    <xdr:to>
      <xdr:col>19</xdr:col>
      <xdr:colOff>34637</xdr:colOff>
      <xdr:row>251</xdr:row>
      <xdr:rowOff>116031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840E3-B0EE-697A-DD53-B2FF0AED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211474</xdr:colOff>
      <xdr:row>229</xdr:row>
      <xdr:rowOff>47527</xdr:rowOff>
    </xdr:from>
    <xdr:to>
      <xdr:col>25</xdr:col>
      <xdr:colOff>165292</xdr:colOff>
      <xdr:row>243</xdr:row>
      <xdr:rowOff>96788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2C4E0-4512-E102-81BC-F001B426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233362</xdr:colOff>
      <xdr:row>244</xdr:row>
      <xdr:rowOff>4762</xdr:rowOff>
    </xdr:from>
    <xdr:to>
      <xdr:col>25</xdr:col>
      <xdr:colOff>176212</xdr:colOff>
      <xdr:row>258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36F7309-2B1E-C8D2-C1C8-71B13ED7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503465</xdr:colOff>
      <xdr:row>214</xdr:row>
      <xdr:rowOff>125187</xdr:rowOff>
    </xdr:from>
    <xdr:to>
      <xdr:col>7</xdr:col>
      <xdr:colOff>144236</xdr:colOff>
      <xdr:row>229</xdr:row>
      <xdr:rowOff>10887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EDE40-DC1B-E85E-4654-0F84F30E1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3</xdr:row>
      <xdr:rowOff>90487</xdr:rowOff>
    </xdr:from>
    <xdr:to>
      <xdr:col>9</xdr:col>
      <xdr:colOff>204786</xdr:colOff>
      <xdr:row>17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3E30F-D880-70F1-D96E-5CBCB0AA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57"/>
  <sheetViews>
    <sheetView tabSelected="1" zoomScale="70" zoomScaleNormal="70" workbookViewId="0">
      <selection activeCell="M2" sqref="M2:M204"/>
    </sheetView>
  </sheetViews>
  <sheetFormatPr defaultRowHeight="15" x14ac:dyDescent="0.25"/>
  <cols>
    <col min="1" max="1" width="3.28515625" customWidth="1"/>
    <col min="2" max="2" width="19.570312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4" width="13.42578125" customWidth="1"/>
    <col min="15" max="15" width="12.140625" bestFit="1" customWidth="1"/>
    <col min="16" max="16" width="13.42578125" customWidth="1"/>
    <col min="21" max="21" width="11.140625" customWidth="1"/>
    <col min="22" max="22" width="12.7109375" customWidth="1"/>
    <col min="23" max="23" width="11.7109375" customWidth="1"/>
    <col min="24" max="24" width="12" customWidth="1"/>
    <col min="25" max="25" width="12.7109375" customWidth="1"/>
  </cols>
  <sheetData>
    <row r="1" spans="1:27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P1" t="s">
        <v>288</v>
      </c>
      <c r="Q1" s="1" t="s">
        <v>268</v>
      </c>
      <c r="R1" s="1" t="s">
        <v>269</v>
      </c>
      <c r="S1" s="1" t="s">
        <v>277</v>
      </c>
      <c r="T1" s="1" t="s">
        <v>278</v>
      </c>
      <c r="U1" s="1" t="s">
        <v>270</v>
      </c>
      <c r="V1" s="1" t="s">
        <v>271</v>
      </c>
      <c r="W1" s="1" t="s">
        <v>272</v>
      </c>
      <c r="X1" s="1" t="s">
        <v>273</v>
      </c>
      <c r="Y1" s="1" t="s">
        <v>274</v>
      </c>
      <c r="Z1" s="1" t="s">
        <v>275</v>
      </c>
      <c r="AA1" s="1"/>
    </row>
    <row r="2" spans="1:27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L2">
        <f>-M2</f>
        <v>0.95933106134383772</v>
      </c>
      <c r="M2">
        <v>-0.95933106134383772</v>
      </c>
      <c r="N2">
        <v>-0.95933106134383772</v>
      </c>
      <c r="O2">
        <v>0.3</v>
      </c>
      <c r="P2">
        <v>14.245298</v>
      </c>
      <c r="Q2" s="1">
        <v>40.104321859999999</v>
      </c>
      <c r="R2" s="1">
        <v>2.9956590250000001</v>
      </c>
      <c r="S2" s="1">
        <v>0</v>
      </c>
      <c r="T2" s="1">
        <v>0</v>
      </c>
      <c r="U2" s="1">
        <v>13.739282599999999</v>
      </c>
      <c r="V2" s="1">
        <v>1143.25</v>
      </c>
      <c r="W2" s="1">
        <v>3750.8202099999999</v>
      </c>
      <c r="X2" s="1">
        <v>0.15450402099999999</v>
      </c>
      <c r="Y2" s="1">
        <v>0.29086393599999999</v>
      </c>
      <c r="Z2" s="1">
        <v>7.2739079999999999E-3</v>
      </c>
      <c r="AA2" s="1"/>
    </row>
    <row r="3" spans="1:27" hidden="1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M3">
        <v>-0.71325050814594049</v>
      </c>
      <c r="N3">
        <v>-0.71325050814594049</v>
      </c>
      <c r="O3">
        <v>0.3</v>
      </c>
      <c r="Q3" s="1">
        <v>40.104321859999999</v>
      </c>
      <c r="R3" s="1">
        <v>2.9956590250000001</v>
      </c>
      <c r="S3" s="1">
        <v>0</v>
      </c>
      <c r="T3" s="1">
        <v>0</v>
      </c>
      <c r="U3" s="1">
        <v>13.739282599999999</v>
      </c>
      <c r="V3" s="1">
        <v>1143.25</v>
      </c>
      <c r="W3" s="1">
        <v>3750.8202099999999</v>
      </c>
      <c r="X3" s="1">
        <v>0.15450402099999999</v>
      </c>
      <c r="Y3" s="1">
        <v>0.29086393599999999</v>
      </c>
      <c r="Z3" s="1">
        <v>7.2739079999999999E-3</v>
      </c>
      <c r="AA3" s="1"/>
    </row>
    <row r="4" spans="1:27" hidden="1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M4">
        <v>-1.7853496380264728</v>
      </c>
      <c r="N4">
        <v>-1.7853496380264728</v>
      </c>
      <c r="O4">
        <v>3</v>
      </c>
      <c r="Q4" s="1">
        <v>40.104321859999999</v>
      </c>
      <c r="R4" s="1">
        <v>2.9956590250000001</v>
      </c>
      <c r="S4" s="1">
        <v>0</v>
      </c>
      <c r="T4" s="1">
        <v>0</v>
      </c>
      <c r="U4" s="1">
        <v>13.739282599999999</v>
      </c>
      <c r="V4" s="1">
        <v>1143.25</v>
      </c>
      <c r="W4" s="1">
        <v>3750.8202099999999</v>
      </c>
      <c r="X4" s="1">
        <v>0.15450402099999999</v>
      </c>
      <c r="Y4" s="1">
        <v>0.29086393599999999</v>
      </c>
      <c r="Z4" s="1">
        <v>7.2739079999999999E-3</v>
      </c>
      <c r="AA4" s="1"/>
    </row>
    <row r="5" spans="1:27" hidden="1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M5">
        <v>-0.88360856235158103</v>
      </c>
      <c r="N5">
        <v>-0.88360856235158103</v>
      </c>
      <c r="O5">
        <v>3</v>
      </c>
      <c r="Q5" s="1">
        <v>40.104321859999999</v>
      </c>
      <c r="R5" s="1">
        <v>2.9956590250000001</v>
      </c>
      <c r="S5" s="1">
        <v>0</v>
      </c>
      <c r="T5" s="1">
        <v>0</v>
      </c>
      <c r="U5" s="1">
        <v>13.739282599999999</v>
      </c>
      <c r="V5" s="1">
        <v>1143.25</v>
      </c>
      <c r="W5" s="1">
        <v>3750.8202099999999</v>
      </c>
      <c r="X5" s="1">
        <v>0.15450402099999999</v>
      </c>
      <c r="Y5" s="1">
        <v>0.29086393599999999</v>
      </c>
      <c r="Z5" s="1">
        <v>7.2739079999999999E-3</v>
      </c>
      <c r="AA5" s="1">
        <f>N5/Q5</f>
        <v>-2.2032751618046711E-2</v>
      </c>
    </row>
    <row r="6" spans="1:27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L6">
        <f>-M6</f>
        <v>0.95176308680053889</v>
      </c>
      <c r="M6">
        <v>-0.95176308680053889</v>
      </c>
      <c r="N6">
        <v>-0.95176308680053889</v>
      </c>
      <c r="O6">
        <v>0.1</v>
      </c>
      <c r="P6">
        <v>12.295230999999999</v>
      </c>
      <c r="Q6" s="1">
        <v>31.81697449</v>
      </c>
      <c r="R6" s="1">
        <v>0.73578195800000001</v>
      </c>
      <c r="S6" s="1">
        <v>205.07092</v>
      </c>
      <c r="T6" s="1">
        <v>1.4054249999999999</v>
      </c>
      <c r="U6" s="1">
        <v>49.793871580000001</v>
      </c>
      <c r="V6" s="1">
        <v>1546.9230769999999</v>
      </c>
      <c r="W6" s="1">
        <v>5075.2069460000002</v>
      </c>
      <c r="X6" s="1">
        <v>0.46328096299999999</v>
      </c>
      <c r="Y6" s="1">
        <v>0.281565224</v>
      </c>
      <c r="Z6" s="1">
        <v>3.6056700000000001E-3</v>
      </c>
      <c r="AA6" s="1"/>
    </row>
    <row r="7" spans="1:27" hidden="1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M7">
        <v>-0.67058116486003705</v>
      </c>
      <c r="N7">
        <v>-0.67058116486003705</v>
      </c>
      <c r="O7">
        <v>0.1</v>
      </c>
      <c r="Q7" s="1">
        <v>31.81697449</v>
      </c>
      <c r="R7" s="1">
        <v>0.73578195800000001</v>
      </c>
      <c r="S7" s="1">
        <v>205.07092</v>
      </c>
      <c r="T7" s="1">
        <v>1.4054249999999999</v>
      </c>
      <c r="U7" s="1">
        <v>49.793871580000001</v>
      </c>
      <c r="V7" s="1">
        <v>1546.9230769999999</v>
      </c>
      <c r="W7" s="1">
        <v>5075.2069460000002</v>
      </c>
      <c r="X7" s="1">
        <v>0.46328096299999999</v>
      </c>
      <c r="Y7" s="1">
        <v>0.281565224</v>
      </c>
      <c r="Z7" s="1">
        <v>3.6056700000000001E-3</v>
      </c>
      <c r="AA7" s="1"/>
    </row>
    <row r="8" spans="1:27" hidden="1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M8">
        <v>-1.412651750471108</v>
      </c>
      <c r="N8">
        <v>-1.412651750471108</v>
      </c>
      <c r="O8">
        <v>0.9</v>
      </c>
      <c r="Q8" s="1">
        <v>31.81697449</v>
      </c>
      <c r="R8" s="1">
        <v>0.73578195800000001</v>
      </c>
      <c r="S8" s="1">
        <v>205.07092</v>
      </c>
      <c r="T8" s="1">
        <v>1.4054249999999999</v>
      </c>
      <c r="U8" s="1">
        <v>49.793871580000001</v>
      </c>
      <c r="V8" s="1">
        <v>1546.9230769999999</v>
      </c>
      <c r="W8" s="1">
        <v>5075.2069460000002</v>
      </c>
      <c r="X8" s="1">
        <v>0.46328096299999999</v>
      </c>
      <c r="Y8" s="1">
        <v>0.281565224</v>
      </c>
      <c r="Z8" s="1">
        <v>3.6056700000000001E-3</v>
      </c>
      <c r="AA8" s="1"/>
    </row>
    <row r="9" spans="1:27" hidden="1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M9">
        <v>-0.84639376540947286</v>
      </c>
      <c r="N9">
        <v>-0.84639376540947286</v>
      </c>
      <c r="O9">
        <v>0.9</v>
      </c>
      <c r="Q9">
        <v>31.81697449</v>
      </c>
      <c r="R9">
        <v>0.73578195800000001</v>
      </c>
      <c r="S9">
        <v>205.07092</v>
      </c>
      <c r="T9">
        <v>1.4054249999999999</v>
      </c>
      <c r="U9">
        <v>49.793871580000001</v>
      </c>
      <c r="V9">
        <v>1546.9230769999999</v>
      </c>
      <c r="W9" s="1">
        <v>5075.2069460000002</v>
      </c>
      <c r="X9" s="1">
        <v>0.46328096299999999</v>
      </c>
      <c r="Y9" s="1">
        <v>0.281565224</v>
      </c>
      <c r="Z9" s="1">
        <v>3.6056700000000001E-3</v>
      </c>
      <c r="AA9" s="1">
        <f>N9/Q9</f>
        <v>-2.6601956313460681E-2</v>
      </c>
    </row>
    <row r="10" spans="1:27" hidden="1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M10">
        <v>-2.2203282272443077</v>
      </c>
      <c r="N10">
        <v>-2.2203282272443077</v>
      </c>
      <c r="O10">
        <v>2.6</v>
      </c>
      <c r="Q10" s="1">
        <v>31.81697449</v>
      </c>
      <c r="R10" s="1">
        <v>0.73578195800000001</v>
      </c>
      <c r="S10" s="1">
        <v>205.07092</v>
      </c>
      <c r="T10" s="1">
        <v>1.4054249999999999</v>
      </c>
      <c r="U10" s="1">
        <v>49.793871580000001</v>
      </c>
      <c r="V10" s="1">
        <v>1546.9230769999999</v>
      </c>
      <c r="W10" s="1">
        <v>5075.2069460000002</v>
      </c>
      <c r="X10" s="1">
        <v>0.46328096299999999</v>
      </c>
      <c r="Y10" s="1">
        <v>0.281565224</v>
      </c>
      <c r="Z10" s="1">
        <v>3.6056700000000001E-3</v>
      </c>
      <c r="AA10" s="1"/>
    </row>
    <row r="11" spans="1:27" hidden="1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M11">
        <v>-1.6897284101805523</v>
      </c>
      <c r="N11">
        <v>-1.6897284101805523</v>
      </c>
      <c r="O11">
        <v>2.6</v>
      </c>
      <c r="Q11" s="1">
        <v>31.81697449</v>
      </c>
      <c r="R11" s="1">
        <v>0.73578195800000001</v>
      </c>
      <c r="S11" s="1">
        <v>205.07092</v>
      </c>
      <c r="T11" s="1">
        <v>1.4054249999999999</v>
      </c>
      <c r="U11" s="1">
        <v>49.793871580000001</v>
      </c>
      <c r="V11" s="1">
        <v>1546.9230769999999</v>
      </c>
      <c r="W11" s="1">
        <v>5075.2069460000002</v>
      </c>
      <c r="X11" s="1">
        <v>0.46328096299999999</v>
      </c>
      <c r="Y11" s="1">
        <v>0.281565224</v>
      </c>
      <c r="Z11" s="1">
        <v>3.6056700000000001E-3</v>
      </c>
      <c r="AA11" s="1"/>
    </row>
    <row r="12" spans="1:27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L12">
        <f>-M12</f>
        <v>0.70764322568433113</v>
      </c>
      <c r="M12">
        <v>-0.70764322568433113</v>
      </c>
      <c r="N12">
        <v>-0.70764322568433113</v>
      </c>
      <c r="O12">
        <v>0.2</v>
      </c>
      <c r="P12">
        <v>17.204089</v>
      </c>
      <c r="Q12" s="1">
        <v>123.01846279999999</v>
      </c>
      <c r="R12" s="1">
        <v>2.7143397290000002</v>
      </c>
      <c r="S12" s="1">
        <v>265.87048900000002</v>
      </c>
      <c r="T12" s="1">
        <v>2.3149259999999998</v>
      </c>
      <c r="U12" s="1">
        <v>49.842822380000001</v>
      </c>
      <c r="V12" s="1">
        <v>1631.8837209999999</v>
      </c>
      <c r="W12" s="1">
        <v>5353.949216</v>
      </c>
      <c r="X12" s="1">
        <v>0.284059169</v>
      </c>
      <c r="Y12" s="1">
        <v>0.33845099099999998</v>
      </c>
      <c r="Z12" s="1">
        <v>4.7000119999999999E-3</v>
      </c>
      <c r="AA12" s="1"/>
    </row>
    <row r="13" spans="1:27" hidden="1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M13">
        <v>-0.55002329999252519</v>
      </c>
      <c r="N13">
        <v>-0.55002329999252519</v>
      </c>
      <c r="O13">
        <v>0.2</v>
      </c>
      <c r="Q13" s="1">
        <v>123.01846279999999</v>
      </c>
      <c r="R13" s="1">
        <v>2.7143397290000002</v>
      </c>
      <c r="S13" s="1">
        <v>265.87048900000002</v>
      </c>
      <c r="T13" s="1">
        <v>2.3149259999999998</v>
      </c>
      <c r="U13" s="1">
        <v>49.842822380000001</v>
      </c>
      <c r="V13" s="1">
        <v>1631.8837209999999</v>
      </c>
      <c r="W13" s="1">
        <v>5353.949216</v>
      </c>
      <c r="X13" s="1">
        <v>0.284059169</v>
      </c>
      <c r="Y13" s="1">
        <v>0.33845099099999998</v>
      </c>
      <c r="Z13" s="1">
        <v>4.7000119999999999E-3</v>
      </c>
      <c r="AA13" s="1"/>
    </row>
    <row r="14" spans="1:27" hidden="1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M14">
        <v>-1.9458688872314129</v>
      </c>
      <c r="N14">
        <v>-1.9458688872314129</v>
      </c>
      <c r="O14">
        <v>2.2000000000000002</v>
      </c>
      <c r="Q14" s="1">
        <v>123.01846279999999</v>
      </c>
      <c r="R14" s="1">
        <v>2.7143397290000002</v>
      </c>
      <c r="S14" s="1">
        <v>265.87048900000002</v>
      </c>
      <c r="T14" s="1">
        <v>2.3149259999999998</v>
      </c>
      <c r="U14" s="1">
        <v>49.842822380000001</v>
      </c>
      <c r="V14" s="1">
        <v>1631.8837209999999</v>
      </c>
      <c r="W14" s="1">
        <v>5353.949216</v>
      </c>
      <c r="X14" s="1">
        <v>0.284059169</v>
      </c>
      <c r="Y14" s="1">
        <v>0.33845099099999998</v>
      </c>
      <c r="Z14" s="1">
        <v>4.7000119999999999E-3</v>
      </c>
      <c r="AA14" s="1"/>
    </row>
    <row r="15" spans="1:27" hidden="1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M15">
        <v>-1.4269482137123604</v>
      </c>
      <c r="N15">
        <v>-1.4269482137123604</v>
      </c>
      <c r="O15">
        <v>2.2000000000000002</v>
      </c>
      <c r="Q15">
        <v>123.01846279999999</v>
      </c>
      <c r="R15">
        <v>2.7143397290000002</v>
      </c>
      <c r="S15">
        <v>265.87048900000002</v>
      </c>
      <c r="T15">
        <v>2.3149259999999998</v>
      </c>
      <c r="U15">
        <v>49.842822380000001</v>
      </c>
      <c r="V15">
        <v>1631.8837209999999</v>
      </c>
      <c r="W15" s="1">
        <v>5353.949216</v>
      </c>
      <c r="X15" s="1">
        <v>0.284059169</v>
      </c>
      <c r="Y15" s="1">
        <v>0.33845099099999998</v>
      </c>
      <c r="Z15" s="1">
        <v>4.7000119999999999E-3</v>
      </c>
      <c r="AA15" s="1">
        <f>N15/Q15</f>
        <v>-1.1599463862853279E-2</v>
      </c>
    </row>
    <row r="16" spans="1:27" hidden="1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M16">
        <v>-2.0426755930900939</v>
      </c>
      <c r="N16">
        <v>-2.0426755930900939</v>
      </c>
      <c r="O16">
        <v>5.0999999999999996</v>
      </c>
      <c r="Q16" s="1">
        <v>123.01846279999999</v>
      </c>
      <c r="R16" s="1">
        <v>2.7143397290000002</v>
      </c>
      <c r="S16" s="1">
        <v>265.87048900000002</v>
      </c>
      <c r="T16" s="1">
        <v>2.3149259999999998</v>
      </c>
      <c r="U16" s="1">
        <v>49.842822380000001</v>
      </c>
      <c r="V16" s="1">
        <v>1631.8837209999999</v>
      </c>
      <c r="W16" s="1">
        <v>5353.949216</v>
      </c>
      <c r="X16" s="1">
        <v>0.284059169</v>
      </c>
      <c r="Y16" s="1">
        <v>0.33845099099999998</v>
      </c>
      <c r="Z16" s="1">
        <v>4.7000119999999999E-3</v>
      </c>
      <c r="AA16" s="1"/>
    </row>
    <row r="17" spans="1:27" hidden="1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M17">
        <v>-1.8365003110973097</v>
      </c>
      <c r="N17">
        <v>-1.8365003110973097</v>
      </c>
      <c r="O17">
        <v>5.0999999999999996</v>
      </c>
      <c r="Q17" s="1">
        <v>123.01846279999999</v>
      </c>
      <c r="R17" s="1">
        <v>2.7143397290000002</v>
      </c>
      <c r="S17" s="1">
        <v>265.87048900000002</v>
      </c>
      <c r="T17" s="1">
        <v>2.3149259999999998</v>
      </c>
      <c r="U17" s="1">
        <v>49.842822380000001</v>
      </c>
      <c r="V17" s="1">
        <v>1631.8837209999999</v>
      </c>
      <c r="W17" s="1">
        <v>5353.949216</v>
      </c>
      <c r="X17" s="1">
        <v>0.284059169</v>
      </c>
      <c r="Y17" s="1">
        <v>0.33845099099999998</v>
      </c>
      <c r="Z17" s="1">
        <v>4.7000119999999999E-3</v>
      </c>
      <c r="AA17" s="1"/>
    </row>
    <row r="18" spans="1:27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L18">
        <f>-M18</f>
        <v>1.0065905688976697</v>
      </c>
      <c r="M18">
        <v>-1.0065905688976697</v>
      </c>
      <c r="N18">
        <v>-1.0065905688976697</v>
      </c>
      <c r="O18">
        <v>0.6</v>
      </c>
      <c r="P18">
        <v>19.611688999999998</v>
      </c>
      <c r="Q18" s="1">
        <v>65.347754469999998</v>
      </c>
      <c r="R18" s="1">
        <v>3.0205576010000001</v>
      </c>
      <c r="S18" s="1">
        <v>1367.1122029999999</v>
      </c>
      <c r="T18" s="1">
        <v>6.8476569999999999</v>
      </c>
      <c r="U18" s="1">
        <v>27.453302390000001</v>
      </c>
      <c r="V18" s="1">
        <v>1968.6</v>
      </c>
      <c r="W18" s="1">
        <v>6458.6614170000003</v>
      </c>
      <c r="X18" s="1">
        <v>0.22709815799999999</v>
      </c>
      <c r="Y18" s="1">
        <v>0.382382153</v>
      </c>
      <c r="Z18" s="1">
        <v>4.3059889999999997E-3</v>
      </c>
      <c r="AA18" s="1"/>
    </row>
    <row r="19" spans="1:27" hidden="1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M19">
        <v>-0.6495071480597433</v>
      </c>
      <c r="N19">
        <v>-0.6495071480597433</v>
      </c>
      <c r="O19">
        <v>0.6</v>
      </c>
      <c r="Q19" s="1">
        <v>65.347754469999998</v>
      </c>
      <c r="R19" s="1">
        <v>3.0205576010000001</v>
      </c>
      <c r="S19" s="1">
        <v>1367.1122029999999</v>
      </c>
      <c r="T19" s="1">
        <v>6.8476569999999999</v>
      </c>
      <c r="U19" s="1">
        <v>27.453302390000001</v>
      </c>
      <c r="V19" s="1">
        <v>1968.6</v>
      </c>
      <c r="W19" s="1">
        <v>6458.6614170000003</v>
      </c>
      <c r="X19" s="1">
        <v>0.22709815799999999</v>
      </c>
      <c r="Y19" s="1">
        <v>0.382382153</v>
      </c>
      <c r="Z19" s="1">
        <v>4.3059889999999997E-3</v>
      </c>
      <c r="AA19" s="1"/>
    </row>
    <row r="20" spans="1:27" hidden="1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M20">
        <v>-1.5854197302878186</v>
      </c>
      <c r="N20">
        <v>-1.5854197302878186</v>
      </c>
      <c r="O20">
        <v>3.1</v>
      </c>
      <c r="Q20" s="1">
        <v>65.347754469999998</v>
      </c>
      <c r="R20" s="1">
        <v>3.0205576010000001</v>
      </c>
      <c r="S20" s="1">
        <v>1367.1122029999999</v>
      </c>
      <c r="T20" s="1">
        <v>6.8476569999999999</v>
      </c>
      <c r="U20" s="1">
        <v>27.453302390000001</v>
      </c>
      <c r="V20" s="1">
        <v>1968.6</v>
      </c>
      <c r="W20" s="1">
        <v>6458.6614170000003</v>
      </c>
      <c r="X20" s="1">
        <v>0.22709815799999999</v>
      </c>
      <c r="Y20" s="1">
        <v>0.382382153</v>
      </c>
      <c r="Z20" s="1">
        <v>4.3059889999999997E-3</v>
      </c>
      <c r="AA20" s="1"/>
    </row>
    <row r="21" spans="1:27" hidden="1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M21">
        <v>-0.97980194754946826</v>
      </c>
      <c r="N21">
        <v>-0.97980194754946826</v>
      </c>
      <c r="O21">
        <v>3.1</v>
      </c>
      <c r="Q21">
        <v>65.347754469999998</v>
      </c>
      <c r="R21">
        <v>3.0205576010000001</v>
      </c>
      <c r="S21">
        <v>1367.1122029999999</v>
      </c>
      <c r="T21">
        <v>6.8476569999999999</v>
      </c>
      <c r="U21">
        <v>27.453302390000001</v>
      </c>
      <c r="V21">
        <v>1968.6</v>
      </c>
      <c r="W21" s="1">
        <v>6458.6614170000003</v>
      </c>
      <c r="X21" s="1">
        <v>0.22709815799999999</v>
      </c>
      <c r="Y21" s="1">
        <v>0.382382153</v>
      </c>
      <c r="Z21" s="1">
        <v>4.3059889999999997E-3</v>
      </c>
      <c r="AA21" s="1">
        <f>N21/Q21</f>
        <v>-1.4993659009343283E-2</v>
      </c>
    </row>
    <row r="22" spans="1:27" hidden="1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M22">
        <v>-2.015179737808277</v>
      </c>
      <c r="N22">
        <v>-2.015179737808277</v>
      </c>
      <c r="O22">
        <v>12</v>
      </c>
      <c r="Q22" s="1">
        <v>65.347754469999998</v>
      </c>
      <c r="R22" s="1">
        <v>3.0205576010000001</v>
      </c>
      <c r="S22" s="1">
        <v>1367.1122029999999</v>
      </c>
      <c r="T22" s="1">
        <v>6.8476569999999999</v>
      </c>
      <c r="U22" s="1">
        <v>27.453302390000001</v>
      </c>
      <c r="V22" s="1">
        <v>1968.6</v>
      </c>
      <c r="W22" s="1">
        <v>6458.6614170000003</v>
      </c>
      <c r="X22" s="1">
        <v>0.22709815799999999</v>
      </c>
      <c r="Y22" s="1">
        <v>0.382382153</v>
      </c>
      <c r="Z22" s="1">
        <v>4.3059889999999997E-3</v>
      </c>
      <c r="AA22" s="1"/>
    </row>
    <row r="23" spans="1:27" hidden="1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M23" s="2">
        <v>-2.2486100279582684</v>
      </c>
      <c r="N23" s="2">
        <v>-2.2486100279582684</v>
      </c>
      <c r="O23">
        <v>12</v>
      </c>
      <c r="Q23" s="1">
        <v>65.347754469999998</v>
      </c>
      <c r="R23" s="1">
        <v>3.0205576010000001</v>
      </c>
      <c r="S23" s="1">
        <v>1367.1122029999999</v>
      </c>
      <c r="T23" s="1">
        <v>6.8476569999999999</v>
      </c>
      <c r="U23" s="1">
        <v>27.453302390000001</v>
      </c>
      <c r="V23" s="1">
        <v>1968.6</v>
      </c>
      <c r="W23" s="1">
        <v>6458.6614170000003</v>
      </c>
      <c r="X23" s="1">
        <v>0.22709815799999999</v>
      </c>
      <c r="Y23" s="1">
        <v>0.382382153</v>
      </c>
      <c r="Z23" s="1">
        <v>4.3059889999999997E-3</v>
      </c>
      <c r="AA23" s="1"/>
    </row>
    <row r="24" spans="1:27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L24">
        <f>-M24</f>
        <v>1.5259614563383754</v>
      </c>
      <c r="M24" s="3">
        <v>-1.5259614563383754</v>
      </c>
      <c r="N24">
        <v>-1.5259614563383754</v>
      </c>
      <c r="O24">
        <v>0.2</v>
      </c>
      <c r="P24" s="3">
        <v>24.223856000000001</v>
      </c>
      <c r="Q24" s="12">
        <v>52.050946549999999</v>
      </c>
      <c r="R24" s="1">
        <v>0.62112721900000001</v>
      </c>
      <c r="S24" s="1">
        <v>100.76277</v>
      </c>
      <c r="T24" s="1">
        <v>0.75166299999999997</v>
      </c>
      <c r="U24" s="1">
        <v>118.2486091</v>
      </c>
      <c r="V24" s="1">
        <v>576.5</v>
      </c>
      <c r="W24" s="1">
        <v>1891.4041990000001</v>
      </c>
      <c r="X24" s="1">
        <v>0.38596042800000002</v>
      </c>
      <c r="Y24" s="1">
        <v>0.74279721200000004</v>
      </c>
      <c r="Z24" s="1">
        <v>3.541673E-3</v>
      </c>
      <c r="AA24" s="1"/>
    </row>
    <row r="25" spans="1:27" hidden="1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M25">
        <v>-0.566516212060721</v>
      </c>
      <c r="N25">
        <v>-0.566516212060721</v>
      </c>
      <c r="O25">
        <v>0.2</v>
      </c>
      <c r="Q25" s="1">
        <v>52.050946549999999</v>
      </c>
      <c r="R25" s="1">
        <v>0.62112721900000001</v>
      </c>
      <c r="S25" s="1">
        <v>100.76277</v>
      </c>
      <c r="T25" s="1">
        <v>0.75166299999999997</v>
      </c>
      <c r="U25" s="1">
        <v>118.2486091</v>
      </c>
      <c r="V25" s="1">
        <v>576.5</v>
      </c>
      <c r="W25" s="1">
        <v>1891.4041990000001</v>
      </c>
      <c r="X25" s="1">
        <v>0.38596042800000002</v>
      </c>
      <c r="Y25" s="1">
        <v>0.74279721200000004</v>
      </c>
      <c r="Z25" s="1">
        <v>3.541673E-3</v>
      </c>
      <c r="AA25" s="1"/>
    </row>
    <row r="26" spans="1:27" hidden="1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M26">
        <v>-2.1170463122593413</v>
      </c>
      <c r="N26">
        <v>-2.1170463122593413</v>
      </c>
      <c r="O26">
        <v>0.7</v>
      </c>
      <c r="Q26" s="1">
        <v>52.050946549999999</v>
      </c>
      <c r="R26" s="1">
        <v>0.62112721900000001</v>
      </c>
      <c r="S26" s="1">
        <v>100.76277</v>
      </c>
      <c r="T26" s="1">
        <v>0.75166299999999997</v>
      </c>
      <c r="U26" s="1">
        <v>118.2486091</v>
      </c>
      <c r="V26" s="1">
        <v>576.5</v>
      </c>
      <c r="W26" s="1">
        <v>1891.4041990000001</v>
      </c>
      <c r="X26" s="1">
        <v>0.38596042800000002</v>
      </c>
      <c r="Y26" s="1">
        <v>0.74279721200000004</v>
      </c>
      <c r="Z26" s="1">
        <v>3.541673E-3</v>
      </c>
      <c r="AA26" s="1"/>
    </row>
    <row r="27" spans="1:27" hidden="1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M27">
        <v>-1.0911926670077861</v>
      </c>
      <c r="N27">
        <v>-1.0911926670077861</v>
      </c>
      <c r="O27">
        <v>0.7</v>
      </c>
      <c r="Q27">
        <v>52.050946549999999</v>
      </c>
      <c r="R27">
        <v>0.62112721900000001</v>
      </c>
      <c r="S27">
        <v>100.76277</v>
      </c>
      <c r="T27">
        <v>0.75166299999999997</v>
      </c>
      <c r="U27">
        <v>118.2486091</v>
      </c>
      <c r="V27">
        <v>576.5</v>
      </c>
      <c r="W27" s="1">
        <v>1891.4041990000001</v>
      </c>
      <c r="X27" s="1">
        <v>0.38596042800000002</v>
      </c>
      <c r="Y27" s="1">
        <v>0.74279721200000004</v>
      </c>
      <c r="Z27" s="1">
        <v>3.541673E-3</v>
      </c>
      <c r="AA27" s="1">
        <f>N27/Q27</f>
        <v>-2.0963935131507922E-2</v>
      </c>
    </row>
    <row r="28" spans="1:27" hidden="1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M28">
        <v>-2.1802983042655604</v>
      </c>
      <c r="N28">
        <v>-2.1802983042655604</v>
      </c>
      <c r="O28">
        <v>2.6</v>
      </c>
      <c r="Q28" s="1">
        <v>52.050946549999999</v>
      </c>
      <c r="R28" s="1">
        <v>0.62112721900000001</v>
      </c>
      <c r="S28" s="1">
        <v>100.76277</v>
      </c>
      <c r="T28" s="1">
        <v>0.75166299999999997</v>
      </c>
      <c r="U28" s="1">
        <v>118.2486091</v>
      </c>
      <c r="V28" s="1">
        <v>576.5</v>
      </c>
      <c r="W28" s="1">
        <v>1891.4041990000001</v>
      </c>
      <c r="X28" s="1">
        <v>0.38596042800000002</v>
      </c>
      <c r="Y28" s="1">
        <v>0.74279721200000004</v>
      </c>
      <c r="Z28" s="1">
        <v>3.541673E-3</v>
      </c>
      <c r="AA28" s="1"/>
    </row>
    <row r="29" spans="1:27" hidden="1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M29" s="3">
        <v>-1.1571473846342397</v>
      </c>
      <c r="N29" s="3">
        <v>-1.1571473846342397</v>
      </c>
      <c r="O29">
        <v>2.6</v>
      </c>
      <c r="Q29" s="1">
        <v>52.050946549999999</v>
      </c>
      <c r="R29" s="1">
        <v>0.62112721900000001</v>
      </c>
      <c r="S29" s="1">
        <v>100.76277</v>
      </c>
      <c r="T29" s="1">
        <v>0.75166299999999997</v>
      </c>
      <c r="U29" s="1">
        <v>118.2486091</v>
      </c>
      <c r="V29" s="1">
        <v>576.5</v>
      </c>
      <c r="W29" s="1">
        <v>1891.4041990000001</v>
      </c>
      <c r="X29" s="1">
        <v>0.38596042800000002</v>
      </c>
      <c r="Y29" s="1">
        <v>0.74279721200000004</v>
      </c>
      <c r="Z29" s="1">
        <v>3.541673E-3</v>
      </c>
      <c r="AA29" s="1"/>
    </row>
    <row r="30" spans="1:27" x14ac:dyDescent="0.25">
      <c r="A30" s="4">
        <v>1</v>
      </c>
      <c r="B30" s="4" t="s">
        <v>7</v>
      </c>
      <c r="C30" s="4" t="s">
        <v>38</v>
      </c>
      <c r="D30" s="4" t="s">
        <v>43</v>
      </c>
      <c r="E30" s="4" t="s">
        <v>49</v>
      </c>
      <c r="F30" s="4" t="s">
        <v>82</v>
      </c>
      <c r="G30" s="4">
        <v>1</v>
      </c>
      <c r="H30" s="4">
        <v>-2.8849999999999998</v>
      </c>
      <c r="I30" s="4">
        <v>-2.7090000000000001</v>
      </c>
      <c r="J30" s="4">
        <v>21.909021980046031</v>
      </c>
      <c r="K30" s="4">
        <v>-6.4274007816181067</v>
      </c>
      <c r="L30">
        <f>-M30</f>
        <v>1.0256576771765407</v>
      </c>
      <c r="M30" s="4">
        <v>-1.0256576771765407</v>
      </c>
      <c r="N30" s="4">
        <v>-1.0256576771765407</v>
      </c>
      <c r="O30" s="4">
        <v>0.1</v>
      </c>
      <c r="P30" s="4">
        <v>18.104343</v>
      </c>
      <c r="Q30" s="5">
        <v>45.597653829999999</v>
      </c>
      <c r="R30" s="5">
        <v>0.89862721099999998</v>
      </c>
      <c r="S30" s="5">
        <v>66.704897000000003</v>
      </c>
      <c r="T30" s="5">
        <v>0.78284500000000001</v>
      </c>
      <c r="U30" s="5">
        <v>43.848798739999999</v>
      </c>
      <c r="V30" s="5">
        <v>821.66666669999995</v>
      </c>
      <c r="W30" s="5">
        <v>2695.756781</v>
      </c>
      <c r="X30" s="5">
        <v>0.39103745899999998</v>
      </c>
      <c r="Y30" s="5">
        <v>0.33512360099999999</v>
      </c>
      <c r="Z30" s="5">
        <v>5.940748E-3</v>
      </c>
      <c r="AA30" s="1"/>
    </row>
    <row r="31" spans="1:27" hidden="1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M31">
        <v>-0.67537544936358485</v>
      </c>
      <c r="N31">
        <v>-0.67537544936358485</v>
      </c>
      <c r="O31">
        <v>0.1</v>
      </c>
      <c r="Q31" s="1">
        <v>45.597653829999999</v>
      </c>
      <c r="R31" s="1">
        <v>0.89862721099999998</v>
      </c>
      <c r="S31" s="1">
        <v>66.704897000000003</v>
      </c>
      <c r="T31" s="1">
        <v>0.78284500000000001</v>
      </c>
      <c r="U31" s="1">
        <v>43.848798739999999</v>
      </c>
      <c r="V31" s="1">
        <v>821.66666669999995</v>
      </c>
      <c r="W31" s="1">
        <v>2695.756781</v>
      </c>
      <c r="X31" s="1">
        <v>0.39103745899999998</v>
      </c>
      <c r="Y31" s="1">
        <v>0.33512360099999999</v>
      </c>
      <c r="Z31" s="1">
        <v>5.940748E-3</v>
      </c>
      <c r="AA31" s="1"/>
    </row>
    <row r="32" spans="1:27" hidden="1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M32">
        <v>-1.0123575467677006</v>
      </c>
      <c r="N32">
        <v>-1.0123575467677006</v>
      </c>
      <c r="O32">
        <v>1</v>
      </c>
      <c r="Q32" s="1">
        <v>45.597653829999999</v>
      </c>
      <c r="R32" s="1">
        <v>0.89862721099999998</v>
      </c>
      <c r="S32" s="1">
        <v>66.704897000000003</v>
      </c>
      <c r="T32" s="1">
        <v>0.78284500000000001</v>
      </c>
      <c r="U32" s="1">
        <v>43.848798739999999</v>
      </c>
      <c r="V32" s="1">
        <v>821.66666669999995</v>
      </c>
      <c r="W32" s="1">
        <v>2695.756781</v>
      </c>
      <c r="X32" s="1">
        <v>0.39103745899999998</v>
      </c>
      <c r="Y32" s="1">
        <v>0.33512360099999999</v>
      </c>
      <c r="Z32" s="1">
        <v>5.940748E-3</v>
      </c>
      <c r="AA32" s="1"/>
    </row>
    <row r="33" spans="1:27" hidden="1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M33">
        <v>-0.95077363543361559</v>
      </c>
      <c r="N33">
        <v>-0.95077363543361559</v>
      </c>
      <c r="O33">
        <v>1</v>
      </c>
      <c r="Q33">
        <v>45.597653829999999</v>
      </c>
      <c r="R33">
        <v>0.89862721099999998</v>
      </c>
      <c r="S33">
        <v>66.704897000000003</v>
      </c>
      <c r="T33">
        <v>0.78284500000000001</v>
      </c>
      <c r="U33">
        <v>43.848798739999999</v>
      </c>
      <c r="V33">
        <v>821.66666669999995</v>
      </c>
      <c r="W33" s="1">
        <v>2695.756781</v>
      </c>
      <c r="X33" s="1">
        <v>0.39103745899999998</v>
      </c>
      <c r="Y33" s="1">
        <v>0.33512360099999999</v>
      </c>
      <c r="Z33" s="1">
        <v>5.940748E-3</v>
      </c>
      <c r="AA33" s="1">
        <f>N33/Q33</f>
        <v>-2.0851371848611966E-2</v>
      </c>
    </row>
    <row r="34" spans="1:27" hidden="1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M34">
        <v>-1.7717806433361121</v>
      </c>
      <c r="N34">
        <v>-1.7717806433361121</v>
      </c>
      <c r="O34">
        <v>3.1</v>
      </c>
      <c r="Q34" s="1">
        <v>45.597653829999999</v>
      </c>
      <c r="R34" s="1">
        <v>0.89862721099999998</v>
      </c>
      <c r="S34" s="1">
        <v>66.704897000000003</v>
      </c>
      <c r="T34" s="1">
        <v>0.78284500000000001</v>
      </c>
      <c r="U34" s="1">
        <v>43.848798739999999</v>
      </c>
      <c r="V34" s="1">
        <v>821.66666669999995</v>
      </c>
      <c r="W34" s="1">
        <v>2695.756781</v>
      </c>
      <c r="X34" s="1">
        <v>0.39103745899999998</v>
      </c>
      <c r="Y34" s="1">
        <v>0.33512360099999999</v>
      </c>
      <c r="Z34" s="1">
        <v>5.940748E-3</v>
      </c>
      <c r="AA34" s="1"/>
    </row>
    <row r="35" spans="1:27" hidden="1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M35" s="3">
        <v>-1.0723297083002685</v>
      </c>
      <c r="N35" s="3">
        <v>-1.0723297083002685</v>
      </c>
      <c r="O35">
        <v>3.1</v>
      </c>
      <c r="Q35" s="1">
        <v>45.597653829999999</v>
      </c>
      <c r="R35" s="1">
        <v>0.89862721099999998</v>
      </c>
      <c r="S35" s="1">
        <v>66.704897000000003</v>
      </c>
      <c r="T35" s="1">
        <v>0.78284500000000001</v>
      </c>
      <c r="U35" s="1">
        <v>43.848798739999999</v>
      </c>
      <c r="V35" s="1">
        <v>821.66666669999995</v>
      </c>
      <c r="W35" s="1">
        <v>2695.756781</v>
      </c>
      <c r="X35" s="1">
        <v>0.39103745899999998</v>
      </c>
      <c r="Y35" s="1">
        <v>0.33512360099999999</v>
      </c>
      <c r="Z35" s="1">
        <v>5.940748E-3</v>
      </c>
      <c r="AA35" s="1"/>
    </row>
    <row r="36" spans="1:27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L36">
        <f>-M36</f>
        <v>1.7057703560777002</v>
      </c>
      <c r="M36">
        <v>-1.7057703560777002</v>
      </c>
      <c r="N36">
        <v>-1.7057703560777002</v>
      </c>
      <c r="O36">
        <v>0.7</v>
      </c>
      <c r="P36">
        <v>101.675614</v>
      </c>
      <c r="Q36" s="1">
        <v>800.61161040000002</v>
      </c>
      <c r="R36" s="1">
        <v>2.4527342280000002</v>
      </c>
      <c r="S36" s="1">
        <v>1450.5875269999999</v>
      </c>
      <c r="T36" s="1">
        <v>2.5397609999999999</v>
      </c>
      <c r="U36" s="1">
        <v>335.4603295</v>
      </c>
      <c r="V36" s="1">
        <v>758</v>
      </c>
      <c r="W36" s="1">
        <v>2486.87664</v>
      </c>
      <c r="X36" s="1">
        <v>0.17772718900000001</v>
      </c>
      <c r="Y36" s="1">
        <v>0.25191682100000001</v>
      </c>
      <c r="Z36" s="1">
        <v>3.7127010000000001E-3</v>
      </c>
      <c r="AA36" s="1"/>
    </row>
    <row r="37" spans="1:27" hidden="1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M37">
        <v>-1.5221595600133839</v>
      </c>
      <c r="N37">
        <v>-1.5221595600133839</v>
      </c>
      <c r="O37">
        <v>0.7</v>
      </c>
      <c r="Q37" s="1">
        <v>800.61161040000002</v>
      </c>
      <c r="R37" s="1">
        <v>2.4527342280000002</v>
      </c>
      <c r="S37" s="1">
        <v>1450.5875269999999</v>
      </c>
      <c r="T37" s="1">
        <v>2.5397609999999999</v>
      </c>
      <c r="U37" s="1">
        <v>335.4603295</v>
      </c>
      <c r="V37" s="1">
        <v>758</v>
      </c>
      <c r="W37" s="1">
        <v>2486.87664</v>
      </c>
      <c r="X37" s="1">
        <v>0.17772718900000001</v>
      </c>
      <c r="Y37" s="1">
        <v>0.25191682100000001</v>
      </c>
      <c r="Z37" s="1">
        <v>3.7127010000000001E-3</v>
      </c>
      <c r="AA37" s="1"/>
    </row>
    <row r="38" spans="1:27" hidden="1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M38">
        <v>-2.0830331329094256</v>
      </c>
      <c r="N38">
        <v>-2.0830331329094256</v>
      </c>
      <c r="O38">
        <v>2.7</v>
      </c>
      <c r="Q38" s="1">
        <v>800.61161040000002</v>
      </c>
      <c r="R38" s="1">
        <v>2.4527342280000002</v>
      </c>
      <c r="S38" s="1">
        <v>1450.5875269999999</v>
      </c>
      <c r="T38" s="1">
        <v>2.5397609999999999</v>
      </c>
      <c r="U38" s="1">
        <v>335.4603295</v>
      </c>
      <c r="V38" s="1">
        <v>758</v>
      </c>
      <c r="W38" s="1">
        <v>2486.87664</v>
      </c>
      <c r="X38" s="1">
        <v>0.17772718900000001</v>
      </c>
      <c r="Y38" s="1">
        <v>0.25191682100000001</v>
      </c>
      <c r="Z38" s="1">
        <v>3.7127010000000001E-3</v>
      </c>
      <c r="AA38" s="1"/>
    </row>
    <row r="39" spans="1:27" hidden="1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M39">
        <v>-1.8219000216550343</v>
      </c>
      <c r="N39">
        <v>-1.8219000216550343</v>
      </c>
      <c r="O39">
        <v>2.7</v>
      </c>
      <c r="Q39">
        <v>800.61161040000002</v>
      </c>
      <c r="R39">
        <v>2.4527342280000002</v>
      </c>
      <c r="S39">
        <v>1450.5875269999999</v>
      </c>
      <c r="T39">
        <v>2.5397609999999999</v>
      </c>
      <c r="U39">
        <v>335.4603295</v>
      </c>
      <c r="V39">
        <v>758</v>
      </c>
      <c r="W39" s="1">
        <v>2486.87664</v>
      </c>
      <c r="X39" s="1">
        <v>0.17772718900000001</v>
      </c>
      <c r="Y39" s="1">
        <v>0.25191682100000001</v>
      </c>
      <c r="Z39" s="1">
        <v>3.7127010000000001E-3</v>
      </c>
      <c r="AA39" s="1">
        <f>N39/Q39</f>
        <v>-2.2756352743183179E-3</v>
      </c>
    </row>
    <row r="40" spans="1:27" hidden="1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M40">
        <v>-2.1396785344881519</v>
      </c>
      <c r="N40">
        <v>-2.1396785344881519</v>
      </c>
      <c r="O40">
        <v>5</v>
      </c>
      <c r="Q40" s="1">
        <v>800.61161040000002</v>
      </c>
      <c r="R40" s="1">
        <v>2.4527342280000002</v>
      </c>
      <c r="S40" s="1">
        <v>1450.5875269999999</v>
      </c>
      <c r="T40" s="1">
        <v>2.5397609999999999</v>
      </c>
      <c r="U40" s="1">
        <v>335.4603295</v>
      </c>
      <c r="V40" s="1">
        <v>758</v>
      </c>
      <c r="W40" s="1">
        <v>2486.87664</v>
      </c>
      <c r="X40" s="1">
        <v>0.17772718900000001</v>
      </c>
      <c r="Y40" s="1">
        <v>0.25191682100000001</v>
      </c>
      <c r="Z40" s="1">
        <v>3.7127010000000001E-3</v>
      </c>
      <c r="AA40" s="1"/>
    </row>
    <row r="41" spans="1:27" hidden="1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M41">
        <v>-2.1220346117037261</v>
      </c>
      <c r="N41">
        <v>-2.1220346117037261</v>
      </c>
      <c r="O41">
        <v>5</v>
      </c>
      <c r="Q41" s="1">
        <v>800.61161040000002</v>
      </c>
      <c r="R41" s="1">
        <v>2.4527342280000002</v>
      </c>
      <c r="S41" s="1">
        <v>1450.5875269999999</v>
      </c>
      <c r="T41" s="1">
        <v>2.5397609999999999</v>
      </c>
      <c r="U41" s="1">
        <v>335.4603295</v>
      </c>
      <c r="V41" s="1">
        <v>758</v>
      </c>
      <c r="W41" s="1">
        <v>2486.87664</v>
      </c>
      <c r="X41" s="1">
        <v>0.17772718900000001</v>
      </c>
      <c r="Y41" s="1">
        <v>0.25191682100000001</v>
      </c>
      <c r="Z41" s="1">
        <v>3.7127010000000001E-3</v>
      </c>
      <c r="AA41" s="1"/>
    </row>
    <row r="42" spans="1:27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L42">
        <f>-M42</f>
        <v>0.81147565934683374</v>
      </c>
      <c r="M42" s="2">
        <v>-0.81147565934683374</v>
      </c>
      <c r="N42">
        <v>-0.81147565934683374</v>
      </c>
      <c r="O42">
        <v>0.6</v>
      </c>
      <c r="P42" s="2">
        <v>34.966617999999997</v>
      </c>
      <c r="Q42" s="11">
        <v>169.44294249999999</v>
      </c>
      <c r="R42" s="1">
        <v>2.7153181229999999</v>
      </c>
      <c r="S42" s="1">
        <v>826.80616599999996</v>
      </c>
      <c r="T42" s="1">
        <v>4.6559879999999998</v>
      </c>
      <c r="U42" s="1">
        <v>72.419953599999999</v>
      </c>
      <c r="V42" s="1">
        <v>153.69230769999999</v>
      </c>
      <c r="W42" s="1">
        <v>504.23985470000002</v>
      </c>
      <c r="X42" s="1">
        <v>0.27732140599999999</v>
      </c>
      <c r="Y42" s="1">
        <v>0.38880611900000001</v>
      </c>
      <c r="Z42" s="1">
        <v>2.8682360000000001E-3</v>
      </c>
      <c r="AA42" s="1"/>
    </row>
    <row r="43" spans="1:27" hidden="1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M43">
        <v>-0.88827901021674616</v>
      </c>
      <c r="N43">
        <v>-0.88827901021674616</v>
      </c>
      <c r="O43">
        <v>0.6</v>
      </c>
      <c r="Q43" s="1">
        <v>169.44294249999999</v>
      </c>
      <c r="R43" s="1">
        <v>2.7153181229999999</v>
      </c>
      <c r="S43" s="1">
        <v>826.80616599999996</v>
      </c>
      <c r="T43" s="1">
        <v>4.6559879999999998</v>
      </c>
      <c r="U43" s="1">
        <v>72.419953599999999</v>
      </c>
      <c r="V43" s="1">
        <v>153.69230769999999</v>
      </c>
      <c r="W43" s="1">
        <v>504.23985470000002</v>
      </c>
      <c r="X43" s="1">
        <v>0.27732140599999999</v>
      </c>
      <c r="Y43" s="1">
        <v>0.38880611900000001</v>
      </c>
      <c r="Z43" s="1">
        <v>2.8682360000000001E-3</v>
      </c>
      <c r="AA43" s="1"/>
    </row>
    <row r="44" spans="1:27" hidden="1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M44">
        <v>-0.96768543907505866</v>
      </c>
      <c r="N44">
        <v>-0.96768543907505866</v>
      </c>
      <c r="O44">
        <v>3.6</v>
      </c>
      <c r="Q44" s="1">
        <v>169.44294249999999</v>
      </c>
      <c r="R44" s="1">
        <v>2.7153181229999999</v>
      </c>
      <c r="S44" s="1">
        <v>826.80616599999996</v>
      </c>
      <c r="T44" s="1">
        <v>4.6559879999999998</v>
      </c>
      <c r="U44" s="1">
        <v>72.419953599999999</v>
      </c>
      <c r="V44" s="1">
        <v>153.69230769999999</v>
      </c>
      <c r="W44" s="1">
        <v>504.23985470000002</v>
      </c>
      <c r="X44" s="1">
        <v>0.27732140599999999</v>
      </c>
      <c r="Y44" s="1">
        <v>0.38880611900000001</v>
      </c>
      <c r="Z44" s="1">
        <v>2.8682360000000001E-3</v>
      </c>
      <c r="AA44" s="1"/>
    </row>
    <row r="45" spans="1:27" hidden="1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M45">
        <v>-0.9761280856573985</v>
      </c>
      <c r="N45">
        <v>-0.9761280856573985</v>
      </c>
      <c r="O45">
        <v>3.6</v>
      </c>
      <c r="Q45">
        <v>169.44294249999999</v>
      </c>
      <c r="R45">
        <v>2.7153181229999999</v>
      </c>
      <c r="S45">
        <v>826.80616599999996</v>
      </c>
      <c r="T45">
        <v>4.6559879999999998</v>
      </c>
      <c r="U45">
        <v>72.419953599999999</v>
      </c>
      <c r="V45">
        <v>153.69230769999999</v>
      </c>
      <c r="W45" s="1">
        <v>504.23985470000002</v>
      </c>
      <c r="X45" s="1">
        <v>0.27732140599999999</v>
      </c>
      <c r="Y45" s="1">
        <v>0.38880611900000001</v>
      </c>
      <c r="Z45" s="1">
        <v>2.8682360000000001E-3</v>
      </c>
      <c r="AA45" s="1">
        <f>N45/Q45</f>
        <v>-5.7608069787704408E-3</v>
      </c>
    </row>
    <row r="46" spans="1:27" hidden="1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M46">
        <v>-2.33196422133582</v>
      </c>
      <c r="N46">
        <v>-2.33196422133582</v>
      </c>
      <c r="O46">
        <v>8.1</v>
      </c>
      <c r="Q46" s="1">
        <v>169.44294249999999</v>
      </c>
      <c r="R46" s="1">
        <v>2.7153181229999999</v>
      </c>
      <c r="S46" s="1">
        <v>826.80616599999996</v>
      </c>
      <c r="T46" s="1">
        <v>4.6559879999999998</v>
      </c>
      <c r="U46" s="1">
        <v>72.419953599999999</v>
      </c>
      <c r="V46" s="1">
        <v>153.69230769999999</v>
      </c>
      <c r="W46" s="1">
        <v>504.23985470000002</v>
      </c>
      <c r="X46" s="1">
        <v>0.27732140599999999</v>
      </c>
      <c r="Y46" s="1">
        <v>0.38880611900000001</v>
      </c>
      <c r="Z46" s="1">
        <v>2.8682360000000001E-3</v>
      </c>
      <c r="AA46" s="1"/>
    </row>
    <row r="47" spans="1:27" hidden="1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M47">
        <v>-2.0276020931912084</v>
      </c>
      <c r="N47">
        <v>-2.0276020931912084</v>
      </c>
      <c r="O47">
        <v>8.1</v>
      </c>
      <c r="Q47" s="1">
        <v>169.44294249999999</v>
      </c>
      <c r="R47" s="1">
        <v>2.7153181229999999</v>
      </c>
      <c r="S47" s="1">
        <v>826.80616599999996</v>
      </c>
      <c r="T47" s="1">
        <v>4.6559879999999998</v>
      </c>
      <c r="U47" s="1">
        <v>72.419953599999999</v>
      </c>
      <c r="V47" s="1">
        <v>153.69230769999999</v>
      </c>
      <c r="W47" s="1">
        <v>504.23985470000002</v>
      </c>
      <c r="X47" s="1">
        <v>0.27732140599999999</v>
      </c>
      <c r="Y47" s="1">
        <v>0.38880611900000001</v>
      </c>
      <c r="Z47" s="1">
        <v>2.8682360000000001E-3</v>
      </c>
      <c r="AA47" s="1"/>
    </row>
    <row r="48" spans="1:27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L48">
        <f>-M48</f>
        <v>1.59752570251304</v>
      </c>
      <c r="M48">
        <v>-1.59752570251304</v>
      </c>
      <c r="N48">
        <v>-1.59752570251304</v>
      </c>
      <c r="O48">
        <v>0.3</v>
      </c>
      <c r="P48">
        <v>97.379553000000001</v>
      </c>
      <c r="Q48" s="1">
        <v>736.88743529999999</v>
      </c>
      <c r="R48" s="1">
        <v>2.2034840529999999</v>
      </c>
      <c r="S48" s="1">
        <v>975.00061600000004</v>
      </c>
      <c r="T48" s="1">
        <v>2.38462</v>
      </c>
      <c r="U48" s="1">
        <v>405.32150139999999</v>
      </c>
      <c r="V48" s="1">
        <v>837.75</v>
      </c>
      <c r="W48" s="1">
        <v>2748.5236220000002</v>
      </c>
      <c r="X48" s="1">
        <v>0.34870156400000002</v>
      </c>
      <c r="Y48" s="1">
        <v>0.20764738999999999</v>
      </c>
      <c r="Z48" s="1">
        <v>1.545453E-3</v>
      </c>
      <c r="AA48" s="1"/>
    </row>
    <row r="49" spans="1:27" hidden="1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M49">
        <v>-1.6530766059838569</v>
      </c>
      <c r="N49">
        <v>-1.6530766059838569</v>
      </c>
      <c r="O49">
        <v>0.3</v>
      </c>
      <c r="Q49" s="1">
        <v>736.88743529999999</v>
      </c>
      <c r="R49" s="1">
        <v>2.2034840529999999</v>
      </c>
      <c r="S49" s="1">
        <v>975.00061600000004</v>
      </c>
      <c r="T49" s="1">
        <v>2.38462</v>
      </c>
      <c r="U49" s="1">
        <v>405.32150139999999</v>
      </c>
      <c r="V49" s="1">
        <v>837.75</v>
      </c>
      <c r="W49" s="1">
        <v>2748.5236220000002</v>
      </c>
      <c r="X49" s="1">
        <v>0.34870156400000002</v>
      </c>
      <c r="Y49" s="1">
        <v>0.20764738999999999</v>
      </c>
      <c r="Z49" s="1">
        <v>1.545453E-3</v>
      </c>
      <c r="AA49" s="1"/>
    </row>
    <row r="50" spans="1:27" hidden="1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M50">
        <v>-1.3124134248064199</v>
      </c>
      <c r="N50">
        <v>-1.3124134248064199</v>
      </c>
      <c r="O50">
        <v>3.4</v>
      </c>
      <c r="Q50" s="1">
        <v>736.88743529999999</v>
      </c>
      <c r="R50" s="1">
        <v>2.2034840529999999</v>
      </c>
      <c r="S50" s="1">
        <v>975.00061600000004</v>
      </c>
      <c r="T50" s="1">
        <v>2.38462</v>
      </c>
      <c r="U50" s="1">
        <v>405.32150139999999</v>
      </c>
      <c r="V50" s="1">
        <v>837.75</v>
      </c>
      <c r="W50" s="1">
        <v>2748.5236220000002</v>
      </c>
      <c r="X50" s="1">
        <v>0.34870156400000002</v>
      </c>
      <c r="Y50" s="1">
        <v>0.20764738999999999</v>
      </c>
      <c r="Z50" s="1">
        <v>1.545453E-3</v>
      </c>
      <c r="AA50" s="1"/>
    </row>
    <row r="51" spans="1:27" hidden="1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M51">
        <v>-1.5783460438068972</v>
      </c>
      <c r="N51">
        <v>-1.5783460438068972</v>
      </c>
      <c r="O51">
        <v>3.4</v>
      </c>
      <c r="Q51">
        <v>736.88743529999999</v>
      </c>
      <c r="R51">
        <v>2.2034840529999999</v>
      </c>
      <c r="S51">
        <v>975.00061600000004</v>
      </c>
      <c r="T51">
        <v>2.38462</v>
      </c>
      <c r="U51">
        <v>405.32150139999999</v>
      </c>
      <c r="V51">
        <v>837.75</v>
      </c>
      <c r="W51" s="1">
        <v>2748.5236220000002</v>
      </c>
      <c r="X51" s="1">
        <v>0.34870156400000002</v>
      </c>
      <c r="Y51" s="1">
        <v>0.20764738999999999</v>
      </c>
      <c r="Z51" s="1">
        <v>1.545453E-3</v>
      </c>
      <c r="AA51" s="1">
        <f>N51/Q51</f>
        <v>-2.1419092906154987E-3</v>
      </c>
    </row>
    <row r="52" spans="1:27" hidden="1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M52">
        <v>-1.9870677226623805</v>
      </c>
      <c r="N52">
        <v>-1.9870677226623805</v>
      </c>
      <c r="O52">
        <v>10.3</v>
      </c>
      <c r="Q52" s="1">
        <v>736.88743529999999</v>
      </c>
      <c r="R52" s="1">
        <v>2.2034840529999999</v>
      </c>
      <c r="S52" s="1">
        <v>975.00061600000004</v>
      </c>
      <c r="T52" s="1">
        <v>2.38462</v>
      </c>
      <c r="U52" s="1">
        <v>405.32150139999999</v>
      </c>
      <c r="V52" s="1">
        <v>837.75</v>
      </c>
      <c r="W52" s="1">
        <v>2748.5236220000002</v>
      </c>
      <c r="X52" s="1">
        <v>0.34870156400000002</v>
      </c>
      <c r="Y52" s="1">
        <v>0.20764738999999999</v>
      </c>
      <c r="Z52" s="1">
        <v>1.545453E-3</v>
      </c>
      <c r="AA52" s="1"/>
    </row>
    <row r="53" spans="1:27" hidden="1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M53">
        <v>-1.6657029139562367</v>
      </c>
      <c r="N53">
        <v>-1.6657029139562367</v>
      </c>
      <c r="O53">
        <v>10.3</v>
      </c>
      <c r="Q53" s="1">
        <v>736.88743529999999</v>
      </c>
      <c r="R53" s="1">
        <v>2.2034840529999999</v>
      </c>
      <c r="S53" s="1">
        <v>975.00061600000004</v>
      </c>
      <c r="T53" s="1">
        <v>2.38462</v>
      </c>
      <c r="U53" s="1">
        <v>405.32150139999999</v>
      </c>
      <c r="V53" s="1">
        <v>837.75</v>
      </c>
      <c r="W53" s="1">
        <v>2748.5236220000002</v>
      </c>
      <c r="X53" s="1">
        <v>0.34870156400000002</v>
      </c>
      <c r="Y53" s="1">
        <v>0.20764738999999999</v>
      </c>
      <c r="Z53" s="1">
        <v>1.545453E-3</v>
      </c>
      <c r="AA53" s="1"/>
    </row>
    <row r="54" spans="1:27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L54">
        <f>-M54</f>
        <v>1.3873100364439315</v>
      </c>
      <c r="M54">
        <v>-1.3873100364439315</v>
      </c>
      <c r="N54">
        <v>-1.3873100364439315</v>
      </c>
      <c r="O54">
        <v>0.5</v>
      </c>
      <c r="P54">
        <v>29.080736000000002</v>
      </c>
      <c r="Q54" s="1">
        <v>150.50362569999999</v>
      </c>
      <c r="R54" s="1">
        <v>1.360210549</v>
      </c>
      <c r="S54" s="1">
        <v>286.42121600000002</v>
      </c>
      <c r="T54" s="1">
        <v>1.881291</v>
      </c>
      <c r="U54" s="1">
        <v>126.92464560000001</v>
      </c>
      <c r="V54" s="1">
        <v>401.1</v>
      </c>
      <c r="W54" s="1">
        <v>1315.944882</v>
      </c>
      <c r="X54" s="1">
        <v>0.386932214</v>
      </c>
      <c r="Y54" s="1">
        <v>0.40452252799999999</v>
      </c>
      <c r="Z54" s="1">
        <v>3.8846290000000001E-3</v>
      </c>
      <c r="AA54" s="1"/>
    </row>
    <row r="55" spans="1:27" hidden="1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M55">
        <v>-0.90396175691808944</v>
      </c>
      <c r="N55">
        <v>-0.90396175691808944</v>
      </c>
      <c r="O55">
        <v>0.5</v>
      </c>
      <c r="Q55" s="1">
        <v>150.50362569999999</v>
      </c>
      <c r="R55" s="1">
        <v>1.360210549</v>
      </c>
      <c r="S55" s="1">
        <v>286.42121600000002</v>
      </c>
      <c r="T55" s="1">
        <v>1.881291</v>
      </c>
      <c r="U55" s="1">
        <v>126.92464560000001</v>
      </c>
      <c r="V55" s="1">
        <v>401.1</v>
      </c>
      <c r="W55" s="1">
        <v>1315.944882</v>
      </c>
      <c r="X55" s="1">
        <v>0.386932214</v>
      </c>
      <c r="Y55" s="1">
        <v>0.40452252799999999</v>
      </c>
      <c r="Z55" s="1">
        <v>3.8846290000000001E-3</v>
      </c>
      <c r="AA55" s="1"/>
    </row>
    <row r="56" spans="1:27" hidden="1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M56">
        <v>-2.3432847290436261</v>
      </c>
      <c r="N56">
        <v>-2.3432847290436261</v>
      </c>
      <c r="O56">
        <v>2</v>
      </c>
      <c r="Q56" s="1">
        <v>150.50362569999999</v>
      </c>
      <c r="R56" s="1">
        <v>1.360210549</v>
      </c>
      <c r="S56" s="1">
        <v>286.42121600000002</v>
      </c>
      <c r="T56" s="1">
        <v>1.881291</v>
      </c>
      <c r="U56" s="1">
        <v>126.92464560000001</v>
      </c>
      <c r="V56" s="1">
        <v>401.1</v>
      </c>
      <c r="W56" s="1">
        <v>1315.944882</v>
      </c>
      <c r="X56" s="1">
        <v>0.386932214</v>
      </c>
      <c r="Y56" s="1">
        <v>0.40452252799999999</v>
      </c>
      <c r="Z56" s="1">
        <v>3.8846290000000001E-3</v>
      </c>
      <c r="AA56" s="1"/>
    </row>
    <row r="57" spans="1:27" hidden="1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M57">
        <v>-1.7433105152988746</v>
      </c>
      <c r="N57">
        <v>-1.7433105152988746</v>
      </c>
      <c r="O57">
        <v>2</v>
      </c>
      <c r="Q57">
        <v>150.50362569999999</v>
      </c>
      <c r="R57">
        <v>1.360210549</v>
      </c>
      <c r="S57">
        <v>286.42121600000002</v>
      </c>
      <c r="T57">
        <v>1.881291</v>
      </c>
      <c r="U57">
        <v>126.92464560000001</v>
      </c>
      <c r="V57">
        <v>401.1</v>
      </c>
      <c r="W57" s="1">
        <v>1315.944882</v>
      </c>
      <c r="X57" s="1">
        <v>0.386932214</v>
      </c>
      <c r="Y57" s="1">
        <v>0.40452252799999999</v>
      </c>
      <c r="Z57" s="1">
        <v>3.8846290000000001E-3</v>
      </c>
      <c r="AA57" s="1">
        <f>N57/Q57</f>
        <v>-1.1583179522690229E-2</v>
      </c>
    </row>
    <row r="58" spans="1:27" hidden="1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M58">
        <v>-2.7697176420118366</v>
      </c>
      <c r="N58">
        <v>-2.7697176420118366</v>
      </c>
      <c r="O58">
        <v>5</v>
      </c>
      <c r="Q58" s="1">
        <v>150.50362569999999</v>
      </c>
      <c r="R58" s="1">
        <v>1.360210549</v>
      </c>
      <c r="S58" s="1">
        <v>286.42121600000002</v>
      </c>
      <c r="T58" s="1">
        <v>1.881291</v>
      </c>
      <c r="U58" s="1">
        <v>126.92464560000001</v>
      </c>
      <c r="V58" s="1">
        <v>401.1</v>
      </c>
      <c r="W58" s="1">
        <v>1315.944882</v>
      </c>
      <c r="X58" s="1">
        <v>0.386932214</v>
      </c>
      <c r="Y58" s="1">
        <v>0.40452252799999999</v>
      </c>
      <c r="Z58" s="1">
        <v>3.8846290000000001E-3</v>
      </c>
      <c r="AA58" s="1"/>
    </row>
    <row r="59" spans="1:27" hidden="1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M59">
        <v>-1.9497889301451365</v>
      </c>
      <c r="N59">
        <v>-1.9497889301451365</v>
      </c>
      <c r="O59">
        <v>5</v>
      </c>
      <c r="Q59" s="1">
        <v>150.50362569999999</v>
      </c>
      <c r="R59" s="1">
        <v>1.360210549</v>
      </c>
      <c r="S59" s="1">
        <v>286.42121600000002</v>
      </c>
      <c r="T59" s="1">
        <v>1.881291</v>
      </c>
      <c r="U59" s="1">
        <v>126.92464560000001</v>
      </c>
      <c r="V59" s="1">
        <v>401.1</v>
      </c>
      <c r="W59" s="1">
        <v>1315.944882</v>
      </c>
      <c r="X59" s="1">
        <v>0.386932214</v>
      </c>
      <c r="Y59" s="1">
        <v>0.40452252799999999</v>
      </c>
      <c r="Z59" s="1">
        <v>3.8846290000000001E-3</v>
      </c>
      <c r="AA59" s="1"/>
    </row>
    <row r="60" spans="1:27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L60">
        <f>-M60</f>
        <v>1.6372526798688833</v>
      </c>
      <c r="M60">
        <v>-1.6372526798688833</v>
      </c>
      <c r="N60">
        <v>-1.6372526798688833</v>
      </c>
      <c r="O60">
        <v>0.4</v>
      </c>
      <c r="P60">
        <v>63.616911000000002</v>
      </c>
      <c r="Q60" s="1">
        <v>230.4443436</v>
      </c>
      <c r="R60" s="1">
        <v>1.9477474159999999</v>
      </c>
      <c r="S60" s="1">
        <v>660.74091699999997</v>
      </c>
      <c r="T60" s="1">
        <v>3.3625780000000001</v>
      </c>
      <c r="U60" s="1">
        <v>168.7449311</v>
      </c>
      <c r="V60" s="1">
        <v>117.8571429</v>
      </c>
      <c r="W60" s="1">
        <v>386.6704163</v>
      </c>
      <c r="X60" s="1">
        <v>0.39050248100000001</v>
      </c>
      <c r="Y60" s="1">
        <v>0.38340603299999998</v>
      </c>
      <c r="Z60" s="1">
        <v>2.428071E-3</v>
      </c>
      <c r="AA60" s="1"/>
    </row>
    <row r="61" spans="1:27" hidden="1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M61">
        <v>-1.4179910098398809</v>
      </c>
      <c r="N61">
        <v>-1.4179910098398809</v>
      </c>
      <c r="O61">
        <v>0.4</v>
      </c>
      <c r="Q61" s="1">
        <v>230.4443436</v>
      </c>
      <c r="R61" s="1">
        <v>1.9477474159999999</v>
      </c>
      <c r="S61" s="1">
        <v>660.74091699999997</v>
      </c>
      <c r="T61" s="1">
        <v>3.3625780000000001</v>
      </c>
      <c r="U61" s="1">
        <v>168.7449311</v>
      </c>
      <c r="V61" s="1">
        <v>117.8571429</v>
      </c>
      <c r="W61" s="1">
        <v>386.6704163</v>
      </c>
      <c r="X61" s="1">
        <v>0.39050248100000001</v>
      </c>
      <c r="Y61" s="1">
        <v>0.38340603299999998</v>
      </c>
      <c r="Z61" s="1">
        <v>2.428071E-3</v>
      </c>
      <c r="AA61" s="1"/>
    </row>
    <row r="62" spans="1:27" hidden="1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M62">
        <v>-1.8146619925811658</v>
      </c>
      <c r="N62">
        <v>-1.8146619925811658</v>
      </c>
      <c r="O62">
        <v>2.7</v>
      </c>
      <c r="Q62" s="1">
        <v>230.4443436</v>
      </c>
      <c r="R62" s="1">
        <v>1.9477474159999999</v>
      </c>
      <c r="S62" s="1">
        <v>660.74091699999997</v>
      </c>
      <c r="T62" s="1">
        <v>3.3625780000000001</v>
      </c>
      <c r="U62" s="1">
        <v>168.7449311</v>
      </c>
      <c r="V62" s="1">
        <v>117.8571429</v>
      </c>
      <c r="W62" s="1">
        <v>386.6704163</v>
      </c>
      <c r="X62" s="1">
        <v>0.39050248100000001</v>
      </c>
      <c r="Y62" s="1">
        <v>0.38340603299999998</v>
      </c>
      <c r="Z62" s="1">
        <v>2.428071E-3</v>
      </c>
      <c r="AA62" s="1"/>
    </row>
    <row r="63" spans="1:27" hidden="1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M63">
        <v>-1.5481467730824512</v>
      </c>
      <c r="N63">
        <v>-1.5481467730824512</v>
      </c>
      <c r="O63">
        <v>2.7</v>
      </c>
      <c r="Q63">
        <v>230.4443436</v>
      </c>
      <c r="R63">
        <v>1.9477474159999999</v>
      </c>
      <c r="S63">
        <v>660.74091699999997</v>
      </c>
      <c r="T63">
        <v>3.3625780000000001</v>
      </c>
      <c r="U63">
        <v>168.7449311</v>
      </c>
      <c r="V63">
        <v>117.8571429</v>
      </c>
      <c r="W63" s="1">
        <v>386.6704163</v>
      </c>
      <c r="X63" s="1">
        <v>0.39050248100000001</v>
      </c>
      <c r="Y63" s="1">
        <v>0.38340603299999998</v>
      </c>
      <c r="Z63" s="1">
        <v>2.428071E-3</v>
      </c>
      <c r="AA63" s="1">
        <f>N63/Q63</f>
        <v>-6.7180940477744545E-3</v>
      </c>
    </row>
    <row r="64" spans="1:27" hidden="1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M64">
        <v>-2.2487908837529251</v>
      </c>
      <c r="N64">
        <v>-2.2487908837529251</v>
      </c>
      <c r="O64">
        <v>8</v>
      </c>
      <c r="Q64" s="1">
        <v>230.4443436</v>
      </c>
      <c r="R64" s="1">
        <v>1.9477474159999999</v>
      </c>
      <c r="S64" s="1">
        <v>660.74091699999997</v>
      </c>
      <c r="T64" s="1">
        <v>3.3625780000000001</v>
      </c>
      <c r="U64" s="1">
        <v>168.7449311</v>
      </c>
      <c r="V64" s="1">
        <v>117.8571429</v>
      </c>
      <c r="W64" s="1">
        <v>386.6704163</v>
      </c>
      <c r="X64" s="1">
        <v>0.39050248100000001</v>
      </c>
      <c r="Y64" s="1">
        <v>0.38340603299999998</v>
      </c>
      <c r="Z64" s="1">
        <v>2.428071E-3</v>
      </c>
      <c r="AA64" s="1"/>
    </row>
    <row r="65" spans="1:27" hidden="1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M65">
        <v>-1.989810943084404</v>
      </c>
      <c r="N65">
        <v>-1.989810943084404</v>
      </c>
      <c r="O65">
        <v>8</v>
      </c>
      <c r="Q65" s="1">
        <v>230.4443436</v>
      </c>
      <c r="R65" s="1">
        <v>1.9477474159999999</v>
      </c>
      <c r="S65" s="1">
        <v>660.74091699999997</v>
      </c>
      <c r="T65" s="1">
        <v>3.3625780000000001</v>
      </c>
      <c r="U65" s="1">
        <v>168.7449311</v>
      </c>
      <c r="V65" s="1">
        <v>117.8571429</v>
      </c>
      <c r="W65" s="1">
        <v>386.6704163</v>
      </c>
      <c r="X65" s="1">
        <v>0.39050248100000001</v>
      </c>
      <c r="Y65" s="1">
        <v>0.38340603299999998</v>
      </c>
      <c r="Z65" s="1">
        <v>2.428071E-3</v>
      </c>
      <c r="AA65" s="1"/>
    </row>
    <row r="66" spans="1:27" x14ac:dyDescent="0.25">
      <c r="A66" s="4">
        <v>2</v>
      </c>
      <c r="B66" s="4" t="s">
        <v>13</v>
      </c>
      <c r="C66" s="4" t="s">
        <v>39</v>
      </c>
      <c r="D66" s="4" t="s">
        <v>44</v>
      </c>
      <c r="E66" s="4" t="s">
        <v>50</v>
      </c>
      <c r="F66" s="4" t="s">
        <v>118</v>
      </c>
      <c r="G66" s="4">
        <v>1</v>
      </c>
      <c r="H66" s="4">
        <v>-3.2650000000000001</v>
      </c>
      <c r="I66" s="4">
        <v>-3.1190000000000002</v>
      </c>
      <c r="J66" s="4">
        <v>4.5938742010968809</v>
      </c>
      <c r="K66" s="4">
        <v>-11.730913564146121</v>
      </c>
      <c r="L66">
        <f>-M66</f>
        <v>1.5700672239972968</v>
      </c>
      <c r="M66" s="4">
        <v>-1.5700672239972968</v>
      </c>
      <c r="N66" s="4">
        <v>-1.5700672239972968</v>
      </c>
      <c r="O66" s="4">
        <v>0.3</v>
      </c>
      <c r="P66" s="4">
        <v>84.116831000000005</v>
      </c>
      <c r="Q66" s="5">
        <v>217.46350820000001</v>
      </c>
      <c r="R66" s="5">
        <v>0.99593689699999999</v>
      </c>
      <c r="S66" s="5">
        <v>589.17295200000001</v>
      </c>
      <c r="T66" s="5">
        <v>1.929748</v>
      </c>
      <c r="U66" s="5">
        <v>309.63024189999999</v>
      </c>
      <c r="V66" s="5">
        <v>231.6</v>
      </c>
      <c r="W66" s="5">
        <v>759.84251970000003</v>
      </c>
      <c r="X66" s="5">
        <v>0.30754979100000002</v>
      </c>
      <c r="Y66" s="5">
        <v>0.29537124999999997</v>
      </c>
      <c r="Z66" s="5">
        <v>6.8605530000000001E-3</v>
      </c>
      <c r="AA66" s="1"/>
    </row>
    <row r="67" spans="1:27" hidden="1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M67">
        <v>-1.4612600738820409</v>
      </c>
      <c r="N67">
        <v>-1.4612600738820409</v>
      </c>
      <c r="O67">
        <v>0.3</v>
      </c>
      <c r="Q67" s="1">
        <v>217.46350820000001</v>
      </c>
      <c r="R67" s="1">
        <v>0.99593689699999999</v>
      </c>
      <c r="S67" s="1">
        <v>589.17295200000001</v>
      </c>
      <c r="T67" s="1">
        <v>1.929748</v>
      </c>
      <c r="U67" s="1">
        <v>309.63024189999999</v>
      </c>
      <c r="V67" s="1">
        <v>231.6</v>
      </c>
      <c r="W67" s="1">
        <v>759.84251970000003</v>
      </c>
      <c r="X67" s="1">
        <v>0.30754979100000002</v>
      </c>
      <c r="Y67" s="1">
        <v>0.29537124999999997</v>
      </c>
      <c r="Z67" s="1">
        <v>6.8605530000000001E-3</v>
      </c>
      <c r="AA67" s="1"/>
    </row>
    <row r="68" spans="1:27" hidden="1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M68">
        <v>-1.7047405531039461</v>
      </c>
      <c r="N68">
        <v>-1.7047405531039461</v>
      </c>
      <c r="O68">
        <v>1.2</v>
      </c>
      <c r="Q68" s="1">
        <v>217.46350820000001</v>
      </c>
      <c r="R68" s="1">
        <v>0.99593689699999999</v>
      </c>
      <c r="S68" s="1">
        <v>589.17295200000001</v>
      </c>
      <c r="T68" s="1">
        <v>1.929748</v>
      </c>
      <c r="U68" s="1">
        <v>309.63024189999999</v>
      </c>
      <c r="V68" s="1">
        <v>231.6</v>
      </c>
      <c r="W68" s="1">
        <v>759.84251970000003</v>
      </c>
      <c r="X68" s="1">
        <v>0.30754979100000002</v>
      </c>
      <c r="Y68" s="1">
        <v>0.29537124999999997</v>
      </c>
      <c r="Z68" s="1">
        <v>6.8605530000000001E-3</v>
      </c>
      <c r="AA68" s="1"/>
    </row>
    <row r="69" spans="1:27" hidden="1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M69">
        <v>-1.609171267760525</v>
      </c>
      <c r="N69">
        <v>-1.609171267760525</v>
      </c>
      <c r="O69">
        <v>1.2</v>
      </c>
      <c r="Q69">
        <v>217.46350820000001</v>
      </c>
      <c r="R69">
        <v>0.99593689699999999</v>
      </c>
      <c r="S69">
        <v>589.17295200000001</v>
      </c>
      <c r="T69">
        <v>1.929748</v>
      </c>
      <c r="U69">
        <v>309.63024189999999</v>
      </c>
      <c r="V69">
        <v>231.6</v>
      </c>
      <c r="W69" s="1">
        <v>759.84251970000003</v>
      </c>
      <c r="X69" s="1">
        <v>0.30754979100000002</v>
      </c>
      <c r="Y69" s="1">
        <v>0.29537124999999997</v>
      </c>
      <c r="Z69" s="1">
        <v>6.8605530000000001E-3</v>
      </c>
      <c r="AA69" s="1">
        <f>N69/Q69</f>
        <v>-7.3997301022136501E-3</v>
      </c>
    </row>
    <row r="70" spans="1:27" hidden="1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M70">
        <v>-2.0226713839987012</v>
      </c>
      <c r="N70">
        <v>-2.0226713839987012</v>
      </c>
      <c r="O70">
        <v>5.3</v>
      </c>
      <c r="Q70" s="1">
        <v>217.46350820000001</v>
      </c>
      <c r="R70" s="1">
        <v>0.99593689699999999</v>
      </c>
      <c r="S70" s="1">
        <v>589.17295200000001</v>
      </c>
      <c r="T70" s="1">
        <v>1.929748</v>
      </c>
      <c r="U70" s="1">
        <v>309.63024189999999</v>
      </c>
      <c r="V70" s="1">
        <v>231.6</v>
      </c>
      <c r="W70" s="1">
        <v>759.84251970000003</v>
      </c>
      <c r="X70" s="1">
        <v>0.30754979100000002</v>
      </c>
      <c r="Y70" s="1">
        <v>0.29537124999999997</v>
      </c>
      <c r="Z70" s="1">
        <v>6.8605530000000001E-3</v>
      </c>
      <c r="AA70" s="1"/>
    </row>
    <row r="71" spans="1:27" hidden="1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M71">
        <v>-1.8415524780178927</v>
      </c>
      <c r="N71">
        <v>-1.8415524780178927</v>
      </c>
      <c r="O71">
        <v>5.3</v>
      </c>
      <c r="Q71" s="1">
        <v>217.46350820000001</v>
      </c>
      <c r="R71" s="1">
        <v>0.99593689699999999</v>
      </c>
      <c r="S71" s="1">
        <v>589.17295200000001</v>
      </c>
      <c r="T71" s="1">
        <v>1.929748</v>
      </c>
      <c r="U71" s="1">
        <v>309.63024189999999</v>
      </c>
      <c r="V71" s="1">
        <v>231.6</v>
      </c>
      <c r="W71" s="1">
        <v>759.84251970000003</v>
      </c>
      <c r="X71" s="1">
        <v>0.30754979100000002</v>
      </c>
      <c r="Y71" s="1">
        <v>0.29537124999999997</v>
      </c>
      <c r="Z71" s="1">
        <v>6.8605530000000001E-3</v>
      </c>
      <c r="AA71" s="1"/>
    </row>
    <row r="72" spans="1:27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L72">
        <f>-M72</f>
        <v>1.4683892737885578</v>
      </c>
      <c r="M72">
        <v>-1.4683892737885578</v>
      </c>
      <c r="N72">
        <v>-1.4683892737885578</v>
      </c>
      <c r="O72">
        <v>0.9</v>
      </c>
      <c r="P72">
        <v>15.925345999999999</v>
      </c>
      <c r="Q72" s="1">
        <v>29.865235649999999</v>
      </c>
      <c r="R72" s="1">
        <v>3.4623278630000001</v>
      </c>
      <c r="S72" s="1">
        <v>57.094977999999998</v>
      </c>
      <c r="T72" s="1">
        <v>2.3432189999999999</v>
      </c>
      <c r="U72" s="1">
        <v>21.038331230000001</v>
      </c>
      <c r="V72" s="1">
        <v>41.285714290000001</v>
      </c>
      <c r="W72" s="1">
        <v>135.4518185</v>
      </c>
      <c r="X72" s="1">
        <v>0.60531422099999999</v>
      </c>
      <c r="Y72" s="1">
        <v>0.51367781300000004</v>
      </c>
      <c r="Z72" s="1">
        <v>4.4074710000000003E-2</v>
      </c>
      <c r="AA72" s="1"/>
    </row>
    <row r="73" spans="1:27" hidden="1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M73">
        <v>-1.0600985937119902</v>
      </c>
      <c r="N73">
        <v>-1.0600985937119902</v>
      </c>
      <c r="O73">
        <v>0.9</v>
      </c>
      <c r="Q73" s="1">
        <v>29.865235649999999</v>
      </c>
      <c r="R73" s="1">
        <v>3.4623278630000001</v>
      </c>
      <c r="S73" s="1">
        <v>57.094977999999998</v>
      </c>
      <c r="T73" s="1">
        <v>2.3432189999999999</v>
      </c>
      <c r="U73" s="1">
        <v>21.038331230000001</v>
      </c>
      <c r="V73" s="1">
        <v>41.285714290000001</v>
      </c>
      <c r="W73" s="1">
        <v>135.4518185</v>
      </c>
      <c r="X73" s="1">
        <v>0.60531422099999999</v>
      </c>
      <c r="Y73" s="1">
        <v>0.51367781300000004</v>
      </c>
      <c r="Z73" s="1">
        <v>4.4074710000000003E-2</v>
      </c>
      <c r="AA73" s="1"/>
    </row>
    <row r="74" spans="1:27" hidden="1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M74">
        <v>-1.7310042467968658</v>
      </c>
      <c r="N74">
        <v>-1.7310042467968658</v>
      </c>
      <c r="O74">
        <v>3</v>
      </c>
      <c r="Q74" s="1">
        <v>29.865235649999999</v>
      </c>
      <c r="R74" s="1">
        <v>3.4623278630000001</v>
      </c>
      <c r="S74" s="1">
        <v>57.094977999999998</v>
      </c>
      <c r="T74" s="1">
        <v>2.3432189999999999</v>
      </c>
      <c r="U74" s="1">
        <v>21.038331230000001</v>
      </c>
      <c r="V74" s="1">
        <v>41.285714290000001</v>
      </c>
      <c r="W74" s="1">
        <v>135.4518185</v>
      </c>
      <c r="X74" s="1">
        <v>0.60531422099999999</v>
      </c>
      <c r="Y74" s="1">
        <v>0.51367781300000004</v>
      </c>
      <c r="Z74" s="1">
        <v>4.4074710000000003E-2</v>
      </c>
      <c r="AA74" s="1"/>
    </row>
    <row r="75" spans="1:27" hidden="1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M75">
        <v>-1.1090584073522751</v>
      </c>
      <c r="N75">
        <v>-1.1090584073522751</v>
      </c>
      <c r="O75">
        <v>3</v>
      </c>
      <c r="Q75">
        <v>29.865235649999999</v>
      </c>
      <c r="R75">
        <v>3.4623278630000001</v>
      </c>
      <c r="S75">
        <v>57.094977999999998</v>
      </c>
      <c r="T75">
        <v>2.3432189999999999</v>
      </c>
      <c r="U75">
        <v>21.038331230000001</v>
      </c>
      <c r="V75">
        <v>41.285714290000001</v>
      </c>
      <c r="W75" s="1">
        <v>135.4518185</v>
      </c>
      <c r="X75" s="1">
        <v>0.60531422099999999</v>
      </c>
      <c r="Y75" s="1">
        <v>0.51367781300000004</v>
      </c>
      <c r="Z75" s="1">
        <v>4.4074710000000003E-2</v>
      </c>
      <c r="AA75" s="1">
        <f>N75/Q75</f>
        <v>-3.7135431320538571E-2</v>
      </c>
    </row>
    <row r="76" spans="1:27" hidden="1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M76">
        <v>-1.9319466888250378</v>
      </c>
      <c r="N76">
        <v>-1.9319466888250378</v>
      </c>
      <c r="O76">
        <v>5.8</v>
      </c>
      <c r="Q76" s="1">
        <v>29.865235649999999</v>
      </c>
      <c r="R76" s="1">
        <v>3.4623278630000001</v>
      </c>
      <c r="S76" s="1">
        <v>57.094977999999998</v>
      </c>
      <c r="T76" s="1">
        <v>2.3432189999999999</v>
      </c>
      <c r="U76" s="1">
        <v>21.038331230000001</v>
      </c>
      <c r="V76" s="1">
        <v>41.285714290000001</v>
      </c>
      <c r="W76" s="1">
        <v>135.4518185</v>
      </c>
      <c r="X76" s="1">
        <v>0.60531422099999999</v>
      </c>
      <c r="Y76" s="1">
        <v>0.51367781300000004</v>
      </c>
      <c r="Z76" s="1">
        <v>4.4074710000000003E-2</v>
      </c>
      <c r="AA76" s="1"/>
    </row>
    <row r="77" spans="1:27" hidden="1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M77">
        <v>-1.5793211916237659</v>
      </c>
      <c r="N77">
        <v>-1.5793211916237659</v>
      </c>
      <c r="O77">
        <v>5.8</v>
      </c>
      <c r="Q77" s="1">
        <v>29.865235649999999</v>
      </c>
      <c r="R77" s="1">
        <v>3.4623278630000001</v>
      </c>
      <c r="S77" s="1">
        <v>57.094977999999998</v>
      </c>
      <c r="T77" s="1">
        <v>2.3432189999999999</v>
      </c>
      <c r="U77" s="1">
        <v>21.038331230000001</v>
      </c>
      <c r="V77" s="1">
        <v>41.285714290000001</v>
      </c>
      <c r="W77" s="1">
        <v>135.4518185</v>
      </c>
      <c r="X77" s="1">
        <v>0.60531422099999999</v>
      </c>
      <c r="Y77" s="1">
        <v>0.51367781300000004</v>
      </c>
      <c r="Z77" s="1">
        <v>4.4074710000000003E-2</v>
      </c>
      <c r="AA77" s="1"/>
    </row>
    <row r="78" spans="1:27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L78">
        <f>-M78</f>
        <v>1.4811226396022743</v>
      </c>
      <c r="M78">
        <v>-1.4811226396022743</v>
      </c>
      <c r="N78">
        <v>-1.4811226396022743</v>
      </c>
      <c r="O78">
        <v>0.6</v>
      </c>
      <c r="P78">
        <v>19.446058000000001</v>
      </c>
      <c r="Q78" s="1">
        <v>37.848718320000003</v>
      </c>
      <c r="R78" s="1">
        <v>3.0227713920000001</v>
      </c>
      <c r="S78" s="1">
        <v>54.751573</v>
      </c>
      <c r="T78" s="1">
        <v>1.9531320000000001</v>
      </c>
      <c r="U78" s="1">
        <v>53.955621540000003</v>
      </c>
      <c r="V78" s="1">
        <v>0.85714285700000004</v>
      </c>
      <c r="W78" s="1">
        <v>2.8121484809999999</v>
      </c>
      <c r="X78" s="1">
        <v>0.404186459</v>
      </c>
      <c r="Y78" s="1">
        <v>0.36705050299999997</v>
      </c>
      <c r="Z78" s="1">
        <v>4.1282151000000003E-2</v>
      </c>
      <c r="AA78" s="1"/>
    </row>
    <row r="79" spans="1:27" hidden="1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M79">
        <v>-1.3072337071776035</v>
      </c>
      <c r="N79">
        <v>-1.3072337071776035</v>
      </c>
      <c r="O79">
        <v>0.6</v>
      </c>
      <c r="Q79" s="1">
        <v>37.848718320000003</v>
      </c>
      <c r="R79" s="1">
        <v>3.0227713920000001</v>
      </c>
      <c r="S79" s="1">
        <v>54.751573</v>
      </c>
      <c r="T79" s="1">
        <v>1.9531320000000001</v>
      </c>
      <c r="U79" s="1">
        <v>53.955621540000003</v>
      </c>
      <c r="V79" s="1">
        <v>0.85714285700000004</v>
      </c>
      <c r="W79" s="1">
        <v>2.8121484809999999</v>
      </c>
      <c r="X79" s="1">
        <v>0.404186459</v>
      </c>
      <c r="Y79" s="1">
        <v>0.36705050299999997</v>
      </c>
      <c r="Z79" s="1">
        <v>4.1282151000000003E-2</v>
      </c>
      <c r="AA79" s="1"/>
    </row>
    <row r="80" spans="1:27" hidden="1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M80">
        <v>-1.6376552013014825</v>
      </c>
      <c r="N80">
        <v>-1.6376552013014825</v>
      </c>
      <c r="O80">
        <v>3.2</v>
      </c>
      <c r="Q80" s="1">
        <v>37.848718320000003</v>
      </c>
      <c r="R80" s="1">
        <v>3.0227713920000001</v>
      </c>
      <c r="S80" s="1">
        <v>54.751573</v>
      </c>
      <c r="T80" s="1">
        <v>1.9531320000000001</v>
      </c>
      <c r="U80" s="1">
        <v>53.955621540000003</v>
      </c>
      <c r="V80" s="1">
        <v>0.85714285700000004</v>
      </c>
      <c r="W80" s="1">
        <v>2.8121484809999999</v>
      </c>
      <c r="X80" s="1">
        <v>0.404186459</v>
      </c>
      <c r="Y80" s="1">
        <v>0.36705050299999997</v>
      </c>
      <c r="Z80" s="1">
        <v>4.1282151000000003E-2</v>
      </c>
      <c r="AA80" s="1"/>
    </row>
    <row r="81" spans="1:27" hidden="1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M81">
        <v>-1.2718126257559685</v>
      </c>
      <c r="N81">
        <v>-1.2718126257559685</v>
      </c>
      <c r="O81">
        <v>3.2</v>
      </c>
      <c r="Q81">
        <v>37.848718320000003</v>
      </c>
      <c r="R81">
        <v>3.0227713920000001</v>
      </c>
      <c r="S81">
        <v>54.751573</v>
      </c>
      <c r="T81">
        <v>1.9531320000000001</v>
      </c>
      <c r="U81">
        <v>53.955621540000003</v>
      </c>
      <c r="V81">
        <v>0.85714285700000004</v>
      </c>
      <c r="W81" s="1">
        <v>2.8121484809999999</v>
      </c>
      <c r="X81" s="1">
        <v>0.404186459</v>
      </c>
      <c r="Y81" s="1">
        <v>0.36705050299999997</v>
      </c>
      <c r="Z81" s="1">
        <v>4.1282151000000003E-2</v>
      </c>
      <c r="AA81" s="1">
        <f>N81/Q81</f>
        <v>-3.3602528228384367E-2</v>
      </c>
    </row>
    <row r="82" spans="1:27" hidden="1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M82">
        <v>-1.7399443710338121</v>
      </c>
      <c r="N82">
        <v>-1.7399443710338121</v>
      </c>
      <c r="O82">
        <v>6</v>
      </c>
      <c r="Q82" s="1">
        <v>37.848718320000003</v>
      </c>
      <c r="R82" s="1">
        <v>3.0227713920000001</v>
      </c>
      <c r="S82" s="1">
        <v>54.751573</v>
      </c>
      <c r="T82" s="1">
        <v>1.9531320000000001</v>
      </c>
      <c r="U82" s="1">
        <v>53.955621540000003</v>
      </c>
      <c r="V82" s="1">
        <v>0.85714285700000004</v>
      </c>
      <c r="W82" s="1">
        <v>2.8121484809999999</v>
      </c>
      <c r="X82" s="1">
        <v>0.404186459</v>
      </c>
      <c r="Y82" s="1">
        <v>0.36705050299999997</v>
      </c>
      <c r="Z82" s="1">
        <v>4.1282151000000003E-2</v>
      </c>
      <c r="AA82" s="1"/>
    </row>
    <row r="83" spans="1:27" hidden="1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M83">
        <v>-1.1689892387372107</v>
      </c>
      <c r="N83">
        <v>-1.1689892387372107</v>
      </c>
      <c r="O83">
        <v>6</v>
      </c>
      <c r="Q83" s="1">
        <v>37.848718320000003</v>
      </c>
      <c r="R83" s="1">
        <v>3.0227713920000001</v>
      </c>
      <c r="S83" s="1">
        <v>54.751573</v>
      </c>
      <c r="T83" s="1">
        <v>1.9531320000000001</v>
      </c>
      <c r="U83" s="1">
        <v>53.955621540000003</v>
      </c>
      <c r="V83" s="1">
        <v>0.85714285700000004</v>
      </c>
      <c r="W83" s="1">
        <v>2.8121484809999999</v>
      </c>
      <c r="X83" s="1">
        <v>0.404186459</v>
      </c>
      <c r="Y83" s="1">
        <v>0.36705050299999997</v>
      </c>
      <c r="Z83" s="1">
        <v>4.1282151000000003E-2</v>
      </c>
      <c r="AA83" s="1"/>
    </row>
    <row r="84" spans="1:27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L84">
        <f>-M84</f>
        <v>1.284728427961136</v>
      </c>
      <c r="M84">
        <v>-1.284728427961136</v>
      </c>
      <c r="N84">
        <v>-1.284728427961136</v>
      </c>
      <c r="O84">
        <v>0.2</v>
      </c>
      <c r="P84">
        <v>19.629372</v>
      </c>
      <c r="Q84" s="1">
        <v>37.848718320000003</v>
      </c>
      <c r="R84" s="1">
        <v>3.0227713920000001</v>
      </c>
      <c r="S84" s="1">
        <v>111.47429700000001</v>
      </c>
      <c r="T84" s="1">
        <v>1.785207</v>
      </c>
      <c r="U84" s="1">
        <v>53.955621540000003</v>
      </c>
      <c r="V84" s="1">
        <v>0.85714285700000004</v>
      </c>
      <c r="W84" s="1">
        <v>2.8121484809999999</v>
      </c>
      <c r="X84" s="1">
        <v>0.404186459</v>
      </c>
      <c r="Y84" s="1">
        <v>0.36705050299999997</v>
      </c>
      <c r="Z84" s="1">
        <v>4.1282151000000003E-2</v>
      </c>
      <c r="AA84" s="1"/>
    </row>
    <row r="85" spans="1:27" hidden="1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M85">
        <v>-1.1486097559341115</v>
      </c>
      <c r="N85">
        <v>-1.1486097559341115</v>
      </c>
      <c r="O85">
        <v>0.2</v>
      </c>
      <c r="Q85" s="1">
        <v>41.04378225</v>
      </c>
      <c r="R85" s="1">
        <v>0.60703974999999999</v>
      </c>
      <c r="S85" s="1">
        <v>111.47429700000001</v>
      </c>
      <c r="T85" s="1">
        <v>1.785207</v>
      </c>
      <c r="U85" s="1">
        <v>44.25066571</v>
      </c>
      <c r="V85" s="1">
        <v>14</v>
      </c>
      <c r="W85" s="1">
        <v>45.931758530000003</v>
      </c>
      <c r="X85" s="1">
        <v>1.509794979</v>
      </c>
      <c r="Y85" s="1">
        <v>0.352317614</v>
      </c>
      <c r="Z85" s="1">
        <v>1.7216163999999999E-2</v>
      </c>
      <c r="AA85" s="1"/>
    </row>
    <row r="86" spans="1:27" hidden="1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M86">
        <v>-1.2597949371942283</v>
      </c>
      <c r="N86">
        <v>-1.2597949371942283</v>
      </c>
      <c r="O86">
        <v>1.1000000000000001</v>
      </c>
      <c r="Q86" s="1">
        <v>41.04378225</v>
      </c>
      <c r="R86" s="1">
        <v>0.60703974999999999</v>
      </c>
      <c r="S86" s="1">
        <v>111.47429700000001</v>
      </c>
      <c r="T86" s="1">
        <v>1.785207</v>
      </c>
      <c r="U86" s="1">
        <v>44.25066571</v>
      </c>
      <c r="V86" s="1">
        <v>14</v>
      </c>
      <c r="W86" s="1">
        <v>45.931758530000003</v>
      </c>
      <c r="X86" s="1">
        <v>1.509794979</v>
      </c>
      <c r="Y86" s="1">
        <v>0.352317614</v>
      </c>
      <c r="Z86" s="1">
        <v>1.7216163999999999E-2</v>
      </c>
      <c r="AA86" s="1"/>
    </row>
    <row r="87" spans="1:27" hidden="1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M87">
        <v>-1.4247278958979539</v>
      </c>
      <c r="N87">
        <v>-1.4247278958979539</v>
      </c>
      <c r="O87">
        <v>1.1000000000000001</v>
      </c>
      <c r="Q87">
        <v>41.04378225</v>
      </c>
      <c r="R87">
        <v>0.60703974999999999</v>
      </c>
      <c r="S87">
        <v>111.47429700000001</v>
      </c>
      <c r="T87">
        <v>1.785207</v>
      </c>
      <c r="U87">
        <v>44.25066571</v>
      </c>
      <c r="V87">
        <v>14</v>
      </c>
      <c r="W87" s="1">
        <v>45.931758530000003</v>
      </c>
      <c r="X87" s="1">
        <v>1.509794979</v>
      </c>
      <c r="Y87" s="1">
        <v>0.352317614</v>
      </c>
      <c r="Z87" s="1">
        <v>1.7216163999999999E-2</v>
      </c>
      <c r="AA87" s="1">
        <f>N87/Q87</f>
        <v>-3.4712392908135409E-2</v>
      </c>
    </row>
    <row r="88" spans="1:27" hidden="1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M88">
        <v>-1.6968353345697296</v>
      </c>
      <c r="N88">
        <v>-1.6968353345697296</v>
      </c>
      <c r="O88">
        <v>5</v>
      </c>
      <c r="Q88" s="1">
        <v>41.04378225</v>
      </c>
      <c r="R88" s="1">
        <v>0.60703974999999999</v>
      </c>
      <c r="S88" s="1">
        <v>111.47429700000001</v>
      </c>
      <c r="T88" s="1">
        <v>1.785207</v>
      </c>
      <c r="U88" s="1">
        <v>44.25066571</v>
      </c>
      <c r="V88" s="1">
        <v>14</v>
      </c>
      <c r="W88" s="1">
        <v>45.931758530000003</v>
      </c>
      <c r="X88" s="1">
        <v>1.509794979</v>
      </c>
      <c r="Y88" s="1">
        <v>0.352317614</v>
      </c>
      <c r="Z88" s="1">
        <v>1.7216163999999999E-2</v>
      </c>
      <c r="AA88" s="1"/>
    </row>
    <row r="89" spans="1:27" hidden="1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M89">
        <v>-1.4310157525915563</v>
      </c>
      <c r="N89">
        <v>-1.4310157525915563</v>
      </c>
      <c r="O89">
        <v>5</v>
      </c>
      <c r="Q89" s="1">
        <v>41.04378225</v>
      </c>
      <c r="R89" s="1">
        <v>0.60703974999999999</v>
      </c>
      <c r="S89" s="1">
        <v>111.47429700000001</v>
      </c>
      <c r="T89" s="1">
        <v>1.785207</v>
      </c>
      <c r="U89" s="1">
        <v>44.25066571</v>
      </c>
      <c r="V89" s="1">
        <v>14</v>
      </c>
      <c r="W89" s="1">
        <v>45.931758530000003</v>
      </c>
      <c r="X89" s="1">
        <v>1.509794979</v>
      </c>
      <c r="Y89" s="1">
        <v>0.352317614</v>
      </c>
      <c r="Z89" s="1">
        <v>1.7216163999999999E-2</v>
      </c>
      <c r="AA89" s="1"/>
    </row>
    <row r="90" spans="1:27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L90">
        <f>-M90</f>
        <v>1.6087622934738497</v>
      </c>
      <c r="M90">
        <v>-1.6087622934738497</v>
      </c>
      <c r="N90">
        <v>-1.6087622934738497</v>
      </c>
      <c r="O90">
        <v>0.7</v>
      </c>
      <c r="P90">
        <v>24.449719999999999</v>
      </c>
      <c r="Q90" s="1">
        <v>62.440418119999997</v>
      </c>
      <c r="R90" s="1">
        <v>2.856385731</v>
      </c>
      <c r="S90" s="1">
        <v>98.511172000000002</v>
      </c>
      <c r="T90" s="1">
        <v>1.9120280000000001</v>
      </c>
      <c r="U90" s="1">
        <v>27.65515645</v>
      </c>
      <c r="V90" s="1">
        <v>16.333333329999999</v>
      </c>
      <c r="W90" s="1">
        <v>53.587051610000003</v>
      </c>
      <c r="X90" s="1">
        <v>0.41445162499999999</v>
      </c>
      <c r="Y90" s="1">
        <v>0.462683601</v>
      </c>
      <c r="Z90" s="1">
        <v>5.1774793E-2</v>
      </c>
      <c r="AA90" s="1"/>
    </row>
    <row r="91" spans="1:27" hidden="1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M91">
        <v>-1.389629797756059</v>
      </c>
      <c r="N91">
        <v>-1.389629797756059</v>
      </c>
      <c r="O91">
        <v>0.7</v>
      </c>
      <c r="Q91" s="1">
        <v>62.440418119999997</v>
      </c>
      <c r="R91" s="1">
        <v>2.856385731</v>
      </c>
      <c r="S91" s="1">
        <v>98.511172000000002</v>
      </c>
      <c r="T91" s="1">
        <v>1.9120280000000001</v>
      </c>
      <c r="U91" s="1">
        <v>27.65515645</v>
      </c>
      <c r="V91" s="1">
        <v>16.333333329999999</v>
      </c>
      <c r="W91" s="1">
        <v>53.587051610000003</v>
      </c>
      <c r="X91" s="1">
        <v>0.41445162499999999</v>
      </c>
      <c r="Y91" s="1">
        <v>0.462683601</v>
      </c>
      <c r="Z91" s="1">
        <v>5.1774793E-2</v>
      </c>
      <c r="AA91" s="1"/>
    </row>
    <row r="92" spans="1:27" hidden="1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M92">
        <v>-1.6198894189933508</v>
      </c>
      <c r="N92">
        <v>-1.6198894189933508</v>
      </c>
      <c r="O92">
        <v>2.9</v>
      </c>
      <c r="Q92" s="1">
        <v>62.440418119999997</v>
      </c>
      <c r="R92" s="1">
        <v>2.856385731</v>
      </c>
      <c r="S92" s="1">
        <v>98.511172000000002</v>
      </c>
      <c r="T92" s="1">
        <v>1.9120280000000001</v>
      </c>
      <c r="U92" s="1">
        <v>27.65515645</v>
      </c>
      <c r="V92" s="1">
        <v>16.333333329999999</v>
      </c>
      <c r="W92" s="1">
        <v>53.587051610000003</v>
      </c>
      <c r="X92" s="1">
        <v>0.41445162499999999</v>
      </c>
      <c r="Y92" s="1">
        <v>0.462683601</v>
      </c>
      <c r="Z92" s="1">
        <v>5.1774793E-2</v>
      </c>
      <c r="AA92" s="1"/>
    </row>
    <row r="93" spans="1:27" hidden="1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M93">
        <v>-1.305274069772576</v>
      </c>
      <c r="N93">
        <v>-1.305274069772576</v>
      </c>
      <c r="O93">
        <v>2.9</v>
      </c>
      <c r="Q93">
        <v>62.440418119999997</v>
      </c>
      <c r="R93">
        <v>2.856385731</v>
      </c>
      <c r="S93">
        <v>98.511172000000002</v>
      </c>
      <c r="T93">
        <v>1.9120280000000001</v>
      </c>
      <c r="U93">
        <v>27.65515645</v>
      </c>
      <c r="V93">
        <v>16.333333329999999</v>
      </c>
      <c r="W93" s="1">
        <v>53.587051610000003</v>
      </c>
      <c r="X93" s="1">
        <v>0.41445162499999999</v>
      </c>
      <c r="Y93" s="1">
        <v>0.462683601</v>
      </c>
      <c r="Z93" s="1">
        <v>5.1774793E-2</v>
      </c>
      <c r="AA93" s="1">
        <f>N93/Q93</f>
        <v>-2.0904313409049542E-2</v>
      </c>
    </row>
    <row r="94" spans="1:27" hidden="1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M94">
        <v>-2.0740116681811585</v>
      </c>
      <c r="N94">
        <v>-2.0740116681811585</v>
      </c>
      <c r="O94">
        <v>4.9000000000000004</v>
      </c>
      <c r="Q94" s="1">
        <v>62.440418119999997</v>
      </c>
      <c r="R94" s="1">
        <v>2.856385731</v>
      </c>
      <c r="S94" s="1">
        <v>98.511172000000002</v>
      </c>
      <c r="T94" s="1">
        <v>1.9120280000000001</v>
      </c>
      <c r="U94" s="1">
        <v>27.65515645</v>
      </c>
      <c r="V94" s="1">
        <v>16.333333329999999</v>
      </c>
      <c r="W94" s="1">
        <v>53.587051610000003</v>
      </c>
      <c r="X94" s="1">
        <v>0.41445162499999999</v>
      </c>
      <c r="Y94" s="1">
        <v>0.462683601</v>
      </c>
      <c r="Z94" s="1">
        <v>5.1774793E-2</v>
      </c>
      <c r="AA94" s="1"/>
    </row>
    <row r="95" spans="1:27" hidden="1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M95">
        <v>-1.4181183523962797</v>
      </c>
      <c r="N95">
        <v>-1.4181183523962797</v>
      </c>
      <c r="O95">
        <v>4.9000000000000004</v>
      </c>
      <c r="Q95" s="1">
        <v>62.440418119999997</v>
      </c>
      <c r="R95" s="1">
        <v>2.856385731</v>
      </c>
      <c r="S95" s="1">
        <v>98.511172000000002</v>
      </c>
      <c r="T95" s="1">
        <v>1.9120280000000001</v>
      </c>
      <c r="U95" s="1">
        <v>27.65515645</v>
      </c>
      <c r="V95" s="1">
        <v>16.333333329999999</v>
      </c>
      <c r="W95" s="1">
        <v>53.587051610000003</v>
      </c>
      <c r="X95" s="1">
        <v>0.41445162499999999</v>
      </c>
      <c r="Y95" s="1">
        <v>0.462683601</v>
      </c>
      <c r="Z95" s="1">
        <v>5.1774793E-2</v>
      </c>
      <c r="AA95" s="1"/>
    </row>
    <row r="96" spans="1:27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L96">
        <f>-M96</f>
        <v>1.603419618780678</v>
      </c>
      <c r="M96">
        <v>-1.603419618780678</v>
      </c>
      <c r="N96">
        <v>-1.603419618780678</v>
      </c>
      <c r="O96">
        <v>0.5</v>
      </c>
      <c r="P96">
        <v>22.079075</v>
      </c>
      <c r="Q96" s="1">
        <v>72.60025005</v>
      </c>
      <c r="R96" s="1">
        <v>2.8569343489999999</v>
      </c>
      <c r="S96" s="1">
        <v>130.284074</v>
      </c>
      <c r="T96" s="1">
        <v>2.4812919999999998</v>
      </c>
      <c r="U96" s="1">
        <v>26.26557811</v>
      </c>
      <c r="V96" s="1">
        <v>18.81818182</v>
      </c>
      <c r="W96" s="1">
        <v>61.739441669999998</v>
      </c>
      <c r="X96" s="1">
        <v>0.18774632999999999</v>
      </c>
      <c r="Y96" s="1">
        <v>0.39373122199999999</v>
      </c>
      <c r="Z96" s="1">
        <v>2.0306780999999999E-2</v>
      </c>
      <c r="AA96" s="1"/>
    </row>
    <row r="97" spans="1:27" hidden="1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M97">
        <v>-1.2818533368633604</v>
      </c>
      <c r="N97">
        <v>-1.2818533368633604</v>
      </c>
      <c r="O97">
        <v>0.5</v>
      </c>
      <c r="Q97" s="1">
        <v>72.60025005</v>
      </c>
      <c r="R97" s="1">
        <v>2.8569343489999999</v>
      </c>
      <c r="S97" s="1">
        <v>130.284074</v>
      </c>
      <c r="T97" s="1">
        <v>2.4812919999999998</v>
      </c>
      <c r="U97" s="1">
        <v>26.26557811</v>
      </c>
      <c r="V97" s="1">
        <v>18.81818182</v>
      </c>
      <c r="W97" s="1">
        <v>61.739441669999998</v>
      </c>
      <c r="X97" s="1">
        <v>0.18774632999999999</v>
      </c>
      <c r="Y97" s="1">
        <v>0.39373122199999999</v>
      </c>
      <c r="Z97" s="1">
        <v>2.0306780999999999E-2</v>
      </c>
      <c r="AA97" s="1"/>
    </row>
    <row r="98" spans="1:27" hidden="1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M98">
        <v>-1.7032137660224658</v>
      </c>
      <c r="N98">
        <v>-1.7032137660224658</v>
      </c>
      <c r="O98">
        <v>2.9</v>
      </c>
      <c r="Q98" s="1">
        <v>72.60025005</v>
      </c>
      <c r="R98" s="1">
        <v>2.8569343489999999</v>
      </c>
      <c r="S98" s="1">
        <v>130.284074</v>
      </c>
      <c r="T98" s="1">
        <v>2.4812919999999998</v>
      </c>
      <c r="U98" s="1">
        <v>26.26557811</v>
      </c>
      <c r="V98" s="1">
        <v>18.81818182</v>
      </c>
      <c r="W98" s="1">
        <v>61.739441669999998</v>
      </c>
      <c r="X98" s="1">
        <v>0.18774632999999999</v>
      </c>
      <c r="Y98" s="1">
        <v>0.39373122199999999</v>
      </c>
      <c r="Z98" s="1">
        <v>2.0306780999999999E-2</v>
      </c>
      <c r="AA98" s="1"/>
    </row>
    <row r="99" spans="1:27" hidden="1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M99">
        <v>-1.2768538632068351</v>
      </c>
      <c r="N99">
        <v>-1.2768538632068351</v>
      </c>
      <c r="O99">
        <v>2.9</v>
      </c>
      <c r="Q99">
        <v>72.60025005</v>
      </c>
      <c r="R99">
        <v>2.8569343489999999</v>
      </c>
      <c r="S99">
        <v>130.284074</v>
      </c>
      <c r="T99">
        <v>2.4812919999999998</v>
      </c>
      <c r="U99">
        <v>26.26557811</v>
      </c>
      <c r="V99">
        <v>18.81818182</v>
      </c>
      <c r="W99" s="1">
        <v>61.739441669999998</v>
      </c>
      <c r="X99" s="1">
        <v>0.18774632999999999</v>
      </c>
      <c r="Y99" s="1">
        <v>0.39373122199999999</v>
      </c>
      <c r="Z99" s="1">
        <v>2.0306780999999999E-2</v>
      </c>
      <c r="AA99" s="1">
        <f>N99/Q99</f>
        <v>-1.758745820196848E-2</v>
      </c>
    </row>
    <row r="100" spans="1:27" hidden="1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M100">
        <v>-2.0186816383640713</v>
      </c>
      <c r="N100">
        <v>-2.0186816383640713</v>
      </c>
      <c r="O100">
        <v>5.6</v>
      </c>
      <c r="Q100" s="1">
        <v>72.60025005</v>
      </c>
      <c r="R100" s="1">
        <v>2.8569343489999999</v>
      </c>
      <c r="S100" s="1">
        <v>130.284074</v>
      </c>
      <c r="T100" s="1">
        <v>2.4812919999999998</v>
      </c>
      <c r="U100" s="1">
        <v>26.26557811</v>
      </c>
      <c r="V100" s="1">
        <v>18.81818182</v>
      </c>
      <c r="W100" s="1">
        <v>61.739441669999998</v>
      </c>
      <c r="X100" s="1">
        <v>0.18774632999999999</v>
      </c>
      <c r="Y100" s="1">
        <v>0.39373122199999999</v>
      </c>
      <c r="Z100" s="1">
        <v>2.0306780999999999E-2</v>
      </c>
      <c r="AA100" s="1"/>
    </row>
    <row r="101" spans="1:27" hidden="1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M101">
        <v>-1.3608713829883967</v>
      </c>
      <c r="N101">
        <v>-1.3608713829883967</v>
      </c>
      <c r="O101">
        <v>5.6</v>
      </c>
      <c r="Q101" s="1">
        <v>72.60025005</v>
      </c>
      <c r="R101" s="1">
        <v>2.8569343489999999</v>
      </c>
      <c r="S101" s="1">
        <v>130.284074</v>
      </c>
      <c r="T101" s="1">
        <v>2.4812919999999998</v>
      </c>
      <c r="U101" s="1">
        <v>26.26557811</v>
      </c>
      <c r="V101" s="1">
        <v>18.81818182</v>
      </c>
      <c r="W101" s="1">
        <v>61.739441669999998</v>
      </c>
      <c r="X101" s="1">
        <v>0.18774632999999999</v>
      </c>
      <c r="Y101" s="1">
        <v>0.39373122199999999</v>
      </c>
      <c r="Z101" s="1">
        <v>2.0306780999999999E-2</v>
      </c>
      <c r="AA101" s="1"/>
    </row>
    <row r="102" spans="1:27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L102">
        <f>-M102</f>
        <v>1.1787915121776689</v>
      </c>
      <c r="M102">
        <v>-1.1787915121776689</v>
      </c>
      <c r="N102">
        <v>-1.1787915121776689</v>
      </c>
      <c r="O102">
        <v>0.5</v>
      </c>
      <c r="P102">
        <v>25.453412</v>
      </c>
      <c r="Q102" s="1">
        <v>65.007959189999994</v>
      </c>
      <c r="R102" s="1">
        <v>2.172225343</v>
      </c>
      <c r="S102" s="1">
        <v>114.65518299999999</v>
      </c>
      <c r="T102" s="1">
        <v>1.9978549999999999</v>
      </c>
      <c r="U102" s="1">
        <v>22.106462359999998</v>
      </c>
      <c r="V102" s="1">
        <v>13.53846154</v>
      </c>
      <c r="W102" s="1">
        <v>44.417524739999998</v>
      </c>
      <c r="X102" s="1">
        <v>0.42073546099999998</v>
      </c>
      <c r="Y102" s="1">
        <v>0.32429634600000001</v>
      </c>
      <c r="Z102" s="1">
        <v>2.6866368000000002E-2</v>
      </c>
      <c r="AA102" s="1"/>
    </row>
    <row r="103" spans="1:27" hidden="1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M103">
        <v>-1.0394894024152606</v>
      </c>
      <c r="N103">
        <v>-1.0394894024152606</v>
      </c>
      <c r="O103">
        <v>0.5</v>
      </c>
      <c r="Q103" s="1">
        <v>65.007959189999994</v>
      </c>
      <c r="R103" s="1">
        <v>2.172225343</v>
      </c>
      <c r="S103" s="1">
        <v>114.65518299999999</v>
      </c>
      <c r="T103" s="1">
        <v>1.9978549999999999</v>
      </c>
      <c r="U103" s="1">
        <v>22.106462359999998</v>
      </c>
      <c r="V103" s="1">
        <v>13.53846154</v>
      </c>
      <c r="W103" s="1">
        <v>44.417524739999998</v>
      </c>
      <c r="X103" s="1">
        <v>0.42073546099999998</v>
      </c>
      <c r="Y103" s="1">
        <v>0.32429634600000001</v>
      </c>
      <c r="Z103" s="1">
        <v>2.6866368000000002E-2</v>
      </c>
      <c r="AA103" s="1"/>
    </row>
    <row r="104" spans="1:27" hidden="1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M104">
        <v>-1.4268443431102182</v>
      </c>
      <c r="N104">
        <v>-1.4268443431102182</v>
      </c>
      <c r="O104">
        <v>2.2000000000000002</v>
      </c>
      <c r="Q104" s="1">
        <v>65.007959189999994</v>
      </c>
      <c r="R104" s="1">
        <v>2.172225343</v>
      </c>
      <c r="S104" s="1">
        <v>114.65518299999999</v>
      </c>
      <c r="T104" s="1">
        <v>1.9978549999999999</v>
      </c>
      <c r="U104" s="1">
        <v>22.106462359999998</v>
      </c>
      <c r="V104" s="1">
        <v>13.53846154</v>
      </c>
      <c r="W104" s="1">
        <v>44.417524739999998</v>
      </c>
      <c r="X104" s="1">
        <v>0.42073546099999998</v>
      </c>
      <c r="Y104" s="1">
        <v>0.32429634600000001</v>
      </c>
      <c r="Z104" s="1">
        <v>2.6866368000000002E-2</v>
      </c>
      <c r="AA104" s="1"/>
    </row>
    <row r="105" spans="1:27" hidden="1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M105">
        <v>-1.3684793828098465</v>
      </c>
      <c r="N105">
        <v>-1.3684793828098465</v>
      </c>
      <c r="O105">
        <v>2.2000000000000002</v>
      </c>
      <c r="Q105">
        <v>65.007959189999994</v>
      </c>
      <c r="R105">
        <v>2.172225343</v>
      </c>
      <c r="S105">
        <v>114.65518299999999</v>
      </c>
      <c r="T105">
        <v>1.9978549999999999</v>
      </c>
      <c r="U105">
        <v>22.106462359999998</v>
      </c>
      <c r="V105">
        <v>13.53846154</v>
      </c>
      <c r="W105" s="1">
        <v>44.417524739999998</v>
      </c>
      <c r="X105" s="1">
        <v>0.42073546099999998</v>
      </c>
      <c r="Y105" s="1">
        <v>0.32429634600000001</v>
      </c>
      <c r="Z105" s="1">
        <v>2.6866368000000002E-2</v>
      </c>
      <c r="AA105" s="1">
        <f>N105/Q105</f>
        <v>-2.1050951296750692E-2</v>
      </c>
    </row>
    <row r="106" spans="1:27" hidden="1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M106">
        <v>-1.9030366064953204</v>
      </c>
      <c r="N106">
        <v>-1.9030366064953204</v>
      </c>
      <c r="O106">
        <v>5.6</v>
      </c>
      <c r="Q106" s="1">
        <v>65.007959189999994</v>
      </c>
      <c r="R106" s="1">
        <v>2.172225343</v>
      </c>
      <c r="S106" s="1">
        <v>114.65518299999999</v>
      </c>
      <c r="T106" s="1">
        <v>1.9978549999999999</v>
      </c>
      <c r="U106" s="1">
        <v>22.106462359999998</v>
      </c>
      <c r="V106" s="1">
        <v>13.53846154</v>
      </c>
      <c r="W106" s="1">
        <v>44.417524739999998</v>
      </c>
      <c r="X106" s="1">
        <v>0.42073546099999998</v>
      </c>
      <c r="Y106" s="1">
        <v>0.32429634600000001</v>
      </c>
      <c r="Z106" s="1">
        <v>2.6866368000000002E-2</v>
      </c>
      <c r="AA106" s="1"/>
    </row>
    <row r="107" spans="1:27" hidden="1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M107">
        <v>-1.3187809638244106</v>
      </c>
      <c r="N107">
        <v>-1.3187809638244106</v>
      </c>
      <c r="O107">
        <v>5.6</v>
      </c>
      <c r="Q107" s="1">
        <v>65.007959189999994</v>
      </c>
      <c r="R107" s="1">
        <v>2.172225343</v>
      </c>
      <c r="S107" s="1">
        <v>114.65518299999999</v>
      </c>
      <c r="T107" s="1">
        <v>1.9978549999999999</v>
      </c>
      <c r="U107" s="1">
        <v>22.106462359999998</v>
      </c>
      <c r="V107" s="1">
        <v>13.53846154</v>
      </c>
      <c r="W107" s="1">
        <v>44.417524739999998</v>
      </c>
      <c r="X107" s="1">
        <v>0.42073546099999998</v>
      </c>
      <c r="Y107" s="1">
        <v>0.32429634600000001</v>
      </c>
      <c r="Z107" s="1">
        <v>2.6866368000000002E-2</v>
      </c>
      <c r="AA107" s="1"/>
    </row>
    <row r="108" spans="1:27" x14ac:dyDescent="0.25">
      <c r="A108" s="4">
        <v>3</v>
      </c>
      <c r="B108" s="4" t="s">
        <v>20</v>
      </c>
      <c r="C108" s="4" t="s">
        <v>40</v>
      </c>
      <c r="D108" s="4" t="s">
        <v>45</v>
      </c>
      <c r="E108" s="4" t="s">
        <v>51</v>
      </c>
      <c r="F108" s="4" t="s">
        <v>160</v>
      </c>
      <c r="G108" s="4">
        <v>1</v>
      </c>
      <c r="H108" s="4">
        <v>-2.7879999999999998</v>
      </c>
      <c r="I108" s="4">
        <v>-2.6419999999999999</v>
      </c>
      <c r="J108" s="4">
        <v>59.153176658903284</v>
      </c>
      <c r="K108" s="4">
        <v>-12.026443095949913</v>
      </c>
      <c r="L108">
        <f>-M108</f>
        <v>0.82919269243775262</v>
      </c>
      <c r="M108" s="4">
        <v>-0.82919269243775262</v>
      </c>
      <c r="N108" s="4">
        <v>-0.82919269243775262</v>
      </c>
      <c r="O108" s="4">
        <v>0.2</v>
      </c>
      <c r="P108" s="4">
        <v>8.8224239999999998</v>
      </c>
      <c r="Q108" s="5">
        <v>16.888357589999998</v>
      </c>
      <c r="R108" s="5">
        <v>0.85314169200000001</v>
      </c>
      <c r="S108" s="5">
        <v>47.727496000000002</v>
      </c>
      <c r="T108" s="5">
        <v>1.439376</v>
      </c>
      <c r="U108" s="5">
        <v>55.877677370000001</v>
      </c>
      <c r="V108" s="5">
        <v>12</v>
      </c>
      <c r="W108" s="5">
        <v>39.370078739999997</v>
      </c>
      <c r="X108" s="5">
        <v>0.87937261899999997</v>
      </c>
      <c r="Y108" s="5">
        <v>0.37366331699999999</v>
      </c>
      <c r="Z108" s="5">
        <v>1.3628341E-2</v>
      </c>
      <c r="AA108" s="1"/>
    </row>
    <row r="109" spans="1:27" hidden="1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M109">
        <v>-0.56661719382977505</v>
      </c>
      <c r="N109">
        <v>-0.56661719382977505</v>
      </c>
      <c r="O109">
        <v>0.2</v>
      </c>
      <c r="Q109" s="1">
        <v>16.888357589999998</v>
      </c>
      <c r="R109" s="1">
        <v>0.85314169200000001</v>
      </c>
      <c r="S109" s="1">
        <v>47.727496000000002</v>
      </c>
      <c r="T109" s="1">
        <v>1.439376</v>
      </c>
      <c r="U109" s="1">
        <v>55.877677370000001</v>
      </c>
      <c r="V109" s="1">
        <v>12</v>
      </c>
      <c r="W109" s="1">
        <v>39.370078739999997</v>
      </c>
      <c r="X109" s="1">
        <v>0.87937261899999997</v>
      </c>
      <c r="Y109" s="1">
        <v>0.37366331699999999</v>
      </c>
      <c r="Z109" s="1">
        <v>1.3628341E-2</v>
      </c>
      <c r="AA109" s="1"/>
    </row>
    <row r="110" spans="1:27" hidden="1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M110">
        <v>-1.1509253831029562</v>
      </c>
      <c r="N110">
        <v>-1.1509253831029562</v>
      </c>
      <c r="O110">
        <v>1</v>
      </c>
      <c r="Q110" s="1">
        <v>16.888357589999998</v>
      </c>
      <c r="R110" s="1">
        <v>0.85314169200000001</v>
      </c>
      <c r="S110" s="1">
        <v>47.727496000000002</v>
      </c>
      <c r="T110" s="1">
        <v>1.439376</v>
      </c>
      <c r="U110" s="1">
        <v>55.877677370000001</v>
      </c>
      <c r="V110" s="1">
        <v>12</v>
      </c>
      <c r="W110" s="1">
        <v>39.370078739999997</v>
      </c>
      <c r="X110" s="1">
        <v>0.87937261899999997</v>
      </c>
      <c r="Y110" s="1">
        <v>0.37366331699999999</v>
      </c>
      <c r="Z110" s="1">
        <v>1.3628341E-2</v>
      </c>
      <c r="AA110" s="1"/>
    </row>
    <row r="111" spans="1:27" hidden="1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M111">
        <v>-0.50739453601214146</v>
      </c>
      <c r="N111">
        <v>-0.50739453601214146</v>
      </c>
      <c r="O111">
        <v>1</v>
      </c>
      <c r="Q111">
        <v>16.888357589999998</v>
      </c>
      <c r="R111">
        <v>0.85314169200000001</v>
      </c>
      <c r="S111">
        <v>47.727496000000002</v>
      </c>
      <c r="T111">
        <v>1.439376</v>
      </c>
      <c r="U111">
        <v>55.877677370000001</v>
      </c>
      <c r="V111">
        <v>12</v>
      </c>
      <c r="W111" s="1">
        <v>39.370078739999997</v>
      </c>
      <c r="X111" s="1">
        <v>0.87937261899999997</v>
      </c>
      <c r="Y111" s="1">
        <v>0.37366331699999999</v>
      </c>
      <c r="Z111" s="1">
        <v>1.3628341E-2</v>
      </c>
      <c r="AA111" s="1">
        <f>N111/Q111</f>
        <v>-3.0044042667155622E-2</v>
      </c>
    </row>
    <row r="112" spans="1:27" hidden="1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M112">
        <v>-1.5306361486178686</v>
      </c>
      <c r="N112">
        <v>-1.5306361486178686</v>
      </c>
      <c r="O112">
        <v>3.5</v>
      </c>
      <c r="Q112" s="1">
        <v>16.888357589999998</v>
      </c>
      <c r="R112" s="1">
        <v>0.85314169200000001</v>
      </c>
      <c r="S112" s="1">
        <v>47.727496000000002</v>
      </c>
      <c r="T112" s="1">
        <v>1.439376</v>
      </c>
      <c r="U112" s="1">
        <v>55.877677370000001</v>
      </c>
      <c r="V112" s="1">
        <v>12</v>
      </c>
      <c r="W112" s="1">
        <v>39.370078739999997</v>
      </c>
      <c r="X112" s="1">
        <v>0.87937261899999997</v>
      </c>
      <c r="Y112" s="1">
        <v>0.37366331699999999</v>
      </c>
      <c r="Z112" s="1">
        <v>1.3628341E-2</v>
      </c>
      <c r="AA112" s="1"/>
    </row>
    <row r="113" spans="1:27" hidden="1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M113" s="3">
        <v>-0.68459308586620882</v>
      </c>
      <c r="N113" s="3">
        <v>-0.68459308586620882</v>
      </c>
      <c r="O113">
        <v>3.5</v>
      </c>
      <c r="Q113" s="1">
        <v>16.888357589999998</v>
      </c>
      <c r="R113" s="1">
        <v>0.85314169200000001</v>
      </c>
      <c r="S113" s="1">
        <v>47.727496000000002</v>
      </c>
      <c r="T113" s="1">
        <v>1.439376</v>
      </c>
      <c r="U113" s="1">
        <v>55.877677370000001</v>
      </c>
      <c r="V113" s="1">
        <v>12</v>
      </c>
      <c r="W113" s="1">
        <v>39.370078739999997</v>
      </c>
      <c r="X113" s="1">
        <v>0.87937261899999997</v>
      </c>
      <c r="Y113" s="1">
        <v>0.37366331699999999</v>
      </c>
      <c r="Z113" s="1">
        <v>1.3628341E-2</v>
      </c>
      <c r="AA113" s="1"/>
    </row>
    <row r="114" spans="1:27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L114">
        <f>-M114</f>
        <v>1.6652422129654851</v>
      </c>
      <c r="M114">
        <v>-1.6652422129654851</v>
      </c>
      <c r="N114">
        <v>-1.6652422129654851</v>
      </c>
      <c r="O114">
        <v>0.6</v>
      </c>
      <c r="P114">
        <v>60.326327999999997</v>
      </c>
      <c r="Q114" s="1">
        <v>111.25731949999999</v>
      </c>
      <c r="R114" s="1">
        <v>1.204425015</v>
      </c>
      <c r="S114" s="1">
        <v>423.15453000000002</v>
      </c>
      <c r="T114" s="1">
        <v>2.2526869999999999</v>
      </c>
      <c r="U114" s="1">
        <v>99.746229529999994</v>
      </c>
      <c r="V114" s="1">
        <v>94</v>
      </c>
      <c r="W114" s="1">
        <v>0.232876108</v>
      </c>
      <c r="X114" s="1">
        <v>0.36191946699999999</v>
      </c>
      <c r="Y114" s="1">
        <v>3.6570000000000001E-3</v>
      </c>
      <c r="Z114" s="1">
        <v>7.7014429999999997E-3</v>
      </c>
      <c r="AA114" s="1"/>
    </row>
    <row r="115" spans="1:27" hidden="1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M115">
        <v>-1.2060727352767007</v>
      </c>
      <c r="N115">
        <v>-1.2060727352767007</v>
      </c>
      <c r="O115">
        <v>0.6</v>
      </c>
      <c r="Q115" s="1">
        <v>111.25731949999999</v>
      </c>
      <c r="R115" s="1">
        <v>1.204425015</v>
      </c>
      <c r="S115" s="1">
        <v>423.15453000000002</v>
      </c>
      <c r="T115" s="1">
        <v>2.2526869999999999</v>
      </c>
      <c r="U115" s="1">
        <v>99.746229529999994</v>
      </c>
      <c r="V115" s="1">
        <v>94</v>
      </c>
      <c r="W115" s="1">
        <v>0.232876108</v>
      </c>
      <c r="X115" s="1">
        <v>0.36191946699999999</v>
      </c>
      <c r="Y115" s="1">
        <v>3.6570000000000001E-3</v>
      </c>
      <c r="Z115" s="1">
        <v>7.7014429999999997E-3</v>
      </c>
      <c r="AA115" s="1"/>
    </row>
    <row r="116" spans="1:27" hidden="1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M116">
        <v>-2.1061195287140579</v>
      </c>
      <c r="N116">
        <v>-2.1061195287140579</v>
      </c>
      <c r="O116">
        <v>1.2</v>
      </c>
      <c r="Q116" s="1">
        <v>111.25731949999999</v>
      </c>
      <c r="R116" s="1">
        <v>1.204425015</v>
      </c>
      <c r="S116" s="1">
        <v>423.15453000000002</v>
      </c>
      <c r="T116" s="1">
        <v>2.2526869999999999</v>
      </c>
      <c r="U116" s="1">
        <v>99.746229529999994</v>
      </c>
      <c r="V116" s="1">
        <v>94</v>
      </c>
      <c r="W116" s="1">
        <v>0.232876108</v>
      </c>
      <c r="X116" s="1">
        <v>0.36191946699999999</v>
      </c>
      <c r="Y116" s="1">
        <v>3.6570000000000001E-3</v>
      </c>
      <c r="Z116" s="1">
        <v>7.7014429999999997E-3</v>
      </c>
      <c r="AA116" s="1"/>
    </row>
    <row r="117" spans="1:27" hidden="1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M117">
        <v>-1.2767320324250344</v>
      </c>
      <c r="N117">
        <v>-1.2767320324250344</v>
      </c>
      <c r="O117">
        <v>1.2</v>
      </c>
      <c r="Q117">
        <v>111.25731949999999</v>
      </c>
      <c r="R117">
        <v>1.204425015</v>
      </c>
      <c r="S117">
        <v>423.15453000000002</v>
      </c>
      <c r="T117">
        <v>2.2526869999999999</v>
      </c>
      <c r="U117">
        <v>99.746229529999994</v>
      </c>
      <c r="V117">
        <v>94</v>
      </c>
      <c r="W117" s="1">
        <v>0.232876108</v>
      </c>
      <c r="X117" s="1">
        <v>0.36191946699999999</v>
      </c>
      <c r="Y117" s="1">
        <v>3.6570000000000001E-3</v>
      </c>
      <c r="Z117" s="1">
        <v>7.7014429999999997E-3</v>
      </c>
      <c r="AA117" s="1">
        <f>N117/Q117</f>
        <v>-1.1475487978344063E-2</v>
      </c>
    </row>
    <row r="118" spans="1:27" hidden="1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M118">
        <v>-2.424424916376096</v>
      </c>
      <c r="N118">
        <v>-2.424424916376096</v>
      </c>
      <c r="O118">
        <v>6</v>
      </c>
      <c r="Q118" s="1">
        <v>111.25731949999999</v>
      </c>
      <c r="R118" s="1">
        <v>1.204425015</v>
      </c>
      <c r="S118" s="1">
        <v>423.15453000000002</v>
      </c>
      <c r="T118" s="1">
        <v>2.2526869999999999</v>
      </c>
      <c r="U118" s="1">
        <v>99.746229529999994</v>
      </c>
      <c r="V118" s="1">
        <v>94</v>
      </c>
      <c r="W118" s="1">
        <v>0.232876108</v>
      </c>
      <c r="X118" s="1">
        <v>0.36191946699999999</v>
      </c>
      <c r="Y118" s="1">
        <v>3.6570000000000001E-3</v>
      </c>
      <c r="Z118" s="1">
        <v>7.7014429999999997E-3</v>
      </c>
      <c r="AA118" s="1"/>
    </row>
    <row r="119" spans="1:27" hidden="1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M119" s="2">
        <v>-1.8525146701468909</v>
      </c>
      <c r="N119" s="2">
        <v>-1.8525146701468909</v>
      </c>
      <c r="O119">
        <v>6</v>
      </c>
      <c r="Q119" s="1">
        <v>111.25731949999999</v>
      </c>
      <c r="R119" s="1">
        <v>1.204425015</v>
      </c>
      <c r="S119" s="1">
        <v>423.15453000000002</v>
      </c>
      <c r="T119" s="1">
        <v>2.2526869999999999</v>
      </c>
      <c r="U119" s="1">
        <v>99.746229529999994</v>
      </c>
      <c r="V119" s="1">
        <v>94</v>
      </c>
      <c r="W119" s="1">
        <v>0.232876108</v>
      </c>
      <c r="X119" s="1">
        <v>0.36191946699999999</v>
      </c>
      <c r="Y119" s="1">
        <v>3.6570000000000001E-3</v>
      </c>
      <c r="Z119" s="1">
        <v>7.7014429999999997E-3</v>
      </c>
      <c r="AA119" s="1"/>
    </row>
    <row r="120" spans="1:27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L120">
        <f>-M120</f>
        <v>0.89481226979212591</v>
      </c>
      <c r="M120">
        <v>-0.89481226979212591</v>
      </c>
      <c r="N120">
        <v>-0.89481226979212591</v>
      </c>
      <c r="O120">
        <v>0.7</v>
      </c>
      <c r="P120">
        <v>14.891204</v>
      </c>
      <c r="Q120" s="1">
        <v>40.522925319999999</v>
      </c>
      <c r="R120" s="1">
        <v>1.5757937689999999</v>
      </c>
      <c r="S120" s="1">
        <v>109.84701200000001</v>
      </c>
      <c r="T120" s="1">
        <v>2.119567</v>
      </c>
      <c r="U120" s="1">
        <v>20.69618577</v>
      </c>
      <c r="V120" s="1">
        <v>18.875</v>
      </c>
      <c r="W120" s="1">
        <v>61.925853019999998</v>
      </c>
      <c r="X120" s="1">
        <v>0.49520113599999999</v>
      </c>
      <c r="Y120" s="1">
        <v>0.63073727899999998</v>
      </c>
      <c r="Z120" s="1">
        <v>1.1876886999999999E-2</v>
      </c>
      <c r="AA120" s="1"/>
    </row>
    <row r="121" spans="1:27" hidden="1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M121">
        <v>-0.71466830429445494</v>
      </c>
      <c r="N121">
        <v>-0.71466830429445494</v>
      </c>
      <c r="O121">
        <v>0.7</v>
      </c>
      <c r="Q121" s="1">
        <v>40.522925319999999</v>
      </c>
      <c r="R121" s="1">
        <v>1.5757937689999999</v>
      </c>
      <c r="S121" s="1">
        <v>109.84701200000001</v>
      </c>
      <c r="T121" s="1">
        <v>2.119567</v>
      </c>
      <c r="U121" s="1">
        <v>20.69618577</v>
      </c>
      <c r="V121" s="1">
        <v>18.875</v>
      </c>
      <c r="W121" s="1">
        <v>61.925853019999998</v>
      </c>
      <c r="X121" s="1">
        <v>0.49520113599999999</v>
      </c>
      <c r="Y121" s="1">
        <v>0.63073727899999998</v>
      </c>
      <c r="Z121" s="1">
        <v>1.1876886999999999E-2</v>
      </c>
      <c r="AA121" s="1"/>
    </row>
    <row r="122" spans="1:27" hidden="1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M122">
        <v>-1.3698900462005239</v>
      </c>
      <c r="N122">
        <v>-1.3698900462005239</v>
      </c>
      <c r="O122">
        <v>1.6</v>
      </c>
      <c r="Q122" s="1">
        <v>40.522925319999999</v>
      </c>
      <c r="R122" s="1">
        <v>1.5757937689999999</v>
      </c>
      <c r="S122" s="1">
        <v>109.84701200000001</v>
      </c>
      <c r="T122" s="1">
        <v>2.119567</v>
      </c>
      <c r="U122" s="1">
        <v>20.69618577</v>
      </c>
      <c r="V122" s="1">
        <v>18.875</v>
      </c>
      <c r="W122" s="1">
        <v>61.925853019999998</v>
      </c>
      <c r="X122" s="1">
        <v>0.49520113599999999</v>
      </c>
      <c r="Y122" s="1">
        <v>0.63073727899999998</v>
      </c>
      <c r="Z122" s="1">
        <v>1.1876886999999999E-2</v>
      </c>
      <c r="AA122" s="1"/>
    </row>
    <row r="123" spans="1:27" hidden="1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M123">
        <v>-0.83909094352683</v>
      </c>
      <c r="N123">
        <v>-0.83909094352683</v>
      </c>
      <c r="O123">
        <v>1.6</v>
      </c>
      <c r="Q123" s="1">
        <v>40.522925319999999</v>
      </c>
      <c r="R123" s="1">
        <v>1.5757937689999999</v>
      </c>
      <c r="S123" s="1">
        <v>109.84701200000001</v>
      </c>
      <c r="T123" s="1">
        <v>2.119567</v>
      </c>
      <c r="U123" s="1">
        <v>20.69618577</v>
      </c>
      <c r="V123" s="1">
        <v>18.875</v>
      </c>
      <c r="W123" s="1">
        <v>61.925853019999998</v>
      </c>
      <c r="X123" s="1">
        <v>0.49520113599999999</v>
      </c>
      <c r="Y123" s="1">
        <v>0.63073727899999998</v>
      </c>
      <c r="Z123" s="1">
        <v>1.1876886999999999E-2</v>
      </c>
      <c r="AA123" s="1">
        <f>N123/Q123</f>
        <v>-2.0706573794974731E-2</v>
      </c>
    </row>
    <row r="124" spans="1:27" hidden="1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M124">
        <v>-1.551498028075764</v>
      </c>
      <c r="N124">
        <v>-1.551498028075764</v>
      </c>
      <c r="O124">
        <v>4.8</v>
      </c>
      <c r="Q124" s="1">
        <v>40.522925319999999</v>
      </c>
      <c r="R124" s="1">
        <v>1.5757937689999999</v>
      </c>
      <c r="S124" s="1">
        <v>109.84701200000001</v>
      </c>
      <c r="T124" s="1">
        <v>2.119567</v>
      </c>
      <c r="U124" s="1">
        <v>20.69618577</v>
      </c>
      <c r="V124" s="1">
        <v>18.875</v>
      </c>
      <c r="W124" s="1">
        <v>61.925853019999998</v>
      </c>
      <c r="X124" s="1">
        <v>0.49520113599999999</v>
      </c>
      <c r="Y124" s="1">
        <v>0.63073727899999998</v>
      </c>
      <c r="Z124" s="1">
        <v>1.1876886999999999E-2</v>
      </c>
      <c r="AA124" s="1"/>
    </row>
    <row r="125" spans="1:27" hidden="1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M125">
        <v>-1.0423858934185997</v>
      </c>
      <c r="N125">
        <v>-1.0423858934185997</v>
      </c>
      <c r="O125">
        <v>4.8</v>
      </c>
      <c r="Q125" s="1">
        <v>40.522925319999999</v>
      </c>
      <c r="R125" s="1">
        <v>1.5757937689999999</v>
      </c>
      <c r="S125" s="1">
        <v>109.84701200000001</v>
      </c>
      <c r="T125" s="1">
        <v>2.119567</v>
      </c>
      <c r="U125" s="1">
        <v>20.69618577</v>
      </c>
      <c r="V125" s="1">
        <v>18.875</v>
      </c>
      <c r="W125" s="1">
        <v>61.925853019999998</v>
      </c>
      <c r="X125" s="1">
        <v>0.49520113599999999</v>
      </c>
      <c r="Y125" s="1">
        <v>0.63073727899999998</v>
      </c>
      <c r="Z125" s="1">
        <v>1.1876886999999999E-2</v>
      </c>
      <c r="AA125" s="1"/>
    </row>
    <row r="126" spans="1:27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L126">
        <f>-M126</f>
        <v>1.3583447135242377</v>
      </c>
      <c r="M126">
        <v>-1.3583447135242377</v>
      </c>
      <c r="N126">
        <v>-1.3583447135242377</v>
      </c>
      <c r="O126">
        <v>0.3</v>
      </c>
      <c r="P126">
        <v>25.592856999999999</v>
      </c>
      <c r="Q126" s="1">
        <v>61.445695749999999</v>
      </c>
      <c r="R126" s="1">
        <v>1.0112417490000001</v>
      </c>
      <c r="S126" s="1">
        <v>160.730121</v>
      </c>
      <c r="T126" s="1">
        <v>2.0123359999999999</v>
      </c>
      <c r="U126" s="1">
        <v>62.085868599999998</v>
      </c>
      <c r="V126" s="1">
        <v>24.571428569999998</v>
      </c>
      <c r="W126" s="1">
        <v>80.614923129999994</v>
      </c>
      <c r="X126" s="1">
        <v>0.87547241899999995</v>
      </c>
      <c r="Y126" s="1">
        <v>0.51191948399999998</v>
      </c>
      <c r="Z126" s="1">
        <v>1.0783315E-2</v>
      </c>
      <c r="AA126" s="1"/>
    </row>
    <row r="127" spans="1:27" hidden="1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M127">
        <v>-0.78852329024971834</v>
      </c>
      <c r="N127">
        <v>-0.78852329024971834</v>
      </c>
      <c r="O127">
        <v>0.3</v>
      </c>
      <c r="Q127" s="1">
        <v>61.445695749999999</v>
      </c>
      <c r="R127" s="1">
        <v>1.0112417490000001</v>
      </c>
      <c r="S127" s="1">
        <v>160.730121</v>
      </c>
      <c r="T127" s="1">
        <v>2.0123359999999999</v>
      </c>
      <c r="U127" s="1">
        <v>62.085868599999998</v>
      </c>
      <c r="V127" s="1">
        <v>24.571428569999998</v>
      </c>
      <c r="W127" s="1">
        <v>80.614923129999994</v>
      </c>
      <c r="X127" s="1">
        <v>0.87547241899999995</v>
      </c>
      <c r="Y127" s="1">
        <v>0.51191948399999998</v>
      </c>
      <c r="Z127" s="1">
        <v>1.0783315E-2</v>
      </c>
      <c r="AA127" s="1"/>
    </row>
    <row r="128" spans="1:27" hidden="1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M128">
        <v>-1.5808080807662372</v>
      </c>
      <c r="N128">
        <v>-1.5808080807662372</v>
      </c>
      <c r="O128">
        <v>1.5</v>
      </c>
      <c r="Q128" s="1">
        <v>61.445695749999999</v>
      </c>
      <c r="R128" s="1">
        <v>1.0112417490000001</v>
      </c>
      <c r="S128" s="1">
        <v>160.730121</v>
      </c>
      <c r="T128" s="1">
        <v>2.0123359999999999</v>
      </c>
      <c r="U128" s="1">
        <v>62.085868599999998</v>
      </c>
      <c r="V128" s="1">
        <v>24.571428569999998</v>
      </c>
      <c r="W128" s="1">
        <v>80.614923129999994</v>
      </c>
      <c r="X128" s="1">
        <v>0.87547241899999995</v>
      </c>
      <c r="Y128" s="1">
        <v>0.51191948399999998</v>
      </c>
      <c r="Z128" s="1">
        <v>1.0783315E-2</v>
      </c>
      <c r="AA128" s="1"/>
    </row>
    <row r="129" spans="1:27" hidden="1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M129">
        <v>-1.030165232335813</v>
      </c>
      <c r="N129">
        <v>-1.030165232335813</v>
      </c>
      <c r="O129">
        <v>1.5</v>
      </c>
      <c r="Q129" s="1">
        <v>61.445695749999999</v>
      </c>
      <c r="R129" s="1">
        <v>1.0112417490000001</v>
      </c>
      <c r="S129" s="1">
        <v>160.730121</v>
      </c>
      <c r="T129" s="1">
        <v>2.0123359999999999</v>
      </c>
      <c r="U129" s="1">
        <v>62.085868599999998</v>
      </c>
      <c r="V129" s="1">
        <v>24.571428569999998</v>
      </c>
      <c r="W129" s="1">
        <v>80.614923129999994</v>
      </c>
      <c r="X129" s="1">
        <v>0.87547241899999995</v>
      </c>
      <c r="Y129" s="1">
        <v>0.51191948399999998</v>
      </c>
      <c r="Z129" s="1">
        <v>1.0783315E-2</v>
      </c>
      <c r="AA129" s="1">
        <f>N129/Q129</f>
        <v>-1.6765458015597669E-2</v>
      </c>
    </row>
    <row r="130" spans="1:27" hidden="1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M130">
        <v>-1.8308603991620191</v>
      </c>
      <c r="N130">
        <v>-1.8308603991620191</v>
      </c>
      <c r="O130">
        <v>5</v>
      </c>
      <c r="Q130" s="1">
        <v>61.445695749999999</v>
      </c>
      <c r="R130" s="1">
        <v>1.0112417490000001</v>
      </c>
      <c r="S130" s="1">
        <v>160.730121</v>
      </c>
      <c r="T130" s="1">
        <v>2.0123359999999999</v>
      </c>
      <c r="U130" s="1">
        <v>62.085868599999998</v>
      </c>
      <c r="V130" s="1">
        <v>24.571428569999998</v>
      </c>
      <c r="W130" s="1">
        <v>80.614923129999994</v>
      </c>
      <c r="X130" s="1">
        <v>0.87547241899999995</v>
      </c>
      <c r="Y130" s="1">
        <v>0.51191948399999998</v>
      </c>
      <c r="Z130" s="1">
        <v>1.0783315E-2</v>
      </c>
      <c r="AA130" s="1"/>
    </row>
    <row r="131" spans="1:27" hidden="1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M131">
        <v>-1.4440833134320803</v>
      </c>
      <c r="N131">
        <v>-1.4440833134320803</v>
      </c>
      <c r="O131">
        <v>5</v>
      </c>
      <c r="Q131" s="1">
        <v>61.445695749999999</v>
      </c>
      <c r="R131" s="1">
        <v>1.0112417490000001</v>
      </c>
      <c r="S131" s="1">
        <v>160.730121</v>
      </c>
      <c r="T131" s="1">
        <v>2.0123359999999999</v>
      </c>
      <c r="U131" s="1">
        <v>62.085868599999998</v>
      </c>
      <c r="V131" s="1">
        <v>24.571428569999998</v>
      </c>
      <c r="W131" s="1">
        <v>80.614923129999994</v>
      </c>
      <c r="X131" s="1">
        <v>0.87547241899999995</v>
      </c>
      <c r="Y131" s="1">
        <v>0.51191948399999998</v>
      </c>
      <c r="Z131" s="1">
        <v>1.0783315E-2</v>
      </c>
      <c r="AA131" s="1"/>
    </row>
    <row r="132" spans="1:27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L132">
        <f>-M132</f>
        <v>1.4765092743954282</v>
      </c>
      <c r="M132">
        <v>-1.4765092743954282</v>
      </c>
      <c r="N132">
        <v>-1.4765092743954282</v>
      </c>
      <c r="O132">
        <v>0.1</v>
      </c>
      <c r="P132">
        <v>32.136580000000002</v>
      </c>
      <c r="Q132" s="1">
        <v>49.735048620000001</v>
      </c>
      <c r="R132" s="1">
        <v>1.4462936179999999</v>
      </c>
      <c r="S132" s="1">
        <v>98.812177000000005</v>
      </c>
      <c r="T132" s="1">
        <v>0.982483</v>
      </c>
      <c r="U132" s="1">
        <v>36.951978189999998</v>
      </c>
      <c r="V132" s="1">
        <v>8.1428571430000005</v>
      </c>
      <c r="W132" s="1">
        <v>26.71541057</v>
      </c>
      <c r="X132" s="1">
        <v>0.76317316700000004</v>
      </c>
      <c r="Y132" s="1">
        <v>0.347330001</v>
      </c>
      <c r="Z132" s="1">
        <v>2.0134961999999999E-2</v>
      </c>
      <c r="AA132" s="1"/>
    </row>
    <row r="133" spans="1:27" hidden="1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M133">
        <v>-1.2330589806576049</v>
      </c>
      <c r="N133">
        <v>-1.2330589806576049</v>
      </c>
      <c r="O133">
        <v>0.1</v>
      </c>
      <c r="Q133" s="1">
        <v>49.735048620000001</v>
      </c>
      <c r="R133" s="1">
        <v>1.4462936179999999</v>
      </c>
      <c r="S133" s="1">
        <v>98.812177000000005</v>
      </c>
      <c r="T133" s="1">
        <v>0.982483</v>
      </c>
      <c r="U133" s="1">
        <v>36.951978189999998</v>
      </c>
      <c r="V133" s="1">
        <v>8.1428571430000005</v>
      </c>
      <c r="W133" s="1">
        <v>26.71541057</v>
      </c>
      <c r="X133" s="1">
        <v>0.76317316700000004</v>
      </c>
      <c r="Y133" s="1">
        <v>0.347330001</v>
      </c>
      <c r="Z133" s="1">
        <v>2.0134961999999999E-2</v>
      </c>
      <c r="AA133" s="1"/>
    </row>
    <row r="134" spans="1:27" hidden="1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M134">
        <v>-1.5757834867862084</v>
      </c>
      <c r="N134">
        <v>-1.5757834867862084</v>
      </c>
      <c r="O134">
        <v>1</v>
      </c>
      <c r="Q134" s="1">
        <v>49.735048620000001</v>
      </c>
      <c r="R134" s="1">
        <v>1.4462936179999999</v>
      </c>
      <c r="S134" s="1">
        <v>98.812177000000005</v>
      </c>
      <c r="T134" s="1">
        <v>0.982483</v>
      </c>
      <c r="U134" s="1">
        <v>36.951978189999998</v>
      </c>
      <c r="V134" s="1">
        <v>8.1428571430000005</v>
      </c>
      <c r="W134" s="1">
        <v>26.71541057</v>
      </c>
      <c r="X134" s="1">
        <v>0.76317316700000004</v>
      </c>
      <c r="Y134" s="1">
        <v>0.347330001</v>
      </c>
      <c r="Z134" s="1">
        <v>2.0134961999999999E-2</v>
      </c>
      <c r="AA134" s="1"/>
    </row>
    <row r="135" spans="1:27" hidden="1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M135">
        <v>-1.1110695668077974</v>
      </c>
      <c r="N135">
        <v>-1.1110695668077974</v>
      </c>
      <c r="O135">
        <v>1</v>
      </c>
      <c r="Q135" s="1">
        <v>49.735048620000001</v>
      </c>
      <c r="R135" s="1">
        <v>1.4462936179999999</v>
      </c>
      <c r="S135" s="1">
        <v>98.812177000000005</v>
      </c>
      <c r="T135" s="1">
        <v>0.982483</v>
      </c>
      <c r="U135" s="1">
        <v>36.951978189999998</v>
      </c>
      <c r="V135" s="1">
        <v>8.1428571430000005</v>
      </c>
      <c r="W135" s="1">
        <v>26.71541057</v>
      </c>
      <c r="X135" s="1">
        <v>0.76317316700000004</v>
      </c>
      <c r="Y135" s="1">
        <v>0.347330001</v>
      </c>
      <c r="Z135" s="1">
        <v>2.0134961999999999E-2</v>
      </c>
      <c r="AA135" s="1">
        <f>N135/Q135</f>
        <v>-2.2339770396062344E-2</v>
      </c>
    </row>
    <row r="136" spans="1:27" hidden="1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M136">
        <v>-1.9024679687744321</v>
      </c>
      <c r="N136">
        <v>-1.9024679687744321</v>
      </c>
      <c r="O136">
        <v>4.5999999999999996</v>
      </c>
      <c r="Q136" s="1">
        <v>49.735048620000001</v>
      </c>
      <c r="R136" s="1">
        <v>1.4462936179999999</v>
      </c>
      <c r="S136" s="1">
        <v>98.812177000000005</v>
      </c>
      <c r="T136" s="1">
        <v>0.982483</v>
      </c>
      <c r="U136" s="1">
        <v>36.951978189999998</v>
      </c>
      <c r="V136" s="1">
        <v>8.1428571430000005</v>
      </c>
      <c r="W136" s="1">
        <v>26.71541057</v>
      </c>
      <c r="X136" s="1">
        <v>0.76317316700000004</v>
      </c>
      <c r="Y136" s="1">
        <v>0.347330001</v>
      </c>
      <c r="Z136" s="1">
        <v>2.0134961999999999E-2</v>
      </c>
      <c r="AA136" s="1"/>
    </row>
    <row r="137" spans="1:27" hidden="1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M137">
        <v>-1.1673595200929452</v>
      </c>
      <c r="N137">
        <v>-1.1673595200929452</v>
      </c>
      <c r="O137">
        <v>4.5999999999999996</v>
      </c>
      <c r="Q137" s="1">
        <v>49.735048620000001</v>
      </c>
      <c r="R137" s="1">
        <v>1.4462936179999999</v>
      </c>
      <c r="S137" s="1">
        <v>98.812177000000005</v>
      </c>
      <c r="T137" s="1">
        <v>0.982483</v>
      </c>
      <c r="U137" s="1">
        <v>36.951978189999998</v>
      </c>
      <c r="V137" s="1">
        <v>8.1428571430000005</v>
      </c>
      <c r="W137" s="1">
        <v>26.71541057</v>
      </c>
      <c r="X137" s="1">
        <v>0.76317316700000004</v>
      </c>
      <c r="Y137" s="1">
        <v>0.347330001</v>
      </c>
      <c r="Z137" s="1">
        <v>2.0134961999999999E-2</v>
      </c>
      <c r="AA137" s="1"/>
    </row>
    <row r="138" spans="1:27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L138">
        <f>-M138</f>
        <v>1.1640289515913156</v>
      </c>
      <c r="M138">
        <v>-1.1640289515913156</v>
      </c>
      <c r="N138">
        <v>-1.1640289515913156</v>
      </c>
      <c r="O138">
        <v>0.4</v>
      </c>
      <c r="P138">
        <v>15.520198000000001</v>
      </c>
      <c r="Q138" s="1">
        <v>45.370838450000001</v>
      </c>
      <c r="R138" s="1">
        <v>1.8332808860000001</v>
      </c>
      <c r="S138" s="1">
        <v>72.849075999999997</v>
      </c>
      <c r="T138" s="1">
        <v>1.452914</v>
      </c>
      <c r="U138" s="1">
        <v>26.27851227</v>
      </c>
      <c r="V138" s="1">
        <v>15.7</v>
      </c>
      <c r="W138" s="1">
        <v>51.50918635</v>
      </c>
      <c r="X138" s="1">
        <v>0.329550277</v>
      </c>
      <c r="Y138" s="1">
        <v>0.34215015799999998</v>
      </c>
      <c r="Z138" s="1">
        <v>1.1991251E-2</v>
      </c>
      <c r="AA138" s="1"/>
    </row>
    <row r="139" spans="1:27" hidden="1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M139">
        <v>-0.95822536108447909</v>
      </c>
      <c r="N139">
        <v>-0.95822536108447909</v>
      </c>
      <c r="O139">
        <v>0.4</v>
      </c>
      <c r="Q139" s="1">
        <v>45.370838450000001</v>
      </c>
      <c r="R139" s="1">
        <v>1.8332808860000001</v>
      </c>
      <c r="S139" s="1">
        <v>72.849075999999997</v>
      </c>
      <c r="T139" s="1">
        <v>1.452914</v>
      </c>
      <c r="U139" s="1">
        <v>26.27851227</v>
      </c>
      <c r="V139" s="1">
        <v>15.7</v>
      </c>
      <c r="W139" s="1">
        <v>51.50918635</v>
      </c>
      <c r="X139" s="1">
        <v>0.329550277</v>
      </c>
      <c r="Y139" s="1">
        <v>0.34215015799999998</v>
      </c>
      <c r="Z139" s="1">
        <v>1.1991251E-2</v>
      </c>
      <c r="AA139" s="1"/>
    </row>
    <row r="140" spans="1:27" hidden="1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M140">
        <v>-1.5569410666361629</v>
      </c>
      <c r="N140">
        <v>-1.5569410666361629</v>
      </c>
      <c r="O140">
        <v>1.9</v>
      </c>
      <c r="Q140" s="1">
        <v>45.370838450000001</v>
      </c>
      <c r="R140" s="1">
        <v>1.8332808860000001</v>
      </c>
      <c r="S140" s="1">
        <v>72.849075999999997</v>
      </c>
      <c r="T140" s="1">
        <v>1.452914</v>
      </c>
      <c r="U140" s="1">
        <v>26.27851227</v>
      </c>
      <c r="V140" s="1">
        <v>15.7</v>
      </c>
      <c r="W140" s="1">
        <v>51.50918635</v>
      </c>
      <c r="X140" s="1">
        <v>0.329550277</v>
      </c>
      <c r="Y140" s="1">
        <v>0.34215015799999998</v>
      </c>
      <c r="Z140" s="1">
        <v>1.1991251E-2</v>
      </c>
      <c r="AA140" s="1"/>
    </row>
    <row r="141" spans="1:27" hidden="1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M141">
        <v>-1.1323424517394158</v>
      </c>
      <c r="N141">
        <v>-1.1323424517394158</v>
      </c>
      <c r="O141">
        <v>1.9</v>
      </c>
      <c r="Q141" s="1">
        <v>45.370838450000001</v>
      </c>
      <c r="R141" s="1">
        <v>1.8332808860000001</v>
      </c>
      <c r="S141" s="1">
        <v>72.849075999999997</v>
      </c>
      <c r="T141" s="1">
        <v>1.452914</v>
      </c>
      <c r="U141" s="1">
        <v>26.27851227</v>
      </c>
      <c r="V141" s="1">
        <v>15.7</v>
      </c>
      <c r="W141" s="1">
        <v>51.50918635</v>
      </c>
      <c r="X141" s="1">
        <v>0.329550277</v>
      </c>
      <c r="Y141" s="1">
        <v>0.34215015799999998</v>
      </c>
      <c r="Z141" s="1">
        <v>1.1991251E-2</v>
      </c>
      <c r="AA141" s="1">
        <f>N141/Q141</f>
        <v>-2.4957494514616266E-2</v>
      </c>
    </row>
    <row r="142" spans="1:27" hidden="1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M142">
        <v>-1.6862277171812985</v>
      </c>
      <c r="N142">
        <v>-1.6862277171812985</v>
      </c>
      <c r="O142">
        <v>3.8</v>
      </c>
      <c r="Q142" s="1">
        <v>45.370838450000001</v>
      </c>
      <c r="R142" s="1">
        <v>1.8332808860000001</v>
      </c>
      <c r="S142" s="1">
        <v>72.849075999999997</v>
      </c>
      <c r="T142" s="1">
        <v>1.452914</v>
      </c>
      <c r="U142" s="1">
        <v>26.27851227</v>
      </c>
      <c r="V142" s="1">
        <v>15.7</v>
      </c>
      <c r="W142" s="1">
        <v>51.50918635</v>
      </c>
      <c r="X142" s="1">
        <v>0.329550277</v>
      </c>
      <c r="Y142" s="1">
        <v>0.34215015799999998</v>
      </c>
      <c r="Z142" s="1">
        <v>1.1991251E-2</v>
      </c>
      <c r="AA142" s="1"/>
    </row>
    <row r="143" spans="1:27" hidden="1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M143">
        <v>-1.0376580533073687</v>
      </c>
      <c r="N143">
        <v>-1.0376580533073687</v>
      </c>
      <c r="O143">
        <v>3.8</v>
      </c>
      <c r="Q143" s="1">
        <v>45.370838450000001</v>
      </c>
      <c r="R143" s="1">
        <v>1.8332808860000001</v>
      </c>
      <c r="S143" s="1">
        <v>72.849075999999997</v>
      </c>
      <c r="T143" s="1">
        <v>1.452914</v>
      </c>
      <c r="U143" s="1">
        <v>26.27851227</v>
      </c>
      <c r="V143" s="1">
        <v>15.7</v>
      </c>
      <c r="W143" s="1">
        <v>51.50918635</v>
      </c>
      <c r="X143" s="1">
        <v>0.329550277</v>
      </c>
      <c r="Y143" s="1">
        <v>0.34215015799999998</v>
      </c>
      <c r="Z143" s="1">
        <v>1.1991251E-2</v>
      </c>
      <c r="AA143" s="1"/>
    </row>
    <row r="144" spans="1:27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L144">
        <f>-M144</f>
        <v>1.3311970866312115</v>
      </c>
      <c r="M144">
        <v>-1.3311970866312115</v>
      </c>
      <c r="N144">
        <v>-1.3311970866312115</v>
      </c>
      <c r="O144">
        <v>0.4</v>
      </c>
      <c r="P144">
        <v>15.296692</v>
      </c>
      <c r="Q144" s="1">
        <v>33.85574862</v>
      </c>
      <c r="R144" s="1">
        <v>2.3952137850000002</v>
      </c>
      <c r="S144" s="1">
        <v>50.597822000000001</v>
      </c>
      <c r="T144" s="1">
        <v>1.680372</v>
      </c>
      <c r="U144" s="1">
        <v>16.560373469999998</v>
      </c>
      <c r="V144" s="1">
        <v>10.08333333</v>
      </c>
      <c r="W144" s="1">
        <v>33.081802260000003</v>
      </c>
      <c r="X144" s="1">
        <v>0.32892215499999999</v>
      </c>
      <c r="Y144" s="1">
        <v>0.212620596</v>
      </c>
      <c r="Z144" s="1">
        <v>2.9648341000000002E-2</v>
      </c>
      <c r="AA144" s="1"/>
    </row>
    <row r="145" spans="1:27" hidden="1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M145">
        <v>-1.0507980802253392</v>
      </c>
      <c r="N145">
        <v>-1.0507980802253392</v>
      </c>
      <c r="O145">
        <v>0.4</v>
      </c>
      <c r="Q145" s="1">
        <v>33.85574862</v>
      </c>
      <c r="R145" s="1">
        <v>2.3952137850000002</v>
      </c>
      <c r="S145" s="1">
        <v>50.597822000000001</v>
      </c>
      <c r="T145" s="1">
        <v>1.680372</v>
      </c>
      <c r="U145" s="1">
        <v>16.560373469999998</v>
      </c>
      <c r="V145" s="1">
        <v>10.08333333</v>
      </c>
      <c r="W145" s="1">
        <v>33.081802260000003</v>
      </c>
      <c r="X145" s="1">
        <v>0.32892215499999999</v>
      </c>
      <c r="Y145" s="1">
        <v>0.212620596</v>
      </c>
      <c r="Z145" s="1">
        <v>2.9648341000000002E-2</v>
      </c>
      <c r="AA145" s="1"/>
    </row>
    <row r="146" spans="1:27" hidden="1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M146">
        <v>-1.3311430810099572</v>
      </c>
      <c r="N146">
        <v>-1.3311430810099572</v>
      </c>
      <c r="O146">
        <v>2.5</v>
      </c>
      <c r="Q146" s="1">
        <v>33.85574862</v>
      </c>
      <c r="R146" s="1">
        <v>2.3952137850000002</v>
      </c>
      <c r="S146" s="1">
        <v>50.597822000000001</v>
      </c>
      <c r="T146" s="1">
        <v>1.680372</v>
      </c>
      <c r="U146" s="1">
        <v>16.560373469999998</v>
      </c>
      <c r="V146" s="1">
        <v>10.08333333</v>
      </c>
      <c r="W146" s="1">
        <v>33.081802260000003</v>
      </c>
      <c r="X146" s="1">
        <v>0.32892215499999999</v>
      </c>
      <c r="Y146" s="1">
        <v>0.212620596</v>
      </c>
      <c r="Z146" s="1">
        <v>2.9648341000000002E-2</v>
      </c>
      <c r="AA146" s="1"/>
    </row>
    <row r="147" spans="1:27" hidden="1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M147">
        <v>-1.0801916050991458</v>
      </c>
      <c r="N147">
        <v>-1.0801916050991458</v>
      </c>
      <c r="O147">
        <v>2.5</v>
      </c>
      <c r="Q147" s="1">
        <v>33.85574862</v>
      </c>
      <c r="R147" s="1">
        <v>2.3952137850000002</v>
      </c>
      <c r="S147" s="1">
        <v>50.597822000000001</v>
      </c>
      <c r="T147" s="1">
        <v>1.680372</v>
      </c>
      <c r="U147" s="1">
        <v>16.560373469999998</v>
      </c>
      <c r="V147" s="1">
        <v>10.08333333</v>
      </c>
      <c r="W147" s="1">
        <v>33.081802260000003</v>
      </c>
      <c r="X147" s="1">
        <v>0.32892215499999999</v>
      </c>
      <c r="Y147" s="1">
        <v>0.212620596</v>
      </c>
      <c r="Z147" s="1">
        <v>2.9648341000000002E-2</v>
      </c>
      <c r="AA147" s="1">
        <f>N147/Q147</f>
        <v>-3.1905707276578481E-2</v>
      </c>
    </row>
    <row r="148" spans="1:27" hidden="1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M148">
        <v>-1.4748419713694918</v>
      </c>
      <c r="N148">
        <v>-1.4748419713694918</v>
      </c>
      <c r="O148">
        <v>4.9000000000000004</v>
      </c>
      <c r="Q148" s="1">
        <v>33.85574862</v>
      </c>
      <c r="R148" s="1">
        <v>2.3952137850000002</v>
      </c>
      <c r="S148" s="1">
        <v>50.597822000000001</v>
      </c>
      <c r="T148" s="1">
        <v>1.680372</v>
      </c>
      <c r="U148" s="1">
        <v>16.560373469999998</v>
      </c>
      <c r="V148" s="1">
        <v>10.08333333</v>
      </c>
      <c r="W148" s="1">
        <v>33.081802260000003</v>
      </c>
      <c r="X148" s="1">
        <v>0.32892215499999999</v>
      </c>
      <c r="Y148" s="1">
        <v>0.212620596</v>
      </c>
      <c r="Z148" s="1">
        <v>2.9648341000000002E-2</v>
      </c>
      <c r="AA148" s="1"/>
    </row>
    <row r="149" spans="1:27" hidden="1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M149">
        <v>-1.042013567960886</v>
      </c>
      <c r="N149">
        <v>-1.042013567960886</v>
      </c>
      <c r="O149">
        <v>4.9000000000000004</v>
      </c>
      <c r="Q149" s="1">
        <v>33.85574862</v>
      </c>
      <c r="R149" s="1">
        <v>2.3952137850000002</v>
      </c>
      <c r="S149" s="1">
        <v>50.597822000000001</v>
      </c>
      <c r="T149" s="1">
        <v>1.680372</v>
      </c>
      <c r="U149" s="1">
        <v>16.560373469999998</v>
      </c>
      <c r="V149" s="1">
        <v>10.08333333</v>
      </c>
      <c r="W149" s="1">
        <v>33.081802260000003</v>
      </c>
      <c r="X149" s="1">
        <v>0.32892215499999999</v>
      </c>
      <c r="Y149" s="1">
        <v>0.212620596</v>
      </c>
      <c r="Z149" s="1">
        <v>2.9648341000000002E-2</v>
      </c>
      <c r="AA149" s="1"/>
    </row>
    <row r="150" spans="1:27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L150">
        <f>-M150</f>
        <v>1.0896255696030037</v>
      </c>
      <c r="M150">
        <v>-1.0896255696030037</v>
      </c>
      <c r="N150">
        <v>-1.0896255696030037</v>
      </c>
      <c r="O150">
        <v>0.5</v>
      </c>
      <c r="P150">
        <v>40.998472999999997</v>
      </c>
      <c r="Q150" s="1">
        <v>88.619558350000005</v>
      </c>
      <c r="R150" s="1">
        <v>2.2340980180000001</v>
      </c>
      <c r="S150" s="1">
        <v>162.560599</v>
      </c>
      <c r="T150" s="1">
        <v>2.0920679999999998</v>
      </c>
      <c r="U150" s="1">
        <v>40.449778049999999</v>
      </c>
      <c r="V150" s="1">
        <v>55</v>
      </c>
      <c r="W150" s="1">
        <v>180.44619420000001</v>
      </c>
      <c r="X150" s="1">
        <v>0.13412958999999999</v>
      </c>
      <c r="Y150" s="1">
        <v>0.13906872300000001</v>
      </c>
      <c r="Z150" s="1">
        <v>4.093401E-3</v>
      </c>
      <c r="AA150" s="1"/>
    </row>
    <row r="151" spans="1:27" hidden="1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M151">
        <v>-1.0352216918554158</v>
      </c>
      <c r="N151">
        <v>-1.0352216918554158</v>
      </c>
      <c r="O151">
        <v>0.5</v>
      </c>
      <c r="Q151" s="1">
        <v>88.619558350000005</v>
      </c>
      <c r="R151" s="1">
        <v>2.2340980180000001</v>
      </c>
      <c r="S151" s="1">
        <v>162.560599</v>
      </c>
      <c r="T151" s="1">
        <v>2.0920679999999998</v>
      </c>
      <c r="U151" s="1">
        <v>40.449778049999999</v>
      </c>
      <c r="V151" s="1">
        <v>55</v>
      </c>
      <c r="W151" s="1">
        <v>180.44619420000001</v>
      </c>
      <c r="X151" s="1">
        <v>0.13412958999999999</v>
      </c>
      <c r="Y151" s="1">
        <v>0.13906872300000001</v>
      </c>
      <c r="Z151" s="1">
        <v>4.093401E-3</v>
      </c>
      <c r="AA151" s="1"/>
    </row>
    <row r="152" spans="1:27" hidden="1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M152">
        <v>-1.4295666832422842</v>
      </c>
      <c r="N152">
        <v>-1.4295666832422842</v>
      </c>
      <c r="O152">
        <v>2.2999999999999998</v>
      </c>
      <c r="Q152" s="1">
        <v>88.619558350000005</v>
      </c>
      <c r="R152" s="1">
        <v>2.2340980180000001</v>
      </c>
      <c r="S152" s="1">
        <v>162.560599</v>
      </c>
      <c r="T152" s="1">
        <v>2.0920679999999998</v>
      </c>
      <c r="U152" s="1">
        <v>40.449778049999999</v>
      </c>
      <c r="V152" s="1">
        <v>55</v>
      </c>
      <c r="W152" s="1">
        <v>180.44619420000001</v>
      </c>
      <c r="X152" s="1">
        <v>0.13412958999999999</v>
      </c>
      <c r="Y152" s="1">
        <v>0.13906872300000001</v>
      </c>
      <c r="Z152" s="1">
        <v>4.093401E-3</v>
      </c>
      <c r="AA152" s="1"/>
    </row>
    <row r="153" spans="1:27" hidden="1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M153">
        <v>-1.0100816311692642</v>
      </c>
      <c r="N153">
        <v>-1.0100816311692642</v>
      </c>
      <c r="O153">
        <v>2.2999999999999998</v>
      </c>
      <c r="Q153" s="1">
        <v>88.619558350000005</v>
      </c>
      <c r="R153" s="1">
        <v>2.2340980180000001</v>
      </c>
      <c r="S153" s="1">
        <v>162.560599</v>
      </c>
      <c r="T153" s="1">
        <v>2.0920679999999998</v>
      </c>
      <c r="U153" s="1">
        <v>40.449778049999999</v>
      </c>
      <c r="V153" s="1">
        <v>55</v>
      </c>
      <c r="W153" s="1">
        <v>180.44619420000001</v>
      </c>
      <c r="X153" s="1">
        <v>0.13412958999999999</v>
      </c>
      <c r="Y153" s="1">
        <v>0.13906872300000001</v>
      </c>
      <c r="Z153" s="1">
        <v>4.093401E-3</v>
      </c>
      <c r="AA153" s="1">
        <f>N153/Q153</f>
        <v>-1.1397953792321783E-2</v>
      </c>
    </row>
    <row r="154" spans="1:27" hidden="1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M154">
        <v>-2.1133320565879541</v>
      </c>
      <c r="N154">
        <v>-2.1133320565879541</v>
      </c>
      <c r="O154">
        <v>5.9</v>
      </c>
      <c r="Q154" s="1">
        <v>88.619558350000005</v>
      </c>
      <c r="R154" s="1">
        <v>2.2340980180000001</v>
      </c>
      <c r="S154" s="1">
        <v>162.560599</v>
      </c>
      <c r="T154" s="1">
        <v>2.0920679999999998</v>
      </c>
      <c r="U154" s="1">
        <v>40.449778049999999</v>
      </c>
      <c r="V154" s="1">
        <v>55</v>
      </c>
      <c r="W154" s="1">
        <v>180.44619420000001</v>
      </c>
      <c r="X154" s="1">
        <v>0.13412958999999999</v>
      </c>
      <c r="Y154" s="1">
        <v>0.13906872300000001</v>
      </c>
      <c r="Z154" s="1">
        <v>4.093401E-3</v>
      </c>
      <c r="AA154" s="1"/>
    </row>
    <row r="155" spans="1:27" hidden="1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M155">
        <v>-1.4305194296509727</v>
      </c>
      <c r="N155">
        <v>-1.4305194296509727</v>
      </c>
      <c r="O155">
        <v>5.9</v>
      </c>
      <c r="Q155" s="1">
        <v>88.619558350000005</v>
      </c>
      <c r="R155" s="1">
        <v>2.2340980180000001</v>
      </c>
      <c r="S155" s="1">
        <v>162.560599</v>
      </c>
      <c r="T155" s="1">
        <v>2.0920679999999998</v>
      </c>
      <c r="U155" s="1">
        <v>40.449778049999999</v>
      </c>
      <c r="V155" s="1">
        <v>55</v>
      </c>
      <c r="W155" s="1">
        <v>180.44619420000001</v>
      </c>
      <c r="X155" s="1">
        <v>0.13412958999999999</v>
      </c>
      <c r="Y155" s="1">
        <v>0.13906872300000001</v>
      </c>
      <c r="Z155" s="1">
        <v>4.093401E-3</v>
      </c>
      <c r="AA155" s="1"/>
    </row>
    <row r="156" spans="1:27" x14ac:dyDescent="0.25">
      <c r="A156" s="4">
        <v>4</v>
      </c>
      <c r="B156" s="4" t="s">
        <v>28</v>
      </c>
      <c r="C156" s="4" t="s">
        <v>40</v>
      </c>
      <c r="D156" s="4" t="s">
        <v>46</v>
      </c>
      <c r="E156" s="4" t="s">
        <v>52</v>
      </c>
      <c r="F156" s="4" t="s">
        <v>208</v>
      </c>
      <c r="G156" s="4">
        <v>1</v>
      </c>
      <c r="H156" s="4">
        <v>-2.5840000000000001</v>
      </c>
      <c r="I156" s="4">
        <v>-2.4079999999999999</v>
      </c>
      <c r="J156" s="4">
        <v>29.2304984299066</v>
      </c>
      <c r="K156" s="4">
        <v>-6.029926741869108</v>
      </c>
      <c r="L156">
        <f>-M156</f>
        <v>1.5571928065604874</v>
      </c>
      <c r="M156" s="4">
        <v>-1.5571928065604874</v>
      </c>
      <c r="N156" s="4">
        <v>-1.5571928065604874</v>
      </c>
      <c r="O156" s="4">
        <v>0.1</v>
      </c>
      <c r="P156" s="4">
        <v>17.356777000000001</v>
      </c>
      <c r="Q156" s="5">
        <v>34.176632410000003</v>
      </c>
      <c r="R156" s="5">
        <v>1.3144455610000001</v>
      </c>
      <c r="S156" s="5">
        <v>73.914771000000002</v>
      </c>
      <c r="T156" s="5">
        <v>1.2887980000000001</v>
      </c>
      <c r="U156" s="5">
        <v>77.740151819999994</v>
      </c>
      <c r="V156" s="5">
        <v>24.125</v>
      </c>
      <c r="W156" s="5">
        <v>79.150262470000001</v>
      </c>
      <c r="X156" s="5">
        <v>0.89642390100000002</v>
      </c>
      <c r="Y156" s="5">
        <v>0.65984849199999995</v>
      </c>
      <c r="Z156" s="5">
        <v>7.4206316999999994E-2</v>
      </c>
      <c r="AA156" s="1"/>
    </row>
    <row r="157" spans="1:27" hidden="1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M157">
        <v>-1.2832363376189009</v>
      </c>
      <c r="N157">
        <v>-1.2832363376189009</v>
      </c>
      <c r="O157">
        <v>0.1</v>
      </c>
      <c r="Q157" s="1">
        <v>34.176632410000003</v>
      </c>
      <c r="R157" s="1">
        <v>1.3144455610000001</v>
      </c>
      <c r="S157" s="1">
        <v>73.914771000000002</v>
      </c>
      <c r="T157" s="1">
        <v>1.2887980000000001</v>
      </c>
      <c r="U157" s="1">
        <v>77.740151819999994</v>
      </c>
      <c r="V157" s="1">
        <v>24.125</v>
      </c>
      <c r="W157" s="1">
        <v>79.150262470000001</v>
      </c>
      <c r="X157" s="1">
        <v>0.89642390100000002</v>
      </c>
      <c r="Y157" s="1">
        <v>0.65984849199999995</v>
      </c>
      <c r="Z157" s="1">
        <v>7.4206316999999994E-2</v>
      </c>
      <c r="AA157" s="1"/>
    </row>
    <row r="158" spans="1:27" hidden="1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M158">
        <v>-1.7466149286691461</v>
      </c>
      <c r="N158">
        <v>-1.7466149286691461</v>
      </c>
      <c r="O158">
        <v>0.9</v>
      </c>
      <c r="Q158" s="1">
        <v>34.176632410000003</v>
      </c>
      <c r="R158" s="1">
        <v>1.3144455610000001</v>
      </c>
      <c r="S158" s="1">
        <v>73.914771000000002</v>
      </c>
      <c r="T158" s="1">
        <v>1.2887980000000001</v>
      </c>
      <c r="U158" s="1">
        <v>77.740151819999994</v>
      </c>
      <c r="V158" s="1">
        <v>24.125</v>
      </c>
      <c r="W158" s="1">
        <v>79.150262470000001</v>
      </c>
      <c r="X158" s="1">
        <v>0.89642390100000002</v>
      </c>
      <c r="Y158" s="1">
        <v>0.65984849199999995</v>
      </c>
      <c r="Z158" s="1">
        <v>7.4206316999999994E-2</v>
      </c>
      <c r="AA158" s="1"/>
    </row>
    <row r="159" spans="1:27" hidden="1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M159">
        <v>-1.1633518422313043</v>
      </c>
      <c r="N159">
        <v>-1.1633518422313043</v>
      </c>
      <c r="O159">
        <v>0.9</v>
      </c>
      <c r="Q159" s="1">
        <v>34.176632410000003</v>
      </c>
      <c r="R159" s="1">
        <v>1.3144455610000001</v>
      </c>
      <c r="S159" s="1">
        <v>73.914771000000002</v>
      </c>
      <c r="T159" s="1">
        <v>1.2887980000000001</v>
      </c>
      <c r="U159" s="1">
        <v>77.740151819999994</v>
      </c>
      <c r="V159" s="1">
        <v>24.125</v>
      </c>
      <c r="W159" s="1">
        <v>79.150262470000001</v>
      </c>
      <c r="X159" s="1">
        <v>0.89642390100000002</v>
      </c>
      <c r="Y159" s="1">
        <v>0.65984849199999995</v>
      </c>
      <c r="Z159" s="1">
        <v>7.4206316999999994E-2</v>
      </c>
      <c r="AA159" s="1">
        <f>N159/Q159</f>
        <v>-3.4039393591362446E-2</v>
      </c>
    </row>
    <row r="160" spans="1:27" hidden="1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M160">
        <v>-1.607147169476814</v>
      </c>
      <c r="N160">
        <v>-1.607147169476814</v>
      </c>
      <c r="O160">
        <v>5.2</v>
      </c>
      <c r="Q160" s="1">
        <v>34.176632410000003</v>
      </c>
      <c r="R160" s="1">
        <v>1.3144455610000001</v>
      </c>
      <c r="S160" s="1">
        <v>73.914771000000002</v>
      </c>
      <c r="T160" s="1">
        <v>1.2887980000000001</v>
      </c>
      <c r="U160" s="1">
        <v>77.740151819999994</v>
      </c>
      <c r="V160" s="1">
        <v>24.125</v>
      </c>
      <c r="W160" s="1">
        <v>79.150262470000001</v>
      </c>
      <c r="X160" s="1">
        <v>0.89642390100000002</v>
      </c>
      <c r="Y160" s="1">
        <v>0.65984849199999995</v>
      </c>
      <c r="Z160" s="1">
        <v>7.4206316999999994E-2</v>
      </c>
      <c r="AA160" s="1"/>
    </row>
    <row r="161" spans="1:27" hidden="1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M161">
        <v>-1.2354885145587733</v>
      </c>
      <c r="N161">
        <v>-1.2354885145587733</v>
      </c>
      <c r="O161">
        <v>5.2</v>
      </c>
      <c r="Q161" s="1">
        <v>34.176632410000003</v>
      </c>
      <c r="R161" s="1">
        <v>1.3144455610000001</v>
      </c>
      <c r="S161" s="1">
        <v>73.914771000000002</v>
      </c>
      <c r="T161" s="1">
        <v>1.2887980000000001</v>
      </c>
      <c r="U161" s="1">
        <v>77.740151819999994</v>
      </c>
      <c r="V161" s="1">
        <v>24.125</v>
      </c>
      <c r="W161" s="1">
        <v>79.150262470000001</v>
      </c>
      <c r="X161" s="1">
        <v>0.89642390100000002</v>
      </c>
      <c r="Y161" s="1">
        <v>0.65984849199999995</v>
      </c>
      <c r="Z161" s="1">
        <v>7.4206316999999994E-2</v>
      </c>
      <c r="AA161" s="1"/>
    </row>
    <row r="162" spans="1:27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L162">
        <f>-M162</f>
        <v>1.2799219760917879</v>
      </c>
      <c r="M162">
        <v>-1.2799219760917879</v>
      </c>
      <c r="N162">
        <v>-1.2799219760917879</v>
      </c>
      <c r="O162">
        <v>0.8</v>
      </c>
      <c r="P162">
        <v>31.051983</v>
      </c>
      <c r="Q162" s="1">
        <v>65.12319076</v>
      </c>
      <c r="R162" s="1">
        <v>1.9940880350000001</v>
      </c>
      <c r="S162" s="1">
        <v>139.54000300000001</v>
      </c>
      <c r="T162" s="1">
        <v>2.0223939999999998</v>
      </c>
      <c r="U162" s="1">
        <v>34.439500379999998</v>
      </c>
      <c r="V162" s="1">
        <v>73.444444439999998</v>
      </c>
      <c r="W162" s="1">
        <v>240.9594634</v>
      </c>
      <c r="X162" s="1">
        <v>0.244920729</v>
      </c>
      <c r="Y162" s="1">
        <v>0.28009654899999997</v>
      </c>
      <c r="Z162" s="1">
        <v>1.0243873000000001E-2</v>
      </c>
      <c r="AA162" s="1"/>
    </row>
    <row r="163" spans="1:27" hidden="1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M163">
        <v>-1.2399289439427694</v>
      </c>
      <c r="N163">
        <v>-1.2399289439427694</v>
      </c>
      <c r="O163">
        <v>0.8</v>
      </c>
      <c r="Q163" s="1">
        <v>65.12319076</v>
      </c>
      <c r="R163" s="1">
        <v>1.9940880350000001</v>
      </c>
      <c r="S163" s="1">
        <v>139.54000300000001</v>
      </c>
      <c r="T163" s="1">
        <v>2.0223939999999998</v>
      </c>
      <c r="U163" s="1">
        <v>34.439500379999998</v>
      </c>
      <c r="V163" s="1">
        <v>73.444444439999998</v>
      </c>
      <c r="W163" s="1">
        <v>240.9594634</v>
      </c>
      <c r="X163" s="1">
        <v>0.244920729</v>
      </c>
      <c r="Y163" s="1">
        <v>0.28009654899999997</v>
      </c>
      <c r="Z163" s="1">
        <v>1.0243873000000001E-2</v>
      </c>
      <c r="AA163" s="1"/>
    </row>
    <row r="164" spans="1:27" hidden="1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M164">
        <v>-1.5772716909494697</v>
      </c>
      <c r="N164">
        <v>-1.5772716909494697</v>
      </c>
      <c r="O164">
        <v>2</v>
      </c>
      <c r="Q164" s="1">
        <v>65.12319076</v>
      </c>
      <c r="R164" s="1">
        <v>1.9940880350000001</v>
      </c>
      <c r="S164" s="1">
        <v>139.54000300000001</v>
      </c>
      <c r="T164" s="1">
        <v>2.0223939999999998</v>
      </c>
      <c r="U164" s="1">
        <v>34.439500379999998</v>
      </c>
      <c r="V164" s="1">
        <v>73.444444439999998</v>
      </c>
      <c r="W164" s="1">
        <v>240.9594634</v>
      </c>
      <c r="X164" s="1">
        <v>0.244920729</v>
      </c>
      <c r="Y164" s="1">
        <v>0.28009654899999997</v>
      </c>
      <c r="Z164" s="1">
        <v>1.0243873000000001E-2</v>
      </c>
      <c r="AA164" s="1"/>
    </row>
    <row r="165" spans="1:27" hidden="1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M165">
        <v>-1.2566753471162271</v>
      </c>
      <c r="N165">
        <v>-1.2566753471162271</v>
      </c>
      <c r="O165">
        <v>2</v>
      </c>
      <c r="Q165" s="1">
        <v>65.12319076</v>
      </c>
      <c r="R165" s="1">
        <v>1.9940880350000001</v>
      </c>
      <c r="S165" s="1">
        <v>139.54000300000001</v>
      </c>
      <c r="T165" s="1">
        <v>2.0223939999999998</v>
      </c>
      <c r="U165" s="1">
        <v>34.439500379999998</v>
      </c>
      <c r="V165" s="1">
        <v>73.444444439999998</v>
      </c>
      <c r="W165" s="1">
        <v>240.9594634</v>
      </c>
      <c r="X165" s="1">
        <v>0.244920729</v>
      </c>
      <c r="Y165" s="1">
        <v>0.28009654899999997</v>
      </c>
      <c r="Z165" s="1">
        <v>1.0243873000000001E-2</v>
      </c>
      <c r="AA165" s="1">
        <f>N165/Q165</f>
        <v>-1.9296894584718397E-2</v>
      </c>
    </row>
    <row r="166" spans="1:27" hidden="1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M166">
        <v>-2.0774643550180238</v>
      </c>
      <c r="N166">
        <v>-2.0774643550180238</v>
      </c>
      <c r="O166">
        <v>4.3</v>
      </c>
      <c r="Q166" s="1">
        <v>65.12319076</v>
      </c>
      <c r="R166" s="1">
        <v>1.9940880350000001</v>
      </c>
      <c r="S166" s="1">
        <v>139.54000300000001</v>
      </c>
      <c r="T166" s="1">
        <v>2.0223939999999998</v>
      </c>
      <c r="U166" s="1">
        <v>34.439500379999998</v>
      </c>
      <c r="V166" s="1">
        <v>73.444444439999998</v>
      </c>
      <c r="W166" s="1">
        <v>240.9594634</v>
      </c>
      <c r="X166" s="1">
        <v>0.244920729</v>
      </c>
      <c r="Y166" s="1">
        <v>0.28009654899999997</v>
      </c>
      <c r="Z166" s="1">
        <v>1.0243873000000001E-2</v>
      </c>
      <c r="AA166" s="1"/>
    </row>
    <row r="167" spans="1:27" hidden="1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M167">
        <v>-1.420864856061743</v>
      </c>
      <c r="N167">
        <v>-1.420864856061743</v>
      </c>
      <c r="O167">
        <v>4.3</v>
      </c>
      <c r="Q167" s="1">
        <v>65.12319076</v>
      </c>
      <c r="R167" s="1">
        <v>1.9940880350000001</v>
      </c>
      <c r="S167" s="1">
        <v>139.54000300000001</v>
      </c>
      <c r="T167" s="1">
        <v>2.0223939999999998</v>
      </c>
      <c r="U167" s="1">
        <v>34.439500379999998</v>
      </c>
      <c r="V167" s="1">
        <v>73.444444439999998</v>
      </c>
      <c r="W167" s="1">
        <v>240.9594634</v>
      </c>
      <c r="X167" s="1">
        <v>0.244920729</v>
      </c>
      <c r="Y167" s="1">
        <v>0.28009654899999997</v>
      </c>
      <c r="Z167" s="1">
        <v>1.0243873000000001E-2</v>
      </c>
      <c r="AA167" s="1"/>
    </row>
    <row r="168" spans="1:27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L168">
        <f>-M168</f>
        <v>1.5095719793397657</v>
      </c>
      <c r="M168">
        <v>-1.5095719793397657</v>
      </c>
      <c r="N168">
        <v>-1.5095719793397657</v>
      </c>
      <c r="O168">
        <v>0.5</v>
      </c>
      <c r="P168">
        <v>26.199078</v>
      </c>
      <c r="Q168" s="1">
        <v>3.904957671</v>
      </c>
      <c r="R168" s="1">
        <v>1.2638180809999999</v>
      </c>
      <c r="S168" s="1">
        <v>155.22291100000001</v>
      </c>
      <c r="T168" s="1">
        <v>2.1245980000000002</v>
      </c>
      <c r="U168" s="1">
        <v>10.06843785</v>
      </c>
      <c r="V168" s="1">
        <v>828.25</v>
      </c>
      <c r="W168" s="1">
        <v>2717.3556429999999</v>
      </c>
      <c r="X168" s="1">
        <v>0.55903169799999997</v>
      </c>
      <c r="Y168" s="1">
        <v>0.122971489</v>
      </c>
      <c r="Z168" s="1">
        <v>3.0231226999999999E-2</v>
      </c>
      <c r="AA168" s="1"/>
    </row>
    <row r="169" spans="1:27" hidden="1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M169">
        <v>-1.0825751361557996</v>
      </c>
      <c r="N169">
        <v>-1.0825751361557996</v>
      </c>
      <c r="O169">
        <v>0.5</v>
      </c>
      <c r="Q169" s="1">
        <v>3.904957671</v>
      </c>
      <c r="R169" s="1">
        <v>1.2638180809999999</v>
      </c>
      <c r="S169" s="1">
        <v>155.22291100000001</v>
      </c>
      <c r="T169" s="1">
        <v>2.1245980000000002</v>
      </c>
      <c r="U169" s="1">
        <v>10.06843785</v>
      </c>
      <c r="V169" s="1">
        <v>828.25</v>
      </c>
      <c r="W169" s="1">
        <v>2717.3556429999999</v>
      </c>
      <c r="X169" s="1">
        <v>0.55903169799999997</v>
      </c>
      <c r="Y169" s="1">
        <v>0.122971489</v>
      </c>
      <c r="Z169" s="1">
        <v>3.0231226999999999E-2</v>
      </c>
      <c r="AA169" s="1"/>
    </row>
    <row r="170" spans="1:27" hidden="1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M170">
        <v>-1.5887162622499493</v>
      </c>
      <c r="N170">
        <v>-1.5887162622499493</v>
      </c>
      <c r="O170">
        <v>1.7</v>
      </c>
      <c r="Q170" s="1">
        <v>3.904957671</v>
      </c>
      <c r="R170" s="1">
        <v>1.2638180809999999</v>
      </c>
      <c r="S170" s="1">
        <v>155.22291100000001</v>
      </c>
      <c r="T170" s="1">
        <v>2.1245980000000002</v>
      </c>
      <c r="U170" s="1">
        <v>10.06843785</v>
      </c>
      <c r="V170" s="1">
        <v>828.25</v>
      </c>
      <c r="W170" s="1">
        <v>2717.3556429999999</v>
      </c>
      <c r="X170" s="1">
        <v>0.55903169799999997</v>
      </c>
      <c r="Y170" s="1">
        <v>0.122971489</v>
      </c>
      <c r="Z170" s="1">
        <v>3.0231226999999999E-2</v>
      </c>
      <c r="AA170" s="1"/>
    </row>
    <row r="171" spans="1:27" hidden="1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M171">
        <v>-1.3385624909577851</v>
      </c>
      <c r="N171">
        <v>-1.3385624909577851</v>
      </c>
      <c r="O171">
        <v>1.7</v>
      </c>
      <c r="Q171" s="1">
        <v>3.904957671</v>
      </c>
      <c r="R171" s="1">
        <v>1.2638180809999999</v>
      </c>
      <c r="S171" s="1">
        <v>155.22291100000001</v>
      </c>
      <c r="T171" s="1">
        <v>2.1245980000000002</v>
      </c>
      <c r="U171" s="1">
        <v>10.06843785</v>
      </c>
      <c r="V171" s="1">
        <v>828.25</v>
      </c>
      <c r="W171" s="1">
        <v>2717.3556429999999</v>
      </c>
      <c r="X171" s="1">
        <v>0.55903169799999997</v>
      </c>
      <c r="Y171" s="1">
        <v>0.122971489</v>
      </c>
      <c r="Z171" s="1">
        <v>3.0231226999999999E-2</v>
      </c>
      <c r="AA171" s="1">
        <f>N171/Q171</f>
        <v>-0.34278540351373377</v>
      </c>
    </row>
    <row r="172" spans="1:27" hidden="1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M172">
        <v>-2.0848228900624366</v>
      </c>
      <c r="N172">
        <v>-2.0848228900624366</v>
      </c>
      <c r="O172">
        <v>5.4</v>
      </c>
      <c r="Q172" s="1">
        <v>3.904957671</v>
      </c>
      <c r="R172" s="1">
        <v>1.2638180809999999</v>
      </c>
      <c r="S172" s="1">
        <v>155.22291100000001</v>
      </c>
      <c r="T172" s="1">
        <v>2.1245980000000002</v>
      </c>
      <c r="U172" s="1">
        <v>10.06843785</v>
      </c>
      <c r="V172" s="1">
        <v>828.25</v>
      </c>
      <c r="W172" s="1">
        <v>2717.3556429999999</v>
      </c>
      <c r="X172" s="1">
        <v>0.55903169799999997</v>
      </c>
      <c r="Y172" s="1">
        <v>0.122971489</v>
      </c>
      <c r="Z172" s="1">
        <v>3.0231226999999999E-2</v>
      </c>
      <c r="AA172" s="1"/>
    </row>
    <row r="173" spans="1:27" hidden="1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M173">
        <v>-1.3986545319107906</v>
      </c>
      <c r="N173">
        <v>-1.3986545319107906</v>
      </c>
      <c r="O173">
        <v>5.4</v>
      </c>
      <c r="Q173" s="1">
        <v>3.904957671</v>
      </c>
      <c r="R173" s="1">
        <v>1.2638180809999999</v>
      </c>
      <c r="S173" s="1">
        <v>155.22291100000001</v>
      </c>
      <c r="T173" s="1">
        <v>2.1245980000000002</v>
      </c>
      <c r="U173" s="1">
        <v>10.06843785</v>
      </c>
      <c r="V173" s="1">
        <v>828.25</v>
      </c>
      <c r="W173" s="1">
        <v>2717.3556429999999</v>
      </c>
      <c r="X173" s="1">
        <v>0.55903169799999997</v>
      </c>
      <c r="Y173" s="1">
        <v>0.122971489</v>
      </c>
      <c r="Z173" s="1">
        <v>3.0231226999999999E-2</v>
      </c>
      <c r="AA173" s="1"/>
    </row>
    <row r="174" spans="1:27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L174">
        <f>-M174</f>
        <v>1.1293424159997039</v>
      </c>
      <c r="M174">
        <v>-1.1293424159997039</v>
      </c>
      <c r="N174">
        <v>-1.1293424159997039</v>
      </c>
      <c r="O174">
        <v>0.3</v>
      </c>
      <c r="P174">
        <v>20.016981000000001</v>
      </c>
      <c r="Q174" s="1">
        <v>45.310948830000001</v>
      </c>
      <c r="R174" s="1">
        <v>1.1423857799999999</v>
      </c>
      <c r="S174" s="1">
        <v>148.59942699999999</v>
      </c>
      <c r="T174" s="1">
        <v>2.0394429999999999</v>
      </c>
      <c r="U174" s="1">
        <v>42.91115851</v>
      </c>
      <c r="V174" s="1">
        <v>23.333333329999999</v>
      </c>
      <c r="W174" s="1">
        <v>76.552930869999997</v>
      </c>
      <c r="X174" s="1">
        <v>0.47055894399999998</v>
      </c>
      <c r="Y174" s="1">
        <v>0.52022018800000003</v>
      </c>
      <c r="Z174" s="1">
        <v>1.3226109E-2</v>
      </c>
      <c r="AA174" s="1"/>
    </row>
    <row r="175" spans="1:27" hidden="1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M175">
        <v>-0.89971568646550892</v>
      </c>
      <c r="N175">
        <v>-0.89971568646550892</v>
      </c>
      <c r="O175">
        <v>0.3</v>
      </c>
      <c r="Q175" s="1">
        <v>45.310948830000001</v>
      </c>
      <c r="R175" s="1">
        <v>1.1423857799999999</v>
      </c>
      <c r="S175" s="1">
        <v>148.59942699999999</v>
      </c>
      <c r="T175" s="1">
        <v>2.0394429999999999</v>
      </c>
      <c r="U175" s="1">
        <v>42.91115851</v>
      </c>
      <c r="V175" s="1">
        <v>23.333333329999999</v>
      </c>
      <c r="W175" s="1">
        <v>76.552930869999997</v>
      </c>
      <c r="X175" s="1">
        <v>0.47055894399999998</v>
      </c>
      <c r="Y175" s="1">
        <v>0.52022018800000003</v>
      </c>
      <c r="Z175" s="1">
        <v>1.3226109E-2</v>
      </c>
      <c r="AA175" s="1"/>
    </row>
    <row r="176" spans="1:27" hidden="1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M176">
        <v>-1.9239666922065259</v>
      </c>
      <c r="N176">
        <v>-1.9239666922065259</v>
      </c>
      <c r="O176">
        <v>1.4</v>
      </c>
      <c r="Q176" s="1">
        <v>45.310948830000001</v>
      </c>
      <c r="R176" s="1">
        <v>1.1423857799999999</v>
      </c>
      <c r="S176" s="1">
        <v>148.59942699999999</v>
      </c>
      <c r="T176" s="1">
        <v>2.0394429999999999</v>
      </c>
      <c r="U176" s="1">
        <v>42.91115851</v>
      </c>
      <c r="V176" s="1">
        <v>23.333333329999999</v>
      </c>
      <c r="W176" s="1">
        <v>76.552930869999997</v>
      </c>
      <c r="X176" s="1">
        <v>0.47055894399999998</v>
      </c>
      <c r="Y176" s="1">
        <v>0.52022018800000003</v>
      </c>
      <c r="Z176" s="1">
        <v>1.3226109E-2</v>
      </c>
      <c r="AA176" s="1"/>
    </row>
    <row r="177" spans="1:27" hidden="1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M177">
        <v>-1.1964799674498401</v>
      </c>
      <c r="N177">
        <v>-1.1964799674498401</v>
      </c>
      <c r="O177">
        <v>1.4</v>
      </c>
      <c r="Q177" s="1">
        <v>45.310948830000001</v>
      </c>
      <c r="R177" s="1">
        <v>1.1423857799999999</v>
      </c>
      <c r="S177" s="1">
        <v>148.59942699999999</v>
      </c>
      <c r="T177" s="1">
        <v>2.0394429999999999</v>
      </c>
      <c r="U177" s="1">
        <v>42.91115851</v>
      </c>
      <c r="V177" s="1">
        <v>23.333333329999999</v>
      </c>
      <c r="W177" s="1">
        <v>76.552930869999997</v>
      </c>
      <c r="X177" s="1">
        <v>0.47055894399999998</v>
      </c>
      <c r="Y177" s="1">
        <v>0.52022018800000003</v>
      </c>
      <c r="Z177" s="1">
        <v>1.3226109E-2</v>
      </c>
      <c r="AA177" s="1">
        <f>N177/Q177</f>
        <v>-2.640597909213635E-2</v>
      </c>
    </row>
    <row r="178" spans="1:27" hidden="1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M178">
        <v>-1.8294512135690308</v>
      </c>
      <c r="N178">
        <v>-1.8294512135690308</v>
      </c>
      <c r="O178">
        <v>4.2</v>
      </c>
      <c r="Q178" s="1">
        <v>45.310948830000001</v>
      </c>
      <c r="R178" s="1">
        <v>1.1423857799999999</v>
      </c>
      <c r="S178" s="1">
        <v>148.59942699999999</v>
      </c>
      <c r="T178" s="1">
        <v>2.0394429999999999</v>
      </c>
      <c r="U178" s="1">
        <v>42.91115851</v>
      </c>
      <c r="V178" s="1">
        <v>23.333333329999999</v>
      </c>
      <c r="W178" s="1">
        <v>76.552930869999997</v>
      </c>
      <c r="X178" s="1">
        <v>0.47055894399999998</v>
      </c>
      <c r="Y178" s="1">
        <v>0.52022018800000003</v>
      </c>
      <c r="Z178" s="1">
        <v>1.3226109E-2</v>
      </c>
      <c r="AA178" s="1"/>
    </row>
    <row r="179" spans="1:27" hidden="1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M179">
        <v>-1.7093503888865371</v>
      </c>
      <c r="N179">
        <v>-1.7093503888865371</v>
      </c>
      <c r="O179">
        <v>4.2</v>
      </c>
      <c r="Q179" s="1">
        <v>45.310948830000001</v>
      </c>
      <c r="R179" s="1">
        <v>1.1423857799999999</v>
      </c>
      <c r="S179" s="1">
        <v>148.59942699999999</v>
      </c>
      <c r="T179" s="1">
        <v>2.0394429999999999</v>
      </c>
      <c r="U179" s="1">
        <v>42.91115851</v>
      </c>
      <c r="V179" s="1">
        <v>23.333333329999999</v>
      </c>
      <c r="W179" s="1">
        <v>76.552930869999997</v>
      </c>
      <c r="X179" s="1">
        <v>0.47055894399999998</v>
      </c>
      <c r="Y179" s="1">
        <v>0.52022018800000003</v>
      </c>
      <c r="Z179" s="1">
        <v>1.3226109E-2</v>
      </c>
      <c r="AA179" s="1"/>
    </row>
    <row r="180" spans="1:27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L180">
        <f>-M180</f>
        <v>0.87805125073360013</v>
      </c>
      <c r="M180">
        <v>-0.87805125073360013</v>
      </c>
      <c r="N180">
        <v>-0.87805125073360013</v>
      </c>
      <c r="O180">
        <v>0.2</v>
      </c>
      <c r="P180">
        <v>14.307903</v>
      </c>
      <c r="Q180" s="1">
        <v>37.471058030000002</v>
      </c>
      <c r="R180" s="1">
        <v>1.0530837559999999</v>
      </c>
      <c r="S180" s="1">
        <v>131.46546699999999</v>
      </c>
      <c r="T180" s="1">
        <v>1.3873</v>
      </c>
      <c r="U180" s="1">
        <v>42.173523289999999</v>
      </c>
      <c r="V180" s="1">
        <v>279</v>
      </c>
      <c r="W180" s="1">
        <v>0.31272011999999999</v>
      </c>
      <c r="X180" s="1">
        <v>0.46585566499999997</v>
      </c>
      <c r="Y180" s="1">
        <v>0.46585566499999997</v>
      </c>
      <c r="Z180" s="1">
        <v>3.6577150000000002E-3</v>
      </c>
      <c r="AA180" s="1"/>
    </row>
    <row r="181" spans="1:27" hidden="1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M181">
        <v>-0.55630988498456302</v>
      </c>
      <c r="N181">
        <v>-0.55630988498456302</v>
      </c>
      <c r="O181">
        <v>0.2</v>
      </c>
      <c r="Q181" s="1">
        <v>37.471058030000002</v>
      </c>
      <c r="R181" s="1">
        <v>1.0530837559999999</v>
      </c>
      <c r="S181" s="1">
        <v>131.46546699999999</v>
      </c>
      <c r="T181" s="1">
        <v>1.3873</v>
      </c>
      <c r="U181" s="1">
        <v>42.173523289999999</v>
      </c>
      <c r="V181" s="1">
        <v>279</v>
      </c>
      <c r="W181" s="1">
        <v>0.31272011999999999</v>
      </c>
      <c r="X181" s="1">
        <v>0.46585566499999997</v>
      </c>
      <c r="Y181" s="1">
        <v>0.46585566499999997</v>
      </c>
      <c r="Z181" s="1">
        <v>3.6577150000000002E-3</v>
      </c>
      <c r="AA181" s="1"/>
    </row>
    <row r="182" spans="1:27" hidden="1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M182">
        <v>-1.8104521445825861</v>
      </c>
      <c r="N182">
        <v>-1.8104521445825861</v>
      </c>
      <c r="O182">
        <v>1.1000000000000001</v>
      </c>
      <c r="Q182" s="1">
        <v>37.471058030000002</v>
      </c>
      <c r="R182" s="1">
        <v>1.0530837559999999</v>
      </c>
      <c r="S182" s="1">
        <v>131.46546699999999</v>
      </c>
      <c r="T182" s="1">
        <v>1.3873</v>
      </c>
      <c r="U182" s="1">
        <v>42.173523289999999</v>
      </c>
      <c r="V182" s="1">
        <v>279</v>
      </c>
      <c r="W182" s="1">
        <v>0.31272011999999999</v>
      </c>
      <c r="X182" s="1">
        <v>0.46585566499999997</v>
      </c>
      <c r="Y182" s="1">
        <v>0.46585566499999997</v>
      </c>
      <c r="Z182" s="1">
        <v>3.6577150000000002E-3</v>
      </c>
      <c r="AA182" s="1"/>
    </row>
    <row r="183" spans="1:27" hidden="1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M183">
        <v>-0.92348892859791831</v>
      </c>
      <c r="N183">
        <v>-0.92348892859791831</v>
      </c>
      <c r="O183">
        <v>1.1000000000000001</v>
      </c>
      <c r="Q183" s="1">
        <v>37.471058030000002</v>
      </c>
      <c r="R183" s="1">
        <v>1.0530837559999999</v>
      </c>
      <c r="S183" s="1">
        <v>131.46546699999999</v>
      </c>
      <c r="T183" s="1">
        <v>1.3873</v>
      </c>
      <c r="U183" s="1">
        <v>42.173523289999999</v>
      </c>
      <c r="V183" s="1">
        <v>279</v>
      </c>
      <c r="W183" s="1">
        <v>0.31272011999999999</v>
      </c>
      <c r="X183" s="1">
        <v>0.46585566499999997</v>
      </c>
      <c r="Y183" s="1">
        <v>0.46585566499999997</v>
      </c>
      <c r="Z183" s="1">
        <v>3.6577150000000002E-3</v>
      </c>
      <c r="AA183" s="1">
        <f>N183/Q183</f>
        <v>-2.4645392394806585E-2</v>
      </c>
    </row>
    <row r="184" spans="1:27" hidden="1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M184">
        <v>-2.2639197808732243</v>
      </c>
      <c r="N184">
        <v>-2.2639197808732243</v>
      </c>
      <c r="O184">
        <v>2.6</v>
      </c>
      <c r="Q184" s="1">
        <v>37.471058030000002</v>
      </c>
      <c r="R184" s="1">
        <v>1.0530837559999999</v>
      </c>
      <c r="S184" s="1">
        <v>131.46546699999999</v>
      </c>
      <c r="T184" s="1">
        <v>1.3873</v>
      </c>
      <c r="U184" s="1">
        <v>42.173523289999999</v>
      </c>
      <c r="V184" s="1">
        <v>279</v>
      </c>
      <c r="W184" s="1">
        <v>0.31272011999999999</v>
      </c>
      <c r="X184" s="1">
        <v>0.46585566499999997</v>
      </c>
      <c r="Y184" s="1">
        <v>0.46585566499999997</v>
      </c>
      <c r="Z184" s="1">
        <v>3.6577150000000002E-3</v>
      </c>
      <c r="AA184" s="1"/>
    </row>
    <row r="185" spans="1:27" hidden="1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M185">
        <v>-1.7020864859045004</v>
      </c>
      <c r="N185">
        <v>-1.7020864859045004</v>
      </c>
      <c r="O185">
        <v>2.6</v>
      </c>
      <c r="Q185" s="1">
        <v>37.471058030000002</v>
      </c>
      <c r="R185" s="1">
        <v>1.0530837559999999</v>
      </c>
      <c r="S185" s="1">
        <v>131.46546699999999</v>
      </c>
      <c r="T185" s="1">
        <v>1.3873</v>
      </c>
      <c r="U185" s="1">
        <v>42.173523289999999</v>
      </c>
      <c r="V185" s="1">
        <v>279</v>
      </c>
      <c r="W185" s="1">
        <v>0.31272011999999999</v>
      </c>
      <c r="X185" s="1">
        <v>0.46585566499999997</v>
      </c>
      <c r="Y185" s="1">
        <v>0.46585566499999997</v>
      </c>
      <c r="Z185" s="1">
        <v>3.6577150000000002E-3</v>
      </c>
      <c r="AA185" s="1"/>
    </row>
    <row r="186" spans="1:27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L186">
        <f>-M186</f>
        <v>1.2259950053790443</v>
      </c>
      <c r="M186">
        <v>-1.2259950053790443</v>
      </c>
      <c r="N186">
        <v>-1.2259950053790443</v>
      </c>
      <c r="O186">
        <v>0.5</v>
      </c>
      <c r="P186">
        <v>26.132218000000002</v>
      </c>
      <c r="Q186" s="1">
        <v>93.136194200000006</v>
      </c>
      <c r="R186" s="1">
        <v>3.98121006</v>
      </c>
      <c r="S186" s="1">
        <v>142.54464400000001</v>
      </c>
      <c r="T186" s="1">
        <v>2.844211</v>
      </c>
      <c r="U186" s="1">
        <v>23.85570491</v>
      </c>
      <c r="V186" s="1">
        <v>169.33333329999999</v>
      </c>
      <c r="W186" s="1">
        <v>555.5555554</v>
      </c>
      <c r="X186" s="1">
        <v>0.124528229</v>
      </c>
      <c r="Y186" s="1">
        <v>0.30560610199999999</v>
      </c>
      <c r="Z186" s="1">
        <v>1.1747859999999999E-3</v>
      </c>
      <c r="AA186" s="1"/>
    </row>
    <row r="187" spans="1:27" hidden="1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M187">
        <v>-0.90304779239541233</v>
      </c>
      <c r="N187">
        <v>-0.90304779239541233</v>
      </c>
      <c r="O187">
        <v>0.5</v>
      </c>
      <c r="Q187" s="1">
        <v>93.136194200000006</v>
      </c>
      <c r="R187" s="1">
        <v>3.98121006</v>
      </c>
      <c r="S187" s="1">
        <v>142.54464400000001</v>
      </c>
      <c r="T187" s="1">
        <v>2.844211</v>
      </c>
      <c r="U187" s="1">
        <v>23.85570491</v>
      </c>
      <c r="V187" s="1">
        <v>169.33333329999999</v>
      </c>
      <c r="W187" s="1">
        <v>555.5555554</v>
      </c>
      <c r="X187" s="1">
        <v>0.124528229</v>
      </c>
      <c r="Y187" s="1">
        <v>0.30560610199999999</v>
      </c>
      <c r="Z187" s="1">
        <v>1.1747859999999999E-3</v>
      </c>
      <c r="AA187" s="1"/>
    </row>
    <row r="188" spans="1:27" hidden="1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M188">
        <v>-1.7380734737051982</v>
      </c>
      <c r="N188">
        <v>-1.7380734737051982</v>
      </c>
      <c r="O188">
        <v>4.2</v>
      </c>
      <c r="Q188" s="1">
        <v>93.136194200000006</v>
      </c>
      <c r="R188" s="1">
        <v>3.98121006</v>
      </c>
      <c r="S188" s="1">
        <v>142.54464400000001</v>
      </c>
      <c r="T188" s="1">
        <v>2.844211</v>
      </c>
      <c r="U188" s="1">
        <v>23.85570491</v>
      </c>
      <c r="V188" s="1">
        <v>169.33333329999999</v>
      </c>
      <c r="W188" s="1">
        <v>555.5555554</v>
      </c>
      <c r="X188" s="1">
        <v>0.124528229</v>
      </c>
      <c r="Y188" s="1">
        <v>0.30560610199999999</v>
      </c>
      <c r="Z188" s="1">
        <v>1.1747859999999999E-3</v>
      </c>
      <c r="AA188" s="1"/>
    </row>
    <row r="189" spans="1:27" hidden="1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M189">
        <v>-1.4445024193714626</v>
      </c>
      <c r="N189">
        <v>-1.4445024193714626</v>
      </c>
      <c r="O189">
        <v>4.2</v>
      </c>
      <c r="Q189" s="1">
        <v>93.136194200000006</v>
      </c>
      <c r="R189" s="1">
        <v>3.98121006</v>
      </c>
      <c r="S189" s="1">
        <v>142.54464400000001</v>
      </c>
      <c r="T189" s="1">
        <v>2.844211</v>
      </c>
      <c r="U189" s="1">
        <v>23.85570491</v>
      </c>
      <c r="V189" s="1">
        <v>169.33333329999999</v>
      </c>
      <c r="W189" s="1">
        <v>555.5555554</v>
      </c>
      <c r="X189" s="1">
        <v>0.124528229</v>
      </c>
      <c r="Y189" s="1">
        <v>0.30560610199999999</v>
      </c>
      <c r="Z189" s="1">
        <v>1.1747859999999999E-3</v>
      </c>
      <c r="AA189" s="1">
        <f>N189/Q189</f>
        <v>-1.5509571029599389E-2</v>
      </c>
    </row>
    <row r="190" spans="1:27" hidden="1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M190">
        <v>-2.0861557550547545</v>
      </c>
      <c r="N190">
        <v>-2.0861557550547545</v>
      </c>
      <c r="O190">
        <v>7.3</v>
      </c>
      <c r="Q190" s="1">
        <v>93.136194200000006</v>
      </c>
      <c r="R190" s="1">
        <v>3.98121006</v>
      </c>
      <c r="S190" s="1">
        <v>142.54464400000001</v>
      </c>
      <c r="T190" s="1">
        <v>2.844211</v>
      </c>
      <c r="U190" s="1">
        <v>23.85570491</v>
      </c>
      <c r="V190" s="1">
        <v>169.33333329999999</v>
      </c>
      <c r="W190" s="1">
        <v>555.5555554</v>
      </c>
      <c r="X190" s="1">
        <v>0.124528229</v>
      </c>
      <c r="Y190" s="1">
        <v>0.30560610199999999</v>
      </c>
      <c r="Z190" s="1">
        <v>1.1747859999999999E-3</v>
      </c>
      <c r="AA190" s="1"/>
    </row>
    <row r="191" spans="1:27" hidden="1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M191">
        <v>-1.7441001562014233</v>
      </c>
      <c r="N191">
        <v>-1.7441001562014233</v>
      </c>
      <c r="O191">
        <v>7.3</v>
      </c>
      <c r="Q191" s="1">
        <v>93.136194200000006</v>
      </c>
      <c r="R191" s="1">
        <v>3.98121006</v>
      </c>
      <c r="S191" s="1">
        <v>142.54464400000001</v>
      </c>
      <c r="T191" s="1">
        <v>2.844211</v>
      </c>
      <c r="U191" s="1">
        <v>23.85570491</v>
      </c>
      <c r="V191" s="1">
        <v>169.33333329999999</v>
      </c>
      <c r="W191" s="1">
        <v>555.5555554</v>
      </c>
      <c r="X191" s="1">
        <v>0.124528229</v>
      </c>
      <c r="Y191" s="1">
        <v>0.30560610199999999</v>
      </c>
      <c r="Z191" s="1">
        <v>1.1747859999999999E-3</v>
      </c>
      <c r="AA191" s="1"/>
    </row>
    <row r="192" spans="1:27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L192">
        <f>-M192</f>
        <v>1.0357037602463282</v>
      </c>
      <c r="M192">
        <v>-1.0357037602463282</v>
      </c>
      <c r="N192">
        <v>-1.0357037602463282</v>
      </c>
      <c r="O192">
        <v>0.5</v>
      </c>
      <c r="P192">
        <v>51.719340000000003</v>
      </c>
      <c r="Q192" s="1">
        <v>140.1089039</v>
      </c>
      <c r="R192" s="1">
        <v>1.9185146179999999</v>
      </c>
      <c r="S192" s="1">
        <v>1102.9021789999999</v>
      </c>
      <c r="T192" s="1">
        <v>4.657292</v>
      </c>
      <c r="U192" s="1">
        <v>76.475200709999996</v>
      </c>
      <c r="V192" s="1">
        <v>423.16666670000001</v>
      </c>
      <c r="W192" s="1">
        <v>1388.3420819999999</v>
      </c>
      <c r="X192" s="1">
        <v>0.237797063</v>
      </c>
      <c r="Y192" s="1">
        <v>0.30884365800000002</v>
      </c>
      <c r="Z192" s="1">
        <v>1.224801E-3</v>
      </c>
      <c r="AA192" s="1"/>
    </row>
    <row r="193" spans="1:27" hidden="1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M193">
        <v>-1.3006929454317031</v>
      </c>
      <c r="N193">
        <v>-1.3006929454317031</v>
      </c>
      <c r="O193">
        <v>0.5</v>
      </c>
      <c r="Q193" s="1">
        <v>140.1089039</v>
      </c>
      <c r="R193" s="1">
        <v>1.9185146179999999</v>
      </c>
      <c r="S193" s="1">
        <v>1102.9021789999999</v>
      </c>
      <c r="T193" s="1">
        <v>4.657292</v>
      </c>
      <c r="U193" s="1">
        <v>76.475200709999996</v>
      </c>
      <c r="V193" s="1">
        <v>423.16666670000001</v>
      </c>
      <c r="W193" s="1">
        <v>1388.3420819999999</v>
      </c>
      <c r="X193" s="1">
        <v>0.237797063</v>
      </c>
      <c r="Y193" s="1">
        <v>0.30884365800000002</v>
      </c>
      <c r="Z193" s="1">
        <v>1.224801E-3</v>
      </c>
      <c r="AA193" s="1"/>
    </row>
    <row r="194" spans="1:27" hidden="1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M194">
        <v>-1.5967945867055648</v>
      </c>
      <c r="N194">
        <v>-1.5967945867055648</v>
      </c>
      <c r="O194">
        <v>2.1</v>
      </c>
      <c r="Q194" s="1">
        <v>140.1089039</v>
      </c>
      <c r="R194" s="1">
        <v>1.9185146179999999</v>
      </c>
      <c r="S194" s="1">
        <v>1102.9021789999999</v>
      </c>
      <c r="T194" s="1">
        <v>4.657292</v>
      </c>
      <c r="U194" s="1">
        <v>76.475200709999996</v>
      </c>
      <c r="V194" s="1">
        <v>423.16666670000001</v>
      </c>
      <c r="W194" s="1">
        <v>1388.3420819999999</v>
      </c>
      <c r="X194" s="1">
        <v>0.237797063</v>
      </c>
      <c r="Y194" s="1">
        <v>0.30884365800000002</v>
      </c>
      <c r="Z194" s="1">
        <v>1.224801E-3</v>
      </c>
      <c r="AA194" s="1"/>
    </row>
    <row r="195" spans="1:27" hidden="1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M195">
        <v>-1.3955809948211373</v>
      </c>
      <c r="N195">
        <v>-1.3955809948211373</v>
      </c>
      <c r="O195">
        <v>2.1</v>
      </c>
      <c r="Q195" s="1">
        <v>140.1089039</v>
      </c>
      <c r="R195" s="1">
        <v>1.9185146179999999</v>
      </c>
      <c r="S195" s="1">
        <v>1102.9021789999999</v>
      </c>
      <c r="T195" s="1">
        <v>4.657292</v>
      </c>
      <c r="U195" s="1">
        <v>76.475200709999996</v>
      </c>
      <c r="V195" s="1">
        <v>423.16666670000001</v>
      </c>
      <c r="W195" s="1">
        <v>1388.3420819999999</v>
      </c>
      <c r="X195" s="1">
        <v>0.237797063</v>
      </c>
      <c r="Y195" s="1">
        <v>0.30884365800000002</v>
      </c>
      <c r="Z195" s="1">
        <v>1.224801E-3</v>
      </c>
      <c r="AA195" s="1">
        <f>N195/Q195</f>
        <v>-9.9606874079694891E-3</v>
      </c>
    </row>
    <row r="196" spans="1:27" hidden="1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M196">
        <v>-2.5277254325503526</v>
      </c>
      <c r="N196">
        <v>-2.5277254325503526</v>
      </c>
      <c r="O196">
        <v>8.5</v>
      </c>
      <c r="Q196" s="1">
        <v>140.1089039</v>
      </c>
      <c r="R196" s="1">
        <v>1.9185146179999999</v>
      </c>
      <c r="S196" s="1">
        <v>1102.9021789999999</v>
      </c>
      <c r="T196" s="1">
        <v>4.657292</v>
      </c>
      <c r="U196" s="1">
        <v>76.475200709999996</v>
      </c>
      <c r="V196" s="1">
        <v>423.16666670000001</v>
      </c>
      <c r="W196" s="1">
        <v>1388.3420819999999</v>
      </c>
      <c r="X196" s="1">
        <v>0.237797063</v>
      </c>
      <c r="Y196" s="1">
        <v>0.30884365800000002</v>
      </c>
      <c r="Z196" s="1">
        <v>1.224801E-3</v>
      </c>
      <c r="AA196" s="1"/>
    </row>
    <row r="197" spans="1:27" hidden="1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M197">
        <v>-1.9662745717062748</v>
      </c>
      <c r="N197">
        <v>-1.9662745717062748</v>
      </c>
      <c r="O197">
        <v>8.5</v>
      </c>
      <c r="Q197" s="1">
        <v>140.1089039</v>
      </c>
      <c r="R197" s="1">
        <v>1.9185146179999999</v>
      </c>
      <c r="S197" s="1">
        <v>1102.9021789999999</v>
      </c>
      <c r="T197" s="1">
        <v>4.657292</v>
      </c>
      <c r="U197" s="1">
        <v>76.475200709999996</v>
      </c>
      <c r="V197" s="1">
        <v>423.16666670000001</v>
      </c>
      <c r="W197" s="1">
        <v>1388.3420819999999</v>
      </c>
      <c r="X197" s="1">
        <v>0.237797063</v>
      </c>
      <c r="Y197" s="1">
        <v>0.30884365800000002</v>
      </c>
      <c r="Z197" s="1">
        <v>1.224801E-3</v>
      </c>
      <c r="AA197" s="1"/>
    </row>
    <row r="198" spans="1:27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L198">
        <f>-M198</f>
        <v>1.3418843504486708</v>
      </c>
      <c r="M198">
        <v>-1.3418843504486708</v>
      </c>
      <c r="N198">
        <v>-1.3418843504486708</v>
      </c>
      <c r="O198">
        <v>0.4</v>
      </c>
      <c r="P198">
        <v>38.558886000000001</v>
      </c>
      <c r="Q198" s="1">
        <v>80.607369129999995</v>
      </c>
      <c r="R198" s="1">
        <v>1.0037753039999999</v>
      </c>
      <c r="S198" s="1">
        <v>272.50050700000003</v>
      </c>
      <c r="T198" s="1">
        <v>1.7167030000000001</v>
      </c>
      <c r="U198" s="1">
        <v>41.944187229999997</v>
      </c>
      <c r="V198" s="1">
        <v>149.4</v>
      </c>
      <c r="W198" s="1">
        <v>490.15748029999997</v>
      </c>
      <c r="X198" s="1">
        <v>0.49042667099999998</v>
      </c>
      <c r="Y198" s="1">
        <v>0.36871538199999998</v>
      </c>
      <c r="Z198" s="1">
        <v>3.8555719999999998E-3</v>
      </c>
      <c r="AA198" s="1"/>
    </row>
    <row r="199" spans="1:27" hidden="1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M199">
        <v>-1.0279457305356856</v>
      </c>
      <c r="N199">
        <v>-1.0279457305356856</v>
      </c>
      <c r="O199">
        <v>0.4</v>
      </c>
      <c r="Q199" s="1">
        <v>80.607369129999995</v>
      </c>
      <c r="R199" s="1">
        <v>1.0037753039999999</v>
      </c>
      <c r="S199" s="1">
        <v>272.50050700000003</v>
      </c>
      <c r="T199" s="1">
        <v>1.7167030000000001</v>
      </c>
      <c r="U199" s="1">
        <v>41.944187229999997</v>
      </c>
      <c r="V199" s="1">
        <v>149.4</v>
      </c>
      <c r="W199" s="1">
        <v>490.15748029999997</v>
      </c>
      <c r="X199" s="1">
        <v>0.49042667099999998</v>
      </c>
      <c r="Y199" s="1">
        <v>0.36871538199999998</v>
      </c>
      <c r="Z199" s="1">
        <v>3.8555719999999998E-3</v>
      </c>
      <c r="AA199" s="1"/>
    </row>
    <row r="200" spans="1:27" hidden="1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M200">
        <v>-1.6156418771764665</v>
      </c>
      <c r="N200">
        <v>-1.6156418771764665</v>
      </c>
      <c r="O200">
        <v>1.3</v>
      </c>
      <c r="Q200" s="1">
        <v>80.607369129999995</v>
      </c>
      <c r="R200" s="1">
        <v>1.0037753039999999</v>
      </c>
      <c r="S200" s="1">
        <v>272.50050700000003</v>
      </c>
      <c r="T200" s="1">
        <v>1.7167030000000001</v>
      </c>
      <c r="U200" s="1">
        <v>41.944187229999997</v>
      </c>
      <c r="V200" s="1">
        <v>149.4</v>
      </c>
      <c r="W200" s="1">
        <v>490.15748029999997</v>
      </c>
      <c r="X200" s="1">
        <v>0.49042667099999998</v>
      </c>
      <c r="Y200" s="1">
        <v>0.36871538199999998</v>
      </c>
      <c r="Z200" s="1">
        <v>3.8555719999999998E-3</v>
      </c>
      <c r="AA200" s="1"/>
    </row>
    <row r="201" spans="1:27" hidden="1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M201">
        <v>-1.2681222424719467</v>
      </c>
      <c r="N201">
        <v>-1.2681222424719467</v>
      </c>
      <c r="O201">
        <v>1.3</v>
      </c>
      <c r="Q201" s="1">
        <v>80.607369129999995</v>
      </c>
      <c r="R201" s="1">
        <v>1.0037753039999999</v>
      </c>
      <c r="S201" s="1">
        <v>272.50050700000003</v>
      </c>
      <c r="T201" s="1">
        <v>1.7167030000000001</v>
      </c>
      <c r="U201" s="1">
        <v>41.944187229999997</v>
      </c>
      <c r="V201" s="1">
        <v>149.4</v>
      </c>
      <c r="W201" s="1">
        <v>490.15748029999997</v>
      </c>
      <c r="X201" s="1">
        <v>0.49042667099999998</v>
      </c>
      <c r="Y201" s="1">
        <v>0.36871538199999998</v>
      </c>
      <c r="Z201" s="1">
        <v>3.8555719999999998E-3</v>
      </c>
      <c r="AA201" s="1">
        <f>N201/Q201</f>
        <v>-1.5732088221695653E-2</v>
      </c>
    </row>
    <row r="202" spans="1:27" hidden="1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M202">
        <v>-2.0543064811290512</v>
      </c>
      <c r="N202">
        <v>-2.0543064811290512</v>
      </c>
      <c r="O202">
        <v>4.0999999999999996</v>
      </c>
      <c r="Q202" s="1">
        <v>80.607369129999995</v>
      </c>
      <c r="R202" s="1">
        <v>1.0037753039999999</v>
      </c>
      <c r="S202" s="1">
        <v>272.50050700000003</v>
      </c>
      <c r="T202" s="1">
        <v>1.7167030000000001</v>
      </c>
      <c r="U202" s="1">
        <v>41.944187229999997</v>
      </c>
      <c r="V202" s="1">
        <v>149.4</v>
      </c>
      <c r="W202" s="1">
        <v>490.15748029999997</v>
      </c>
      <c r="X202" s="1">
        <v>0.49042667099999998</v>
      </c>
      <c r="Y202" s="1">
        <v>0.36871538199999998</v>
      </c>
      <c r="Z202" s="1">
        <v>3.8555719999999998E-3</v>
      </c>
      <c r="AA202" s="1"/>
    </row>
    <row r="203" spans="1:27" hidden="1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M203">
        <v>-1.620756298361292</v>
      </c>
      <c r="N203">
        <v>-1.620756298361292</v>
      </c>
      <c r="O203">
        <v>4.0999999999999996</v>
      </c>
      <c r="Q203" s="1">
        <v>80.607369129999995</v>
      </c>
      <c r="R203" s="1">
        <v>1.0037753039999999</v>
      </c>
      <c r="S203" s="1">
        <v>272.50050700000003</v>
      </c>
      <c r="T203" s="1">
        <v>1.7167030000000001</v>
      </c>
      <c r="U203" s="1">
        <v>41.944187229999997</v>
      </c>
      <c r="V203" s="1">
        <v>149.4</v>
      </c>
      <c r="W203" s="1">
        <v>490.15748029999997</v>
      </c>
      <c r="X203" s="1">
        <v>0.49042667099999998</v>
      </c>
      <c r="Y203" s="1">
        <v>0.36871538199999998</v>
      </c>
      <c r="Z203" s="1">
        <v>3.8555719999999998E-3</v>
      </c>
      <c r="AA203" s="1"/>
    </row>
    <row r="204" spans="1:27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L204">
        <f>-M204</f>
        <v>1.0557262568254329</v>
      </c>
      <c r="M204">
        <v>-1.0557262568254329</v>
      </c>
      <c r="N204">
        <v>-1.0557262568254329</v>
      </c>
      <c r="O204">
        <v>0.8</v>
      </c>
      <c r="P204">
        <v>29.427923</v>
      </c>
      <c r="Q204" s="1">
        <v>85.758273399999993</v>
      </c>
      <c r="R204" s="1">
        <v>1.738727524</v>
      </c>
      <c r="S204" s="1">
        <v>414.677573</v>
      </c>
      <c r="T204" s="1">
        <v>2.8736190000000001</v>
      </c>
      <c r="U204" s="1">
        <v>60.410007110000002</v>
      </c>
      <c r="V204" s="1">
        <v>137.18181820000001</v>
      </c>
      <c r="W204" s="1">
        <v>450.07158199999998</v>
      </c>
      <c r="X204" s="1">
        <v>0.25965437699999999</v>
      </c>
      <c r="Y204" s="1">
        <v>0.35721315599999998</v>
      </c>
      <c r="Z204" s="1">
        <v>4.0679039999999998E-3</v>
      </c>
      <c r="AA204" s="1"/>
    </row>
    <row r="205" spans="1:27" hidden="1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M205">
        <v>-0.8380034219336524</v>
      </c>
      <c r="N205">
        <v>-0.8380034219336524</v>
      </c>
      <c r="O205">
        <v>0.8</v>
      </c>
      <c r="Q205" s="1">
        <v>85.758273399999993</v>
      </c>
      <c r="R205" s="1">
        <v>1.738727524</v>
      </c>
      <c r="S205" s="1">
        <v>414.677573</v>
      </c>
      <c r="T205" s="1">
        <v>2.8736190000000001</v>
      </c>
      <c r="U205" s="1">
        <v>60.410007110000002</v>
      </c>
      <c r="V205" s="1">
        <v>137.18181820000001</v>
      </c>
      <c r="W205" s="1">
        <v>450.07158199999998</v>
      </c>
      <c r="X205" s="1">
        <v>0.25965437699999999</v>
      </c>
      <c r="Y205" s="1">
        <v>0.35721315599999998</v>
      </c>
      <c r="Z205" s="1">
        <v>4.0679039999999998E-3</v>
      </c>
      <c r="AA205" s="1"/>
    </row>
    <row r="206" spans="1:27" hidden="1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M206">
        <v>-1.6207089289948802</v>
      </c>
      <c r="N206">
        <v>-1.6207089289948802</v>
      </c>
      <c r="O206">
        <v>1.8</v>
      </c>
      <c r="Q206" s="1">
        <v>85.758273399999993</v>
      </c>
      <c r="R206" s="1">
        <v>1.738727524</v>
      </c>
      <c r="S206" s="1">
        <v>414.677573</v>
      </c>
      <c r="T206" s="1">
        <v>2.8736190000000001</v>
      </c>
      <c r="U206" s="1">
        <v>60.410007110000002</v>
      </c>
      <c r="V206" s="1">
        <v>137.18181820000001</v>
      </c>
      <c r="W206" s="1">
        <v>450.07158199999998</v>
      </c>
      <c r="X206" s="1">
        <v>0.25965437699999999</v>
      </c>
      <c r="Y206" s="1">
        <v>0.35721315599999998</v>
      </c>
      <c r="Z206" s="1">
        <v>4.0679039999999998E-3</v>
      </c>
      <c r="AA206" s="1"/>
    </row>
    <row r="207" spans="1:27" hidden="1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M207">
        <v>-1.1130068397290966</v>
      </c>
      <c r="N207">
        <v>-1.1130068397290966</v>
      </c>
      <c r="O207">
        <v>1.8</v>
      </c>
      <c r="Q207" s="1">
        <v>85.758273399999993</v>
      </c>
      <c r="R207" s="1">
        <v>1.738727524</v>
      </c>
      <c r="S207" s="1">
        <v>414.677573</v>
      </c>
      <c r="T207" s="1">
        <v>2.8736190000000001</v>
      </c>
      <c r="U207" s="1">
        <v>60.410007110000002</v>
      </c>
      <c r="V207" s="1">
        <v>137.18181820000001</v>
      </c>
      <c r="W207" s="1">
        <v>450.07158199999998</v>
      </c>
      <c r="X207" s="1">
        <v>0.25965437699999999</v>
      </c>
      <c r="Y207" s="1">
        <v>0.35721315599999998</v>
      </c>
      <c r="Z207" s="1">
        <v>4.0679039999999998E-3</v>
      </c>
      <c r="AA207" s="1">
        <f>N207/Q207</f>
        <v>-1.2978419406110581E-2</v>
      </c>
    </row>
    <row r="208" spans="1:27" hidden="1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M208">
        <v>-1.9838160355723933</v>
      </c>
      <c r="N208">
        <v>-1.9838160355723933</v>
      </c>
      <c r="O208">
        <v>6</v>
      </c>
      <c r="Q208" s="1">
        <v>85.758273399999993</v>
      </c>
      <c r="R208" s="1">
        <v>1.738727524</v>
      </c>
      <c r="S208" s="1">
        <v>414.677573</v>
      </c>
      <c r="T208" s="1">
        <v>2.8736190000000001</v>
      </c>
      <c r="U208" s="1">
        <v>60.410007110000002</v>
      </c>
      <c r="V208" s="1">
        <v>137.18181820000001</v>
      </c>
      <c r="W208" s="1">
        <v>450.07158199999998</v>
      </c>
      <c r="X208" s="1">
        <v>0.25965437699999999</v>
      </c>
      <c r="Y208" s="1">
        <v>0.35721315599999998</v>
      </c>
      <c r="Z208" s="1">
        <v>4.0679039999999998E-3</v>
      </c>
      <c r="AA208" s="1"/>
    </row>
    <row r="209" spans="1:27" hidden="1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M209">
        <v>-1.6611841284422477</v>
      </c>
      <c r="N209">
        <v>-1.6611841284422477</v>
      </c>
      <c r="O209">
        <v>6</v>
      </c>
      <c r="Q209" s="1">
        <v>85.758273399999993</v>
      </c>
      <c r="R209" s="1">
        <v>1.738727524</v>
      </c>
      <c r="S209" s="1">
        <v>414.677573</v>
      </c>
      <c r="T209" s="1">
        <v>2.8736190000000001</v>
      </c>
      <c r="U209" s="1">
        <v>60.410007110000002</v>
      </c>
      <c r="V209" s="1">
        <v>137.18181820000001</v>
      </c>
      <c r="W209" s="1">
        <v>450.07158199999998</v>
      </c>
      <c r="X209" s="1">
        <v>0.25965437699999999</v>
      </c>
      <c r="Y209" s="1">
        <v>0.35721315599999998</v>
      </c>
      <c r="Z209" s="1">
        <v>4.0679039999999998E-3</v>
      </c>
      <c r="AA209" s="1"/>
    </row>
    <row r="212" spans="1:27" x14ac:dyDescent="0.25">
      <c r="B212">
        <v>14.245298</v>
      </c>
      <c r="C212">
        <v>0.95933106134383772</v>
      </c>
    </row>
    <row r="213" spans="1:27" x14ac:dyDescent="0.25">
      <c r="B213">
        <v>12.295230999999999</v>
      </c>
      <c r="C213">
        <v>0.95176308680053889</v>
      </c>
    </row>
    <row r="214" spans="1:27" x14ac:dyDescent="0.25">
      <c r="B214">
        <v>17.204089</v>
      </c>
      <c r="C214">
        <v>0.70764322568433113</v>
      </c>
    </row>
    <row r="215" spans="1:27" x14ac:dyDescent="0.25">
      <c r="B215">
        <v>19.611688999999998</v>
      </c>
      <c r="C215">
        <v>1.0065905688976697</v>
      </c>
    </row>
    <row r="216" spans="1:27" x14ac:dyDescent="0.25">
      <c r="B216" s="3">
        <v>24.223856000000001</v>
      </c>
      <c r="C216">
        <v>1.5259614563383754</v>
      </c>
    </row>
    <row r="217" spans="1:27" x14ac:dyDescent="0.25">
      <c r="B217" s="4">
        <v>18.104343</v>
      </c>
      <c r="C217">
        <v>1.0256576771765407</v>
      </c>
    </row>
    <row r="218" spans="1:27" x14ac:dyDescent="0.25">
      <c r="B218">
        <v>101.675614</v>
      </c>
      <c r="C218">
        <v>1.7057703560777002</v>
      </c>
    </row>
    <row r="219" spans="1:27" x14ac:dyDescent="0.25">
      <c r="B219" s="2">
        <v>34.966617999999997</v>
      </c>
      <c r="C219">
        <v>0.81147565934683374</v>
      </c>
    </row>
    <row r="220" spans="1:27" x14ac:dyDescent="0.25">
      <c r="B220">
        <v>97.379553000000001</v>
      </c>
      <c r="C220">
        <v>1.59752570251304</v>
      </c>
    </row>
    <row r="221" spans="1:27" x14ac:dyDescent="0.25">
      <c r="B221">
        <v>29.080736000000002</v>
      </c>
      <c r="C221">
        <v>1.3873100364439315</v>
      </c>
    </row>
    <row r="222" spans="1:27" x14ac:dyDescent="0.25">
      <c r="B222">
        <v>63.616911000000002</v>
      </c>
      <c r="C222">
        <v>1.6372526798688833</v>
      </c>
    </row>
    <row r="223" spans="1:27" x14ac:dyDescent="0.25">
      <c r="B223" s="4">
        <v>84.116831000000005</v>
      </c>
      <c r="C223">
        <v>1.5700672239972968</v>
      </c>
    </row>
    <row r="224" spans="1:27" x14ac:dyDescent="0.25">
      <c r="B224">
        <v>15.925345999999999</v>
      </c>
      <c r="C224">
        <v>1.4683892737885578</v>
      </c>
    </row>
    <row r="225" spans="2:11" x14ac:dyDescent="0.25">
      <c r="B225">
        <v>19.446058000000001</v>
      </c>
      <c r="C225">
        <v>1.4811226396022743</v>
      </c>
    </row>
    <row r="226" spans="2:11" x14ac:dyDescent="0.25">
      <c r="B226">
        <v>19.629372</v>
      </c>
      <c r="C226">
        <v>1.284728427961136</v>
      </c>
    </row>
    <row r="227" spans="2:11" x14ac:dyDescent="0.25">
      <c r="B227">
        <v>24.449719999999999</v>
      </c>
      <c r="C227">
        <v>1.6087622934738497</v>
      </c>
    </row>
    <row r="228" spans="2:11" x14ac:dyDescent="0.25">
      <c r="B228">
        <v>22.079075</v>
      </c>
      <c r="C228">
        <v>1.603419618780678</v>
      </c>
    </row>
    <row r="229" spans="2:11" x14ac:dyDescent="0.25">
      <c r="B229">
        <v>25.453412</v>
      </c>
      <c r="C229">
        <v>1.1787915121776689</v>
      </c>
      <c r="I229">
        <v>14.245298</v>
      </c>
      <c r="J229">
        <v>0.95933106134383772</v>
      </c>
      <c r="K229">
        <v>14.245298</v>
      </c>
    </row>
    <row r="230" spans="2:11" x14ac:dyDescent="0.25">
      <c r="B230" s="4">
        <v>8.8224239999999998</v>
      </c>
      <c r="C230">
        <v>0.82919269243775262</v>
      </c>
      <c r="I230">
        <v>12.295230999999999</v>
      </c>
      <c r="J230">
        <v>0.95176308680053889</v>
      </c>
      <c r="K230">
        <v>12.295230999999999</v>
      </c>
    </row>
    <row r="231" spans="2:11" x14ac:dyDescent="0.25">
      <c r="B231">
        <v>60.326327999999997</v>
      </c>
      <c r="C231">
        <v>1.6652422129654851</v>
      </c>
      <c r="I231">
        <v>17.204089</v>
      </c>
      <c r="J231">
        <v>0.70764322568433113</v>
      </c>
      <c r="K231">
        <v>17.204089</v>
      </c>
    </row>
    <row r="232" spans="2:11" x14ac:dyDescent="0.25">
      <c r="B232">
        <v>14.891204</v>
      </c>
      <c r="C232">
        <v>0.89481226979212591</v>
      </c>
      <c r="I232">
        <v>19.611688999999998</v>
      </c>
      <c r="J232">
        <v>1.0065905688976697</v>
      </c>
      <c r="K232">
        <v>19.611688999999998</v>
      </c>
    </row>
    <row r="233" spans="2:11" x14ac:dyDescent="0.25">
      <c r="B233">
        <v>25.592856999999999</v>
      </c>
      <c r="C233">
        <v>1.3583447135242377</v>
      </c>
      <c r="I233" s="3">
        <v>24.223856000000001</v>
      </c>
      <c r="J233">
        <v>1.5259614563383754</v>
      </c>
      <c r="K233" s="3">
        <v>24.223856000000001</v>
      </c>
    </row>
    <row r="234" spans="2:11" x14ac:dyDescent="0.25">
      <c r="B234">
        <v>32.136580000000002</v>
      </c>
      <c r="C234">
        <v>1.4765092743954282</v>
      </c>
      <c r="I234" s="4">
        <v>18.104343</v>
      </c>
      <c r="J234">
        <v>1.0256576771765407</v>
      </c>
      <c r="K234" s="4">
        <v>18.104343</v>
      </c>
    </row>
    <row r="235" spans="2:11" x14ac:dyDescent="0.25">
      <c r="B235">
        <v>15.520198000000001</v>
      </c>
      <c r="C235">
        <v>1.1640289515913156</v>
      </c>
      <c r="I235">
        <v>15.925345999999999</v>
      </c>
      <c r="J235">
        <v>1.4683892737885578</v>
      </c>
      <c r="K235">
        <v>15.925345999999999</v>
      </c>
    </row>
    <row r="236" spans="2:11" x14ac:dyDescent="0.25">
      <c r="B236">
        <v>15.296692</v>
      </c>
      <c r="C236">
        <v>1.3311970866312115</v>
      </c>
      <c r="I236">
        <v>19.446058000000001</v>
      </c>
      <c r="J236">
        <v>1.4811226396022743</v>
      </c>
      <c r="K236">
        <v>19.446058000000001</v>
      </c>
    </row>
    <row r="237" spans="2:11" x14ac:dyDescent="0.25">
      <c r="B237">
        <v>40.998472999999997</v>
      </c>
      <c r="C237">
        <v>1.0896255696030037</v>
      </c>
      <c r="I237">
        <v>19.629372</v>
      </c>
      <c r="J237">
        <v>1.284728427961136</v>
      </c>
      <c r="K237">
        <v>19.629372</v>
      </c>
    </row>
    <row r="238" spans="2:11" x14ac:dyDescent="0.25">
      <c r="B238" s="4">
        <v>17.356777000000001</v>
      </c>
      <c r="C238">
        <v>1.5571928065604874</v>
      </c>
      <c r="I238">
        <v>24.449719999999999</v>
      </c>
      <c r="J238">
        <v>1.6087622934738497</v>
      </c>
      <c r="K238">
        <v>24.449719999999999</v>
      </c>
    </row>
    <row r="239" spans="2:11" x14ac:dyDescent="0.25">
      <c r="B239">
        <v>31.051983</v>
      </c>
      <c r="C239">
        <v>1.2799219760917879</v>
      </c>
      <c r="I239">
        <v>22.079075</v>
      </c>
      <c r="J239">
        <v>1.603419618780678</v>
      </c>
      <c r="K239">
        <v>22.079075</v>
      </c>
    </row>
    <row r="240" spans="2:11" x14ac:dyDescent="0.25">
      <c r="B240">
        <v>26.199078</v>
      </c>
      <c r="C240">
        <v>1.5095719793397657</v>
      </c>
      <c r="I240">
        <v>25.453412</v>
      </c>
      <c r="J240">
        <v>1.1787915121776689</v>
      </c>
      <c r="K240">
        <v>25.453412</v>
      </c>
    </row>
    <row r="241" spans="2:11" x14ac:dyDescent="0.25">
      <c r="B241">
        <v>20.016981000000001</v>
      </c>
      <c r="C241">
        <v>1.1293424159997039</v>
      </c>
      <c r="I241" s="4">
        <v>8.8224239999999998</v>
      </c>
      <c r="J241">
        <v>0.82919269243775262</v>
      </c>
      <c r="K241" s="4">
        <v>8.8224239999999998</v>
      </c>
    </row>
    <row r="242" spans="2:11" x14ac:dyDescent="0.25">
      <c r="B242">
        <v>14.307903</v>
      </c>
      <c r="C242">
        <v>0.87805125073360013</v>
      </c>
      <c r="I242">
        <v>60.326327999999997</v>
      </c>
      <c r="J242">
        <v>1.6652422129654851</v>
      </c>
      <c r="K242">
        <v>60.326327999999997</v>
      </c>
    </row>
    <row r="243" spans="2:11" x14ac:dyDescent="0.25">
      <c r="B243">
        <v>26.132218000000002</v>
      </c>
      <c r="C243">
        <v>1.2259950053790443</v>
      </c>
      <c r="I243">
        <v>14.891204</v>
      </c>
      <c r="J243">
        <v>0.89481226979212591</v>
      </c>
      <c r="K243">
        <v>14.891204</v>
      </c>
    </row>
    <row r="244" spans="2:11" x14ac:dyDescent="0.25">
      <c r="B244">
        <v>51.719340000000003</v>
      </c>
      <c r="C244">
        <v>1.0357037602463282</v>
      </c>
      <c r="I244">
        <v>25.592856999999999</v>
      </c>
      <c r="J244">
        <v>1.3583447135242377</v>
      </c>
      <c r="K244">
        <v>25.592856999999999</v>
      </c>
    </row>
    <row r="245" spans="2:11" x14ac:dyDescent="0.25">
      <c r="B245">
        <v>38.558886000000001</v>
      </c>
      <c r="C245">
        <v>1.3418843504486708</v>
      </c>
      <c r="I245">
        <v>32.136580000000002</v>
      </c>
      <c r="J245">
        <v>1.4765092743954282</v>
      </c>
      <c r="K245">
        <v>32.136580000000002</v>
      </c>
    </row>
    <row r="246" spans="2:11" x14ac:dyDescent="0.25">
      <c r="B246">
        <v>29.427923</v>
      </c>
      <c r="C246">
        <v>1.0557262568254329</v>
      </c>
      <c r="I246">
        <v>15.520198000000001</v>
      </c>
      <c r="J246">
        <v>1.1640289515913156</v>
      </c>
      <c r="K246">
        <v>15.520198000000001</v>
      </c>
    </row>
    <row r="247" spans="2:11" x14ac:dyDescent="0.25">
      <c r="I247">
        <v>15.296692</v>
      </c>
      <c r="J247">
        <v>1.3311970866312115</v>
      </c>
      <c r="K247">
        <v>15.296692</v>
      </c>
    </row>
    <row r="248" spans="2:11" x14ac:dyDescent="0.25">
      <c r="I248">
        <v>40.998472999999997</v>
      </c>
      <c r="J248">
        <v>1.0896255696030037</v>
      </c>
      <c r="K248">
        <v>40.998472999999997</v>
      </c>
    </row>
    <row r="249" spans="2:11" x14ac:dyDescent="0.25">
      <c r="I249" s="4">
        <v>17.356777000000001</v>
      </c>
      <c r="J249">
        <v>1.5571928065604874</v>
      </c>
      <c r="K249" s="4">
        <v>17.356777000000001</v>
      </c>
    </row>
    <row r="250" spans="2:11" x14ac:dyDescent="0.25">
      <c r="I250">
        <v>31.051983</v>
      </c>
      <c r="J250">
        <v>1.2799219760917879</v>
      </c>
      <c r="K250">
        <v>31.051983</v>
      </c>
    </row>
    <row r="251" spans="2:11" x14ac:dyDescent="0.25">
      <c r="I251">
        <v>26.199078</v>
      </c>
      <c r="J251">
        <v>1.5095719793397657</v>
      </c>
      <c r="K251">
        <v>26.199078</v>
      </c>
    </row>
    <row r="252" spans="2:11" x14ac:dyDescent="0.25">
      <c r="I252">
        <v>20.016981000000001</v>
      </c>
      <c r="J252">
        <v>1.1293424159997039</v>
      </c>
      <c r="K252">
        <v>20.016981000000001</v>
      </c>
    </row>
    <row r="253" spans="2:11" x14ac:dyDescent="0.25">
      <c r="I253">
        <v>14.307903</v>
      </c>
      <c r="J253">
        <v>0.87805125073360013</v>
      </c>
      <c r="K253">
        <v>14.307903</v>
      </c>
    </row>
    <row r="254" spans="2:11" x14ac:dyDescent="0.25">
      <c r="I254">
        <v>26.132218000000002</v>
      </c>
      <c r="J254">
        <v>1.2259950053790443</v>
      </c>
      <c r="K254">
        <v>26.132218000000002</v>
      </c>
    </row>
    <row r="255" spans="2:11" x14ac:dyDescent="0.25">
      <c r="I255">
        <v>51.719340000000003</v>
      </c>
      <c r="J255">
        <v>1.0357037602463282</v>
      </c>
      <c r="K255">
        <v>51.719340000000003</v>
      </c>
    </row>
    <row r="256" spans="2:11" x14ac:dyDescent="0.25">
      <c r="I256">
        <v>38.558886000000001</v>
      </c>
      <c r="J256">
        <v>1.3418843504486708</v>
      </c>
      <c r="K256">
        <v>38.558886000000001</v>
      </c>
    </row>
    <row r="257" spans="9:11" x14ac:dyDescent="0.25">
      <c r="I257">
        <v>29.427923</v>
      </c>
      <c r="J257">
        <v>1.0557262568254329</v>
      </c>
      <c r="K257">
        <v>29.427923</v>
      </c>
    </row>
  </sheetData>
  <autoFilter ref="A1:AA209" xr:uid="{00000000-0001-0000-0000-000000000000}">
    <filterColumn colId="5">
      <filters>
        <filter val="W"/>
      </filters>
    </filterColumn>
    <filterColumn colId="6">
      <filters>
        <filter val="1"/>
      </filters>
    </filterColumn>
  </autoFilter>
  <conditionalFormatting sqref="O205:P209 O2:O20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05:P207 O5:O2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05:P209 N2:O20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0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20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8347-4806-4285-A8C6-44D2B1CB4E37}">
  <dimension ref="A1:D37"/>
  <sheetViews>
    <sheetView zoomScaleNormal="100" workbookViewId="0">
      <selection activeCell="I3" sqref="I3"/>
    </sheetView>
  </sheetViews>
  <sheetFormatPr defaultRowHeight="15" x14ac:dyDescent="0.25"/>
  <sheetData>
    <row r="1" spans="1:4" x14ac:dyDescent="0.25">
      <c r="A1" t="s">
        <v>290</v>
      </c>
      <c r="B1" t="s">
        <v>289</v>
      </c>
      <c r="C1" t="s">
        <v>291</v>
      </c>
    </row>
    <row r="2" spans="1:4" x14ac:dyDescent="0.25">
      <c r="A2">
        <v>-0.71325050814594049</v>
      </c>
      <c r="B2">
        <v>-0.95933106134383772</v>
      </c>
      <c r="C2">
        <f>0.7151*A2-0.5397</f>
        <v>-1.0497454383751621</v>
      </c>
      <c r="D2">
        <f>B2-C2</f>
        <v>9.0414377031324378E-2</v>
      </c>
    </row>
    <row r="3" spans="1:4" x14ac:dyDescent="0.25">
      <c r="A3">
        <v>-0.67058116486003705</v>
      </c>
      <c r="B3">
        <v>-0.95176308680053889</v>
      </c>
      <c r="C3">
        <f t="shared" ref="C3:C36" si="0">0.7151*A3-0.5397</f>
        <v>-1.0192325909914124</v>
      </c>
      <c r="D3">
        <f t="shared" ref="D3:D36" si="1">B3-C3</f>
        <v>6.7469504190873497E-2</v>
      </c>
    </row>
    <row r="4" spans="1:4" x14ac:dyDescent="0.25">
      <c r="A4">
        <v>-0.55002329999252519</v>
      </c>
      <c r="B4">
        <v>-0.70764322568433113</v>
      </c>
      <c r="C4">
        <f t="shared" si="0"/>
        <v>-0.93302166182465474</v>
      </c>
      <c r="D4">
        <f t="shared" si="1"/>
        <v>0.2253784361403236</v>
      </c>
    </row>
    <row r="5" spans="1:4" x14ac:dyDescent="0.25">
      <c r="A5">
        <v>-0.6495071480597433</v>
      </c>
      <c r="B5">
        <v>-1.0065905688976697</v>
      </c>
      <c r="C5">
        <f t="shared" si="0"/>
        <v>-1.0041625615775223</v>
      </c>
      <c r="D5">
        <f t="shared" si="1"/>
        <v>-2.4280073201474739E-3</v>
      </c>
    </row>
    <row r="6" spans="1:4" x14ac:dyDescent="0.25">
      <c r="A6">
        <v>-0.566516212060721</v>
      </c>
      <c r="B6" s="3">
        <v>-1.5259614563383754</v>
      </c>
      <c r="C6">
        <f t="shared" si="0"/>
        <v>-0.94481574324462159</v>
      </c>
      <c r="D6">
        <f t="shared" si="1"/>
        <v>-0.58114571309375385</v>
      </c>
    </row>
    <row r="7" spans="1:4" x14ac:dyDescent="0.25">
      <c r="A7" s="4">
        <v>-0.67537544936358485</v>
      </c>
      <c r="B7" s="4">
        <v>-1.0256576771765407</v>
      </c>
      <c r="C7">
        <f t="shared" si="0"/>
        <v>-1.0226609838398995</v>
      </c>
      <c r="D7">
        <f t="shared" si="1"/>
        <v>-2.9966933366412096E-3</v>
      </c>
    </row>
    <row r="8" spans="1:4" x14ac:dyDescent="0.25">
      <c r="A8">
        <v>-1.5221595600133839</v>
      </c>
      <c r="B8">
        <v>-1.7057703560777002</v>
      </c>
      <c r="C8">
        <f t="shared" si="0"/>
        <v>-1.6281963013655707</v>
      </c>
      <c r="D8">
        <f t="shared" si="1"/>
        <v>-7.7574054712129525E-2</v>
      </c>
    </row>
    <row r="9" spans="1:4" x14ac:dyDescent="0.25">
      <c r="A9" s="2">
        <v>-0.88827901021674616</v>
      </c>
      <c r="B9" s="2">
        <v>-0.81147565934683374</v>
      </c>
      <c r="C9">
        <f t="shared" si="0"/>
        <v>-1.1749083202059951</v>
      </c>
      <c r="D9">
        <f t="shared" si="1"/>
        <v>0.36343266085916137</v>
      </c>
    </row>
    <row r="10" spans="1:4" x14ac:dyDescent="0.25">
      <c r="A10">
        <v>-1.6530766059838569</v>
      </c>
      <c r="B10">
        <v>-1.59752570251304</v>
      </c>
      <c r="C10">
        <f t="shared" si="0"/>
        <v>-1.7218150809390558</v>
      </c>
      <c r="D10">
        <f t="shared" si="1"/>
        <v>0.12428937842601573</v>
      </c>
    </row>
    <row r="11" spans="1:4" x14ac:dyDescent="0.25">
      <c r="A11" s="2">
        <v>-0.90396175691808944</v>
      </c>
      <c r="B11">
        <v>-1.3873100364439315</v>
      </c>
      <c r="C11">
        <f t="shared" si="0"/>
        <v>-1.1861230523721256</v>
      </c>
      <c r="D11">
        <f t="shared" si="1"/>
        <v>-0.20118698407180591</v>
      </c>
    </row>
    <row r="12" spans="1:4" x14ac:dyDescent="0.25">
      <c r="A12">
        <v>-1.4179910098398809</v>
      </c>
      <c r="B12">
        <v>-1.6372526798688833</v>
      </c>
      <c r="C12">
        <f t="shared" si="0"/>
        <v>-1.5537053711364988</v>
      </c>
      <c r="D12">
        <f t="shared" si="1"/>
        <v>-8.3547308732384584E-2</v>
      </c>
    </row>
    <row r="13" spans="1:4" x14ac:dyDescent="0.25">
      <c r="A13" s="4">
        <v>-1.4612600738820409</v>
      </c>
      <c r="B13" s="4">
        <v>-1.5700672239972968</v>
      </c>
      <c r="C13">
        <f t="shared" si="0"/>
        <v>-1.5846470788330476</v>
      </c>
      <c r="D13">
        <f t="shared" si="1"/>
        <v>1.457985483575075E-2</v>
      </c>
    </row>
    <row r="14" spans="1:4" x14ac:dyDescent="0.25">
      <c r="A14">
        <v>-1.0600985937119902</v>
      </c>
      <c r="B14">
        <v>-1.4683892737885578</v>
      </c>
      <c r="C14">
        <f t="shared" si="0"/>
        <v>-1.2977765043634442</v>
      </c>
      <c r="D14">
        <f t="shared" si="1"/>
        <v>-0.17061276942511361</v>
      </c>
    </row>
    <row r="15" spans="1:4" x14ac:dyDescent="0.25">
      <c r="A15">
        <v>-1.3072337071776035</v>
      </c>
      <c r="B15">
        <v>-1.4811226396022743</v>
      </c>
      <c r="C15">
        <f t="shared" si="0"/>
        <v>-1.474502824002704</v>
      </c>
      <c r="D15">
        <f t="shared" si="1"/>
        <v>-6.6198155995702557E-3</v>
      </c>
    </row>
    <row r="16" spans="1:4" x14ac:dyDescent="0.25">
      <c r="A16">
        <v>-1.1486097559341115</v>
      </c>
      <c r="B16">
        <v>-1.284728427961136</v>
      </c>
      <c r="C16">
        <f t="shared" si="0"/>
        <v>-1.3610708364684831</v>
      </c>
      <c r="D16">
        <f t="shared" si="1"/>
        <v>7.6342408507347193E-2</v>
      </c>
    </row>
    <row r="17" spans="1:4" x14ac:dyDescent="0.25">
      <c r="A17">
        <v>-1.389629797756059</v>
      </c>
      <c r="B17">
        <v>-1.6087622934738497</v>
      </c>
      <c r="C17">
        <f t="shared" si="0"/>
        <v>-1.5334242683753576</v>
      </c>
      <c r="D17">
        <f t="shared" si="1"/>
        <v>-7.5338025098492079E-2</v>
      </c>
    </row>
    <row r="18" spans="1:4" x14ac:dyDescent="0.25">
      <c r="A18">
        <v>-1.2818533368633604</v>
      </c>
      <c r="B18">
        <v>-1.603419618780678</v>
      </c>
      <c r="C18">
        <f t="shared" si="0"/>
        <v>-1.4563533211909889</v>
      </c>
      <c r="D18">
        <f t="shared" si="1"/>
        <v>-0.14706629758968903</v>
      </c>
    </row>
    <row r="19" spans="1:4" x14ac:dyDescent="0.25">
      <c r="A19">
        <v>-1.0394894024152606</v>
      </c>
      <c r="B19">
        <v>-1.1787915121776689</v>
      </c>
      <c r="C19">
        <f t="shared" si="0"/>
        <v>-1.2830388716671526</v>
      </c>
      <c r="D19">
        <f t="shared" si="1"/>
        <v>0.10424735948948372</v>
      </c>
    </row>
    <row r="20" spans="1:4" x14ac:dyDescent="0.25">
      <c r="A20" s="6">
        <v>-0.56661719382977505</v>
      </c>
      <c r="B20" s="4">
        <v>-0.82919269243775262</v>
      </c>
      <c r="C20">
        <f t="shared" si="0"/>
        <v>-0.94488795530767211</v>
      </c>
      <c r="D20">
        <f t="shared" si="1"/>
        <v>0.11569526286991949</v>
      </c>
    </row>
    <row r="21" spans="1:4" x14ac:dyDescent="0.25">
      <c r="A21">
        <v>-1.2060727352767007</v>
      </c>
      <c r="B21">
        <v>-1.6652422129654851</v>
      </c>
      <c r="C21">
        <f t="shared" si="0"/>
        <v>-1.4021626129963685</v>
      </c>
      <c r="D21">
        <f t="shared" si="1"/>
        <v>-0.26307959996911667</v>
      </c>
    </row>
    <row r="22" spans="1:4" x14ac:dyDescent="0.25">
      <c r="A22">
        <v>-0.71466830429445494</v>
      </c>
      <c r="B22">
        <v>-0.89481226979212591</v>
      </c>
      <c r="C22">
        <f t="shared" si="0"/>
        <v>-1.0507593044009647</v>
      </c>
      <c r="D22">
        <f t="shared" si="1"/>
        <v>0.15594703460883874</v>
      </c>
    </row>
    <row r="23" spans="1:4" x14ac:dyDescent="0.25">
      <c r="A23">
        <v>-0.78852329024971834</v>
      </c>
      <c r="B23">
        <v>-1.3583447135242377</v>
      </c>
      <c r="C23">
        <f t="shared" si="0"/>
        <v>-1.1035730048575734</v>
      </c>
      <c r="D23">
        <f t="shared" si="1"/>
        <v>-0.25477170866666432</v>
      </c>
    </row>
    <row r="24" spans="1:4" x14ac:dyDescent="0.25">
      <c r="A24">
        <v>-1.2330589806576049</v>
      </c>
      <c r="B24">
        <v>-1.4765092743954282</v>
      </c>
      <c r="C24">
        <f t="shared" si="0"/>
        <v>-1.4214604770682531</v>
      </c>
      <c r="D24">
        <f t="shared" si="1"/>
        <v>-5.5048797327175159E-2</v>
      </c>
    </row>
    <row r="25" spans="1:4" x14ac:dyDescent="0.25">
      <c r="A25">
        <v>-0.95822536108447909</v>
      </c>
      <c r="B25">
        <v>-1.1640289515913156</v>
      </c>
      <c r="C25">
        <f t="shared" si="0"/>
        <v>-1.2249269557115108</v>
      </c>
      <c r="D25">
        <f t="shared" si="1"/>
        <v>6.0898004120195193E-2</v>
      </c>
    </row>
    <row r="26" spans="1:4" x14ac:dyDescent="0.25">
      <c r="A26">
        <v>-1.0507980802253392</v>
      </c>
      <c r="B26">
        <v>-1.3311970866312115</v>
      </c>
      <c r="C26">
        <f t="shared" si="0"/>
        <v>-1.29112570716914</v>
      </c>
      <c r="D26">
        <f t="shared" si="1"/>
        <v>-4.007137946207151E-2</v>
      </c>
    </row>
    <row r="27" spans="1:4" x14ac:dyDescent="0.25">
      <c r="A27">
        <v>-1.0352216918554158</v>
      </c>
      <c r="B27">
        <v>-1.0896255696030037</v>
      </c>
      <c r="C27">
        <f t="shared" si="0"/>
        <v>-1.2799870318458078</v>
      </c>
      <c r="D27">
        <f t="shared" si="1"/>
        <v>0.19036146224280404</v>
      </c>
    </row>
    <row r="28" spans="1:4" x14ac:dyDescent="0.25">
      <c r="A28" s="4">
        <v>-1.2832363376189009</v>
      </c>
      <c r="B28" s="4">
        <v>-1.5571928065604874</v>
      </c>
      <c r="C28">
        <f t="shared" si="0"/>
        <v>-1.4573423050312759</v>
      </c>
      <c r="D28">
        <f t="shared" si="1"/>
        <v>-9.9850501529211488E-2</v>
      </c>
    </row>
    <row r="29" spans="1:4" x14ac:dyDescent="0.25">
      <c r="A29">
        <v>-1.2399289439427694</v>
      </c>
      <c r="B29">
        <v>-1.2799219760917879</v>
      </c>
      <c r="C29">
        <f t="shared" si="0"/>
        <v>-1.4263731878134744</v>
      </c>
      <c r="D29">
        <f t="shared" si="1"/>
        <v>0.14645121172168651</v>
      </c>
    </row>
    <row r="30" spans="1:4" x14ac:dyDescent="0.25">
      <c r="A30">
        <v>-1.0825751361557996</v>
      </c>
      <c r="B30">
        <v>-1.5095719793397657</v>
      </c>
      <c r="C30">
        <f t="shared" si="0"/>
        <v>-1.3138494798650122</v>
      </c>
      <c r="D30">
        <f t="shared" si="1"/>
        <v>-0.19572249947475351</v>
      </c>
    </row>
    <row r="31" spans="1:4" x14ac:dyDescent="0.25">
      <c r="A31">
        <v>-0.89971568646550892</v>
      </c>
      <c r="B31">
        <v>-1.1293424159997039</v>
      </c>
      <c r="C31">
        <f t="shared" si="0"/>
        <v>-1.1830866873914854</v>
      </c>
      <c r="D31">
        <f t="shared" si="1"/>
        <v>5.3744271391781506E-2</v>
      </c>
    </row>
    <row r="32" spans="1:4" x14ac:dyDescent="0.25">
      <c r="A32">
        <v>-0.55630988498456302</v>
      </c>
      <c r="B32">
        <v>-0.87805125073360013</v>
      </c>
      <c r="C32">
        <f t="shared" si="0"/>
        <v>-0.93751719875246087</v>
      </c>
      <c r="D32">
        <f t="shared" si="1"/>
        <v>5.9465948018860737E-2</v>
      </c>
    </row>
    <row r="33" spans="1:4" x14ac:dyDescent="0.25">
      <c r="A33">
        <v>-0.90304779239541233</v>
      </c>
      <c r="B33">
        <v>-1.2259950053790443</v>
      </c>
      <c r="C33">
        <f t="shared" si="0"/>
        <v>-1.1854694763419593</v>
      </c>
      <c r="D33">
        <f t="shared" si="1"/>
        <v>-4.0525529037084951E-2</v>
      </c>
    </row>
    <row r="34" spans="1:4" x14ac:dyDescent="0.25">
      <c r="A34">
        <v>-1.3006929454317031</v>
      </c>
      <c r="B34">
        <v>-1.0357037602463282</v>
      </c>
      <c r="C34">
        <f t="shared" si="0"/>
        <v>-1.4698255252782109</v>
      </c>
      <c r="D34">
        <f t="shared" si="1"/>
        <v>0.43412176503188271</v>
      </c>
    </row>
    <row r="35" spans="1:4" x14ac:dyDescent="0.25">
      <c r="A35">
        <v>-1.0279457305356856</v>
      </c>
      <c r="B35">
        <v>-1.3418843504486708</v>
      </c>
      <c r="C35">
        <f t="shared" si="0"/>
        <v>-1.2747839919060686</v>
      </c>
      <c r="D35">
        <f t="shared" si="1"/>
        <v>-6.7100358542602212E-2</v>
      </c>
    </row>
    <row r="36" spans="1:4" x14ac:dyDescent="0.25">
      <c r="A36">
        <v>-0.8380034219336524</v>
      </c>
      <c r="B36">
        <v>-1.0557262568254329</v>
      </c>
      <c r="C36">
        <f t="shared" si="0"/>
        <v>-1.1389562470247547</v>
      </c>
      <c r="D36">
        <f t="shared" si="1"/>
        <v>8.3229990199321868E-2</v>
      </c>
    </row>
    <row r="37" spans="1:4" x14ac:dyDescent="0.25">
      <c r="D37">
        <f>_xlfn.STDEV.S(D2:D36)</f>
        <v>0.18548252485780875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09F-6FCF-4494-A875-990FE3D19563}">
  <dimension ref="A1:O35"/>
  <sheetViews>
    <sheetView workbookViewId="0">
      <selection activeCell="E6" sqref="E6:E35"/>
    </sheetView>
  </sheetViews>
  <sheetFormatPr defaultRowHeight="15" x14ac:dyDescent="0.25"/>
  <cols>
    <col min="7" max="7" width="21.42578125" customWidth="1"/>
  </cols>
  <sheetData>
    <row r="1" spans="1:15" x14ac:dyDescent="0.25">
      <c r="A1">
        <v>-0.95933106134383772</v>
      </c>
      <c r="B1" s="3">
        <v>-1.5259614563383754</v>
      </c>
      <c r="C1">
        <f>ABS(B2-B1)/ABS(B6-B1)</f>
        <v>0.611380463517188</v>
      </c>
      <c r="D1" s="10" t="str">
        <f>IF(C1&gt;$H$10,"True","False")</f>
        <v>True</v>
      </c>
      <c r="G1" s="7" t="s">
        <v>279</v>
      </c>
    </row>
    <row r="2" spans="1:15" x14ac:dyDescent="0.25">
      <c r="A2">
        <v>-0.95176308680053889</v>
      </c>
      <c r="B2">
        <v>-1.0256576771765407</v>
      </c>
      <c r="G2" s="8" t="s">
        <v>280</v>
      </c>
      <c r="H2" s="9" t="s">
        <v>281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</row>
    <row r="3" spans="1:15" x14ac:dyDescent="0.25">
      <c r="A3">
        <v>-0.70764322568433113</v>
      </c>
      <c r="B3">
        <v>-1.0065905688976697</v>
      </c>
      <c r="G3" s="8" t="s">
        <v>282</v>
      </c>
      <c r="H3" s="9">
        <v>0.94099999999999995</v>
      </c>
      <c r="I3" s="9">
        <v>0.76500000000000001</v>
      </c>
      <c r="J3" s="9">
        <v>0.64200000000000002</v>
      </c>
      <c r="K3" s="9">
        <v>0.56000000000000005</v>
      </c>
      <c r="L3" s="9">
        <v>0.50700000000000001</v>
      </c>
      <c r="M3" s="9">
        <v>0.46800000000000003</v>
      </c>
      <c r="N3" s="9">
        <v>0.437</v>
      </c>
      <c r="O3" s="9">
        <v>0.41199999999999998</v>
      </c>
    </row>
    <row r="4" spans="1:15" x14ac:dyDescent="0.25">
      <c r="A4">
        <v>-1.0065905688976697</v>
      </c>
      <c r="B4">
        <v>-0.95933106134383772</v>
      </c>
      <c r="G4" s="8" t="s">
        <v>283</v>
      </c>
      <c r="H4" s="9">
        <v>0.97</v>
      </c>
      <c r="I4" s="9">
        <v>0.82899999999999996</v>
      </c>
      <c r="J4" s="9">
        <v>0.71</v>
      </c>
      <c r="K4" s="9">
        <v>0.625</v>
      </c>
      <c r="L4" s="9">
        <v>0.56799999999999995</v>
      </c>
      <c r="M4" s="9">
        <v>0.52600000000000002</v>
      </c>
      <c r="N4" s="9">
        <v>0.49299999999999999</v>
      </c>
      <c r="O4" s="9">
        <v>0.46600000000000003</v>
      </c>
    </row>
    <row r="5" spans="1:15" x14ac:dyDescent="0.25">
      <c r="A5" s="3">
        <v>-1.5259614563383754</v>
      </c>
      <c r="B5">
        <v>-0.95176308680053889</v>
      </c>
      <c r="G5" s="8" t="s">
        <v>284</v>
      </c>
      <c r="H5" s="9">
        <v>0.99399999999999999</v>
      </c>
      <c r="I5" s="9">
        <v>0.92600000000000005</v>
      </c>
      <c r="J5" s="9">
        <v>0.82099999999999995</v>
      </c>
      <c r="K5" s="9">
        <v>0.74</v>
      </c>
      <c r="L5" s="9">
        <v>0.68</v>
      </c>
      <c r="M5" s="9">
        <v>0.63400000000000001</v>
      </c>
      <c r="N5" s="9">
        <v>0.59799999999999998</v>
      </c>
      <c r="O5" s="9">
        <v>0.56799999999999995</v>
      </c>
    </row>
    <row r="6" spans="1:15" x14ac:dyDescent="0.25">
      <c r="A6" s="4">
        <v>-1.0256576771765407</v>
      </c>
      <c r="B6" s="4">
        <v>-0.70764322568433113</v>
      </c>
      <c r="C6">
        <f>ABS(B5-B6)/ABS(B1-B6)</f>
        <v>0.29831898150563496</v>
      </c>
      <c r="D6" t="str">
        <f>IF(C6&gt;$H$10,"True","False")</f>
        <v>False</v>
      </c>
      <c r="E6">
        <f>AVERAGE(A1:A6)</f>
        <v>-1.0294911793735488</v>
      </c>
    </row>
    <row r="7" spans="1:15" x14ac:dyDescent="0.25">
      <c r="A7">
        <v>-1.7057703560777002</v>
      </c>
      <c r="B7">
        <v>-1.7057703560777002</v>
      </c>
      <c r="C7">
        <f>ABS(B8-B7)/ABS(B12-B7)</f>
        <v>7.6616440262126398E-2</v>
      </c>
      <c r="D7" t="str">
        <f>IF(C7&gt;$H$10,"True","False")</f>
        <v>False</v>
      </c>
    </row>
    <row r="8" spans="1:15" x14ac:dyDescent="0.25">
      <c r="A8" s="2">
        <v>-0.81147565934683374</v>
      </c>
      <c r="B8">
        <v>-1.6372526798688833</v>
      </c>
      <c r="G8" s="7" t="s">
        <v>285</v>
      </c>
      <c r="H8">
        <v>6</v>
      </c>
    </row>
    <row r="9" spans="1:15" x14ac:dyDescent="0.25">
      <c r="A9">
        <v>-1.59752570251304</v>
      </c>
      <c r="B9">
        <v>-1.59752570251304</v>
      </c>
      <c r="G9" s="7" t="s">
        <v>286</v>
      </c>
      <c r="H9">
        <v>90</v>
      </c>
      <c r="I9">
        <f>IF(H9=90,1,IF(H9=95,2,3))</f>
        <v>1</v>
      </c>
    </row>
    <row r="10" spans="1:15" x14ac:dyDescent="0.25">
      <c r="A10">
        <v>-1.3873100364439315</v>
      </c>
      <c r="B10">
        <v>-1.5700672239972968</v>
      </c>
      <c r="G10" s="7" t="s">
        <v>287</v>
      </c>
      <c r="H10">
        <f>HLOOKUP(H8,$G$2:$O$5,I9+1)</f>
        <v>0.56000000000000005</v>
      </c>
    </row>
    <row r="11" spans="1:15" x14ac:dyDescent="0.25">
      <c r="A11">
        <v>-1.6372526798688833</v>
      </c>
      <c r="B11">
        <v>-1.3873100364439315</v>
      </c>
    </row>
    <row r="12" spans="1:15" x14ac:dyDescent="0.25">
      <c r="A12" s="4">
        <v>-1.5700672239972968</v>
      </c>
      <c r="B12" s="6">
        <v>-0.81147565934683374</v>
      </c>
      <c r="C12">
        <f>ABS(B11-B12)/ABS(B7-B12)</f>
        <v>0.64389778805810383</v>
      </c>
      <c r="D12" s="10" t="str">
        <f>IF(C12&gt;$H$10,"True","False")</f>
        <v>True</v>
      </c>
      <c r="E12">
        <f>AVERAGE(A7:A12)</f>
        <v>-1.451566943041281</v>
      </c>
      <c r="G12" s="7" t="s">
        <v>285</v>
      </c>
      <c r="H12">
        <v>7</v>
      </c>
    </row>
    <row r="13" spans="1:15" x14ac:dyDescent="0.25">
      <c r="A13">
        <v>-1.4683892737885578</v>
      </c>
      <c r="B13">
        <v>-1.6087622934738497</v>
      </c>
      <c r="C13">
        <f>ABS(B14-B13)/ABS(B19-B13)</f>
        <v>6.8533645822912836E-3</v>
      </c>
      <c r="D13" t="str">
        <f>IF(C13&gt;$H$14,"True","False")</f>
        <v>False</v>
      </c>
      <c r="G13" s="7" t="s">
        <v>286</v>
      </c>
      <c r="H13">
        <v>90</v>
      </c>
      <c r="I13">
        <f>IF(H13=90,1,IF(H13=95,2,3))</f>
        <v>1</v>
      </c>
    </row>
    <row r="14" spans="1:15" x14ac:dyDescent="0.25">
      <c r="A14">
        <v>-1.4811226396022743</v>
      </c>
      <c r="B14">
        <v>-1.603419618780678</v>
      </c>
      <c r="G14" s="7" t="s">
        <v>287</v>
      </c>
      <c r="H14">
        <f>HLOOKUP(H12,$G$2:$O$5,I13+1)</f>
        <v>0.50700000000000001</v>
      </c>
    </row>
    <row r="15" spans="1:15" x14ac:dyDescent="0.25">
      <c r="A15">
        <v>-1.284728427961136</v>
      </c>
      <c r="B15">
        <v>-1.4811226396022743</v>
      </c>
    </row>
    <row r="16" spans="1:15" x14ac:dyDescent="0.25">
      <c r="A16">
        <v>-1.6087622934738497</v>
      </c>
      <c r="B16">
        <v>-1.4683892737885578</v>
      </c>
      <c r="G16" s="7" t="s">
        <v>285</v>
      </c>
      <c r="H16">
        <v>8</v>
      </c>
    </row>
    <row r="17" spans="1:9" x14ac:dyDescent="0.25">
      <c r="A17">
        <v>-1.603419618780678</v>
      </c>
      <c r="B17">
        <v>-1.284728427961136</v>
      </c>
      <c r="G17" s="7" t="s">
        <v>286</v>
      </c>
      <c r="H17">
        <v>90</v>
      </c>
      <c r="I17">
        <f>IF(H17=90,1,IF(H17=95,2,3))</f>
        <v>1</v>
      </c>
    </row>
    <row r="18" spans="1:9" x14ac:dyDescent="0.25">
      <c r="A18">
        <v>-1.1787915121776689</v>
      </c>
      <c r="B18">
        <v>-1.1787915121776689</v>
      </c>
      <c r="G18" s="7" t="s">
        <v>287</v>
      </c>
      <c r="H18">
        <f>HLOOKUP(H16,$G$2:$O$5,I17+1)</f>
        <v>0.46800000000000003</v>
      </c>
    </row>
    <row r="19" spans="1:9" x14ac:dyDescent="0.25">
      <c r="A19" s="4">
        <v>-0.82919269243775262</v>
      </c>
      <c r="B19" s="4">
        <v>-0.82919269243775262</v>
      </c>
      <c r="C19">
        <f>ABS(B18-B19)/ABS(B13-B19)</f>
        <v>0.44845106745475632</v>
      </c>
      <c r="D19" t="str">
        <f>IF(C19&gt;$H$14,"True","False")</f>
        <v>False</v>
      </c>
      <c r="E19">
        <f>AVERAGE(A13:A19)</f>
        <v>-1.3506294940317023</v>
      </c>
    </row>
    <row r="20" spans="1:9" x14ac:dyDescent="0.25">
      <c r="A20">
        <v>-1.6652422129654851</v>
      </c>
      <c r="B20">
        <v>-1.6652422129654851</v>
      </c>
      <c r="C20">
        <f>ABS(B21-B20)/ABS(B27-B20)</f>
        <v>0.1402455958032317</v>
      </c>
      <c r="D20" t="str">
        <f>IF(C20&gt;$H$18,"True","False")</f>
        <v>False</v>
      </c>
    </row>
    <row r="21" spans="1:9" x14ac:dyDescent="0.25">
      <c r="A21">
        <v>-0.89481226979212591</v>
      </c>
      <c r="B21">
        <v>-1.5571928065604874</v>
      </c>
    </row>
    <row r="22" spans="1:9" x14ac:dyDescent="0.25">
      <c r="A22">
        <v>-1.3583447135242377</v>
      </c>
      <c r="B22">
        <v>-1.4765092743954282</v>
      </c>
    </row>
    <row r="23" spans="1:9" x14ac:dyDescent="0.25">
      <c r="A23">
        <v>-1.4765092743954282</v>
      </c>
      <c r="B23">
        <v>-1.3583447135242377</v>
      </c>
    </row>
    <row r="24" spans="1:9" x14ac:dyDescent="0.25">
      <c r="A24">
        <v>-1.1640289515913156</v>
      </c>
      <c r="B24">
        <v>-1.3311970866312115</v>
      </c>
    </row>
    <row r="25" spans="1:9" x14ac:dyDescent="0.25">
      <c r="A25">
        <v>-1.3311970866312115</v>
      </c>
      <c r="B25">
        <v>-1.1640289515913156</v>
      </c>
    </row>
    <row r="26" spans="1:9" x14ac:dyDescent="0.25">
      <c r="A26">
        <v>-1.0896255696030037</v>
      </c>
      <c r="B26">
        <v>-1.0896255696030037</v>
      </c>
    </row>
    <row r="27" spans="1:9" x14ac:dyDescent="0.25">
      <c r="A27" s="4">
        <v>-1.5571928065604874</v>
      </c>
      <c r="B27" s="4">
        <v>-0.89481226979212591</v>
      </c>
      <c r="C27">
        <f>ABS(B26-B27)/ABS(B20-B27)</f>
        <v>0.25286309486940806</v>
      </c>
      <c r="D27" t="str">
        <f>IF(C27&gt;$H$18,"True","False")</f>
        <v>False</v>
      </c>
      <c r="E27">
        <f>AVERAGE(A20:A27)</f>
        <v>-1.3171191106329116</v>
      </c>
    </row>
    <row r="28" spans="1:9" x14ac:dyDescent="0.25">
      <c r="A28">
        <v>-1.2799219760917879</v>
      </c>
      <c r="B28">
        <v>-1.5095719793397657</v>
      </c>
      <c r="C28">
        <f>ABS(B29-B28)/ABS(B35-B28)</f>
        <v>0.26552988887823142</v>
      </c>
      <c r="D28" t="str">
        <f>IF(C28&gt;$H$18,"True","False")</f>
        <v>False</v>
      </c>
    </row>
    <row r="29" spans="1:9" x14ac:dyDescent="0.25">
      <c r="A29">
        <v>-1.5095719793397657</v>
      </c>
      <c r="B29">
        <v>-1.3418843504486708</v>
      </c>
    </row>
    <row r="30" spans="1:9" x14ac:dyDescent="0.25">
      <c r="A30">
        <v>-1.1293424159997039</v>
      </c>
      <c r="B30">
        <v>-1.2799219760917879</v>
      </c>
    </row>
    <row r="31" spans="1:9" x14ac:dyDescent="0.25">
      <c r="A31">
        <v>-0.87805125073360013</v>
      </c>
      <c r="B31">
        <v>-1.2259950053790443</v>
      </c>
    </row>
    <row r="32" spans="1:9" x14ac:dyDescent="0.25">
      <c r="A32">
        <v>-1.2259950053790443</v>
      </c>
      <c r="B32">
        <v>-1.1293424159997039</v>
      </c>
    </row>
    <row r="33" spans="1:5" x14ac:dyDescent="0.25">
      <c r="A33">
        <v>-1.0357037602463282</v>
      </c>
      <c r="B33">
        <v>-1.0557262568254329</v>
      </c>
    </row>
    <row r="34" spans="1:5" x14ac:dyDescent="0.25">
      <c r="A34">
        <v>-1.3418843504486708</v>
      </c>
      <c r="B34">
        <v>-1.0357037602463282</v>
      </c>
    </row>
    <row r="35" spans="1:5" x14ac:dyDescent="0.25">
      <c r="A35">
        <v>-1.0557262568254329</v>
      </c>
      <c r="B35">
        <v>-0.87805125073360013</v>
      </c>
      <c r="C35">
        <f>ABS(B34-B35)/ABS(B28-B35)</f>
        <v>0.24963948508972006</v>
      </c>
      <c r="D35" t="str">
        <f>IF(C35&gt;$H$18,"True","False")</f>
        <v>False</v>
      </c>
      <c r="E35">
        <f>AVERAGE(A28:A35)</f>
        <v>-1.1820246243830415</v>
      </c>
    </row>
  </sheetData>
  <sortState xmlns:xlrd2="http://schemas.microsoft.com/office/spreadsheetml/2017/richdata2" ref="B28:B35">
    <sortCondition ref="B28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Slope_WZ</vt:lpstr>
      <vt:lpstr>Dixon_Q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2023-04-14T15:16:23Z</dcterms:modified>
</cp:coreProperties>
</file>