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316_gcs_analysis\"/>
    </mc:Choice>
  </mc:AlternateContent>
  <xr:revisionPtr revIDLastSave="0" documentId="13_ncr:1_{2DA2A1F0-7B55-46B7-82E3-88346BF83CD4}" xr6:coauthVersionLast="46" xr6:coauthVersionMax="46" xr10:uidLastSave="{00000000-0000-0000-0000-000000000000}"/>
  <bookViews>
    <workbookView xWindow="3345" yWindow="4365" windowWidth="25350" windowHeight="11310" activeTab="1" xr2:uid="{00000000-000D-0000-FFFF-FFFF00000000}"/>
  </bookViews>
  <sheets>
    <sheet name="SFE_316_classmetrics" sheetId="1" r:id="rId1"/>
    <sheet name="spatial_series_c" sheetId="5" r:id="rId2"/>
    <sheet name="spatial_series_v10" sheetId="4" r:id="rId3"/>
    <sheet name="spatial_series" sheetId="2" r:id="rId4"/>
    <sheet name="spatial_series_asym" sheetId="3" r:id="rId5"/>
  </sheets>
  <calcPr calcId="191029"/>
</workbook>
</file>

<file path=xl/calcChain.xml><?xml version="1.0" encoding="utf-8"?>
<calcChain xmlns="http://schemas.openxmlformats.org/spreadsheetml/2006/main">
  <c r="AD5" i="5" l="1"/>
  <c r="AC6" i="5"/>
  <c r="AB6" i="5"/>
  <c r="AB5" i="5"/>
  <c r="AC5" i="5"/>
  <c r="AD6" i="5"/>
  <c r="AE6" i="5"/>
  <c r="AE5" i="5"/>
  <c r="N94" i="5"/>
  <c r="L94" i="5"/>
  <c r="J94" i="5"/>
  <c r="H94" i="5"/>
  <c r="E94" i="5"/>
  <c r="F94" i="5" s="1"/>
  <c r="C94" i="5"/>
  <c r="N93" i="5"/>
  <c r="L93" i="5"/>
  <c r="J93" i="5"/>
  <c r="H93" i="5"/>
  <c r="E93" i="5"/>
  <c r="F93" i="5" s="1"/>
  <c r="C93" i="5"/>
  <c r="N92" i="5"/>
  <c r="L92" i="5"/>
  <c r="J92" i="5"/>
  <c r="H92" i="5"/>
  <c r="E92" i="5"/>
  <c r="F92" i="5" s="1"/>
  <c r="C92" i="5"/>
  <c r="N91" i="5"/>
  <c r="L91" i="5"/>
  <c r="J91" i="5"/>
  <c r="H91" i="5"/>
  <c r="F91" i="5"/>
  <c r="E91" i="5"/>
  <c r="C91" i="5"/>
  <c r="N90" i="5"/>
  <c r="L90" i="5"/>
  <c r="J90" i="5"/>
  <c r="H90" i="5"/>
  <c r="E90" i="5"/>
  <c r="F90" i="5" s="1"/>
  <c r="C90" i="5"/>
  <c r="N89" i="5"/>
  <c r="L89" i="5"/>
  <c r="J89" i="5"/>
  <c r="H89" i="5"/>
  <c r="E89" i="5"/>
  <c r="F89" i="5" s="1"/>
  <c r="C89" i="5"/>
  <c r="N88" i="5"/>
  <c r="L88" i="5"/>
  <c r="J88" i="5"/>
  <c r="H88" i="5"/>
  <c r="E88" i="5"/>
  <c r="F88" i="5" s="1"/>
  <c r="C88" i="5"/>
  <c r="N87" i="5"/>
  <c r="L87" i="5"/>
  <c r="J87" i="5"/>
  <c r="H87" i="5"/>
  <c r="E87" i="5"/>
  <c r="F87" i="5" s="1"/>
  <c r="C87" i="5"/>
  <c r="N86" i="5"/>
  <c r="L86" i="5"/>
  <c r="J86" i="5"/>
  <c r="H86" i="5"/>
  <c r="E86" i="5"/>
  <c r="F86" i="5" s="1"/>
  <c r="C86" i="5"/>
  <c r="N85" i="5"/>
  <c r="L85" i="5"/>
  <c r="J85" i="5"/>
  <c r="H85" i="5"/>
  <c r="E85" i="5"/>
  <c r="F85" i="5" s="1"/>
  <c r="C85" i="5"/>
  <c r="N84" i="5"/>
  <c r="L84" i="5"/>
  <c r="J84" i="5"/>
  <c r="H84" i="5"/>
  <c r="E84" i="5"/>
  <c r="F84" i="5" s="1"/>
  <c r="C84" i="5"/>
  <c r="N83" i="5"/>
  <c r="L83" i="5"/>
  <c r="J83" i="5"/>
  <c r="H83" i="5"/>
  <c r="E83" i="5"/>
  <c r="F83" i="5" s="1"/>
  <c r="C83" i="5"/>
  <c r="N82" i="5"/>
  <c r="L82" i="5"/>
  <c r="J82" i="5"/>
  <c r="H82" i="5"/>
  <c r="E82" i="5"/>
  <c r="F82" i="5" s="1"/>
  <c r="C82" i="5"/>
  <c r="N81" i="5"/>
  <c r="L81" i="5"/>
  <c r="J81" i="5"/>
  <c r="H81" i="5"/>
  <c r="E81" i="5"/>
  <c r="F81" i="5" s="1"/>
  <c r="C81" i="5"/>
  <c r="N80" i="5"/>
  <c r="L80" i="5"/>
  <c r="J80" i="5"/>
  <c r="H80" i="5"/>
  <c r="E80" i="5"/>
  <c r="F80" i="5" s="1"/>
  <c r="C80" i="5"/>
  <c r="N79" i="5"/>
  <c r="L79" i="5"/>
  <c r="J79" i="5"/>
  <c r="H79" i="5"/>
  <c r="E79" i="5"/>
  <c r="F79" i="5" s="1"/>
  <c r="C79" i="5"/>
  <c r="N78" i="5"/>
  <c r="L78" i="5"/>
  <c r="J78" i="5"/>
  <c r="H78" i="5"/>
  <c r="E78" i="5"/>
  <c r="F78" i="5" s="1"/>
  <c r="C78" i="5"/>
  <c r="N77" i="5"/>
  <c r="L77" i="5"/>
  <c r="J77" i="5"/>
  <c r="H77" i="5"/>
  <c r="E77" i="5"/>
  <c r="F77" i="5" s="1"/>
  <c r="C77" i="5"/>
  <c r="N76" i="5"/>
  <c r="L76" i="5"/>
  <c r="J76" i="5"/>
  <c r="H76" i="5"/>
  <c r="E76" i="5"/>
  <c r="F76" i="5" s="1"/>
  <c r="C76" i="5"/>
  <c r="N75" i="5"/>
  <c r="L75" i="5"/>
  <c r="J75" i="5"/>
  <c r="H75" i="5"/>
  <c r="F75" i="5"/>
  <c r="E75" i="5"/>
  <c r="C75" i="5"/>
  <c r="N74" i="5"/>
  <c r="L74" i="5"/>
  <c r="J74" i="5"/>
  <c r="H74" i="5"/>
  <c r="E74" i="5"/>
  <c r="F74" i="5" s="1"/>
  <c r="C74" i="5"/>
  <c r="N73" i="5"/>
  <c r="L73" i="5"/>
  <c r="J73" i="5"/>
  <c r="H73" i="5"/>
  <c r="E73" i="5"/>
  <c r="F73" i="5" s="1"/>
  <c r="C73" i="5"/>
  <c r="N72" i="5"/>
  <c r="L72" i="5"/>
  <c r="J72" i="5"/>
  <c r="H72" i="5"/>
  <c r="E72" i="5"/>
  <c r="F72" i="5" s="1"/>
  <c r="C72" i="5"/>
  <c r="N71" i="5"/>
  <c r="L71" i="5"/>
  <c r="J71" i="5"/>
  <c r="H71" i="5"/>
  <c r="E71" i="5"/>
  <c r="F71" i="5" s="1"/>
  <c r="C71" i="5"/>
  <c r="N70" i="5"/>
  <c r="L70" i="5"/>
  <c r="J70" i="5"/>
  <c r="H70" i="5"/>
  <c r="E70" i="5"/>
  <c r="F70" i="5" s="1"/>
  <c r="C70" i="5"/>
  <c r="N69" i="5"/>
  <c r="L69" i="5"/>
  <c r="J69" i="5"/>
  <c r="H69" i="5"/>
  <c r="E69" i="5"/>
  <c r="F69" i="5" s="1"/>
  <c r="C69" i="5"/>
  <c r="N68" i="5"/>
  <c r="L68" i="5"/>
  <c r="J68" i="5"/>
  <c r="H68" i="5"/>
  <c r="E68" i="5"/>
  <c r="F68" i="5" s="1"/>
  <c r="C68" i="5"/>
  <c r="N67" i="5"/>
  <c r="L67" i="5"/>
  <c r="J67" i="5"/>
  <c r="H67" i="5"/>
  <c r="E67" i="5"/>
  <c r="F67" i="5" s="1"/>
  <c r="C67" i="5"/>
  <c r="N66" i="5"/>
  <c r="L66" i="5"/>
  <c r="J66" i="5"/>
  <c r="H66" i="5"/>
  <c r="E66" i="5"/>
  <c r="F66" i="5" s="1"/>
  <c r="C66" i="5"/>
  <c r="N65" i="5"/>
  <c r="L65" i="5"/>
  <c r="J65" i="5"/>
  <c r="H65" i="5"/>
  <c r="E65" i="5"/>
  <c r="F65" i="5" s="1"/>
  <c r="C65" i="5"/>
  <c r="N64" i="5"/>
  <c r="L64" i="5"/>
  <c r="J64" i="5"/>
  <c r="H64" i="5"/>
  <c r="E64" i="5"/>
  <c r="F64" i="5" s="1"/>
  <c r="C64" i="5"/>
  <c r="N63" i="5"/>
  <c r="L63" i="5"/>
  <c r="J63" i="5"/>
  <c r="H63" i="5"/>
  <c r="E63" i="5"/>
  <c r="F63" i="5" s="1"/>
  <c r="C63" i="5"/>
  <c r="N62" i="5"/>
  <c r="L62" i="5"/>
  <c r="J62" i="5"/>
  <c r="H62" i="5"/>
  <c r="E62" i="5"/>
  <c r="F62" i="5" s="1"/>
  <c r="C62" i="5"/>
  <c r="N61" i="5"/>
  <c r="L61" i="5"/>
  <c r="J61" i="5"/>
  <c r="H61" i="5"/>
  <c r="E61" i="5"/>
  <c r="F61" i="5" s="1"/>
  <c r="C61" i="5"/>
  <c r="N60" i="5"/>
  <c r="L60" i="5"/>
  <c r="J60" i="5"/>
  <c r="H60" i="5"/>
  <c r="E60" i="5"/>
  <c r="F60" i="5" s="1"/>
  <c r="C60" i="5"/>
  <c r="N59" i="5"/>
  <c r="L59" i="5"/>
  <c r="J59" i="5"/>
  <c r="H59" i="5"/>
  <c r="E59" i="5"/>
  <c r="F59" i="5" s="1"/>
  <c r="C59" i="5"/>
  <c r="N58" i="5"/>
  <c r="L58" i="5"/>
  <c r="J58" i="5"/>
  <c r="H58" i="5"/>
  <c r="E58" i="5"/>
  <c r="F58" i="5" s="1"/>
  <c r="C58" i="5"/>
  <c r="N57" i="5"/>
  <c r="L57" i="5"/>
  <c r="J57" i="5"/>
  <c r="H57" i="5"/>
  <c r="E57" i="5"/>
  <c r="F57" i="5" s="1"/>
  <c r="C57" i="5"/>
  <c r="N56" i="5"/>
  <c r="L56" i="5"/>
  <c r="J56" i="5"/>
  <c r="H56" i="5"/>
  <c r="E56" i="5"/>
  <c r="F56" i="5" s="1"/>
  <c r="C56" i="5"/>
  <c r="N55" i="5"/>
  <c r="L55" i="5"/>
  <c r="J55" i="5"/>
  <c r="H55" i="5"/>
  <c r="E55" i="5"/>
  <c r="F55" i="5" s="1"/>
  <c r="C55" i="5"/>
  <c r="N54" i="5"/>
  <c r="L54" i="5"/>
  <c r="J54" i="5"/>
  <c r="H54" i="5"/>
  <c r="E54" i="5"/>
  <c r="F54" i="5" s="1"/>
  <c r="C54" i="5"/>
  <c r="N53" i="5"/>
  <c r="L53" i="5"/>
  <c r="J53" i="5"/>
  <c r="H53" i="5"/>
  <c r="E53" i="5"/>
  <c r="F53" i="5" s="1"/>
  <c r="C53" i="5"/>
  <c r="N52" i="5"/>
  <c r="L52" i="5"/>
  <c r="J52" i="5"/>
  <c r="H52" i="5"/>
  <c r="F52" i="5"/>
  <c r="E52" i="5"/>
  <c r="C52" i="5"/>
  <c r="N51" i="5"/>
  <c r="L51" i="5"/>
  <c r="J51" i="5"/>
  <c r="H51" i="5"/>
  <c r="E51" i="5"/>
  <c r="F51" i="5" s="1"/>
  <c r="C51" i="5"/>
  <c r="N50" i="5"/>
  <c r="L50" i="5"/>
  <c r="J50" i="5"/>
  <c r="H50" i="5"/>
  <c r="E50" i="5"/>
  <c r="F50" i="5" s="1"/>
  <c r="C50" i="5"/>
  <c r="N49" i="5"/>
  <c r="L49" i="5"/>
  <c r="J49" i="5"/>
  <c r="H49" i="5"/>
  <c r="E49" i="5"/>
  <c r="F49" i="5" s="1"/>
  <c r="C49" i="5"/>
  <c r="N48" i="5"/>
  <c r="L48" i="5"/>
  <c r="J48" i="5"/>
  <c r="H48" i="5"/>
  <c r="E48" i="5"/>
  <c r="F48" i="5" s="1"/>
  <c r="C48" i="5"/>
  <c r="N47" i="5"/>
  <c r="L47" i="5"/>
  <c r="J47" i="5"/>
  <c r="H47" i="5"/>
  <c r="E47" i="5"/>
  <c r="F47" i="5" s="1"/>
  <c r="C47" i="5"/>
  <c r="N46" i="5"/>
  <c r="L46" i="5"/>
  <c r="J46" i="5"/>
  <c r="H46" i="5"/>
  <c r="E46" i="5"/>
  <c r="F46" i="5" s="1"/>
  <c r="C46" i="5"/>
  <c r="N45" i="5"/>
  <c r="L45" i="5"/>
  <c r="J45" i="5"/>
  <c r="H45" i="5"/>
  <c r="E45" i="5"/>
  <c r="F45" i="5" s="1"/>
  <c r="C45" i="5"/>
  <c r="N44" i="5"/>
  <c r="L44" i="5"/>
  <c r="J44" i="5"/>
  <c r="H44" i="5"/>
  <c r="E44" i="5"/>
  <c r="F44" i="5" s="1"/>
  <c r="C44" i="5"/>
  <c r="N43" i="5"/>
  <c r="L43" i="5"/>
  <c r="J43" i="5"/>
  <c r="H43" i="5"/>
  <c r="E43" i="5"/>
  <c r="F43" i="5" s="1"/>
  <c r="C43" i="5"/>
  <c r="N42" i="5"/>
  <c r="L42" i="5"/>
  <c r="J42" i="5"/>
  <c r="H42" i="5"/>
  <c r="E42" i="5"/>
  <c r="F42" i="5" s="1"/>
  <c r="C42" i="5"/>
  <c r="N41" i="5"/>
  <c r="L41" i="5"/>
  <c r="J41" i="5"/>
  <c r="H41" i="5"/>
  <c r="E41" i="5"/>
  <c r="F41" i="5" s="1"/>
  <c r="C41" i="5"/>
  <c r="N40" i="5"/>
  <c r="L40" i="5"/>
  <c r="J40" i="5"/>
  <c r="H40" i="5"/>
  <c r="E40" i="5"/>
  <c r="F40" i="5" s="1"/>
  <c r="C40" i="5"/>
  <c r="N39" i="5"/>
  <c r="L39" i="5"/>
  <c r="J39" i="5"/>
  <c r="H39" i="5"/>
  <c r="E39" i="5"/>
  <c r="F39" i="5" s="1"/>
  <c r="C39" i="5"/>
  <c r="N38" i="5"/>
  <c r="L38" i="5"/>
  <c r="J38" i="5"/>
  <c r="H38" i="5"/>
  <c r="E38" i="5"/>
  <c r="F38" i="5" s="1"/>
  <c r="C38" i="5"/>
  <c r="N37" i="5"/>
  <c r="L37" i="5"/>
  <c r="J37" i="5"/>
  <c r="H37" i="5"/>
  <c r="E37" i="5"/>
  <c r="F37" i="5" s="1"/>
  <c r="C37" i="5"/>
  <c r="Z36" i="5"/>
  <c r="N36" i="5"/>
  <c r="L36" i="5"/>
  <c r="J36" i="5"/>
  <c r="H36" i="5"/>
  <c r="E36" i="5"/>
  <c r="F36" i="5" s="1"/>
  <c r="C36" i="5"/>
  <c r="N35" i="5"/>
  <c r="L35" i="5"/>
  <c r="J35" i="5"/>
  <c r="H35" i="5"/>
  <c r="F35" i="5"/>
  <c r="E35" i="5"/>
  <c r="C35" i="5"/>
  <c r="N34" i="5"/>
  <c r="L34" i="5"/>
  <c r="J34" i="5"/>
  <c r="H34" i="5"/>
  <c r="E34" i="5"/>
  <c r="F34" i="5" s="1"/>
  <c r="C34" i="5"/>
  <c r="N33" i="5"/>
  <c r="L33" i="5"/>
  <c r="J33" i="5"/>
  <c r="H33" i="5"/>
  <c r="E33" i="5"/>
  <c r="F33" i="5" s="1"/>
  <c r="C33" i="5"/>
  <c r="N32" i="5"/>
  <c r="L32" i="5"/>
  <c r="J32" i="5"/>
  <c r="H32" i="5"/>
  <c r="F32" i="5"/>
  <c r="E32" i="5"/>
  <c r="C32" i="5"/>
  <c r="N31" i="5"/>
  <c r="L31" i="5"/>
  <c r="J31" i="5"/>
  <c r="H31" i="5"/>
  <c r="E31" i="5"/>
  <c r="F31" i="5" s="1"/>
  <c r="C31" i="5"/>
  <c r="Z30" i="5"/>
  <c r="N30" i="5"/>
  <c r="L30" i="5"/>
  <c r="J30" i="5"/>
  <c r="H30" i="5"/>
  <c r="E30" i="5"/>
  <c r="F30" i="5" s="1"/>
  <c r="C30" i="5"/>
  <c r="N29" i="5"/>
  <c r="L29" i="5"/>
  <c r="J29" i="5"/>
  <c r="H29" i="5"/>
  <c r="E29" i="5"/>
  <c r="F29" i="5" s="1"/>
  <c r="C29" i="5"/>
  <c r="N28" i="5"/>
  <c r="L28" i="5"/>
  <c r="J28" i="5"/>
  <c r="H28" i="5"/>
  <c r="E28" i="5"/>
  <c r="F28" i="5" s="1"/>
  <c r="C28" i="5"/>
  <c r="N27" i="5"/>
  <c r="L27" i="5"/>
  <c r="J27" i="5"/>
  <c r="H27" i="5"/>
  <c r="E27" i="5"/>
  <c r="F27" i="5" s="1"/>
  <c r="C27" i="5"/>
  <c r="N26" i="5"/>
  <c r="L26" i="5"/>
  <c r="J26" i="5"/>
  <c r="H26" i="5"/>
  <c r="E26" i="5"/>
  <c r="F26" i="5" s="1"/>
  <c r="C26" i="5"/>
  <c r="N25" i="5"/>
  <c r="L25" i="5"/>
  <c r="J25" i="5"/>
  <c r="H25" i="5"/>
  <c r="E25" i="5"/>
  <c r="F25" i="5" s="1"/>
  <c r="C25" i="5"/>
  <c r="N24" i="5"/>
  <c r="L24" i="5"/>
  <c r="J24" i="5"/>
  <c r="H24" i="5"/>
  <c r="E24" i="5"/>
  <c r="F24" i="5" s="1"/>
  <c r="C24" i="5"/>
  <c r="N23" i="5"/>
  <c r="L23" i="5"/>
  <c r="J23" i="5"/>
  <c r="H23" i="5"/>
  <c r="E23" i="5"/>
  <c r="F23" i="5" s="1"/>
  <c r="C23" i="5"/>
  <c r="N22" i="5"/>
  <c r="L22" i="5"/>
  <c r="J22" i="5"/>
  <c r="H22" i="5"/>
  <c r="E22" i="5"/>
  <c r="F22" i="5" s="1"/>
  <c r="C22" i="5"/>
  <c r="N21" i="5"/>
  <c r="L21" i="5"/>
  <c r="J21" i="5"/>
  <c r="H21" i="5"/>
  <c r="E21" i="5"/>
  <c r="F21" i="5" s="1"/>
  <c r="C21" i="5"/>
  <c r="N20" i="5"/>
  <c r="L20" i="5"/>
  <c r="J20" i="5"/>
  <c r="H20" i="5"/>
  <c r="E20" i="5"/>
  <c r="F20" i="5" s="1"/>
  <c r="C20" i="5"/>
  <c r="N19" i="5"/>
  <c r="L19" i="5"/>
  <c r="J19" i="5"/>
  <c r="H19" i="5"/>
  <c r="E19" i="5"/>
  <c r="F19" i="5" s="1"/>
  <c r="C19" i="5"/>
  <c r="N18" i="5"/>
  <c r="L18" i="5"/>
  <c r="J18" i="5"/>
  <c r="H18" i="5"/>
  <c r="E18" i="5"/>
  <c r="F18" i="5" s="1"/>
  <c r="C18" i="5"/>
  <c r="N17" i="5"/>
  <c r="L17" i="5"/>
  <c r="J17" i="5"/>
  <c r="H17" i="5"/>
  <c r="E17" i="5"/>
  <c r="F17" i="5" s="1"/>
  <c r="C17" i="5"/>
  <c r="N16" i="5"/>
  <c r="L16" i="5"/>
  <c r="J16" i="5"/>
  <c r="H16" i="5"/>
  <c r="E16" i="5"/>
  <c r="F16" i="5" s="1"/>
  <c r="C16" i="5"/>
  <c r="N15" i="5"/>
  <c r="L15" i="5"/>
  <c r="J15" i="5"/>
  <c r="H15" i="5"/>
  <c r="E15" i="5"/>
  <c r="F15" i="5" s="1"/>
  <c r="C15" i="5"/>
  <c r="N14" i="5"/>
  <c r="L14" i="5"/>
  <c r="J14" i="5"/>
  <c r="H14" i="5"/>
  <c r="E14" i="5"/>
  <c r="F14" i="5" s="1"/>
  <c r="C14" i="5"/>
  <c r="N13" i="5"/>
  <c r="L13" i="5"/>
  <c r="J13" i="5"/>
  <c r="H13" i="5"/>
  <c r="E13" i="5"/>
  <c r="F13" i="5" s="1"/>
  <c r="C13" i="5"/>
  <c r="N12" i="5"/>
  <c r="L12" i="5"/>
  <c r="J12" i="5"/>
  <c r="H12" i="5"/>
  <c r="E12" i="5"/>
  <c r="F12" i="5" s="1"/>
  <c r="C12" i="5"/>
  <c r="N11" i="5"/>
  <c r="L11" i="5"/>
  <c r="J11" i="5"/>
  <c r="H11" i="5"/>
  <c r="E11" i="5"/>
  <c r="F11" i="5" s="1"/>
  <c r="C11" i="5"/>
  <c r="N10" i="5"/>
  <c r="L10" i="5"/>
  <c r="J10" i="5"/>
  <c r="H10" i="5"/>
  <c r="E10" i="5"/>
  <c r="F10" i="5" s="1"/>
  <c r="C10" i="5"/>
  <c r="N9" i="5"/>
  <c r="L9" i="5"/>
  <c r="J9" i="5"/>
  <c r="H9" i="5"/>
  <c r="E9" i="5"/>
  <c r="F9" i="5" s="1"/>
  <c r="C9" i="5"/>
  <c r="N8" i="5"/>
  <c r="L8" i="5"/>
  <c r="J8" i="5"/>
  <c r="H8" i="5"/>
  <c r="E8" i="5"/>
  <c r="F8" i="5" s="1"/>
  <c r="C8" i="5"/>
  <c r="N7" i="5"/>
  <c r="L7" i="5"/>
  <c r="J7" i="5"/>
  <c r="H7" i="5"/>
  <c r="E7" i="5"/>
  <c r="F7" i="5" s="1"/>
  <c r="C7" i="5"/>
  <c r="N6" i="5"/>
  <c r="L6" i="5"/>
  <c r="J6" i="5"/>
  <c r="H6" i="5"/>
  <c r="E6" i="5"/>
  <c r="F6" i="5" s="1"/>
  <c r="C6" i="5"/>
  <c r="Z5" i="5"/>
  <c r="N5" i="5"/>
  <c r="L5" i="5"/>
  <c r="J5" i="5"/>
  <c r="H5" i="5"/>
  <c r="F5" i="5"/>
  <c r="E5" i="5"/>
  <c r="C5" i="5"/>
  <c r="N4" i="5"/>
  <c r="L4" i="5"/>
  <c r="J4" i="5"/>
  <c r="H4" i="5"/>
  <c r="E4" i="5"/>
  <c r="F4" i="5" s="1"/>
  <c r="C4" i="5"/>
  <c r="N3" i="5"/>
  <c r="L3" i="5"/>
  <c r="J3" i="5"/>
  <c r="H3" i="5"/>
  <c r="E3" i="5"/>
  <c r="F3" i="5" s="1"/>
  <c r="C3" i="5"/>
  <c r="Z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3" i="4"/>
  <c r="Z5" i="4"/>
  <c r="N94" i="4"/>
  <c r="J94" i="4"/>
  <c r="H94" i="4"/>
  <c r="F94" i="4"/>
  <c r="E94" i="4"/>
  <c r="C94" i="4"/>
  <c r="N93" i="4"/>
  <c r="J93" i="4"/>
  <c r="H93" i="4"/>
  <c r="F93" i="4"/>
  <c r="E93" i="4"/>
  <c r="C93" i="4"/>
  <c r="N92" i="4"/>
  <c r="J92" i="4"/>
  <c r="H92" i="4"/>
  <c r="E92" i="4"/>
  <c r="F92" i="4" s="1"/>
  <c r="C92" i="4"/>
  <c r="N91" i="4"/>
  <c r="J91" i="4"/>
  <c r="H91" i="4"/>
  <c r="F91" i="4"/>
  <c r="E91" i="4"/>
  <c r="C91" i="4"/>
  <c r="N90" i="4"/>
  <c r="J90" i="4"/>
  <c r="H90" i="4"/>
  <c r="E90" i="4"/>
  <c r="F90" i="4" s="1"/>
  <c r="C90" i="4"/>
  <c r="N89" i="4"/>
  <c r="J89" i="4"/>
  <c r="H89" i="4"/>
  <c r="F89" i="4"/>
  <c r="E89" i="4"/>
  <c r="C89" i="4"/>
  <c r="N88" i="4"/>
  <c r="J88" i="4"/>
  <c r="H88" i="4"/>
  <c r="F88" i="4"/>
  <c r="E88" i="4"/>
  <c r="C88" i="4"/>
  <c r="N87" i="4"/>
  <c r="J87" i="4"/>
  <c r="H87" i="4"/>
  <c r="E87" i="4"/>
  <c r="F87" i="4" s="1"/>
  <c r="C87" i="4"/>
  <c r="N86" i="4"/>
  <c r="J86" i="4"/>
  <c r="H86" i="4"/>
  <c r="E86" i="4"/>
  <c r="F86" i="4" s="1"/>
  <c r="C86" i="4"/>
  <c r="N85" i="4"/>
  <c r="J85" i="4"/>
  <c r="H85" i="4"/>
  <c r="F85" i="4"/>
  <c r="E85" i="4"/>
  <c r="C85" i="4"/>
  <c r="N84" i="4"/>
  <c r="J84" i="4"/>
  <c r="H84" i="4"/>
  <c r="E84" i="4"/>
  <c r="F84" i="4" s="1"/>
  <c r="C84" i="4"/>
  <c r="N83" i="4"/>
  <c r="J83" i="4"/>
  <c r="H83" i="4"/>
  <c r="E83" i="4"/>
  <c r="F83" i="4" s="1"/>
  <c r="C83" i="4"/>
  <c r="N82" i="4"/>
  <c r="J82" i="4"/>
  <c r="H82" i="4"/>
  <c r="E82" i="4"/>
  <c r="F82" i="4" s="1"/>
  <c r="C82" i="4"/>
  <c r="N81" i="4"/>
  <c r="J81" i="4"/>
  <c r="H81" i="4"/>
  <c r="E81" i="4"/>
  <c r="F81" i="4" s="1"/>
  <c r="C81" i="4"/>
  <c r="N80" i="4"/>
  <c r="J80" i="4"/>
  <c r="H80" i="4"/>
  <c r="E80" i="4"/>
  <c r="F80" i="4" s="1"/>
  <c r="C80" i="4"/>
  <c r="N79" i="4"/>
  <c r="J79" i="4"/>
  <c r="H79" i="4"/>
  <c r="F79" i="4"/>
  <c r="E79" i="4"/>
  <c r="C79" i="4"/>
  <c r="N78" i="4"/>
  <c r="J78" i="4"/>
  <c r="H78" i="4"/>
  <c r="E78" i="4"/>
  <c r="F78" i="4" s="1"/>
  <c r="C78" i="4"/>
  <c r="N77" i="4"/>
  <c r="J77" i="4"/>
  <c r="H77" i="4"/>
  <c r="E77" i="4"/>
  <c r="F77" i="4" s="1"/>
  <c r="C77" i="4"/>
  <c r="N76" i="4"/>
  <c r="J76" i="4"/>
  <c r="H76" i="4"/>
  <c r="E76" i="4"/>
  <c r="F76" i="4" s="1"/>
  <c r="C76" i="4"/>
  <c r="N75" i="4"/>
  <c r="J75" i="4"/>
  <c r="H75" i="4"/>
  <c r="F75" i="4"/>
  <c r="E75" i="4"/>
  <c r="C75" i="4"/>
  <c r="N74" i="4"/>
  <c r="J74" i="4"/>
  <c r="H74" i="4"/>
  <c r="F74" i="4"/>
  <c r="E74" i="4"/>
  <c r="C74" i="4"/>
  <c r="N73" i="4"/>
  <c r="J73" i="4"/>
  <c r="H73" i="4"/>
  <c r="F73" i="4"/>
  <c r="E73" i="4"/>
  <c r="C73" i="4"/>
  <c r="N72" i="4"/>
  <c r="J72" i="4"/>
  <c r="H72" i="4"/>
  <c r="E72" i="4"/>
  <c r="F72" i="4" s="1"/>
  <c r="C72" i="4"/>
  <c r="N71" i="4"/>
  <c r="J71" i="4"/>
  <c r="H71" i="4"/>
  <c r="E71" i="4"/>
  <c r="F71" i="4" s="1"/>
  <c r="C71" i="4"/>
  <c r="N70" i="4"/>
  <c r="J70" i="4"/>
  <c r="H70" i="4"/>
  <c r="F70" i="4"/>
  <c r="E70" i="4"/>
  <c r="C70" i="4"/>
  <c r="N69" i="4"/>
  <c r="J69" i="4"/>
  <c r="H69" i="4"/>
  <c r="E69" i="4"/>
  <c r="F69" i="4" s="1"/>
  <c r="C69" i="4"/>
  <c r="N68" i="4"/>
  <c r="J68" i="4"/>
  <c r="H68" i="4"/>
  <c r="E68" i="4"/>
  <c r="F68" i="4" s="1"/>
  <c r="C68" i="4"/>
  <c r="N67" i="4"/>
  <c r="J67" i="4"/>
  <c r="H67" i="4"/>
  <c r="F67" i="4"/>
  <c r="E67" i="4"/>
  <c r="C67" i="4"/>
  <c r="N66" i="4"/>
  <c r="J66" i="4"/>
  <c r="H66" i="4"/>
  <c r="E66" i="4"/>
  <c r="F66" i="4" s="1"/>
  <c r="C66" i="4"/>
  <c r="N65" i="4"/>
  <c r="J65" i="4"/>
  <c r="H65" i="4"/>
  <c r="E65" i="4"/>
  <c r="F65" i="4" s="1"/>
  <c r="C65" i="4"/>
  <c r="N64" i="4"/>
  <c r="J64" i="4"/>
  <c r="H64" i="4"/>
  <c r="F64" i="4"/>
  <c r="E64" i="4"/>
  <c r="C64" i="4"/>
  <c r="N63" i="4"/>
  <c r="J63" i="4"/>
  <c r="H63" i="4"/>
  <c r="F63" i="4"/>
  <c r="E63" i="4"/>
  <c r="C63" i="4"/>
  <c r="N62" i="4"/>
  <c r="J62" i="4"/>
  <c r="H62" i="4"/>
  <c r="F62" i="4"/>
  <c r="E62" i="4"/>
  <c r="C62" i="4"/>
  <c r="N61" i="4"/>
  <c r="J61" i="4"/>
  <c r="H61" i="4"/>
  <c r="F61" i="4"/>
  <c r="E61" i="4"/>
  <c r="C61" i="4"/>
  <c r="N60" i="4"/>
  <c r="J60" i="4"/>
  <c r="H60" i="4"/>
  <c r="E60" i="4"/>
  <c r="F60" i="4" s="1"/>
  <c r="C60" i="4"/>
  <c r="N59" i="4"/>
  <c r="J59" i="4"/>
  <c r="H59" i="4"/>
  <c r="E59" i="4"/>
  <c r="F59" i="4" s="1"/>
  <c r="C59" i="4"/>
  <c r="N58" i="4"/>
  <c r="J58" i="4"/>
  <c r="H58" i="4"/>
  <c r="F58" i="4"/>
  <c r="E58" i="4"/>
  <c r="C58" i="4"/>
  <c r="N57" i="4"/>
  <c r="J57" i="4"/>
  <c r="H57" i="4"/>
  <c r="E57" i="4"/>
  <c r="F57" i="4" s="1"/>
  <c r="C57" i="4"/>
  <c r="N56" i="4"/>
  <c r="J56" i="4"/>
  <c r="H56" i="4"/>
  <c r="E56" i="4"/>
  <c r="F56" i="4" s="1"/>
  <c r="C56" i="4"/>
  <c r="N55" i="4"/>
  <c r="J55" i="4"/>
  <c r="H55" i="4"/>
  <c r="F55" i="4"/>
  <c r="E55" i="4"/>
  <c r="C55" i="4"/>
  <c r="N54" i="4"/>
  <c r="J54" i="4"/>
  <c r="H54" i="4"/>
  <c r="E54" i="4"/>
  <c r="F54" i="4" s="1"/>
  <c r="C54" i="4"/>
  <c r="N53" i="4"/>
  <c r="J53" i="4"/>
  <c r="H53" i="4"/>
  <c r="E53" i="4"/>
  <c r="F53" i="4" s="1"/>
  <c r="C53" i="4"/>
  <c r="N52" i="4"/>
  <c r="J52" i="4"/>
  <c r="H52" i="4"/>
  <c r="F52" i="4"/>
  <c r="E52" i="4"/>
  <c r="C52" i="4"/>
  <c r="N51" i="4"/>
  <c r="J51" i="4"/>
  <c r="H51" i="4"/>
  <c r="F51" i="4"/>
  <c r="E51" i="4"/>
  <c r="C51" i="4"/>
  <c r="N50" i="4"/>
  <c r="J50" i="4"/>
  <c r="H50" i="4"/>
  <c r="F50" i="4"/>
  <c r="E50" i="4"/>
  <c r="C50" i="4"/>
  <c r="N49" i="4"/>
  <c r="J49" i="4"/>
  <c r="H49" i="4"/>
  <c r="F49" i="4"/>
  <c r="E49" i="4"/>
  <c r="C49" i="4"/>
  <c r="N48" i="4"/>
  <c r="J48" i="4"/>
  <c r="H48" i="4"/>
  <c r="E48" i="4"/>
  <c r="F48" i="4" s="1"/>
  <c r="C48" i="4"/>
  <c r="N47" i="4"/>
  <c r="J47" i="4"/>
  <c r="H47" i="4"/>
  <c r="E47" i="4"/>
  <c r="F47" i="4" s="1"/>
  <c r="C47" i="4"/>
  <c r="N46" i="4"/>
  <c r="J46" i="4"/>
  <c r="H46" i="4"/>
  <c r="F46" i="4"/>
  <c r="E46" i="4"/>
  <c r="C46" i="4"/>
  <c r="N45" i="4"/>
  <c r="J45" i="4"/>
  <c r="H45" i="4"/>
  <c r="E45" i="4"/>
  <c r="F45" i="4" s="1"/>
  <c r="C45" i="4"/>
  <c r="N44" i="4"/>
  <c r="J44" i="4"/>
  <c r="H44" i="4"/>
  <c r="E44" i="4"/>
  <c r="F44" i="4" s="1"/>
  <c r="C44" i="4"/>
  <c r="N43" i="4"/>
  <c r="J43" i="4"/>
  <c r="H43" i="4"/>
  <c r="F43" i="4"/>
  <c r="E43" i="4"/>
  <c r="C43" i="4"/>
  <c r="N42" i="4"/>
  <c r="J42" i="4"/>
  <c r="H42" i="4"/>
  <c r="E42" i="4"/>
  <c r="F42" i="4" s="1"/>
  <c r="C42" i="4"/>
  <c r="N41" i="4"/>
  <c r="J41" i="4"/>
  <c r="H41" i="4"/>
  <c r="E41" i="4"/>
  <c r="F41" i="4" s="1"/>
  <c r="C41" i="4"/>
  <c r="N40" i="4"/>
  <c r="J40" i="4"/>
  <c r="H40" i="4"/>
  <c r="F40" i="4"/>
  <c r="E40" i="4"/>
  <c r="C40" i="4"/>
  <c r="N39" i="4"/>
  <c r="J39" i="4"/>
  <c r="H39" i="4"/>
  <c r="F39" i="4"/>
  <c r="E39" i="4"/>
  <c r="C39" i="4"/>
  <c r="N38" i="4"/>
  <c r="J38" i="4"/>
  <c r="H38" i="4"/>
  <c r="F38" i="4"/>
  <c r="E38" i="4"/>
  <c r="C38" i="4"/>
  <c r="N37" i="4"/>
  <c r="J37" i="4"/>
  <c r="H37" i="4"/>
  <c r="F37" i="4"/>
  <c r="E37" i="4"/>
  <c r="C37" i="4"/>
  <c r="Z36" i="4"/>
  <c r="N36" i="4"/>
  <c r="J36" i="4"/>
  <c r="H36" i="4"/>
  <c r="E36" i="4"/>
  <c r="F36" i="4" s="1"/>
  <c r="C36" i="4"/>
  <c r="N35" i="4"/>
  <c r="J35" i="4"/>
  <c r="H35" i="4"/>
  <c r="F35" i="4"/>
  <c r="E35" i="4"/>
  <c r="C35" i="4"/>
  <c r="N34" i="4"/>
  <c r="J34" i="4"/>
  <c r="H34" i="4"/>
  <c r="F34" i="4"/>
  <c r="E34" i="4"/>
  <c r="C34" i="4"/>
  <c r="N33" i="4"/>
  <c r="J33" i="4"/>
  <c r="H33" i="4"/>
  <c r="F33" i="4"/>
  <c r="E33" i="4"/>
  <c r="C33" i="4"/>
  <c r="N32" i="4"/>
  <c r="J32" i="4"/>
  <c r="H32" i="4"/>
  <c r="F32" i="4"/>
  <c r="E32" i="4"/>
  <c r="C32" i="4"/>
  <c r="N31" i="4"/>
  <c r="J31" i="4"/>
  <c r="H31" i="4"/>
  <c r="E31" i="4"/>
  <c r="F31" i="4" s="1"/>
  <c r="C31" i="4"/>
  <c r="Z30" i="4"/>
  <c r="N30" i="4"/>
  <c r="J30" i="4"/>
  <c r="H30" i="4"/>
  <c r="F30" i="4"/>
  <c r="E30" i="4"/>
  <c r="C30" i="4"/>
  <c r="N29" i="4"/>
  <c r="J29" i="4"/>
  <c r="H29" i="4"/>
  <c r="F29" i="4"/>
  <c r="E29" i="4"/>
  <c r="C29" i="4"/>
  <c r="N28" i="4"/>
  <c r="J28" i="4"/>
  <c r="H28" i="4"/>
  <c r="F28" i="4"/>
  <c r="E28" i="4"/>
  <c r="C28" i="4"/>
  <c r="N27" i="4"/>
  <c r="J27" i="4"/>
  <c r="H27" i="4"/>
  <c r="F27" i="4"/>
  <c r="E27" i="4"/>
  <c r="C27" i="4"/>
  <c r="N26" i="4"/>
  <c r="J26" i="4"/>
  <c r="H26" i="4"/>
  <c r="E26" i="4"/>
  <c r="F26" i="4" s="1"/>
  <c r="C26" i="4"/>
  <c r="N25" i="4"/>
  <c r="J25" i="4"/>
  <c r="H25" i="4"/>
  <c r="E25" i="4"/>
  <c r="F25" i="4" s="1"/>
  <c r="C25" i="4"/>
  <c r="N24" i="4"/>
  <c r="J24" i="4"/>
  <c r="H24" i="4"/>
  <c r="F24" i="4"/>
  <c r="E24" i="4"/>
  <c r="C24" i="4"/>
  <c r="N23" i="4"/>
  <c r="J23" i="4"/>
  <c r="H23" i="4"/>
  <c r="E23" i="4"/>
  <c r="F23" i="4" s="1"/>
  <c r="C23" i="4"/>
  <c r="N22" i="4"/>
  <c r="J22" i="4"/>
  <c r="H22" i="4"/>
  <c r="E22" i="4"/>
  <c r="F22" i="4" s="1"/>
  <c r="C22" i="4"/>
  <c r="N21" i="4"/>
  <c r="J21" i="4"/>
  <c r="H21" i="4"/>
  <c r="F21" i="4"/>
  <c r="E21" i="4"/>
  <c r="C21" i="4"/>
  <c r="N20" i="4"/>
  <c r="J20" i="4"/>
  <c r="H20" i="4"/>
  <c r="E20" i="4"/>
  <c r="F20" i="4" s="1"/>
  <c r="C20" i="4"/>
  <c r="N19" i="4"/>
  <c r="J19" i="4"/>
  <c r="H19" i="4"/>
  <c r="F19" i="4"/>
  <c r="E19" i="4"/>
  <c r="C19" i="4"/>
  <c r="N18" i="4"/>
  <c r="J18" i="4"/>
  <c r="H18" i="4"/>
  <c r="E18" i="4"/>
  <c r="F18" i="4" s="1"/>
  <c r="C18" i="4"/>
  <c r="N17" i="4"/>
  <c r="J17" i="4"/>
  <c r="H17" i="4"/>
  <c r="F17" i="4"/>
  <c r="E17" i="4"/>
  <c r="C17" i="4"/>
  <c r="N16" i="4"/>
  <c r="J16" i="4"/>
  <c r="H16" i="4"/>
  <c r="E16" i="4"/>
  <c r="F16" i="4" s="1"/>
  <c r="C16" i="4"/>
  <c r="N15" i="4"/>
  <c r="J15" i="4"/>
  <c r="H15" i="4"/>
  <c r="F15" i="4"/>
  <c r="E15" i="4"/>
  <c r="C15" i="4"/>
  <c r="N14" i="4"/>
  <c r="J14" i="4"/>
  <c r="H14" i="4"/>
  <c r="F14" i="4"/>
  <c r="E14" i="4"/>
  <c r="C14" i="4"/>
  <c r="N13" i="4"/>
  <c r="J13" i="4"/>
  <c r="H13" i="4"/>
  <c r="F13" i="4"/>
  <c r="E13" i="4"/>
  <c r="C13" i="4"/>
  <c r="N12" i="4"/>
  <c r="J12" i="4"/>
  <c r="H12" i="4"/>
  <c r="F12" i="4"/>
  <c r="E12" i="4"/>
  <c r="C12" i="4"/>
  <c r="N11" i="4"/>
  <c r="J11" i="4"/>
  <c r="H11" i="4"/>
  <c r="E11" i="4"/>
  <c r="F11" i="4" s="1"/>
  <c r="C11" i="4"/>
  <c r="N10" i="4"/>
  <c r="J10" i="4"/>
  <c r="H10" i="4"/>
  <c r="E10" i="4"/>
  <c r="F10" i="4" s="1"/>
  <c r="C10" i="4"/>
  <c r="N9" i="4"/>
  <c r="J9" i="4"/>
  <c r="H9" i="4"/>
  <c r="F9" i="4"/>
  <c r="E9" i="4"/>
  <c r="C9" i="4"/>
  <c r="N8" i="4"/>
  <c r="J8" i="4"/>
  <c r="H8" i="4"/>
  <c r="E8" i="4"/>
  <c r="F8" i="4" s="1"/>
  <c r="C8" i="4"/>
  <c r="N7" i="4"/>
  <c r="J7" i="4"/>
  <c r="H7" i="4"/>
  <c r="E7" i="4"/>
  <c r="F7" i="4" s="1"/>
  <c r="C7" i="4"/>
  <c r="N6" i="4"/>
  <c r="J6" i="4"/>
  <c r="H6" i="4"/>
  <c r="E6" i="4"/>
  <c r="F6" i="4" s="1"/>
  <c r="C6" i="4"/>
  <c r="N5" i="4"/>
  <c r="J5" i="4"/>
  <c r="H5" i="4"/>
  <c r="F5" i="4"/>
  <c r="E5" i="4"/>
  <c r="C5" i="4"/>
  <c r="N4" i="4"/>
  <c r="J4" i="4"/>
  <c r="H4" i="4"/>
  <c r="F4" i="4"/>
  <c r="E4" i="4"/>
  <c r="C4" i="4"/>
  <c r="N3" i="4"/>
  <c r="J3" i="4"/>
  <c r="H3" i="4"/>
  <c r="F3" i="4"/>
  <c r="E3" i="4"/>
  <c r="C3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Z17" i="2" s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36" i="2"/>
  <c r="Z6" i="5" l="1"/>
  <c r="Z30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<sst xmlns="http://schemas.openxmlformats.org/spreadsheetml/2006/main" count="386" uniqueCount="161">
  <si>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</si>
  <si>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</si>
  <si>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</si>
  <si>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</si>
  <si>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</si>
  <si>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</si>
  <si>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</si>
  <si>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</si>
  <si>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</si>
  <si>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</si>
  <si>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</si>
  <si>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</si>
  <si>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</si>
  <si>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</si>
  <si>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</si>
  <si>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</si>
  <si>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</si>
  <si>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</si>
  <si>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</si>
  <si>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</si>
  <si>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</si>
  <si>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</si>
  <si>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</si>
  <si>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</si>
  <si>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</si>
  <si>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</si>
  <si>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</si>
  <si>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</si>
  <si>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</si>
  <si>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</si>
  <si>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</si>
  <si>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</si>
  <si>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</si>
  <si>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</si>
  <si>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</si>
  <si>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</si>
  <si>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</si>
  <si>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</si>
  <si>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</si>
  <si>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</si>
  <si>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</si>
  <si>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</si>
  <si>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</si>
  <si>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</si>
  <si>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</si>
  <si>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</si>
  <si>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</si>
  <si>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</si>
  <si>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</si>
  <si>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</si>
  <si>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</si>
  <si>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</si>
  <si>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</si>
  <si>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</si>
  <si>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</si>
  <si>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</si>
  <si>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</si>
  <si>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</si>
  <si>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</si>
  <si>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</si>
  <si>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</si>
  <si>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</si>
  <si>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</si>
  <si>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</si>
  <si>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</si>
  <si>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</si>
  <si>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</si>
  <si>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</si>
  <si>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</si>
  <si>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</si>
  <si>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</si>
  <si>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</si>
  <si>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</si>
  <si>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</si>
  <si>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</si>
  <si>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</si>
  <si>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</si>
  <si>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</si>
  <si>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</si>
  <si>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</si>
  <si>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</si>
  <si>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</si>
  <si>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</si>
  <si>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</si>
  <si>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</si>
  <si>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</si>
  <si>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</si>
  <si>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</si>
  <si>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</si>
  <si>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</si>
  <si>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</si>
  <si>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</si>
  <si>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</si>
  <si>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</si>
  <si>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</si>
  <si>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</si>
  <si>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</si>
  <si>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</si>
  <si>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</si>
  <si>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</si>
  <si>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</si>
  <si>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</si>
  <si>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</si>
  <si>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</si>
  <si>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</si>
  <si>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</si>
  <si>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</si>
  <si>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</si>
  <si>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</si>
  <si>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</si>
  <si>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</si>
  <si>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</si>
  <si>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</si>
  <si>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</si>
  <si>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</si>
  <si>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</si>
  <si>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</si>
  <si>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</si>
  <si>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</si>
  <si>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</si>
  <si>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</si>
  <si>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</si>
  <si>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</si>
  <si>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</si>
  <si>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</si>
  <si>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</si>
  <si>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</si>
  <si>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</si>
  <si>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</si>
  <si>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</si>
  <si>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</si>
  <si>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</si>
  <si>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</si>
  <si>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</si>
  <si>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</si>
  <si>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</si>
  <si>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</si>
  <si>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</si>
  <si>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</si>
  <si>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</si>
  <si>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</si>
  <si>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</si>
  <si>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</si>
  <si>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</si>
  <si>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</si>
  <si>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</si>
  <si>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</si>
  <si>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</si>
  <si>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</si>
  <si>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</si>
  <si>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</si>
  <si>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</si>
  <si>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From trend analysis</t>
  </si>
  <si>
    <t>WSE_bf-WSE_base</t>
  </si>
  <si>
    <t>Check w/ xlsx (parameter)</t>
  </si>
  <si>
    <t>(Wbf) Min</t>
  </si>
  <si>
    <t>(WSE_bf-Z) Min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</si>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</sst>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72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3" fillId="0" borderId="0" xfId="0" applyFont="1" applyAlignment="1"/>
    <xf numFmtId="166" fontId="13" fillId="0" borderId="0" xfId="0" applyNumberFormat="1" applyFont="1" applyAlignment="1"/>
    <xf numFmtId="0" fontId="10" fillId="0" borderId="0" xfId="0" applyFont="1" applyAlignment="1">
      <alignment wrapText="1"/>
    </xf>
    <xf numFmtId="164" fontId="0" fillId="4" borderId="0" xfId="0" applyNumberFormat="1" applyFont="1" applyFill="1" applyAlignment="1"/>
    <xf numFmtId="0" fontId="0" fillId="4" borderId="0" xfId="0" applyFont="1" applyFill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3"/>
          <c:tx>
            <c:strRef>
              <c:f>spatial_series_c!$D$2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2700"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="1" baseline="0">
                        <a:solidFill>
                          <a:schemeClr val="accent5"/>
                        </a:solidFill>
                      </a:rPr>
                    </a:b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 b="1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spatial_series_c!$B$3:$B$94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spatial_series_c!$D$3:$D$94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1-40D8-9569-D2040AB93308}"/>
            </c:ext>
          </c:extLst>
        </c:ser>
        <c:ser>
          <c:idx val="1"/>
          <c:order val="4"/>
          <c:tx>
            <c:v>WSE_base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4836612743668477"/>
                  <c:y val="-0.1606521701343623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-0.0229x + 999.89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0.9755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spatial_series_c!$B$3:$B$94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spatial_series_c!$G$3:$G$94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E1-40D8-9569-D2040AB93308}"/>
            </c:ext>
          </c:extLst>
        </c:ser>
        <c:ser>
          <c:idx val="2"/>
          <c:order val="5"/>
          <c:tx>
            <c:v>WSE_bf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-0.0216x + 1000.7</a:t>
                    </a:r>
                    <a:br>
                      <a:rPr lang="en-US" b="1" baseline="0"/>
                    </a:br>
                    <a:r>
                      <a:rPr lang="en-US" b="1" baseline="0"/>
                      <a:t>R² = 0.9849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spatial_series_c!$B$3:$B$94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spatial_series_c!$K$3:$K$94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1-40D8-9569-D2040AB9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spatial_series_c!$B$2</c15:sqref>
                        </c15:formulaRef>
                      </c:ext>
                    </c:extLst>
                    <c:strCache>
                      <c:ptCount val="1"/>
                      <c:pt idx="0">
                        <c:v>Station (m)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spatial_series_c!$B$3:$B$94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spatial_series_c!$D$3:$D$94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999.6796875</c:v>
                      </c:pt>
                      <c:pt idx="1">
                        <c:v>999.47308349599996</c:v>
                      </c:pt>
                      <c:pt idx="2">
                        <c:v>999.51696777300003</c:v>
                      </c:pt>
                      <c:pt idx="3">
                        <c:v>999.40985107400002</c:v>
                      </c:pt>
                      <c:pt idx="4">
                        <c:v>999.59631347699997</c:v>
                      </c:pt>
                      <c:pt idx="5">
                        <c:v>999.38470458999996</c:v>
                      </c:pt>
                      <c:pt idx="6">
                        <c:v>999.32366943399995</c:v>
                      </c:pt>
                      <c:pt idx="7">
                        <c:v>999.31988525400004</c:v>
                      </c:pt>
                      <c:pt idx="8">
                        <c:v>999.30316162099996</c:v>
                      </c:pt>
                      <c:pt idx="9">
                        <c:v>999.23358154300001</c:v>
                      </c:pt>
                      <c:pt idx="10">
                        <c:v>999.25720214800003</c:v>
                      </c:pt>
                      <c:pt idx="11">
                        <c:v>999.26373291000004</c:v>
                      </c:pt>
                      <c:pt idx="12">
                        <c:v>999.20996093799999</c:v>
                      </c:pt>
                      <c:pt idx="13">
                        <c:v>999.104003906</c:v>
                      </c:pt>
                      <c:pt idx="14">
                        <c:v>999.05548095699999</c:v>
                      </c:pt>
                      <c:pt idx="15">
                        <c:v>998.995605469</c:v>
                      </c:pt>
                      <c:pt idx="16">
                        <c:v>998.87902831999997</c:v>
                      </c:pt>
                      <c:pt idx="17">
                        <c:v>998.85784912099996</c:v>
                      </c:pt>
                      <c:pt idx="18">
                        <c:v>998.88842773399995</c:v>
                      </c:pt>
                      <c:pt idx="19">
                        <c:v>998.74987793000003</c:v>
                      </c:pt>
                      <c:pt idx="20">
                        <c:v>998.49139404300001</c:v>
                      </c:pt>
                      <c:pt idx="21">
                        <c:v>998.32586669900002</c:v>
                      </c:pt>
                      <c:pt idx="22">
                        <c:v>998.27697753899997</c:v>
                      </c:pt>
                      <c:pt idx="23">
                        <c:v>998.66717529300001</c:v>
                      </c:pt>
                      <c:pt idx="24">
                        <c:v>998.31860351600005</c:v>
                      </c:pt>
                      <c:pt idx="25">
                        <c:v>998.50128173799999</c:v>
                      </c:pt>
                      <c:pt idx="26">
                        <c:v>998.51385498000002</c:v>
                      </c:pt>
                      <c:pt idx="27">
                        <c:v>998.65692138700001</c:v>
                      </c:pt>
                      <c:pt idx="28">
                        <c:v>998.61602783199999</c:v>
                      </c:pt>
                      <c:pt idx="29">
                        <c:v>998.60968017599998</c:v>
                      </c:pt>
                      <c:pt idx="30">
                        <c:v>998.46008300799997</c:v>
                      </c:pt>
                      <c:pt idx="31">
                        <c:v>998.52722168000003</c:v>
                      </c:pt>
                      <c:pt idx="32">
                        <c:v>998.49676513700001</c:v>
                      </c:pt>
                      <c:pt idx="33">
                        <c:v>998.37982177699996</c:v>
                      </c:pt>
                      <c:pt idx="34">
                        <c:v>998.35296630899995</c:v>
                      </c:pt>
                      <c:pt idx="35">
                        <c:v>998.24566650400004</c:v>
                      </c:pt>
                      <c:pt idx="36">
                        <c:v>998.26776123000002</c:v>
                      </c:pt>
                      <c:pt idx="37">
                        <c:v>998.39251708999996</c:v>
                      </c:pt>
                      <c:pt idx="38">
                        <c:v>998.36468505899995</c:v>
                      </c:pt>
                      <c:pt idx="39">
                        <c:v>998.30859375</c:v>
                      </c:pt>
                      <c:pt idx="40">
                        <c:v>998.27655029300001</c:v>
                      </c:pt>
                      <c:pt idx="41">
                        <c:v>998.27478027300003</c:v>
                      </c:pt>
                      <c:pt idx="42">
                        <c:v>998.11816406299999</c:v>
                      </c:pt>
                      <c:pt idx="43">
                        <c:v>998.12835693399995</c:v>
                      </c:pt>
                      <c:pt idx="44">
                        <c:v>997.93566894499997</c:v>
                      </c:pt>
                      <c:pt idx="45">
                        <c:v>997.77313232400002</c:v>
                      </c:pt>
                      <c:pt idx="46">
                        <c:v>997.77453613299997</c:v>
                      </c:pt>
                      <c:pt idx="47">
                        <c:v>997.71441650400004</c:v>
                      </c:pt>
                      <c:pt idx="48">
                        <c:v>997.65747070299994</c:v>
                      </c:pt>
                      <c:pt idx="49">
                        <c:v>997.44671630899995</c:v>
                      </c:pt>
                      <c:pt idx="50">
                        <c:v>997.09106445299994</c:v>
                      </c:pt>
                      <c:pt idx="51">
                        <c:v>996.69470214800003</c:v>
                      </c:pt>
                      <c:pt idx="52">
                        <c:v>996.87084960899995</c:v>
                      </c:pt>
                      <c:pt idx="53">
                        <c:v>996.51507568399995</c:v>
                      </c:pt>
                      <c:pt idx="54">
                        <c:v>996.45324706999997</c:v>
                      </c:pt>
                      <c:pt idx="55">
                        <c:v>996.61364746100003</c:v>
                      </c:pt>
                      <c:pt idx="56">
                        <c:v>996.47576904300001</c:v>
                      </c:pt>
                      <c:pt idx="57">
                        <c:v>996.44604492200006</c:v>
                      </c:pt>
                      <c:pt idx="58">
                        <c:v>996.552246094</c:v>
                      </c:pt>
                      <c:pt idx="59">
                        <c:v>997.04748535199997</c:v>
                      </c:pt>
                      <c:pt idx="60">
                        <c:v>996.49261474599996</c:v>
                      </c:pt>
                      <c:pt idx="61">
                        <c:v>996.57025146499996</c:v>
                      </c:pt>
                      <c:pt idx="62">
                        <c:v>996.730957031</c:v>
                      </c:pt>
                      <c:pt idx="63">
                        <c:v>996.84869384800004</c:v>
                      </c:pt>
                      <c:pt idx="64">
                        <c:v>996.854980469</c:v>
                      </c:pt>
                      <c:pt idx="65">
                        <c:v>996.918457031</c:v>
                      </c:pt>
                      <c:pt idx="66">
                        <c:v>996.91546630899995</c:v>
                      </c:pt>
                      <c:pt idx="67">
                        <c:v>996.89660644499997</c:v>
                      </c:pt>
                      <c:pt idx="68">
                        <c:v>996.88189697300004</c:v>
                      </c:pt>
                      <c:pt idx="69">
                        <c:v>996.85784912099996</c:v>
                      </c:pt>
                      <c:pt idx="70">
                        <c:v>996.87597656299999</c:v>
                      </c:pt>
                      <c:pt idx="71">
                        <c:v>996.77276611299999</c:v>
                      </c:pt>
                      <c:pt idx="72">
                        <c:v>996.707519531</c:v>
                      </c:pt>
                      <c:pt idx="73">
                        <c:v>996.49932861299999</c:v>
                      </c:pt>
                      <c:pt idx="74">
                        <c:v>996.42297363299997</c:v>
                      </c:pt>
                      <c:pt idx="75">
                        <c:v>996.38006591800001</c:v>
                      </c:pt>
                      <c:pt idx="76">
                        <c:v>996.32818603500004</c:v>
                      </c:pt>
                      <c:pt idx="77">
                        <c:v>996.20239257799994</c:v>
                      </c:pt>
                      <c:pt idx="78">
                        <c:v>996.20709228500004</c:v>
                      </c:pt>
                      <c:pt idx="79">
                        <c:v>996.16375732400002</c:v>
                      </c:pt>
                      <c:pt idx="80">
                        <c:v>996.11517333999996</c:v>
                      </c:pt>
                      <c:pt idx="81">
                        <c:v>996.09527587900004</c:v>
                      </c:pt>
                      <c:pt idx="82">
                        <c:v>996.05194091800001</c:v>
                      </c:pt>
                      <c:pt idx="83">
                        <c:v>995.94567871100003</c:v>
                      </c:pt>
                      <c:pt idx="84">
                        <c:v>995.94793701200001</c:v>
                      </c:pt>
                      <c:pt idx="85">
                        <c:v>995.90991210899995</c:v>
                      </c:pt>
                      <c:pt idx="86">
                        <c:v>995.69567871100003</c:v>
                      </c:pt>
                      <c:pt idx="87">
                        <c:v>995.57287597699997</c:v>
                      </c:pt>
                      <c:pt idx="88">
                        <c:v>995.48333740199996</c:v>
                      </c:pt>
                      <c:pt idx="89">
                        <c:v>995.48608398399995</c:v>
                      </c:pt>
                      <c:pt idx="90">
                        <c:v>995.54071044900002</c:v>
                      </c:pt>
                      <c:pt idx="91">
                        <c:v>995.44708251999998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FE1-40D8-9569-D2040AB93308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WSE_base (m)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spatial_series_c!$B$3:$B$94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spatial_series_c!$G$3:$G$94</c15:sqref>
                        </c15:formulaRef>
                      </c:ext>
                    </c:extLst>
                    <c:numCache>
                      <c:formatCode>0.0000</c:formatCode>
                      <c:ptCount val="92"/>
                      <c:pt idx="0">
                        <c:v>999.84901853099996</c:v>
                      </c:pt>
                      <c:pt idx="1">
                        <c:v>999.70655216099999</c:v>
                      </c:pt>
                      <c:pt idx="2">
                        <c:v>999.74011581000002</c:v>
                      </c:pt>
                      <c:pt idx="3">
                        <c:v>999.62598439500005</c:v>
                      </c:pt>
                      <c:pt idx="4">
                        <c:v>999.661891631</c:v>
                      </c:pt>
                      <c:pt idx="5">
                        <c:v>999.50723971100001</c:v>
                      </c:pt>
                      <c:pt idx="6">
                        <c:v>999.45852196600003</c:v>
                      </c:pt>
                      <c:pt idx="7">
                        <c:v>999.46886736700003</c:v>
                      </c:pt>
                      <c:pt idx="8">
                        <c:v>999.50891920699996</c:v>
                      </c:pt>
                      <c:pt idx="9">
                        <c:v>999.437511255</c:v>
                      </c:pt>
                      <c:pt idx="10">
                        <c:v>999.39089948499998</c:v>
                      </c:pt>
                      <c:pt idx="11">
                        <c:v>999.38799468100001</c:v>
                      </c:pt>
                      <c:pt idx="12">
                        <c:v>999.345348844</c:v>
                      </c:pt>
                      <c:pt idx="13">
                        <c:v>999.25295507400006</c:v>
                      </c:pt>
                      <c:pt idx="14">
                        <c:v>999.17506207999998</c:v>
                      </c:pt>
                      <c:pt idx="15">
                        <c:v>999.07489294100003</c:v>
                      </c:pt>
                      <c:pt idx="16">
                        <c:v>999.07348169900001</c:v>
                      </c:pt>
                      <c:pt idx="17">
                        <c:v>999.00029653599995</c:v>
                      </c:pt>
                      <c:pt idx="18">
                        <c:v>998.97553768600005</c:v>
                      </c:pt>
                      <c:pt idx="19">
                        <c:v>998.80885842500004</c:v>
                      </c:pt>
                      <c:pt idx="20">
                        <c:v>998.79163769700006</c:v>
                      </c:pt>
                      <c:pt idx="21">
                        <c:v>998.79170431499995</c:v>
                      </c:pt>
                      <c:pt idx="22">
                        <c:v>998.73502935800002</c:v>
                      </c:pt>
                      <c:pt idx="23">
                        <c:v>998.96281560900002</c:v>
                      </c:pt>
                      <c:pt idx="24">
                        <c:v>998.71739845000002</c:v>
                      </c:pt>
                      <c:pt idx="25">
                        <c:v>998.80027655000004</c:v>
                      </c:pt>
                      <c:pt idx="26">
                        <c:v>998.76681613799997</c:v>
                      </c:pt>
                      <c:pt idx="27">
                        <c:v>998.811982769</c:v>
                      </c:pt>
                      <c:pt idx="28">
                        <c:v>998.78522649900003</c:v>
                      </c:pt>
                      <c:pt idx="29">
                        <c:v>998.73215684800005</c:v>
                      </c:pt>
                      <c:pt idx="30">
                        <c:v>998.68861578300005</c:v>
                      </c:pt>
                      <c:pt idx="31">
                        <c:v>998.68143431700003</c:v>
                      </c:pt>
                      <c:pt idx="32">
                        <c:v>998.62977175000003</c:v>
                      </c:pt>
                      <c:pt idx="33">
                        <c:v>998.55600872399998</c:v>
                      </c:pt>
                      <c:pt idx="34">
                        <c:v>998.49284580200003</c:v>
                      </c:pt>
                      <c:pt idx="35">
                        <c:v>998.50206760699996</c:v>
                      </c:pt>
                      <c:pt idx="36">
                        <c:v>998.48495201799994</c:v>
                      </c:pt>
                      <c:pt idx="37">
                        <c:v>998.49378360499998</c:v>
                      </c:pt>
                      <c:pt idx="38">
                        <c:v>998.44360322199998</c:v>
                      </c:pt>
                      <c:pt idx="39">
                        <c:v>998.42176692299995</c:v>
                      </c:pt>
                      <c:pt idx="40">
                        <c:v>998.36809554800004</c:v>
                      </c:pt>
                      <c:pt idx="41">
                        <c:v>998.31855800699998</c:v>
                      </c:pt>
                      <c:pt idx="42">
                        <c:v>998.20020198199995</c:v>
                      </c:pt>
                      <c:pt idx="43">
                        <c:v>998.17784604500002</c:v>
                      </c:pt>
                      <c:pt idx="44">
                        <c:v>998.00156731699997</c:v>
                      </c:pt>
                      <c:pt idx="45">
                        <c:v>997.90277660699996</c:v>
                      </c:pt>
                      <c:pt idx="46">
                        <c:v>997.85193018300004</c:v>
                      </c:pt>
                      <c:pt idx="47">
                        <c:v>997.76539519200003</c:v>
                      </c:pt>
                      <c:pt idx="48">
                        <c:v>997.68376785800001</c:v>
                      </c:pt>
                      <c:pt idx="49">
                        <c:v>997.47370346399998</c:v>
                      </c:pt>
                      <c:pt idx="50">
                        <c:v>997.20739055900003</c:v>
                      </c:pt>
                      <c:pt idx="51">
                        <c:v>996.88826785000003</c:v>
                      </c:pt>
                      <c:pt idx="52">
                        <c:v>997.09526121399995</c:v>
                      </c:pt>
                      <c:pt idx="53">
                        <c:v>997.01873478899995</c:v>
                      </c:pt>
                      <c:pt idx="54">
                        <c:v>997.00522618699995</c:v>
                      </c:pt>
                      <c:pt idx="55">
                        <c:v>997.07177251799999</c:v>
                      </c:pt>
                      <c:pt idx="56">
                        <c:v>997.07299007500001</c:v>
                      </c:pt>
                      <c:pt idx="57">
                        <c:v>997.08109516800005</c:v>
                      </c:pt>
                      <c:pt idx="58">
                        <c:v>997.04836530900002</c:v>
                      </c:pt>
                      <c:pt idx="59">
                        <c:v>997.23704107599997</c:v>
                      </c:pt>
                      <c:pt idx="60">
                        <c:v>996.97599705200003</c:v>
                      </c:pt>
                      <c:pt idx="61">
                        <c:v>997.05408714400005</c:v>
                      </c:pt>
                      <c:pt idx="62">
                        <c:v>997.07245436200003</c:v>
                      </c:pt>
                      <c:pt idx="63">
                        <c:v>997.07928538099998</c:v>
                      </c:pt>
                      <c:pt idx="64">
                        <c:v>997.06460681199997</c:v>
                      </c:pt>
                      <c:pt idx="65">
                        <c:v>997.08281013099997</c:v>
                      </c:pt>
                      <c:pt idx="66">
                        <c:v>997.07011327500004</c:v>
                      </c:pt>
                      <c:pt idx="67">
                        <c:v>997.03609181700006</c:v>
                      </c:pt>
                      <c:pt idx="68">
                        <c:v>997.04323853599999</c:v>
                      </c:pt>
                      <c:pt idx="69">
                        <c:v>996.99697784700004</c:v>
                      </c:pt>
                      <c:pt idx="70">
                        <c:v>996.99680069299995</c:v>
                      </c:pt>
                      <c:pt idx="71">
                        <c:v>996.87565624800004</c:v>
                      </c:pt>
                      <c:pt idx="72">
                        <c:v>996.76803570200002</c:v>
                      </c:pt>
                      <c:pt idx="73">
                        <c:v>996.62614132399995</c:v>
                      </c:pt>
                      <c:pt idx="74">
                        <c:v>996.551508614</c:v>
                      </c:pt>
                      <c:pt idx="75">
                        <c:v>996.47187463199998</c:v>
                      </c:pt>
                      <c:pt idx="76">
                        <c:v>996.43806752499995</c:v>
                      </c:pt>
                      <c:pt idx="77">
                        <c:v>996.37424938000004</c:v>
                      </c:pt>
                      <c:pt idx="78">
                        <c:v>996.35026734300004</c:v>
                      </c:pt>
                      <c:pt idx="79">
                        <c:v>996.29943547000005</c:v>
                      </c:pt>
                      <c:pt idx="80">
                        <c:v>996.21756811900002</c:v>
                      </c:pt>
                      <c:pt idx="81">
                        <c:v>996.16175925000005</c:v>
                      </c:pt>
                      <c:pt idx="82">
                        <c:v>996.160549844</c:v>
                      </c:pt>
                      <c:pt idx="83">
                        <c:v>996.06221786100002</c:v>
                      </c:pt>
                      <c:pt idx="84">
                        <c:v>996.02122130500004</c:v>
                      </c:pt>
                      <c:pt idx="85">
                        <c:v>995.95246412699998</c:v>
                      </c:pt>
                      <c:pt idx="86">
                        <c:v>995.77907986499997</c:v>
                      </c:pt>
                      <c:pt idx="87">
                        <c:v>995.72127093999995</c:v>
                      </c:pt>
                      <c:pt idx="88">
                        <c:v>995.63115517000006</c:v>
                      </c:pt>
                      <c:pt idx="89">
                        <c:v>995.63139977499998</c:v>
                      </c:pt>
                      <c:pt idx="90">
                        <c:v>995.60644724899998</c:v>
                      </c:pt>
                      <c:pt idx="91">
                        <c:v>995.49275027099998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E1-40D8-9569-D2040AB93308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WSE_bf (m)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spatial_series_c!$B$3:$B$94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spatial_series_c!$K$3:$K$94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1000.86751371</c:v>
                      </c:pt>
                      <c:pt idx="1">
                        <c:v>1000.70083973</c:v>
                      </c:pt>
                      <c:pt idx="2">
                        <c:v>1000.69981751</c:v>
                      </c:pt>
                      <c:pt idx="3">
                        <c:v>1000.51432883</c:v>
                      </c:pt>
                      <c:pt idx="4">
                        <c:v>1000.44880495</c:v>
                      </c:pt>
                      <c:pt idx="5">
                        <c:v>1000.28626774</c:v>
                      </c:pt>
                      <c:pt idx="6">
                        <c:v>1000.26300364</c:v>
                      </c:pt>
                      <c:pt idx="7">
                        <c:v>1000.29405102</c:v>
                      </c:pt>
                      <c:pt idx="8">
                        <c:v>1000.34743826</c:v>
                      </c:pt>
                      <c:pt idx="9">
                        <c:v>1000.25199882</c:v>
                      </c:pt>
                      <c:pt idx="10">
                        <c:v>1000.19841761</c:v>
                      </c:pt>
                      <c:pt idx="11">
                        <c:v>1000.20045827</c:v>
                      </c:pt>
                      <c:pt idx="12">
                        <c:v>1000.13587333</c:v>
                      </c:pt>
                      <c:pt idx="13">
                        <c:v>1000.01634709</c:v>
                      </c:pt>
                      <c:pt idx="14">
                        <c:v>999.99489608600004</c:v>
                      </c:pt>
                      <c:pt idx="15">
                        <c:v>999.98372290299994</c:v>
                      </c:pt>
                      <c:pt idx="16">
                        <c:v>1000.00174654</c:v>
                      </c:pt>
                      <c:pt idx="17">
                        <c:v>999.90057140299996</c:v>
                      </c:pt>
                      <c:pt idx="18">
                        <c:v>999.84218712100005</c:v>
                      </c:pt>
                      <c:pt idx="19">
                        <c:v>999.74709257899997</c:v>
                      </c:pt>
                      <c:pt idx="20">
                        <c:v>999.85673581599997</c:v>
                      </c:pt>
                      <c:pt idx="21">
                        <c:v>999.87612036600001</c:v>
                      </c:pt>
                      <c:pt idx="22">
                        <c:v>999.798826706</c:v>
                      </c:pt>
                      <c:pt idx="23">
                        <c:v>999.95718728899999</c:v>
                      </c:pt>
                      <c:pt idx="24">
                        <c:v>999.70880731099999</c:v>
                      </c:pt>
                      <c:pt idx="25">
                        <c:v>999.770760451</c:v>
                      </c:pt>
                      <c:pt idx="26">
                        <c:v>999.731625775</c:v>
                      </c:pt>
                      <c:pt idx="27">
                        <c:v>999.74476553600005</c:v>
                      </c:pt>
                      <c:pt idx="28">
                        <c:v>999.67834005099996</c:v>
                      </c:pt>
                      <c:pt idx="29">
                        <c:v>999.60189501800005</c:v>
                      </c:pt>
                      <c:pt idx="30">
                        <c:v>999.53630232199998</c:v>
                      </c:pt>
                      <c:pt idx="31">
                        <c:v>999.47453211899995</c:v>
                      </c:pt>
                      <c:pt idx="32">
                        <c:v>999.40403778100006</c:v>
                      </c:pt>
                      <c:pt idx="33">
                        <c:v>999.341829039</c:v>
                      </c:pt>
                      <c:pt idx="34">
                        <c:v>999.23805209199998</c:v>
                      </c:pt>
                      <c:pt idx="35">
                        <c:v>999.32658604799997</c:v>
                      </c:pt>
                      <c:pt idx="36">
                        <c:v>999.30657970000004</c:v>
                      </c:pt>
                      <c:pt idx="37">
                        <c:v>999.23748876299999</c:v>
                      </c:pt>
                      <c:pt idx="38">
                        <c:v>999.18451070399999</c:v>
                      </c:pt>
                      <c:pt idx="39">
                        <c:v>999.18275605999997</c:v>
                      </c:pt>
                      <c:pt idx="40">
                        <c:v>999.13830517099996</c:v>
                      </c:pt>
                      <c:pt idx="41">
                        <c:v>999.07797663199995</c:v>
                      </c:pt>
                      <c:pt idx="42">
                        <c:v>998.949485192</c:v>
                      </c:pt>
                      <c:pt idx="43">
                        <c:v>998.90012907699997</c:v>
                      </c:pt>
                      <c:pt idx="44">
                        <c:v>998.75618152899995</c:v>
                      </c:pt>
                      <c:pt idx="45">
                        <c:v>998.78434150199996</c:v>
                      </c:pt>
                      <c:pt idx="46">
                        <c:v>998.73649353099995</c:v>
                      </c:pt>
                      <c:pt idx="47">
                        <c:v>998.65142871</c:v>
                      </c:pt>
                      <c:pt idx="48">
                        <c:v>998.65008640099995</c:v>
                      </c:pt>
                      <c:pt idx="49">
                        <c:v>998.69702768000002</c:v>
                      </c:pt>
                      <c:pt idx="50">
                        <c:v>998.649900054</c:v>
                      </c:pt>
                      <c:pt idx="51">
                        <c:v>998.20609631100001</c:v>
                      </c:pt>
                      <c:pt idx="52">
                        <c:v>998.032516762</c:v>
                      </c:pt>
                      <c:pt idx="53">
                        <c:v>998.03826447300003</c:v>
                      </c:pt>
                      <c:pt idx="54">
                        <c:v>998.14661898600002</c:v>
                      </c:pt>
                      <c:pt idx="55">
                        <c:v>998.23815292500001</c:v>
                      </c:pt>
                      <c:pt idx="56">
                        <c:v>998.27178863300003</c:v>
                      </c:pt>
                      <c:pt idx="57">
                        <c:v>998.32153305500003</c:v>
                      </c:pt>
                      <c:pt idx="58">
                        <c:v>998.28129101499997</c:v>
                      </c:pt>
                      <c:pt idx="59">
                        <c:v>998.38065291600003</c:v>
                      </c:pt>
                      <c:pt idx="60">
                        <c:v>998.14427057299997</c:v>
                      </c:pt>
                      <c:pt idx="61">
                        <c:v>998.24600854000005</c:v>
                      </c:pt>
                      <c:pt idx="62">
                        <c:v>998.22936881199996</c:v>
                      </c:pt>
                      <c:pt idx="63">
                        <c:v>998.16701026999999</c:v>
                      </c:pt>
                      <c:pt idx="64">
                        <c:v>998.11372626800005</c:v>
                      </c:pt>
                      <c:pt idx="65">
                        <c:v>998.09899280699995</c:v>
                      </c:pt>
                      <c:pt idx="66">
                        <c:v>998.05115123600001</c:v>
                      </c:pt>
                      <c:pt idx="67">
                        <c:v>997.97362700799999</c:v>
                      </c:pt>
                      <c:pt idx="68">
                        <c:v>997.98224775999995</c:v>
                      </c:pt>
                      <c:pt idx="69">
                        <c:v>997.91647778100003</c:v>
                      </c:pt>
                      <c:pt idx="70">
                        <c:v>997.84783836999998</c:v>
                      </c:pt>
                      <c:pt idx="71">
                        <c:v>997.69888114699995</c:v>
                      </c:pt>
                      <c:pt idx="72">
                        <c:v>997.60250407299998</c:v>
                      </c:pt>
                      <c:pt idx="73">
                        <c:v>997.58863840200002</c:v>
                      </c:pt>
                      <c:pt idx="74">
                        <c:v>997.57360646500001</c:v>
                      </c:pt>
                      <c:pt idx="75">
                        <c:v>997.48679486499998</c:v>
                      </c:pt>
                      <c:pt idx="76">
                        <c:v>997.51899548699998</c:v>
                      </c:pt>
                      <c:pt idx="77">
                        <c:v>997.54912795799999</c:v>
                      </c:pt>
                      <c:pt idx="78">
                        <c:v>997.50421954000001</c:v>
                      </c:pt>
                      <c:pt idx="79">
                        <c:v>997.36936191300003</c:v>
                      </c:pt>
                      <c:pt idx="80">
                        <c:v>997.18338527499998</c:v>
                      </c:pt>
                      <c:pt idx="81">
                        <c:v>997.126988837</c:v>
                      </c:pt>
                      <c:pt idx="82">
                        <c:v>997.17283707199999</c:v>
                      </c:pt>
                      <c:pt idx="83">
                        <c:v>997.09784968400004</c:v>
                      </c:pt>
                      <c:pt idx="84">
                        <c:v>997.04330116200003</c:v>
                      </c:pt>
                      <c:pt idx="85">
                        <c:v>996.981363493</c:v>
                      </c:pt>
                      <c:pt idx="86">
                        <c:v>996.97083435399998</c:v>
                      </c:pt>
                      <c:pt idx="87">
                        <c:v>996.90440255500005</c:v>
                      </c:pt>
                      <c:pt idx="88">
                        <c:v>996.70801699100002</c:v>
                      </c:pt>
                      <c:pt idx="89">
                        <c:v>996.69237975299995</c:v>
                      </c:pt>
                      <c:pt idx="90">
                        <c:v>996.55928845799997</c:v>
                      </c:pt>
                      <c:pt idx="91">
                        <c:v>996.40722049099998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E1-40D8-9569-D2040AB93308}"/>
                  </c:ext>
                </c:extLst>
              </c15:ser>
            </c15:filteredScatterSeries>
          </c:ext>
        </c:extLst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0.45161099960544154"/>
              <c:y val="0.770623489944551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5786686794869603E-2"/>
          <c:y val="0.82892388451443566"/>
          <c:w val="0.91457018853035543"/>
          <c:h val="0.144586049260398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spatial_series_c!$F$3:$F$94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4-445F-9AFE-27A32532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spatial_series_c!$M$3:$M$94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E-4347-93C9-0B4C944B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spatial_series_c!$I$3:$I$1000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7-4567-9A22-5BE282F4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3"/>
          <c:tx>
            <c:strRef>
              <c:f>spatial_series_v10!$D$2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2700"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="1" baseline="0">
                        <a:solidFill>
                          <a:schemeClr val="accent5"/>
                        </a:solidFill>
                      </a:rPr>
                    </a:b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 b="1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spatial_series_v10!$B$3:$B$94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spatial_series_v10!$D$3:$D$94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A-4F84-9951-AF0304BDF2DE}"/>
            </c:ext>
          </c:extLst>
        </c:ser>
        <c:ser>
          <c:idx val="1"/>
          <c:order val="4"/>
          <c:tx>
            <c:v>WSE_base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4836612743668477"/>
                  <c:y val="-0.1606521701343623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-0.0229x + 999.89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0.9755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spatial_series_v10!$B$3:$B$94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spatial_series_v10!$G$3:$G$94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8A-4F84-9951-AF0304BDF2DE}"/>
            </c:ext>
          </c:extLst>
        </c:ser>
        <c:ser>
          <c:idx val="2"/>
          <c:order val="5"/>
          <c:tx>
            <c:v>WSE_bf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-0.0216x + 1000.7</a:t>
                    </a:r>
                    <a:br>
                      <a:rPr lang="en-US" b="1" baseline="0"/>
                    </a:br>
                    <a:r>
                      <a:rPr lang="en-US" b="1" baseline="0"/>
                      <a:t>R² = 0.9849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spatial_series_v10!$B$3:$B$94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spatial_series_v10!$K$3:$K$94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8A-4F84-9951-AF0304BD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spatial_series_v10!$B$2</c15:sqref>
                        </c15:formulaRef>
                      </c:ext>
                    </c:extLst>
                    <c:strCache>
                      <c:ptCount val="1"/>
                      <c:pt idx="0">
                        <c:v>Station (m)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spatial_series_v10!$B$3:$B$94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spatial_series_v10!$D$3:$D$94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999.6796875</c:v>
                      </c:pt>
                      <c:pt idx="1">
                        <c:v>999.47308349599996</c:v>
                      </c:pt>
                      <c:pt idx="2">
                        <c:v>999.51696777300003</c:v>
                      </c:pt>
                      <c:pt idx="3">
                        <c:v>999.40985107400002</c:v>
                      </c:pt>
                      <c:pt idx="4">
                        <c:v>999.59631347699997</c:v>
                      </c:pt>
                      <c:pt idx="5">
                        <c:v>999.38470458999996</c:v>
                      </c:pt>
                      <c:pt idx="6">
                        <c:v>999.32366943399995</c:v>
                      </c:pt>
                      <c:pt idx="7">
                        <c:v>999.31988525400004</c:v>
                      </c:pt>
                      <c:pt idx="8">
                        <c:v>999.30316162099996</c:v>
                      </c:pt>
                      <c:pt idx="9">
                        <c:v>999.23358154300001</c:v>
                      </c:pt>
                      <c:pt idx="10">
                        <c:v>999.25720214800003</c:v>
                      </c:pt>
                      <c:pt idx="11">
                        <c:v>999.26373291000004</c:v>
                      </c:pt>
                      <c:pt idx="12">
                        <c:v>999.20996093799999</c:v>
                      </c:pt>
                      <c:pt idx="13">
                        <c:v>999.104003906</c:v>
                      </c:pt>
                      <c:pt idx="14">
                        <c:v>999.05548095699999</c:v>
                      </c:pt>
                      <c:pt idx="15">
                        <c:v>998.995605469</c:v>
                      </c:pt>
                      <c:pt idx="16">
                        <c:v>998.87902831999997</c:v>
                      </c:pt>
                      <c:pt idx="17">
                        <c:v>998.85784912099996</c:v>
                      </c:pt>
                      <c:pt idx="18">
                        <c:v>998.88842773399995</c:v>
                      </c:pt>
                      <c:pt idx="19">
                        <c:v>998.74987793000003</c:v>
                      </c:pt>
                      <c:pt idx="20">
                        <c:v>998.49139404300001</c:v>
                      </c:pt>
                      <c:pt idx="21">
                        <c:v>998.32586669900002</c:v>
                      </c:pt>
                      <c:pt idx="22">
                        <c:v>998.27697753899997</c:v>
                      </c:pt>
                      <c:pt idx="23">
                        <c:v>998.66717529300001</c:v>
                      </c:pt>
                      <c:pt idx="24">
                        <c:v>998.31860351600005</c:v>
                      </c:pt>
                      <c:pt idx="25">
                        <c:v>998.50128173799999</c:v>
                      </c:pt>
                      <c:pt idx="26">
                        <c:v>998.51385498000002</c:v>
                      </c:pt>
                      <c:pt idx="27">
                        <c:v>998.65692138700001</c:v>
                      </c:pt>
                      <c:pt idx="28">
                        <c:v>998.61602783199999</c:v>
                      </c:pt>
                      <c:pt idx="29">
                        <c:v>998.60968017599998</c:v>
                      </c:pt>
                      <c:pt idx="30">
                        <c:v>998.46008300799997</c:v>
                      </c:pt>
                      <c:pt idx="31">
                        <c:v>998.52722168000003</c:v>
                      </c:pt>
                      <c:pt idx="32">
                        <c:v>998.49676513700001</c:v>
                      </c:pt>
                      <c:pt idx="33">
                        <c:v>998.37982177699996</c:v>
                      </c:pt>
                      <c:pt idx="34">
                        <c:v>998.35296630899995</c:v>
                      </c:pt>
                      <c:pt idx="35">
                        <c:v>998.24566650400004</c:v>
                      </c:pt>
                      <c:pt idx="36">
                        <c:v>998.26776123000002</c:v>
                      </c:pt>
                      <c:pt idx="37">
                        <c:v>998.39251708999996</c:v>
                      </c:pt>
                      <c:pt idx="38">
                        <c:v>998.36468505899995</c:v>
                      </c:pt>
                      <c:pt idx="39">
                        <c:v>998.30859375</c:v>
                      </c:pt>
                      <c:pt idx="40">
                        <c:v>998.27655029300001</c:v>
                      </c:pt>
                      <c:pt idx="41">
                        <c:v>998.27478027300003</c:v>
                      </c:pt>
                      <c:pt idx="42">
                        <c:v>998.11816406299999</c:v>
                      </c:pt>
                      <c:pt idx="43">
                        <c:v>998.12835693399995</c:v>
                      </c:pt>
                      <c:pt idx="44">
                        <c:v>997.93566894499997</c:v>
                      </c:pt>
                      <c:pt idx="45">
                        <c:v>997.77313232400002</c:v>
                      </c:pt>
                      <c:pt idx="46">
                        <c:v>997.77453613299997</c:v>
                      </c:pt>
                      <c:pt idx="47">
                        <c:v>997.71441650400004</c:v>
                      </c:pt>
                      <c:pt idx="48">
                        <c:v>997.65747070299994</c:v>
                      </c:pt>
                      <c:pt idx="49">
                        <c:v>997.44671630899995</c:v>
                      </c:pt>
                      <c:pt idx="50">
                        <c:v>997.09106445299994</c:v>
                      </c:pt>
                      <c:pt idx="51">
                        <c:v>996.69470214800003</c:v>
                      </c:pt>
                      <c:pt idx="52">
                        <c:v>996.87084960899995</c:v>
                      </c:pt>
                      <c:pt idx="53">
                        <c:v>996.51507568399995</c:v>
                      </c:pt>
                      <c:pt idx="54">
                        <c:v>996.45324706999997</c:v>
                      </c:pt>
                      <c:pt idx="55">
                        <c:v>996.61364746100003</c:v>
                      </c:pt>
                      <c:pt idx="56">
                        <c:v>996.47576904300001</c:v>
                      </c:pt>
                      <c:pt idx="57">
                        <c:v>996.44604492200006</c:v>
                      </c:pt>
                      <c:pt idx="58">
                        <c:v>996.552246094</c:v>
                      </c:pt>
                      <c:pt idx="59">
                        <c:v>997.04748535199997</c:v>
                      </c:pt>
                      <c:pt idx="60">
                        <c:v>996.49261474599996</c:v>
                      </c:pt>
                      <c:pt idx="61">
                        <c:v>996.57025146499996</c:v>
                      </c:pt>
                      <c:pt idx="62">
                        <c:v>996.730957031</c:v>
                      </c:pt>
                      <c:pt idx="63">
                        <c:v>996.84869384800004</c:v>
                      </c:pt>
                      <c:pt idx="64">
                        <c:v>996.854980469</c:v>
                      </c:pt>
                      <c:pt idx="65">
                        <c:v>996.918457031</c:v>
                      </c:pt>
                      <c:pt idx="66">
                        <c:v>996.91546630899995</c:v>
                      </c:pt>
                      <c:pt idx="67">
                        <c:v>996.89660644499997</c:v>
                      </c:pt>
                      <c:pt idx="68">
                        <c:v>996.88189697300004</c:v>
                      </c:pt>
                      <c:pt idx="69">
                        <c:v>996.85784912099996</c:v>
                      </c:pt>
                      <c:pt idx="70">
                        <c:v>996.87597656299999</c:v>
                      </c:pt>
                      <c:pt idx="71">
                        <c:v>996.77276611299999</c:v>
                      </c:pt>
                      <c:pt idx="72">
                        <c:v>996.707519531</c:v>
                      </c:pt>
                      <c:pt idx="73">
                        <c:v>996.49932861299999</c:v>
                      </c:pt>
                      <c:pt idx="74">
                        <c:v>996.42297363299997</c:v>
                      </c:pt>
                      <c:pt idx="75">
                        <c:v>996.38006591800001</c:v>
                      </c:pt>
                      <c:pt idx="76">
                        <c:v>996.32818603500004</c:v>
                      </c:pt>
                      <c:pt idx="77">
                        <c:v>996.20239257799994</c:v>
                      </c:pt>
                      <c:pt idx="78">
                        <c:v>996.20709228500004</c:v>
                      </c:pt>
                      <c:pt idx="79">
                        <c:v>996.16375732400002</c:v>
                      </c:pt>
                      <c:pt idx="80">
                        <c:v>996.11517333999996</c:v>
                      </c:pt>
                      <c:pt idx="81">
                        <c:v>996.09527587900004</c:v>
                      </c:pt>
                      <c:pt idx="82">
                        <c:v>996.05194091800001</c:v>
                      </c:pt>
                      <c:pt idx="83">
                        <c:v>995.94567871100003</c:v>
                      </c:pt>
                      <c:pt idx="84">
                        <c:v>995.94793701200001</c:v>
                      </c:pt>
                      <c:pt idx="85">
                        <c:v>995.90991210899995</c:v>
                      </c:pt>
                      <c:pt idx="86">
                        <c:v>995.69567871100003</c:v>
                      </c:pt>
                      <c:pt idx="87">
                        <c:v>995.57287597699997</c:v>
                      </c:pt>
                      <c:pt idx="88">
                        <c:v>995.48333740199996</c:v>
                      </c:pt>
                      <c:pt idx="89">
                        <c:v>995.48608398399995</c:v>
                      </c:pt>
                      <c:pt idx="90">
                        <c:v>995.54071044900002</c:v>
                      </c:pt>
                      <c:pt idx="91">
                        <c:v>995.44708251999998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78A-4F84-9951-AF0304BDF2DE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WSE_base (m)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spatial_series_v10!$B$3:$B$94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spatial_series_v10!$G$3:$G$94</c15:sqref>
                        </c15:formulaRef>
                      </c:ext>
                    </c:extLst>
                    <c:numCache>
                      <c:formatCode>0.0000</c:formatCode>
                      <c:ptCount val="92"/>
                      <c:pt idx="0">
                        <c:v>999.84901853099996</c:v>
                      </c:pt>
                      <c:pt idx="1">
                        <c:v>999.70655216099999</c:v>
                      </c:pt>
                      <c:pt idx="2">
                        <c:v>999.74011581000002</c:v>
                      </c:pt>
                      <c:pt idx="3">
                        <c:v>999.62598439500005</c:v>
                      </c:pt>
                      <c:pt idx="4">
                        <c:v>999.661891631</c:v>
                      </c:pt>
                      <c:pt idx="5">
                        <c:v>999.50723971100001</c:v>
                      </c:pt>
                      <c:pt idx="6">
                        <c:v>999.45852196600003</c:v>
                      </c:pt>
                      <c:pt idx="7">
                        <c:v>999.46886736700003</c:v>
                      </c:pt>
                      <c:pt idx="8">
                        <c:v>999.50891920699996</c:v>
                      </c:pt>
                      <c:pt idx="9">
                        <c:v>999.437511255</c:v>
                      </c:pt>
                      <c:pt idx="10">
                        <c:v>999.39089948499998</c:v>
                      </c:pt>
                      <c:pt idx="11">
                        <c:v>999.38799468100001</c:v>
                      </c:pt>
                      <c:pt idx="12">
                        <c:v>999.345348844</c:v>
                      </c:pt>
                      <c:pt idx="13">
                        <c:v>999.25295507400006</c:v>
                      </c:pt>
                      <c:pt idx="14">
                        <c:v>999.17506207999998</c:v>
                      </c:pt>
                      <c:pt idx="15">
                        <c:v>999.07489294100003</c:v>
                      </c:pt>
                      <c:pt idx="16">
                        <c:v>999.07348169900001</c:v>
                      </c:pt>
                      <c:pt idx="17">
                        <c:v>999.00029653599995</c:v>
                      </c:pt>
                      <c:pt idx="18">
                        <c:v>998.97553768600005</c:v>
                      </c:pt>
                      <c:pt idx="19">
                        <c:v>998.80885842500004</c:v>
                      </c:pt>
                      <c:pt idx="20">
                        <c:v>998.79163769700006</c:v>
                      </c:pt>
                      <c:pt idx="21">
                        <c:v>998.79170431499995</c:v>
                      </c:pt>
                      <c:pt idx="22">
                        <c:v>998.73502935800002</c:v>
                      </c:pt>
                      <c:pt idx="23">
                        <c:v>998.96281560900002</c:v>
                      </c:pt>
                      <c:pt idx="24">
                        <c:v>998.71739845000002</c:v>
                      </c:pt>
                      <c:pt idx="25">
                        <c:v>998.80027655000004</c:v>
                      </c:pt>
                      <c:pt idx="26">
                        <c:v>998.76681613799997</c:v>
                      </c:pt>
                      <c:pt idx="27">
                        <c:v>998.811982769</c:v>
                      </c:pt>
                      <c:pt idx="28">
                        <c:v>998.78522649900003</c:v>
                      </c:pt>
                      <c:pt idx="29">
                        <c:v>998.73215684800005</c:v>
                      </c:pt>
                      <c:pt idx="30">
                        <c:v>998.68861578300005</c:v>
                      </c:pt>
                      <c:pt idx="31">
                        <c:v>998.68143431700003</c:v>
                      </c:pt>
                      <c:pt idx="32">
                        <c:v>998.62977175000003</c:v>
                      </c:pt>
                      <c:pt idx="33">
                        <c:v>998.55600872399998</c:v>
                      </c:pt>
                      <c:pt idx="34">
                        <c:v>998.49284580200003</c:v>
                      </c:pt>
                      <c:pt idx="35">
                        <c:v>998.50206760699996</c:v>
                      </c:pt>
                      <c:pt idx="36">
                        <c:v>998.48495201799994</c:v>
                      </c:pt>
                      <c:pt idx="37">
                        <c:v>998.49378360499998</c:v>
                      </c:pt>
                      <c:pt idx="38">
                        <c:v>998.44360322199998</c:v>
                      </c:pt>
                      <c:pt idx="39">
                        <c:v>998.42176692299995</c:v>
                      </c:pt>
                      <c:pt idx="40">
                        <c:v>998.36809554800004</c:v>
                      </c:pt>
                      <c:pt idx="41">
                        <c:v>998.31855800699998</c:v>
                      </c:pt>
                      <c:pt idx="42">
                        <c:v>998.20020198199995</c:v>
                      </c:pt>
                      <c:pt idx="43">
                        <c:v>998.17784604500002</c:v>
                      </c:pt>
                      <c:pt idx="44">
                        <c:v>998.00156731699997</c:v>
                      </c:pt>
                      <c:pt idx="45">
                        <c:v>997.90277660699996</c:v>
                      </c:pt>
                      <c:pt idx="46">
                        <c:v>997.85193018300004</c:v>
                      </c:pt>
                      <c:pt idx="47">
                        <c:v>997.76539519200003</c:v>
                      </c:pt>
                      <c:pt idx="48">
                        <c:v>997.68376785800001</c:v>
                      </c:pt>
                      <c:pt idx="49">
                        <c:v>997.47370346399998</c:v>
                      </c:pt>
                      <c:pt idx="50">
                        <c:v>997.20739055900003</c:v>
                      </c:pt>
                      <c:pt idx="51">
                        <c:v>996.88826785000003</c:v>
                      </c:pt>
                      <c:pt idx="52">
                        <c:v>997.09526121399995</c:v>
                      </c:pt>
                      <c:pt idx="53">
                        <c:v>997.01873478899995</c:v>
                      </c:pt>
                      <c:pt idx="54">
                        <c:v>997.00522618699995</c:v>
                      </c:pt>
                      <c:pt idx="55">
                        <c:v>997.07177251799999</c:v>
                      </c:pt>
                      <c:pt idx="56">
                        <c:v>997.07299007500001</c:v>
                      </c:pt>
                      <c:pt idx="57">
                        <c:v>997.08109516800005</c:v>
                      </c:pt>
                      <c:pt idx="58">
                        <c:v>997.04836530900002</c:v>
                      </c:pt>
                      <c:pt idx="59">
                        <c:v>997.23704107599997</c:v>
                      </c:pt>
                      <c:pt idx="60">
                        <c:v>996.97599705200003</c:v>
                      </c:pt>
                      <c:pt idx="61">
                        <c:v>997.05408714400005</c:v>
                      </c:pt>
                      <c:pt idx="62">
                        <c:v>997.07245436200003</c:v>
                      </c:pt>
                      <c:pt idx="63">
                        <c:v>997.07928538099998</c:v>
                      </c:pt>
                      <c:pt idx="64">
                        <c:v>997.06460681199997</c:v>
                      </c:pt>
                      <c:pt idx="65">
                        <c:v>997.08281013099997</c:v>
                      </c:pt>
                      <c:pt idx="66">
                        <c:v>997.07011327500004</c:v>
                      </c:pt>
                      <c:pt idx="67">
                        <c:v>997.03609181700006</c:v>
                      </c:pt>
                      <c:pt idx="68">
                        <c:v>997.04323853599999</c:v>
                      </c:pt>
                      <c:pt idx="69">
                        <c:v>996.99697784700004</c:v>
                      </c:pt>
                      <c:pt idx="70">
                        <c:v>996.99680069299995</c:v>
                      </c:pt>
                      <c:pt idx="71">
                        <c:v>996.87565624800004</c:v>
                      </c:pt>
                      <c:pt idx="72">
                        <c:v>996.76803570200002</c:v>
                      </c:pt>
                      <c:pt idx="73">
                        <c:v>996.62614132399995</c:v>
                      </c:pt>
                      <c:pt idx="74">
                        <c:v>996.551508614</c:v>
                      </c:pt>
                      <c:pt idx="75">
                        <c:v>996.47187463199998</c:v>
                      </c:pt>
                      <c:pt idx="76">
                        <c:v>996.43806752499995</c:v>
                      </c:pt>
                      <c:pt idx="77">
                        <c:v>996.37424938000004</c:v>
                      </c:pt>
                      <c:pt idx="78">
                        <c:v>996.35026734300004</c:v>
                      </c:pt>
                      <c:pt idx="79">
                        <c:v>996.29943547000005</c:v>
                      </c:pt>
                      <c:pt idx="80">
                        <c:v>996.21756811900002</c:v>
                      </c:pt>
                      <c:pt idx="81">
                        <c:v>996.16175925000005</c:v>
                      </c:pt>
                      <c:pt idx="82">
                        <c:v>996.160549844</c:v>
                      </c:pt>
                      <c:pt idx="83">
                        <c:v>996.06221786100002</c:v>
                      </c:pt>
                      <c:pt idx="84">
                        <c:v>996.02122130500004</c:v>
                      </c:pt>
                      <c:pt idx="85">
                        <c:v>995.95246412699998</c:v>
                      </c:pt>
                      <c:pt idx="86">
                        <c:v>995.77907986499997</c:v>
                      </c:pt>
                      <c:pt idx="87">
                        <c:v>995.72127093999995</c:v>
                      </c:pt>
                      <c:pt idx="88">
                        <c:v>995.63115517000006</c:v>
                      </c:pt>
                      <c:pt idx="89">
                        <c:v>995.63139977499998</c:v>
                      </c:pt>
                      <c:pt idx="90">
                        <c:v>995.60644724899998</c:v>
                      </c:pt>
                      <c:pt idx="91">
                        <c:v>995.49275027099998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8A-4F84-9951-AF0304BDF2DE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WSE_bf (m)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spatial_series_v10!$B$3:$B$94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spatial_series_v10!$K$3:$K$94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1000.86751371</c:v>
                      </c:pt>
                      <c:pt idx="1">
                        <c:v>1000.70083973</c:v>
                      </c:pt>
                      <c:pt idx="2">
                        <c:v>1000.69981751</c:v>
                      </c:pt>
                      <c:pt idx="3">
                        <c:v>1000.51432883</c:v>
                      </c:pt>
                      <c:pt idx="4">
                        <c:v>1000.44880495</c:v>
                      </c:pt>
                      <c:pt idx="5">
                        <c:v>1000.28626774</c:v>
                      </c:pt>
                      <c:pt idx="6">
                        <c:v>1000.26300364</c:v>
                      </c:pt>
                      <c:pt idx="7">
                        <c:v>1000.29405102</c:v>
                      </c:pt>
                      <c:pt idx="8">
                        <c:v>1000.34743826</c:v>
                      </c:pt>
                      <c:pt idx="9">
                        <c:v>1000.25199882</c:v>
                      </c:pt>
                      <c:pt idx="10">
                        <c:v>1000.19841761</c:v>
                      </c:pt>
                      <c:pt idx="11">
                        <c:v>1000.20045827</c:v>
                      </c:pt>
                      <c:pt idx="12">
                        <c:v>1000.13587333</c:v>
                      </c:pt>
                      <c:pt idx="13">
                        <c:v>1000.01634709</c:v>
                      </c:pt>
                      <c:pt idx="14">
                        <c:v>999.99489608600004</c:v>
                      </c:pt>
                      <c:pt idx="15">
                        <c:v>999.98372290299994</c:v>
                      </c:pt>
                      <c:pt idx="16">
                        <c:v>1000.00174654</c:v>
                      </c:pt>
                      <c:pt idx="17">
                        <c:v>999.90057140299996</c:v>
                      </c:pt>
                      <c:pt idx="18">
                        <c:v>999.84218712100005</c:v>
                      </c:pt>
                      <c:pt idx="19">
                        <c:v>999.74709257899997</c:v>
                      </c:pt>
                      <c:pt idx="20">
                        <c:v>999.85673581599997</c:v>
                      </c:pt>
                      <c:pt idx="21">
                        <c:v>999.87612036600001</c:v>
                      </c:pt>
                      <c:pt idx="22">
                        <c:v>999.798826706</c:v>
                      </c:pt>
                      <c:pt idx="23">
                        <c:v>999.95718728899999</c:v>
                      </c:pt>
                      <c:pt idx="24">
                        <c:v>999.70880731099999</c:v>
                      </c:pt>
                      <c:pt idx="25">
                        <c:v>999.770760451</c:v>
                      </c:pt>
                      <c:pt idx="26">
                        <c:v>999.731625775</c:v>
                      </c:pt>
                      <c:pt idx="27">
                        <c:v>999.74476553600005</c:v>
                      </c:pt>
                      <c:pt idx="28">
                        <c:v>999.67834005099996</c:v>
                      </c:pt>
                      <c:pt idx="29">
                        <c:v>999.60189501800005</c:v>
                      </c:pt>
                      <c:pt idx="30">
                        <c:v>999.53630232199998</c:v>
                      </c:pt>
                      <c:pt idx="31">
                        <c:v>999.47453211899995</c:v>
                      </c:pt>
                      <c:pt idx="32">
                        <c:v>999.40403778100006</c:v>
                      </c:pt>
                      <c:pt idx="33">
                        <c:v>999.341829039</c:v>
                      </c:pt>
                      <c:pt idx="34">
                        <c:v>999.23805209199998</c:v>
                      </c:pt>
                      <c:pt idx="35">
                        <c:v>999.32658604799997</c:v>
                      </c:pt>
                      <c:pt idx="36">
                        <c:v>999.30657970000004</c:v>
                      </c:pt>
                      <c:pt idx="37">
                        <c:v>999.23748876299999</c:v>
                      </c:pt>
                      <c:pt idx="38">
                        <c:v>999.18451070399999</c:v>
                      </c:pt>
                      <c:pt idx="39">
                        <c:v>999.18275605999997</c:v>
                      </c:pt>
                      <c:pt idx="40">
                        <c:v>999.13830517099996</c:v>
                      </c:pt>
                      <c:pt idx="41">
                        <c:v>999.07797663199995</c:v>
                      </c:pt>
                      <c:pt idx="42">
                        <c:v>998.949485192</c:v>
                      </c:pt>
                      <c:pt idx="43">
                        <c:v>998.90012907699997</c:v>
                      </c:pt>
                      <c:pt idx="44">
                        <c:v>998.75618152899995</c:v>
                      </c:pt>
                      <c:pt idx="45">
                        <c:v>998.78434150199996</c:v>
                      </c:pt>
                      <c:pt idx="46">
                        <c:v>998.73649353099995</c:v>
                      </c:pt>
                      <c:pt idx="47">
                        <c:v>998.65142871</c:v>
                      </c:pt>
                      <c:pt idx="48">
                        <c:v>998.65008640099995</c:v>
                      </c:pt>
                      <c:pt idx="49">
                        <c:v>998.69702768000002</c:v>
                      </c:pt>
                      <c:pt idx="50">
                        <c:v>998.649900054</c:v>
                      </c:pt>
                      <c:pt idx="51">
                        <c:v>998.20609631100001</c:v>
                      </c:pt>
                      <c:pt idx="52">
                        <c:v>998.032516762</c:v>
                      </c:pt>
                      <c:pt idx="53">
                        <c:v>998.03826447300003</c:v>
                      </c:pt>
                      <c:pt idx="54">
                        <c:v>998.14661898600002</c:v>
                      </c:pt>
                      <c:pt idx="55">
                        <c:v>998.23815292500001</c:v>
                      </c:pt>
                      <c:pt idx="56">
                        <c:v>998.27178863300003</c:v>
                      </c:pt>
                      <c:pt idx="57">
                        <c:v>998.32153305500003</c:v>
                      </c:pt>
                      <c:pt idx="58">
                        <c:v>998.28129101499997</c:v>
                      </c:pt>
                      <c:pt idx="59">
                        <c:v>998.38065291600003</c:v>
                      </c:pt>
                      <c:pt idx="60">
                        <c:v>998.14427057299997</c:v>
                      </c:pt>
                      <c:pt idx="61">
                        <c:v>998.24600854000005</c:v>
                      </c:pt>
                      <c:pt idx="62">
                        <c:v>998.22936881199996</c:v>
                      </c:pt>
                      <c:pt idx="63">
                        <c:v>998.16701026999999</c:v>
                      </c:pt>
                      <c:pt idx="64">
                        <c:v>998.11372626800005</c:v>
                      </c:pt>
                      <c:pt idx="65">
                        <c:v>998.09899280699995</c:v>
                      </c:pt>
                      <c:pt idx="66">
                        <c:v>998.05115123600001</c:v>
                      </c:pt>
                      <c:pt idx="67">
                        <c:v>997.97362700799999</c:v>
                      </c:pt>
                      <c:pt idx="68">
                        <c:v>997.98224775999995</c:v>
                      </c:pt>
                      <c:pt idx="69">
                        <c:v>997.91647778100003</c:v>
                      </c:pt>
                      <c:pt idx="70">
                        <c:v>997.84783836999998</c:v>
                      </c:pt>
                      <c:pt idx="71">
                        <c:v>997.69888114699995</c:v>
                      </c:pt>
                      <c:pt idx="72">
                        <c:v>997.60250407299998</c:v>
                      </c:pt>
                      <c:pt idx="73">
                        <c:v>997.58863840200002</c:v>
                      </c:pt>
                      <c:pt idx="74">
                        <c:v>997.57360646500001</c:v>
                      </c:pt>
                      <c:pt idx="75">
                        <c:v>997.48679486499998</c:v>
                      </c:pt>
                      <c:pt idx="76">
                        <c:v>997.51899548699998</c:v>
                      </c:pt>
                      <c:pt idx="77">
                        <c:v>997.54912795799999</c:v>
                      </c:pt>
                      <c:pt idx="78">
                        <c:v>997.50421954000001</c:v>
                      </c:pt>
                      <c:pt idx="79">
                        <c:v>997.36936191300003</c:v>
                      </c:pt>
                      <c:pt idx="80">
                        <c:v>997.18338527499998</c:v>
                      </c:pt>
                      <c:pt idx="81">
                        <c:v>997.126988837</c:v>
                      </c:pt>
                      <c:pt idx="82">
                        <c:v>997.17283707199999</c:v>
                      </c:pt>
                      <c:pt idx="83">
                        <c:v>997.09784968400004</c:v>
                      </c:pt>
                      <c:pt idx="84">
                        <c:v>997.04330116200003</c:v>
                      </c:pt>
                      <c:pt idx="85">
                        <c:v>996.981363493</c:v>
                      </c:pt>
                      <c:pt idx="86">
                        <c:v>996.97083435399998</c:v>
                      </c:pt>
                      <c:pt idx="87">
                        <c:v>996.90440255500005</c:v>
                      </c:pt>
                      <c:pt idx="88">
                        <c:v>996.70801699100002</c:v>
                      </c:pt>
                      <c:pt idx="89">
                        <c:v>996.69237975299995</c:v>
                      </c:pt>
                      <c:pt idx="90">
                        <c:v>996.55928845799997</c:v>
                      </c:pt>
                      <c:pt idx="91">
                        <c:v>996.40722049099998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8A-4F84-9951-AF0304BDF2DE}"/>
                  </c:ext>
                </c:extLst>
              </c15:ser>
            </c15:filteredScatterSeries>
          </c:ext>
        </c:extLst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0.45161099960544154"/>
              <c:y val="0.770623489944551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5786686794869603E-2"/>
          <c:y val="0.82892388451443566"/>
          <c:w val="0.91457018853035543"/>
          <c:h val="0.144586049260398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spatial_series_v10!$F$2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spatial_series_v10!$B$3:$B$94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spatial_series_v10!$F$3:$F$94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B-440C-B5D9-2A4CCBB0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spatial_series_v10!$B$3:$B$494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spatial_series_v10!$M$3:$M$94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6-4B78-B041-33DBE29A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spatial_series_v10!$B$3:$B$1000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spatial_series_v10!$I$3:$I$1000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1-4A04-9E76-4427EA23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3"/>
          <c:tx>
            <c:strRef>
              <c:f>spatial_series!$D$2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2700"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="1" baseline="0">
                        <a:solidFill>
                          <a:schemeClr val="accent5"/>
                        </a:solidFill>
                      </a:rPr>
                    </a:br>
                    <a:r>
                      <a:rPr lang="en-US" b="1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 b="1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B6-40D5-A8CE-DF5D58EFA465}"/>
            </c:ext>
          </c:extLst>
        </c:ser>
        <c:ser>
          <c:idx val="1"/>
          <c:order val="4"/>
          <c:tx>
            <c:v>WSE_base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4836612743668477"/>
                  <c:y val="-0.1606521701343623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-0.0229x + 999.89</a:t>
                    </a:r>
                    <a:br>
                      <a:rPr lang="en-US" b="1" baseline="0">
                        <a:solidFill>
                          <a:schemeClr val="accent2"/>
                        </a:solidFill>
                      </a:rPr>
                    </a:b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R² = 0.9755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B6-40D5-A8CE-DF5D58EFA465}"/>
            </c:ext>
          </c:extLst>
        </c:ser>
        <c:ser>
          <c:idx val="2"/>
          <c:order val="5"/>
          <c:tx>
            <c:v>WSE_bf (m)</c:v>
          </c:tx>
          <c:spPr>
            <a:ln w="19050">
              <a:noFill/>
            </a:ln>
          </c:spPr>
          <c:trendline>
            <c:spPr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-0.0216x + 1000.7</a:t>
                    </a:r>
                    <a:br>
                      <a:rPr lang="en-US" b="1" baseline="0"/>
                    </a:br>
                    <a:r>
                      <a:rPr lang="en-US" b="1" baseline="0"/>
                      <a:t>R² = 0.9849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B6-40D5-A8CE-DF5D58EF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spatial_series!$B$2</c15:sqref>
                        </c15:formulaRef>
                      </c:ext>
                    </c:extLst>
                    <c:strCache>
                      <c:ptCount val="1"/>
                      <c:pt idx="0">
                        <c:v>Station (m)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spatial_series!$B$3:$B$94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spatial_series!$D$3:$D$94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999.6796875</c:v>
                      </c:pt>
                      <c:pt idx="1">
                        <c:v>999.47308349599996</c:v>
                      </c:pt>
                      <c:pt idx="2">
                        <c:v>999.51696777300003</c:v>
                      </c:pt>
                      <c:pt idx="3">
                        <c:v>999.40985107400002</c:v>
                      </c:pt>
                      <c:pt idx="4">
                        <c:v>999.59631347699997</c:v>
                      </c:pt>
                      <c:pt idx="5">
                        <c:v>999.38470458999996</c:v>
                      </c:pt>
                      <c:pt idx="6">
                        <c:v>999.32366943399995</c:v>
                      </c:pt>
                      <c:pt idx="7">
                        <c:v>999.31988525400004</c:v>
                      </c:pt>
                      <c:pt idx="8">
                        <c:v>999.30316162099996</c:v>
                      </c:pt>
                      <c:pt idx="9">
                        <c:v>999.23358154300001</c:v>
                      </c:pt>
                      <c:pt idx="10">
                        <c:v>999.25720214800003</c:v>
                      </c:pt>
                      <c:pt idx="11">
                        <c:v>999.26373291000004</c:v>
                      </c:pt>
                      <c:pt idx="12">
                        <c:v>999.20996093799999</c:v>
                      </c:pt>
                      <c:pt idx="13">
                        <c:v>999.104003906</c:v>
                      </c:pt>
                      <c:pt idx="14">
                        <c:v>999.05548095699999</c:v>
                      </c:pt>
                      <c:pt idx="15">
                        <c:v>998.995605469</c:v>
                      </c:pt>
                      <c:pt idx="16">
                        <c:v>998.87902831999997</c:v>
                      </c:pt>
                      <c:pt idx="17">
                        <c:v>998.85784912099996</c:v>
                      </c:pt>
                      <c:pt idx="18">
                        <c:v>998.88842773399995</c:v>
                      </c:pt>
                      <c:pt idx="19">
                        <c:v>998.74987793000003</c:v>
                      </c:pt>
                      <c:pt idx="20">
                        <c:v>998.49139404300001</c:v>
                      </c:pt>
                      <c:pt idx="21">
                        <c:v>998.32586669900002</c:v>
                      </c:pt>
                      <c:pt idx="22">
                        <c:v>998.27697753899997</c:v>
                      </c:pt>
                      <c:pt idx="23">
                        <c:v>998.66717529300001</c:v>
                      </c:pt>
                      <c:pt idx="24">
                        <c:v>998.31860351600005</c:v>
                      </c:pt>
                      <c:pt idx="25">
                        <c:v>998.50128173799999</c:v>
                      </c:pt>
                      <c:pt idx="26">
                        <c:v>998.51385498000002</c:v>
                      </c:pt>
                      <c:pt idx="27">
                        <c:v>998.65692138700001</c:v>
                      </c:pt>
                      <c:pt idx="28">
                        <c:v>998.61602783199999</c:v>
                      </c:pt>
                      <c:pt idx="29">
                        <c:v>998.60968017599998</c:v>
                      </c:pt>
                      <c:pt idx="30">
                        <c:v>998.46008300799997</c:v>
                      </c:pt>
                      <c:pt idx="31">
                        <c:v>998.52722168000003</c:v>
                      </c:pt>
                      <c:pt idx="32">
                        <c:v>998.49676513700001</c:v>
                      </c:pt>
                      <c:pt idx="33">
                        <c:v>998.37982177699996</c:v>
                      </c:pt>
                      <c:pt idx="34">
                        <c:v>998.35296630899995</c:v>
                      </c:pt>
                      <c:pt idx="35">
                        <c:v>998.24566650400004</c:v>
                      </c:pt>
                      <c:pt idx="36">
                        <c:v>998.26776123000002</c:v>
                      </c:pt>
                      <c:pt idx="37">
                        <c:v>998.39251708999996</c:v>
                      </c:pt>
                      <c:pt idx="38">
                        <c:v>998.36468505899995</c:v>
                      </c:pt>
                      <c:pt idx="39">
                        <c:v>998.30859375</c:v>
                      </c:pt>
                      <c:pt idx="40">
                        <c:v>998.27655029300001</c:v>
                      </c:pt>
                      <c:pt idx="41">
                        <c:v>998.27478027300003</c:v>
                      </c:pt>
                      <c:pt idx="42">
                        <c:v>998.11816406299999</c:v>
                      </c:pt>
                      <c:pt idx="43">
                        <c:v>998.12835693399995</c:v>
                      </c:pt>
                      <c:pt idx="44">
                        <c:v>997.93566894499997</c:v>
                      </c:pt>
                      <c:pt idx="45">
                        <c:v>997.77313232400002</c:v>
                      </c:pt>
                      <c:pt idx="46">
                        <c:v>997.77453613299997</c:v>
                      </c:pt>
                      <c:pt idx="47">
                        <c:v>997.71441650400004</c:v>
                      </c:pt>
                      <c:pt idx="48">
                        <c:v>997.65747070299994</c:v>
                      </c:pt>
                      <c:pt idx="49">
                        <c:v>997.44671630899995</c:v>
                      </c:pt>
                      <c:pt idx="50">
                        <c:v>997.09106445299994</c:v>
                      </c:pt>
                      <c:pt idx="51">
                        <c:v>996.69470214800003</c:v>
                      </c:pt>
                      <c:pt idx="52">
                        <c:v>996.87084960899995</c:v>
                      </c:pt>
                      <c:pt idx="53">
                        <c:v>996.51507568399995</c:v>
                      </c:pt>
                      <c:pt idx="54">
                        <c:v>996.45324706999997</c:v>
                      </c:pt>
                      <c:pt idx="55">
                        <c:v>996.61364746100003</c:v>
                      </c:pt>
                      <c:pt idx="56">
                        <c:v>996.47576904300001</c:v>
                      </c:pt>
                      <c:pt idx="57">
                        <c:v>996.44604492200006</c:v>
                      </c:pt>
                      <c:pt idx="58">
                        <c:v>996.552246094</c:v>
                      </c:pt>
                      <c:pt idx="59">
                        <c:v>997.04748535199997</c:v>
                      </c:pt>
                      <c:pt idx="60">
                        <c:v>996.49261474599996</c:v>
                      </c:pt>
                      <c:pt idx="61">
                        <c:v>996.57025146499996</c:v>
                      </c:pt>
                      <c:pt idx="62">
                        <c:v>996.730957031</c:v>
                      </c:pt>
                      <c:pt idx="63">
                        <c:v>996.84869384800004</c:v>
                      </c:pt>
                      <c:pt idx="64">
                        <c:v>996.854980469</c:v>
                      </c:pt>
                      <c:pt idx="65">
                        <c:v>996.918457031</c:v>
                      </c:pt>
                      <c:pt idx="66">
                        <c:v>996.91546630899995</c:v>
                      </c:pt>
                      <c:pt idx="67">
                        <c:v>996.89660644499997</c:v>
                      </c:pt>
                      <c:pt idx="68">
                        <c:v>996.88189697300004</c:v>
                      </c:pt>
                      <c:pt idx="69">
                        <c:v>996.85784912099996</c:v>
                      </c:pt>
                      <c:pt idx="70">
                        <c:v>996.87597656299999</c:v>
                      </c:pt>
                      <c:pt idx="71">
                        <c:v>996.77276611299999</c:v>
                      </c:pt>
                      <c:pt idx="72">
                        <c:v>996.707519531</c:v>
                      </c:pt>
                      <c:pt idx="73">
                        <c:v>996.49932861299999</c:v>
                      </c:pt>
                      <c:pt idx="74">
                        <c:v>996.42297363299997</c:v>
                      </c:pt>
                      <c:pt idx="75">
                        <c:v>996.38006591800001</c:v>
                      </c:pt>
                      <c:pt idx="76">
                        <c:v>996.32818603500004</c:v>
                      </c:pt>
                      <c:pt idx="77">
                        <c:v>996.20239257799994</c:v>
                      </c:pt>
                      <c:pt idx="78">
                        <c:v>996.20709228500004</c:v>
                      </c:pt>
                      <c:pt idx="79">
                        <c:v>996.16375732400002</c:v>
                      </c:pt>
                      <c:pt idx="80">
                        <c:v>996.11517333999996</c:v>
                      </c:pt>
                      <c:pt idx="81">
                        <c:v>996.09527587900004</c:v>
                      </c:pt>
                      <c:pt idx="82">
                        <c:v>996.05194091800001</c:v>
                      </c:pt>
                      <c:pt idx="83">
                        <c:v>995.94567871100003</c:v>
                      </c:pt>
                      <c:pt idx="84">
                        <c:v>995.94793701200001</c:v>
                      </c:pt>
                      <c:pt idx="85">
                        <c:v>995.90991210899995</c:v>
                      </c:pt>
                      <c:pt idx="86">
                        <c:v>995.69567871100003</c:v>
                      </c:pt>
                      <c:pt idx="87">
                        <c:v>995.57287597699997</c:v>
                      </c:pt>
                      <c:pt idx="88">
                        <c:v>995.48333740199996</c:v>
                      </c:pt>
                      <c:pt idx="89">
                        <c:v>995.48608398399995</c:v>
                      </c:pt>
                      <c:pt idx="90">
                        <c:v>995.54071044900002</c:v>
                      </c:pt>
                      <c:pt idx="91">
                        <c:v>995.44708251999998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FB6-40D5-A8CE-DF5D58EFA465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WSE_base (m)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spatial_series!$G$3:$G$94</c15:sqref>
                        </c15:formulaRef>
                      </c:ext>
                    </c:extLst>
                    <c:numCache>
                      <c:formatCode>0.0000</c:formatCode>
                      <c:ptCount val="92"/>
                      <c:pt idx="0">
                        <c:v>999.84901853099996</c:v>
                      </c:pt>
                      <c:pt idx="1">
                        <c:v>999.70655216099999</c:v>
                      </c:pt>
                      <c:pt idx="2">
                        <c:v>999.74011581000002</c:v>
                      </c:pt>
                      <c:pt idx="3">
                        <c:v>999.62598439500005</c:v>
                      </c:pt>
                      <c:pt idx="4">
                        <c:v>999.661891631</c:v>
                      </c:pt>
                      <c:pt idx="5">
                        <c:v>999.50723971100001</c:v>
                      </c:pt>
                      <c:pt idx="6">
                        <c:v>999.45852196600003</c:v>
                      </c:pt>
                      <c:pt idx="7">
                        <c:v>999.46886736700003</c:v>
                      </c:pt>
                      <c:pt idx="8">
                        <c:v>999.50891920699996</c:v>
                      </c:pt>
                      <c:pt idx="9">
                        <c:v>999.437511255</c:v>
                      </c:pt>
                      <c:pt idx="10">
                        <c:v>999.39089948499998</c:v>
                      </c:pt>
                      <c:pt idx="11">
                        <c:v>999.38799468100001</c:v>
                      </c:pt>
                      <c:pt idx="12">
                        <c:v>999.345348844</c:v>
                      </c:pt>
                      <c:pt idx="13">
                        <c:v>999.25295507400006</c:v>
                      </c:pt>
                      <c:pt idx="14">
                        <c:v>999.17506207999998</c:v>
                      </c:pt>
                      <c:pt idx="15">
                        <c:v>999.07489294100003</c:v>
                      </c:pt>
                      <c:pt idx="16">
                        <c:v>999.07348169900001</c:v>
                      </c:pt>
                      <c:pt idx="17">
                        <c:v>999.00029653599995</c:v>
                      </c:pt>
                      <c:pt idx="18">
                        <c:v>998.97553768600005</c:v>
                      </c:pt>
                      <c:pt idx="19">
                        <c:v>998.80885842500004</c:v>
                      </c:pt>
                      <c:pt idx="20">
                        <c:v>998.79163769700006</c:v>
                      </c:pt>
                      <c:pt idx="21">
                        <c:v>998.79170431499995</c:v>
                      </c:pt>
                      <c:pt idx="22">
                        <c:v>998.73502935800002</c:v>
                      </c:pt>
                      <c:pt idx="23">
                        <c:v>998.96281560900002</c:v>
                      </c:pt>
                      <c:pt idx="24">
                        <c:v>998.71739845000002</c:v>
                      </c:pt>
                      <c:pt idx="25">
                        <c:v>998.80027655000004</c:v>
                      </c:pt>
                      <c:pt idx="26">
                        <c:v>998.76681613799997</c:v>
                      </c:pt>
                      <c:pt idx="27">
                        <c:v>998.811982769</c:v>
                      </c:pt>
                      <c:pt idx="28">
                        <c:v>998.78522649900003</c:v>
                      </c:pt>
                      <c:pt idx="29">
                        <c:v>998.73215684800005</c:v>
                      </c:pt>
                      <c:pt idx="30">
                        <c:v>998.68861578300005</c:v>
                      </c:pt>
                      <c:pt idx="31">
                        <c:v>998.68143431700003</c:v>
                      </c:pt>
                      <c:pt idx="32">
                        <c:v>998.62977175000003</c:v>
                      </c:pt>
                      <c:pt idx="33">
                        <c:v>998.55600872399998</c:v>
                      </c:pt>
                      <c:pt idx="34">
                        <c:v>998.49284580200003</c:v>
                      </c:pt>
                      <c:pt idx="35">
                        <c:v>998.50206760699996</c:v>
                      </c:pt>
                      <c:pt idx="36">
                        <c:v>998.48495201799994</c:v>
                      </c:pt>
                      <c:pt idx="37">
                        <c:v>998.49378360499998</c:v>
                      </c:pt>
                      <c:pt idx="38">
                        <c:v>998.44360322199998</c:v>
                      </c:pt>
                      <c:pt idx="39">
                        <c:v>998.42176692299995</c:v>
                      </c:pt>
                      <c:pt idx="40">
                        <c:v>998.36809554800004</c:v>
                      </c:pt>
                      <c:pt idx="41">
                        <c:v>998.31855800699998</c:v>
                      </c:pt>
                      <c:pt idx="42">
                        <c:v>998.20020198199995</c:v>
                      </c:pt>
                      <c:pt idx="43">
                        <c:v>998.17784604500002</c:v>
                      </c:pt>
                      <c:pt idx="44">
                        <c:v>998.00156731699997</c:v>
                      </c:pt>
                      <c:pt idx="45">
                        <c:v>997.90277660699996</c:v>
                      </c:pt>
                      <c:pt idx="46">
                        <c:v>997.85193018300004</c:v>
                      </c:pt>
                      <c:pt idx="47">
                        <c:v>997.76539519200003</c:v>
                      </c:pt>
                      <c:pt idx="48">
                        <c:v>997.68376785800001</c:v>
                      </c:pt>
                      <c:pt idx="49">
                        <c:v>997.47370346399998</c:v>
                      </c:pt>
                      <c:pt idx="50">
                        <c:v>997.20739055900003</c:v>
                      </c:pt>
                      <c:pt idx="51">
                        <c:v>996.88826785000003</c:v>
                      </c:pt>
                      <c:pt idx="52">
                        <c:v>997.09526121399995</c:v>
                      </c:pt>
                      <c:pt idx="53">
                        <c:v>997.01873478899995</c:v>
                      </c:pt>
                      <c:pt idx="54">
                        <c:v>997.00522618699995</c:v>
                      </c:pt>
                      <c:pt idx="55">
                        <c:v>997.07177251799999</c:v>
                      </c:pt>
                      <c:pt idx="56">
                        <c:v>997.07299007500001</c:v>
                      </c:pt>
                      <c:pt idx="57">
                        <c:v>997.08109516800005</c:v>
                      </c:pt>
                      <c:pt idx="58">
                        <c:v>997.04836530900002</c:v>
                      </c:pt>
                      <c:pt idx="59">
                        <c:v>997.23704107599997</c:v>
                      </c:pt>
                      <c:pt idx="60">
                        <c:v>996.97599705200003</c:v>
                      </c:pt>
                      <c:pt idx="61">
                        <c:v>997.05408714400005</c:v>
                      </c:pt>
                      <c:pt idx="62">
                        <c:v>997.07245436200003</c:v>
                      </c:pt>
                      <c:pt idx="63">
                        <c:v>997.07928538099998</c:v>
                      </c:pt>
                      <c:pt idx="64">
                        <c:v>997.06460681199997</c:v>
                      </c:pt>
                      <c:pt idx="65">
                        <c:v>997.08281013099997</c:v>
                      </c:pt>
                      <c:pt idx="66">
                        <c:v>997.07011327500004</c:v>
                      </c:pt>
                      <c:pt idx="67">
                        <c:v>997.03609181700006</c:v>
                      </c:pt>
                      <c:pt idx="68">
                        <c:v>997.04323853599999</c:v>
                      </c:pt>
                      <c:pt idx="69">
                        <c:v>996.99697784700004</c:v>
                      </c:pt>
                      <c:pt idx="70">
                        <c:v>996.99680069299995</c:v>
                      </c:pt>
                      <c:pt idx="71">
                        <c:v>996.87565624800004</c:v>
                      </c:pt>
                      <c:pt idx="72">
                        <c:v>996.76803570200002</c:v>
                      </c:pt>
                      <c:pt idx="73">
                        <c:v>996.62614132399995</c:v>
                      </c:pt>
                      <c:pt idx="74">
                        <c:v>996.551508614</c:v>
                      </c:pt>
                      <c:pt idx="75">
                        <c:v>996.47187463199998</c:v>
                      </c:pt>
                      <c:pt idx="76">
                        <c:v>996.43806752499995</c:v>
                      </c:pt>
                      <c:pt idx="77">
                        <c:v>996.37424938000004</c:v>
                      </c:pt>
                      <c:pt idx="78">
                        <c:v>996.35026734300004</c:v>
                      </c:pt>
                      <c:pt idx="79">
                        <c:v>996.29943547000005</c:v>
                      </c:pt>
                      <c:pt idx="80">
                        <c:v>996.21756811900002</c:v>
                      </c:pt>
                      <c:pt idx="81">
                        <c:v>996.16175925000005</c:v>
                      </c:pt>
                      <c:pt idx="82">
                        <c:v>996.160549844</c:v>
                      </c:pt>
                      <c:pt idx="83">
                        <c:v>996.06221786100002</c:v>
                      </c:pt>
                      <c:pt idx="84">
                        <c:v>996.02122130500004</c:v>
                      </c:pt>
                      <c:pt idx="85">
                        <c:v>995.95246412699998</c:v>
                      </c:pt>
                      <c:pt idx="86">
                        <c:v>995.77907986499997</c:v>
                      </c:pt>
                      <c:pt idx="87">
                        <c:v>995.72127093999995</c:v>
                      </c:pt>
                      <c:pt idx="88">
                        <c:v>995.63115517000006</c:v>
                      </c:pt>
                      <c:pt idx="89">
                        <c:v>995.63139977499998</c:v>
                      </c:pt>
                      <c:pt idx="90">
                        <c:v>995.60644724899998</c:v>
                      </c:pt>
                      <c:pt idx="91">
                        <c:v>995.49275027099998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FB6-40D5-A8CE-DF5D58EFA465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WSE_bf (m)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spatial_series!$B$3:$B$94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spatial_series!$K$3:$K$94</c15:sqref>
                        </c15:formulaRef>
                      </c:ext>
                    </c:extLst>
                    <c:numCache>
                      <c:formatCode>0.000</c:formatCode>
                      <c:ptCount val="92"/>
                      <c:pt idx="0">
                        <c:v>1000.86751371</c:v>
                      </c:pt>
                      <c:pt idx="1">
                        <c:v>1000.70083973</c:v>
                      </c:pt>
                      <c:pt idx="2">
                        <c:v>1000.69981751</c:v>
                      </c:pt>
                      <c:pt idx="3">
                        <c:v>1000.51432883</c:v>
                      </c:pt>
                      <c:pt idx="4">
                        <c:v>1000.44880495</c:v>
                      </c:pt>
                      <c:pt idx="5">
                        <c:v>1000.28626774</c:v>
                      </c:pt>
                      <c:pt idx="6">
                        <c:v>1000.26300364</c:v>
                      </c:pt>
                      <c:pt idx="7">
                        <c:v>1000.29405102</c:v>
                      </c:pt>
                      <c:pt idx="8">
                        <c:v>1000.34743826</c:v>
                      </c:pt>
                      <c:pt idx="9">
                        <c:v>1000.25199882</c:v>
                      </c:pt>
                      <c:pt idx="10">
                        <c:v>1000.19841761</c:v>
                      </c:pt>
                      <c:pt idx="11">
                        <c:v>1000.20045827</c:v>
                      </c:pt>
                      <c:pt idx="12">
                        <c:v>1000.13587333</c:v>
                      </c:pt>
                      <c:pt idx="13">
                        <c:v>1000.01634709</c:v>
                      </c:pt>
                      <c:pt idx="14">
                        <c:v>999.99489608600004</c:v>
                      </c:pt>
                      <c:pt idx="15">
                        <c:v>999.98372290299994</c:v>
                      </c:pt>
                      <c:pt idx="16">
                        <c:v>1000.00174654</c:v>
                      </c:pt>
                      <c:pt idx="17">
                        <c:v>999.90057140299996</c:v>
                      </c:pt>
                      <c:pt idx="18">
                        <c:v>999.84218712100005</c:v>
                      </c:pt>
                      <c:pt idx="19">
                        <c:v>999.74709257899997</c:v>
                      </c:pt>
                      <c:pt idx="20">
                        <c:v>999.85673581599997</c:v>
                      </c:pt>
                      <c:pt idx="21">
                        <c:v>999.87612036600001</c:v>
                      </c:pt>
                      <c:pt idx="22">
                        <c:v>999.798826706</c:v>
                      </c:pt>
                      <c:pt idx="23">
                        <c:v>999.95718728899999</c:v>
                      </c:pt>
                      <c:pt idx="24">
                        <c:v>999.70880731099999</c:v>
                      </c:pt>
                      <c:pt idx="25">
                        <c:v>999.770760451</c:v>
                      </c:pt>
                      <c:pt idx="26">
                        <c:v>999.731625775</c:v>
                      </c:pt>
                      <c:pt idx="27">
                        <c:v>999.74476553600005</c:v>
                      </c:pt>
                      <c:pt idx="28">
                        <c:v>999.67834005099996</c:v>
                      </c:pt>
                      <c:pt idx="29">
                        <c:v>999.60189501800005</c:v>
                      </c:pt>
                      <c:pt idx="30">
                        <c:v>999.53630232199998</c:v>
                      </c:pt>
                      <c:pt idx="31">
                        <c:v>999.47453211899995</c:v>
                      </c:pt>
                      <c:pt idx="32">
                        <c:v>999.40403778100006</c:v>
                      </c:pt>
                      <c:pt idx="33">
                        <c:v>999.341829039</c:v>
                      </c:pt>
                      <c:pt idx="34">
                        <c:v>999.23805209199998</c:v>
                      </c:pt>
                      <c:pt idx="35">
                        <c:v>999.32658604799997</c:v>
                      </c:pt>
                      <c:pt idx="36">
                        <c:v>999.30657970000004</c:v>
                      </c:pt>
                      <c:pt idx="37">
                        <c:v>999.23748876299999</c:v>
                      </c:pt>
                      <c:pt idx="38">
                        <c:v>999.18451070399999</c:v>
                      </c:pt>
                      <c:pt idx="39">
                        <c:v>999.18275605999997</c:v>
                      </c:pt>
                      <c:pt idx="40">
                        <c:v>999.13830517099996</c:v>
                      </c:pt>
                      <c:pt idx="41">
                        <c:v>999.07797663199995</c:v>
                      </c:pt>
                      <c:pt idx="42">
                        <c:v>998.949485192</c:v>
                      </c:pt>
                      <c:pt idx="43">
                        <c:v>998.90012907699997</c:v>
                      </c:pt>
                      <c:pt idx="44">
                        <c:v>998.75618152899995</c:v>
                      </c:pt>
                      <c:pt idx="45">
                        <c:v>998.78434150199996</c:v>
                      </c:pt>
                      <c:pt idx="46">
                        <c:v>998.73649353099995</c:v>
                      </c:pt>
                      <c:pt idx="47">
                        <c:v>998.65142871</c:v>
                      </c:pt>
                      <c:pt idx="48">
                        <c:v>998.65008640099995</c:v>
                      </c:pt>
                      <c:pt idx="49">
                        <c:v>998.69702768000002</c:v>
                      </c:pt>
                      <c:pt idx="50">
                        <c:v>998.649900054</c:v>
                      </c:pt>
                      <c:pt idx="51">
                        <c:v>998.20609631100001</c:v>
                      </c:pt>
                      <c:pt idx="52">
                        <c:v>998.032516762</c:v>
                      </c:pt>
                      <c:pt idx="53">
                        <c:v>998.03826447300003</c:v>
                      </c:pt>
                      <c:pt idx="54">
                        <c:v>998.14661898600002</c:v>
                      </c:pt>
                      <c:pt idx="55">
                        <c:v>998.23815292500001</c:v>
                      </c:pt>
                      <c:pt idx="56">
                        <c:v>998.27178863300003</c:v>
                      </c:pt>
                      <c:pt idx="57">
                        <c:v>998.32153305500003</c:v>
                      </c:pt>
                      <c:pt idx="58">
                        <c:v>998.28129101499997</c:v>
                      </c:pt>
                      <c:pt idx="59">
                        <c:v>998.38065291600003</c:v>
                      </c:pt>
                      <c:pt idx="60">
                        <c:v>998.14427057299997</c:v>
                      </c:pt>
                      <c:pt idx="61">
                        <c:v>998.24600854000005</c:v>
                      </c:pt>
                      <c:pt idx="62">
                        <c:v>998.22936881199996</c:v>
                      </c:pt>
                      <c:pt idx="63">
                        <c:v>998.16701026999999</c:v>
                      </c:pt>
                      <c:pt idx="64">
                        <c:v>998.11372626800005</c:v>
                      </c:pt>
                      <c:pt idx="65">
                        <c:v>998.09899280699995</c:v>
                      </c:pt>
                      <c:pt idx="66">
                        <c:v>998.05115123600001</c:v>
                      </c:pt>
                      <c:pt idx="67">
                        <c:v>997.97362700799999</c:v>
                      </c:pt>
                      <c:pt idx="68">
                        <c:v>997.98224775999995</c:v>
                      </c:pt>
                      <c:pt idx="69">
                        <c:v>997.91647778100003</c:v>
                      </c:pt>
                      <c:pt idx="70">
                        <c:v>997.84783836999998</c:v>
                      </c:pt>
                      <c:pt idx="71">
                        <c:v>997.69888114699995</c:v>
                      </c:pt>
                      <c:pt idx="72">
                        <c:v>997.60250407299998</c:v>
                      </c:pt>
                      <c:pt idx="73">
                        <c:v>997.58863840200002</c:v>
                      </c:pt>
                      <c:pt idx="74">
                        <c:v>997.57360646500001</c:v>
                      </c:pt>
                      <c:pt idx="75">
                        <c:v>997.48679486499998</c:v>
                      </c:pt>
                      <c:pt idx="76">
                        <c:v>997.51899548699998</c:v>
                      </c:pt>
                      <c:pt idx="77">
                        <c:v>997.54912795799999</c:v>
                      </c:pt>
                      <c:pt idx="78">
                        <c:v>997.50421954000001</c:v>
                      </c:pt>
                      <c:pt idx="79">
                        <c:v>997.36936191300003</c:v>
                      </c:pt>
                      <c:pt idx="80">
                        <c:v>997.18338527499998</c:v>
                      </c:pt>
                      <c:pt idx="81">
                        <c:v>997.126988837</c:v>
                      </c:pt>
                      <c:pt idx="82">
                        <c:v>997.17283707199999</c:v>
                      </c:pt>
                      <c:pt idx="83">
                        <c:v>997.09784968400004</c:v>
                      </c:pt>
                      <c:pt idx="84">
                        <c:v>997.04330116200003</c:v>
                      </c:pt>
                      <c:pt idx="85">
                        <c:v>996.981363493</c:v>
                      </c:pt>
                      <c:pt idx="86">
                        <c:v>996.97083435399998</c:v>
                      </c:pt>
                      <c:pt idx="87">
                        <c:v>996.90440255500005</c:v>
                      </c:pt>
                      <c:pt idx="88">
                        <c:v>996.70801699100002</c:v>
                      </c:pt>
                      <c:pt idx="89">
                        <c:v>996.69237975299995</c:v>
                      </c:pt>
                      <c:pt idx="90">
                        <c:v>996.55928845799997</c:v>
                      </c:pt>
                      <c:pt idx="91">
                        <c:v>996.40722049099998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FB6-40D5-A8CE-DF5D58EFA465}"/>
                  </c:ext>
                </c:extLst>
              </c15:ser>
            </c15:filteredScatterSeries>
          </c:ext>
        </c:extLst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0.45161099960544154"/>
              <c:y val="0.770623489944551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5786686794869603E-2"/>
          <c:y val="0.82892388451443566"/>
          <c:w val="0.91457018853035543"/>
          <c:h val="0.1445860492603987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CE5A-E33F-4147-88FF-8C8984C8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01184-326D-4CBE-81B5-F8683E117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390C1-3268-4026-A9F1-2DB301C33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CDAA0-0334-45D6-8A3F-8A36F944A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106135</xdr:colOff>
      <xdr:row>1</xdr:row>
      <xdr:rowOff>9525</xdr:rowOff>
    </xdr:from>
    <xdr:to>
      <xdr:col>35</xdr:col>
      <xdr:colOff>789213</xdr:colOff>
      <xdr:row>10</xdr:row>
      <xdr:rowOff>127907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AD0343-3042-4249-A451-F078371BA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0435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31</xdr:col>
      <xdr:colOff>255257</xdr:colOff>
      <xdr:row>18</xdr:row>
      <xdr:rowOff>40822</xdr:rowOff>
    </xdr:from>
    <xdr:to>
      <xdr:col>35</xdr:col>
      <xdr:colOff>921352</xdr:colOff>
      <xdr:row>33</xdr:row>
      <xdr:rowOff>40821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C6579A-0288-4570-813B-36B48E4E3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19557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32</xdr:col>
      <xdr:colOff>164223</xdr:colOff>
      <xdr:row>10</xdr:row>
      <xdr:rowOff>128181</xdr:rowOff>
    </xdr:from>
    <xdr:to>
      <xdr:col>35</xdr:col>
      <xdr:colOff>308741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F6C1AD-17E0-4252-B25C-F4E22F726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66673" y="2033181"/>
          <a:ext cx="3030593" cy="1114477"/>
        </a:xfrm>
        <a:prstGeom prst="rect">
          <a:avLst/>
        </a:prstGeom>
      </xdr:spPr>
    </xdr:pic>
    <xdr:clientData/>
  </xdr:twoCellAnchor>
  <xdr:twoCellAnchor editAs="oneCell">
    <xdr:from>
      <xdr:col>32</xdr:col>
      <xdr:colOff>277091</xdr:colOff>
      <xdr:row>41</xdr:row>
      <xdr:rowOff>69273</xdr:rowOff>
    </xdr:from>
    <xdr:to>
      <xdr:col>35</xdr:col>
      <xdr:colOff>577159</xdr:colOff>
      <xdr:row>48</xdr:row>
      <xdr:rowOff>71689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9CD19B-4178-4FC2-9667-95C7BA7DA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79541" y="8089323"/>
          <a:ext cx="3186143" cy="1402591"/>
        </a:xfrm>
        <a:prstGeom prst="rect">
          <a:avLst/>
        </a:prstGeom>
      </xdr:spPr>
    </xdr:pic>
    <xdr:clientData/>
  </xdr:twoCellAnchor>
  <xdr:twoCellAnchor editAs="oneCell">
    <xdr:from>
      <xdr:col>32</xdr:col>
      <xdr:colOff>294410</xdr:colOff>
      <xdr:row>48</xdr:row>
      <xdr:rowOff>173181</xdr:rowOff>
    </xdr:from>
    <xdr:to>
      <xdr:col>35</xdr:col>
      <xdr:colOff>584955</xdr:colOff>
      <xdr:row>56</xdr:row>
      <xdr:rowOff>24921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50ACC5-5F20-4060-8F87-2748BA16D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96860" y="9593406"/>
          <a:ext cx="3176620" cy="1451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74EB7-C3DF-48CB-986F-6D9874D0D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2BF2A-7321-46CE-B614-5ADEC689D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DEDA48-C573-41CF-AEA6-B6DFBB38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FF387-A4C4-4966-9AFA-28AA4825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EF93B-DF83-408F-B056-66F82C93F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0435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A6D6C-8E12-4959-A9F9-13711E2A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19557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308741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33EB37-51C6-47A4-AB71-F01DA3E16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66673" y="2033181"/>
          <a:ext cx="3030593" cy="1114477"/>
        </a:xfrm>
        <a:prstGeom prst="rect">
          <a:avLst/>
        </a:prstGeom>
      </xdr:spPr>
    </xdr:pic>
    <xdr:clientData/>
  </xdr:twoCellAnchor>
  <xdr:twoCellAnchor editAs="oneCell">
    <xdr:from>
      <xdr:col>28</xdr:col>
      <xdr:colOff>277091</xdr:colOff>
      <xdr:row>41</xdr:row>
      <xdr:rowOff>69273</xdr:rowOff>
    </xdr:from>
    <xdr:to>
      <xdr:col>31</xdr:col>
      <xdr:colOff>577159</xdr:colOff>
      <xdr:row>48</xdr:row>
      <xdr:rowOff>71689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046A27-F900-4130-9645-4B70DEE8A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33227" y="8260773"/>
          <a:ext cx="3209523" cy="1457143"/>
        </a:xfrm>
        <a:prstGeom prst="rect">
          <a:avLst/>
        </a:prstGeom>
      </xdr:spPr>
    </xdr:pic>
    <xdr:clientData/>
  </xdr:twoCellAnchor>
  <xdr:twoCellAnchor editAs="oneCell">
    <xdr:from>
      <xdr:col>28</xdr:col>
      <xdr:colOff>294410</xdr:colOff>
      <xdr:row>48</xdr:row>
      <xdr:rowOff>173181</xdr:rowOff>
    </xdr:from>
    <xdr:to>
      <xdr:col>31</xdr:col>
      <xdr:colOff>584955</xdr:colOff>
      <xdr:row>56</xdr:row>
      <xdr:rowOff>24921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8C2690-7E25-44B3-BEFB-C018CF21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950546" y="9819408"/>
          <a:ext cx="3200000" cy="1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106135</xdr:colOff>
      <xdr:row>1</xdr:row>
      <xdr:rowOff>9525</xdr:rowOff>
    </xdr:from>
    <xdr:to>
      <xdr:col>31</xdr:col>
      <xdr:colOff>789214</xdr:colOff>
      <xdr:row>10</xdr:row>
      <xdr:rowOff>127907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61B4A7-1A92-4B55-BA03-0C22958D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7560" y="200025"/>
          <a:ext cx="4007304" cy="1832882"/>
        </a:xfrm>
        <a:prstGeom prst="rect">
          <a:avLst/>
        </a:prstGeom>
      </xdr:spPr>
    </xdr:pic>
    <xdr:clientData/>
  </xdr:twoCellAnchor>
  <xdr:twoCellAnchor editAs="oneCell">
    <xdr:from>
      <xdr:col>27</xdr:col>
      <xdr:colOff>255257</xdr:colOff>
      <xdr:row>18</xdr:row>
      <xdr:rowOff>40822</xdr:rowOff>
    </xdr:from>
    <xdr:to>
      <xdr:col>31</xdr:col>
      <xdr:colOff>921353</xdr:colOff>
      <xdr:row>33</xdr:row>
      <xdr:rowOff>40821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5D584-C403-4DF4-B5B1-222F40502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6682" y="3469822"/>
          <a:ext cx="3990321" cy="2990849"/>
        </a:xfrm>
        <a:prstGeom prst="rect">
          <a:avLst/>
        </a:prstGeom>
      </xdr:spPr>
    </xdr:pic>
    <xdr:clientData/>
  </xdr:twoCellAnchor>
  <xdr:twoCellAnchor editAs="oneCell">
    <xdr:from>
      <xdr:col>28</xdr:col>
      <xdr:colOff>164223</xdr:colOff>
      <xdr:row>10</xdr:row>
      <xdr:rowOff>128181</xdr:rowOff>
    </xdr:from>
    <xdr:to>
      <xdr:col>31</xdr:col>
      <xdr:colOff>308741</xdr:colOff>
      <xdr:row>16</xdr:row>
      <xdr:rowOff>99658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12694-9C13-4491-8C2F-EF4FFCEC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01792" y="2033181"/>
          <a:ext cx="3021726" cy="1114477"/>
        </a:xfrm>
        <a:prstGeom prst="rect">
          <a:avLst/>
        </a:prstGeom>
      </xdr:spPr>
    </xdr:pic>
    <xdr:clientData/>
  </xdr:twoCellAnchor>
  <xdr:twoCellAnchor editAs="oneCell">
    <xdr:from>
      <xdr:col>28</xdr:col>
      <xdr:colOff>51954</xdr:colOff>
      <xdr:row>48</xdr:row>
      <xdr:rowOff>121230</xdr:rowOff>
    </xdr:from>
    <xdr:to>
      <xdr:col>31</xdr:col>
      <xdr:colOff>380594</xdr:colOff>
      <xdr:row>55</xdr:row>
      <xdr:rowOff>123645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621BE4-4C2F-4EB7-A6C2-ECD993DE1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708090" y="9767457"/>
          <a:ext cx="3238095" cy="1457143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41</xdr:row>
      <xdr:rowOff>34636</xdr:rowOff>
    </xdr:from>
    <xdr:to>
      <xdr:col>31</xdr:col>
      <xdr:colOff>347688</xdr:colOff>
      <xdr:row>48</xdr:row>
      <xdr:rowOff>18004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B3461E-23A8-4D2D-8CC6-C27F3D50E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56136" y="8226136"/>
          <a:ext cx="3257143" cy="1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25" zoomScale="85" zoomScaleNormal="85" workbookViewId="0">
      <selection activeCell="C55" sqref="C5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8.0641443577330694E-3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22A2-9770-4D97-8E1D-8BD55BDF26CD}">
  <dimension ref="A1:AG998"/>
  <sheetViews>
    <sheetView tabSelected="1" topLeftCell="C1" zoomScale="70" zoomScaleNormal="70" workbookViewId="0">
      <selection activeCell="AD6" sqref="AD6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2" customWidth="1"/>
    <col min="25" max="25" width="20.375" customWidth="1"/>
    <col min="26" max="26" width="7.875" customWidth="1"/>
    <col min="27" max="27" width="3.125" customWidth="1"/>
    <col min="28" max="28" width="6.5" customWidth="1"/>
    <col min="29" max="29" width="8" customWidth="1"/>
    <col min="30" max="30" width="6.75" bestFit="1" customWidth="1"/>
    <col min="31" max="31" width="8.125" customWidth="1"/>
    <col min="32" max="32" width="5.75" customWidth="1"/>
    <col min="37" max="37" width="7.875" customWidth="1"/>
  </cols>
  <sheetData>
    <row r="1" spans="1:31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1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71" t="s">
        <v>85</v>
      </c>
      <c r="X2" s="71"/>
      <c r="Y2" s="71" t="s">
        <v>86</v>
      </c>
      <c r="Z2" s="71"/>
      <c r="AA2" s="71"/>
      <c r="AB2" s="70" t="s">
        <v>157</v>
      </c>
      <c r="AC2" s="70" t="s">
        <v>158</v>
      </c>
      <c r="AD2" s="70" t="s">
        <v>159</v>
      </c>
      <c r="AE2" s="70" t="s">
        <v>160</v>
      </c>
    </row>
    <row r="3" spans="1:31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66" si="0">I3*0.5</f>
        <v>1.753194299</v>
      </c>
      <c r="K3" s="56">
        <v>1000.86751371</v>
      </c>
      <c r="L3" s="56">
        <f>K3-D3</f>
        <v>1.1878262100000256</v>
      </c>
      <c r="M3" s="1">
        <v>18.249503516160001</v>
      </c>
      <c r="N3" s="1">
        <f>M3*0.5</f>
        <v>9.1247517580800004</v>
      </c>
      <c r="W3" t="s">
        <v>144</v>
      </c>
      <c r="Z3" s="69">
        <v>180.46110719999999</v>
      </c>
      <c r="AA3" t="s">
        <v>83</v>
      </c>
    </row>
    <row r="4" spans="1:31" x14ac:dyDescent="0.25">
      <c r="A4" s="1">
        <v>1</v>
      </c>
      <c r="B4" s="1">
        <v>2</v>
      </c>
      <c r="C4" s="5">
        <f t="shared" ref="C4:C67" si="1">$B$94-B4</f>
        <v>180</v>
      </c>
      <c r="D4" s="56">
        <v>999.47308349599996</v>
      </c>
      <c r="E4" s="1">
        <f t="shared" ref="E4:E67" si="2">-0.0226634662*B4+999.6815724256</f>
        <v>999.63624549320002</v>
      </c>
      <c r="F4" s="2">
        <f t="shared" ref="F4:F67" si="3">D4-E4</f>
        <v>-0.16316199720006352</v>
      </c>
      <c r="G4" s="55">
        <v>999.70655216099999</v>
      </c>
      <c r="H4" s="55">
        <f t="shared" ref="H4:H67" si="4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ref="L4:L67" si="5">K4-D4</f>
        <v>1.2277562340000259</v>
      </c>
      <c r="M4" s="1">
        <v>18.144316914240001</v>
      </c>
      <c r="N4" s="1">
        <f t="shared" ref="N4:N67" si="6">M4*0.5</f>
        <v>9.0721584571200005</v>
      </c>
    </row>
    <row r="5" spans="1:31" x14ac:dyDescent="0.25">
      <c r="A5" s="1">
        <v>2</v>
      </c>
      <c r="B5" s="1">
        <v>4</v>
      </c>
      <c r="C5" s="5">
        <f t="shared" si="1"/>
        <v>178</v>
      </c>
      <c r="D5" s="56">
        <v>999.51696777300003</v>
      </c>
      <c r="E5" s="1">
        <f t="shared" si="2"/>
        <v>999.59091856080011</v>
      </c>
      <c r="F5" s="2">
        <f t="shared" si="3"/>
        <v>-7.3950787800072249E-2</v>
      </c>
      <c r="G5" s="55">
        <v>999.74011581000002</v>
      </c>
      <c r="H5" s="55">
        <f t="shared" si="4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5"/>
        <v>1.1828497369999695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155</v>
      </c>
      <c r="Z5">
        <f>MIN(M3:M94)</f>
        <v>8.0597655923999998</v>
      </c>
      <c r="AA5" s="60" t="s">
        <v>83</v>
      </c>
      <c r="AB5" s="60">
        <f>AVERAGE(M3:M94)</f>
        <v>16.150219649446953</v>
      </c>
      <c r="AC5" s="60">
        <f>Z5</f>
        <v>8.0597655923999998</v>
      </c>
      <c r="AD5" s="60">
        <f>AB5</f>
        <v>16.150219649446953</v>
      </c>
      <c r="AE5" s="60">
        <f>Z5</f>
        <v>8.0597655923999998</v>
      </c>
    </row>
    <row r="6" spans="1:31" x14ac:dyDescent="0.25">
      <c r="A6" s="1">
        <v>3</v>
      </c>
      <c r="B6" s="1">
        <v>6</v>
      </c>
      <c r="C6" s="5">
        <f t="shared" si="1"/>
        <v>176</v>
      </c>
      <c r="D6" s="56">
        <v>999.40985107400002</v>
      </c>
      <c r="E6" s="1">
        <f t="shared" si="2"/>
        <v>999.54559162840008</v>
      </c>
      <c r="F6" s="2">
        <f t="shared" si="3"/>
        <v>-0.1357405544000585</v>
      </c>
      <c r="G6" s="55">
        <v>999.62598439500005</v>
      </c>
      <c r="H6" s="55">
        <f t="shared" si="4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5"/>
        <v>1.1044777559999375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156</v>
      </c>
      <c r="Z6" s="57">
        <f>MIN(L3:L94)</f>
        <v>0.77177214300002106</v>
      </c>
      <c r="AA6" t="s">
        <v>83</v>
      </c>
      <c r="AB6" s="61">
        <f>AVERAGE(L3:L94)</f>
        <v>1.142573051543478</v>
      </c>
      <c r="AC6" s="61">
        <f>AB6</f>
        <v>1.142573051543478</v>
      </c>
      <c r="AD6" s="57">
        <f>Z6</f>
        <v>0.77177214300002106</v>
      </c>
      <c r="AE6" s="57">
        <f>Z6</f>
        <v>0.77177214300002106</v>
      </c>
    </row>
    <row r="7" spans="1:31" x14ac:dyDescent="0.25">
      <c r="A7" s="1">
        <v>4</v>
      </c>
      <c r="B7" s="1">
        <v>8</v>
      </c>
      <c r="C7" s="5">
        <f t="shared" si="1"/>
        <v>174</v>
      </c>
      <c r="D7" s="56">
        <v>999.59631347699997</v>
      </c>
      <c r="E7" s="1">
        <f t="shared" si="2"/>
        <v>999.50026469600004</v>
      </c>
      <c r="F7" s="2">
        <f t="shared" si="3"/>
        <v>9.6048780999922201E-2</v>
      </c>
      <c r="G7" s="55">
        <v>999.661891631</v>
      </c>
      <c r="H7" s="55">
        <f t="shared" si="4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5"/>
        <v>0.8524914729999864</v>
      </c>
      <c r="M7" s="1">
        <v>17.136313321919999</v>
      </c>
      <c r="N7" s="1">
        <f t="shared" si="6"/>
        <v>8.5681566609599997</v>
      </c>
    </row>
    <row r="8" spans="1:31" x14ac:dyDescent="0.25">
      <c r="A8" s="1">
        <v>5</v>
      </c>
      <c r="B8" s="1">
        <v>10</v>
      </c>
      <c r="C8" s="5">
        <f t="shared" si="1"/>
        <v>172</v>
      </c>
      <c r="D8" s="56">
        <v>999.38470458999996</v>
      </c>
      <c r="E8" s="1">
        <f t="shared" si="2"/>
        <v>999.45493776360001</v>
      </c>
      <c r="F8" s="2">
        <f t="shared" si="3"/>
        <v>-7.0233173600058763E-2</v>
      </c>
      <c r="G8" s="55">
        <v>999.50723971100001</v>
      </c>
      <c r="H8" s="55">
        <f t="shared" si="4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5"/>
        <v>0.90156315000001541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  <c r="AB8" s="60"/>
      <c r="AC8" s="60"/>
      <c r="AD8" s="60"/>
      <c r="AE8" s="60"/>
    </row>
    <row r="9" spans="1:31" x14ac:dyDescent="0.25">
      <c r="A9" s="1">
        <v>6</v>
      </c>
      <c r="B9" s="1">
        <v>12</v>
      </c>
      <c r="C9" s="5">
        <f t="shared" si="1"/>
        <v>170</v>
      </c>
      <c r="D9" s="56">
        <v>999.32366943399995</v>
      </c>
      <c r="E9" s="1">
        <f t="shared" si="2"/>
        <v>999.4096108312001</v>
      </c>
      <c r="F9" s="2">
        <f t="shared" si="3"/>
        <v>-8.594139720014482E-2</v>
      </c>
      <c r="G9" s="55">
        <v>999.45852196600003</v>
      </c>
      <c r="H9" s="55">
        <f t="shared" si="4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5"/>
        <v>0.93933420600001227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31" x14ac:dyDescent="0.25">
      <c r="A10" s="1">
        <v>7</v>
      </c>
      <c r="B10" s="1">
        <v>14</v>
      </c>
      <c r="C10" s="5">
        <f t="shared" si="1"/>
        <v>168</v>
      </c>
      <c r="D10" s="56">
        <v>999.31988525400004</v>
      </c>
      <c r="E10" s="1">
        <f t="shared" si="2"/>
        <v>999.36428389880007</v>
      </c>
      <c r="F10" s="2">
        <f t="shared" si="3"/>
        <v>-4.4398644800025977E-2</v>
      </c>
      <c r="G10" s="55">
        <v>999.46886736700003</v>
      </c>
      <c r="H10" s="55">
        <f t="shared" si="4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5"/>
        <v>0.97416576599994187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31" x14ac:dyDescent="0.25">
      <c r="A11" s="1">
        <v>8</v>
      </c>
      <c r="B11" s="1">
        <v>16</v>
      </c>
      <c r="C11" s="5">
        <f t="shared" si="1"/>
        <v>166</v>
      </c>
      <c r="D11" s="56">
        <v>999.30316162099996</v>
      </c>
      <c r="E11" s="1">
        <f t="shared" si="2"/>
        <v>999.31895696640004</v>
      </c>
      <c r="F11" s="2">
        <f t="shared" si="3"/>
        <v>-1.5795345400078986E-2</v>
      </c>
      <c r="G11" s="55">
        <v>999.50891920699996</v>
      </c>
      <c r="H11" s="55">
        <f t="shared" si="4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5"/>
        <v>1.0442766390000315</v>
      </c>
      <c r="M11" s="1">
        <v>20.664373565759998</v>
      </c>
      <c r="N11" s="1">
        <f t="shared" si="6"/>
        <v>10.332186782879999</v>
      </c>
    </row>
    <row r="12" spans="1:31" x14ac:dyDescent="0.25">
      <c r="A12" s="1">
        <v>9</v>
      </c>
      <c r="B12" s="1">
        <v>18</v>
      </c>
      <c r="C12" s="5">
        <f t="shared" si="1"/>
        <v>164</v>
      </c>
      <c r="D12" s="56">
        <v>999.23358154300001</v>
      </c>
      <c r="E12" s="1">
        <f t="shared" si="2"/>
        <v>999.27363003400001</v>
      </c>
      <c r="F12" s="2">
        <f t="shared" si="3"/>
        <v>-4.0048490999993192E-2</v>
      </c>
      <c r="G12" s="55">
        <v>999.437511255</v>
      </c>
      <c r="H12" s="55">
        <f t="shared" si="4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5"/>
        <v>1.0184172770000259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31" x14ac:dyDescent="0.25">
      <c r="A13" s="1">
        <v>10</v>
      </c>
      <c r="B13" s="1">
        <v>20</v>
      </c>
      <c r="C13" s="5">
        <f t="shared" si="1"/>
        <v>162</v>
      </c>
      <c r="D13" s="56">
        <v>999.25720214800003</v>
      </c>
      <c r="E13" s="1">
        <f t="shared" si="2"/>
        <v>999.22830310160009</v>
      </c>
      <c r="F13" s="2">
        <f t="shared" si="3"/>
        <v>2.8899046399942563E-2</v>
      </c>
      <c r="G13" s="55">
        <v>999.39089948499998</v>
      </c>
      <c r="H13" s="55">
        <f t="shared" si="4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5"/>
        <v>0.94121546199994555</v>
      </c>
      <c r="M13" s="1">
        <v>22.680410956079999</v>
      </c>
      <c r="N13" s="1">
        <f t="shared" si="6"/>
        <v>11.34020547804</v>
      </c>
    </row>
    <row r="14" spans="1:31" x14ac:dyDescent="0.25">
      <c r="A14" s="1">
        <v>11</v>
      </c>
      <c r="B14" s="1">
        <v>22</v>
      </c>
      <c r="C14" s="5">
        <f t="shared" si="1"/>
        <v>160</v>
      </c>
      <c r="D14" s="56">
        <v>999.26373291000004</v>
      </c>
      <c r="E14" s="1">
        <f t="shared" si="2"/>
        <v>999.18297616920006</v>
      </c>
      <c r="F14" s="2">
        <f t="shared" si="3"/>
        <v>8.0756740799984073E-2</v>
      </c>
      <c r="G14" s="55">
        <v>999.38799468100001</v>
      </c>
      <c r="H14" s="55">
        <f t="shared" si="4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5"/>
        <v>0.93672535999996853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31" x14ac:dyDescent="0.25">
      <c r="A15" s="1">
        <v>12</v>
      </c>
      <c r="B15" s="1">
        <v>24</v>
      </c>
      <c r="C15" s="5">
        <f t="shared" si="1"/>
        <v>158</v>
      </c>
      <c r="D15" s="56">
        <v>999.20996093799999</v>
      </c>
      <c r="E15" s="1">
        <f t="shared" si="2"/>
        <v>999.13764923680003</v>
      </c>
      <c r="F15" s="2">
        <f t="shared" si="3"/>
        <v>7.2311701199964773E-2</v>
      </c>
      <c r="G15" s="55">
        <v>999.345348844</v>
      </c>
      <c r="H15" s="55">
        <f t="shared" si="4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5"/>
        <v>0.92591239199998654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31" x14ac:dyDescent="0.25">
      <c r="A16" s="1">
        <v>13</v>
      </c>
      <c r="B16" s="1">
        <v>26</v>
      </c>
      <c r="C16" s="5">
        <f t="shared" si="1"/>
        <v>156</v>
      </c>
      <c r="D16" s="56">
        <v>999.104003906</v>
      </c>
      <c r="E16" s="1">
        <f t="shared" si="2"/>
        <v>999.0923223044</v>
      </c>
      <c r="F16" s="2">
        <f t="shared" si="3"/>
        <v>1.1681601600002978E-2</v>
      </c>
      <c r="G16" s="55">
        <v>999.25295507400006</v>
      </c>
      <c r="H16" s="55">
        <f t="shared" si="4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5"/>
        <v>0.91234318399995118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t="s">
        <v>110</v>
      </c>
      <c r="Z16" s="61">
        <v>20</v>
      </c>
      <c r="AA16" t="s">
        <v>83</v>
      </c>
    </row>
    <row r="17" spans="1:31" x14ac:dyDescent="0.25">
      <c r="A17" s="1">
        <v>14</v>
      </c>
      <c r="B17" s="1">
        <v>28</v>
      </c>
      <c r="C17" s="5">
        <f t="shared" si="1"/>
        <v>154</v>
      </c>
      <c r="D17" s="56">
        <v>999.05548095699999</v>
      </c>
      <c r="E17" s="1">
        <f t="shared" si="2"/>
        <v>999.04699537200008</v>
      </c>
      <c r="F17" s="2">
        <f t="shared" si="3"/>
        <v>8.4855849999030397E-3</v>
      </c>
      <c r="G17" s="55">
        <v>999.17506207999998</v>
      </c>
      <c r="H17" s="55">
        <f t="shared" si="4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5"/>
        <v>0.93941512900005364</v>
      </c>
      <c r="M17" s="1">
        <v>21.672377127600001</v>
      </c>
      <c r="N17" s="1">
        <f t="shared" si="6"/>
        <v>10.8361885638</v>
      </c>
      <c r="W17" s="60" t="s">
        <v>95</v>
      </c>
      <c r="Y17" s="60" t="s">
        <v>111</v>
      </c>
      <c r="Z17" s="68">
        <v>9.1470000000000002</v>
      </c>
      <c r="AA17" t="s">
        <v>83</v>
      </c>
    </row>
    <row r="18" spans="1:31" x14ac:dyDescent="0.25">
      <c r="A18" s="1">
        <v>15</v>
      </c>
      <c r="B18" s="1">
        <v>30</v>
      </c>
      <c r="C18" s="5">
        <f t="shared" si="1"/>
        <v>152</v>
      </c>
      <c r="D18" s="56">
        <v>998.995605469</v>
      </c>
      <c r="E18" s="1">
        <f t="shared" si="2"/>
        <v>999.00166843960005</v>
      </c>
      <c r="F18" s="2">
        <f t="shared" si="3"/>
        <v>-6.0629706000554506E-3</v>
      </c>
      <c r="G18" s="55">
        <v>999.07489294100003</v>
      </c>
      <c r="H18" s="55">
        <f t="shared" si="4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5"/>
        <v>0.98811743399994612</v>
      </c>
      <c r="M18" s="1">
        <v>20.160355493280001</v>
      </c>
      <c r="N18" s="1">
        <f t="shared" si="6"/>
        <v>10.08017774664</v>
      </c>
      <c r="W18" s="60" t="s">
        <v>107</v>
      </c>
      <c r="Y18" s="60"/>
      <c r="Z18" s="60"/>
    </row>
    <row r="19" spans="1:31" x14ac:dyDescent="0.25">
      <c r="A19" s="1">
        <v>16</v>
      </c>
      <c r="B19" s="1">
        <v>32</v>
      </c>
      <c r="C19" s="5">
        <f t="shared" si="1"/>
        <v>150</v>
      </c>
      <c r="D19" s="56">
        <v>998.87902831999997</v>
      </c>
      <c r="E19" s="1">
        <f t="shared" si="2"/>
        <v>998.95634150720002</v>
      </c>
      <c r="F19" s="2">
        <f t="shared" si="3"/>
        <v>-7.7313187200047651E-2</v>
      </c>
      <c r="G19" s="55">
        <v>999.07348169900001</v>
      </c>
      <c r="H19" s="55">
        <f t="shared" si="4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5"/>
        <v>1.1227182200000243</v>
      </c>
      <c r="M19" s="1">
        <v>23.201346617280002</v>
      </c>
      <c r="N19" s="1">
        <f t="shared" si="6"/>
        <v>11.600673308640001</v>
      </c>
    </row>
    <row r="20" spans="1:31" ht="15.75" customHeight="1" x14ac:dyDescent="0.25">
      <c r="A20" s="1">
        <v>17</v>
      </c>
      <c r="B20" s="1">
        <v>34</v>
      </c>
      <c r="C20" s="5">
        <f t="shared" si="1"/>
        <v>148</v>
      </c>
      <c r="D20" s="56">
        <v>998.85784912099996</v>
      </c>
      <c r="E20" s="1">
        <f t="shared" si="2"/>
        <v>998.91101457480011</v>
      </c>
      <c r="F20" s="2">
        <f t="shared" si="3"/>
        <v>-5.3165453800147588E-2</v>
      </c>
      <c r="G20" s="55">
        <v>999.00029653599995</v>
      </c>
      <c r="H20" s="55">
        <f t="shared" si="4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5"/>
        <v>1.0427222819999997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AA20" t="s">
        <v>83</v>
      </c>
    </row>
    <row r="21" spans="1:31" ht="15.75" customHeight="1" x14ac:dyDescent="0.25">
      <c r="A21" s="1">
        <v>18</v>
      </c>
      <c r="B21" s="1">
        <v>36</v>
      </c>
      <c r="C21" s="5">
        <f t="shared" si="1"/>
        <v>146</v>
      </c>
      <c r="D21" s="56">
        <v>998.88842773399995</v>
      </c>
      <c r="E21" s="1">
        <f t="shared" si="2"/>
        <v>998.86568764240008</v>
      </c>
      <c r="F21" s="2">
        <f t="shared" si="3"/>
        <v>2.2740091599871448E-2</v>
      </c>
      <c r="G21" s="55">
        <v>998.97553768600005</v>
      </c>
      <c r="H21" s="55">
        <f t="shared" si="4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5"/>
        <v>0.95375938700010465</v>
      </c>
      <c r="M21" s="1">
        <v>22.70763023616</v>
      </c>
      <c r="N21" s="1">
        <f t="shared" si="6"/>
        <v>11.35381511808</v>
      </c>
      <c r="W21" t="s">
        <v>113</v>
      </c>
      <c r="Y21" s="60"/>
      <c r="AA21" t="s">
        <v>83</v>
      </c>
    </row>
    <row r="22" spans="1:31" ht="15.75" customHeight="1" x14ac:dyDescent="0.25">
      <c r="A22" s="1">
        <v>19</v>
      </c>
      <c r="B22" s="1">
        <v>38</v>
      </c>
      <c r="C22" s="5">
        <f t="shared" si="1"/>
        <v>144</v>
      </c>
      <c r="D22" s="56">
        <v>998.74987793000003</v>
      </c>
      <c r="E22" s="1">
        <f t="shared" si="2"/>
        <v>998.82036071000005</v>
      </c>
      <c r="F22" s="2">
        <f t="shared" si="3"/>
        <v>-7.0482780000020284E-2</v>
      </c>
      <c r="G22" s="55">
        <v>998.80885842500004</v>
      </c>
      <c r="H22" s="55">
        <f t="shared" si="4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5"/>
        <v>0.99721464899994317</v>
      </c>
      <c r="M22" s="1">
        <v>23.201346617280002</v>
      </c>
      <c r="N22" s="1">
        <f t="shared" si="6"/>
        <v>11.600673308640001</v>
      </c>
    </row>
    <row r="23" spans="1:31" ht="15.75" customHeight="1" x14ac:dyDescent="0.25">
      <c r="A23" s="1">
        <v>20</v>
      </c>
      <c r="B23" s="1">
        <v>40</v>
      </c>
      <c r="C23" s="5">
        <f t="shared" si="1"/>
        <v>142</v>
      </c>
      <c r="D23" s="56">
        <v>998.49139404300001</v>
      </c>
      <c r="E23" s="1">
        <f t="shared" si="2"/>
        <v>998.77503377760002</v>
      </c>
      <c r="F23" s="2">
        <f t="shared" si="3"/>
        <v>-0.28363973460000125</v>
      </c>
      <c r="G23" s="55">
        <v>998.79163769700006</v>
      </c>
      <c r="H23" s="55">
        <f t="shared" si="4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5"/>
        <v>1.3653417729999546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31" ht="15.75" customHeight="1" x14ac:dyDescent="0.25">
      <c r="A24" s="1">
        <v>21</v>
      </c>
      <c r="B24" s="1">
        <v>42</v>
      </c>
      <c r="C24" s="5">
        <f t="shared" si="1"/>
        <v>140</v>
      </c>
      <c r="D24" s="56">
        <v>998.32586669900002</v>
      </c>
      <c r="E24" s="1">
        <f t="shared" si="2"/>
        <v>998.7297068452001</v>
      </c>
      <c r="F24" s="2">
        <f t="shared" si="3"/>
        <v>-0.40384014620008202</v>
      </c>
      <c r="G24" s="55">
        <v>998.79170431499995</v>
      </c>
      <c r="H24" s="55">
        <f t="shared" si="4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5"/>
        <v>1.5502536669999927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31" ht="15.75" customHeight="1" x14ac:dyDescent="0.25">
      <c r="A25" s="1">
        <v>22</v>
      </c>
      <c r="B25" s="1">
        <v>44</v>
      </c>
      <c r="C25" s="5">
        <f t="shared" si="1"/>
        <v>138</v>
      </c>
      <c r="D25" s="56">
        <v>998.27697753899997</v>
      </c>
      <c r="E25" s="1">
        <f t="shared" si="2"/>
        <v>998.68437991280007</v>
      </c>
      <c r="F25" s="2">
        <f t="shared" si="3"/>
        <v>-0.40740237380009603</v>
      </c>
      <c r="G25" s="55">
        <v>998.73502935800002</v>
      </c>
      <c r="H25" s="55">
        <f t="shared" si="4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5"/>
        <v>1.5218491670000276</v>
      </c>
      <c r="M25" s="1">
        <v>25.20001065144</v>
      </c>
      <c r="N25" s="1">
        <f t="shared" si="6"/>
        <v>12.60000532572</v>
      </c>
    </row>
    <row r="26" spans="1:31" ht="15.75" customHeight="1" x14ac:dyDescent="0.25">
      <c r="A26" s="1">
        <v>23</v>
      </c>
      <c r="B26" s="1">
        <v>46</v>
      </c>
      <c r="C26" s="5">
        <f t="shared" si="1"/>
        <v>136</v>
      </c>
      <c r="D26" s="56">
        <v>998.66717529300001</v>
      </c>
      <c r="E26" s="1">
        <f t="shared" si="2"/>
        <v>998.63905298040004</v>
      </c>
      <c r="F26" s="2">
        <f t="shared" si="3"/>
        <v>2.8122312599975885E-2</v>
      </c>
      <c r="G26" s="55">
        <v>998.96281560900002</v>
      </c>
      <c r="H26" s="55">
        <f t="shared" si="4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5"/>
        <v>1.2900119959999756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  <c r="AB26" s="60"/>
      <c r="AC26" s="60"/>
      <c r="AD26" s="60"/>
      <c r="AE26" s="60"/>
    </row>
    <row r="27" spans="1:31" ht="15.75" customHeight="1" x14ac:dyDescent="0.25">
      <c r="A27" s="1">
        <v>24</v>
      </c>
      <c r="B27" s="1">
        <v>48</v>
      </c>
      <c r="C27" s="5">
        <f t="shared" si="1"/>
        <v>134</v>
      </c>
      <c r="D27" s="56">
        <v>998.31860351600005</v>
      </c>
      <c r="E27" s="1">
        <f t="shared" si="2"/>
        <v>998.59372604800001</v>
      </c>
      <c r="F27" s="2">
        <f t="shared" si="3"/>
        <v>-0.27512253199995484</v>
      </c>
      <c r="G27" s="55">
        <v>998.71739845000002</v>
      </c>
      <c r="H27" s="55">
        <f t="shared" si="4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5"/>
        <v>1.390203794999934</v>
      </c>
      <c r="M27" s="1">
        <v>23.740902053280003</v>
      </c>
      <c r="N27" s="1">
        <f t="shared" si="6"/>
        <v>11.870451026640001</v>
      </c>
      <c r="X27" t="s">
        <v>154</v>
      </c>
      <c r="Y27" t="s">
        <v>152</v>
      </c>
      <c r="Z27" s="65">
        <v>2.3E-2</v>
      </c>
      <c r="AA27" s="60" t="s">
        <v>148</v>
      </c>
      <c r="AB27" s="60"/>
      <c r="AC27" s="60"/>
      <c r="AD27" s="60"/>
      <c r="AE27" s="60"/>
    </row>
    <row r="28" spans="1:31" ht="15.75" customHeight="1" x14ac:dyDescent="0.25">
      <c r="A28" s="1">
        <v>25</v>
      </c>
      <c r="B28" s="1">
        <v>50</v>
      </c>
      <c r="C28" s="5">
        <f t="shared" si="1"/>
        <v>132</v>
      </c>
      <c r="D28" s="56">
        <v>998.50128173799999</v>
      </c>
      <c r="E28" s="1">
        <f t="shared" si="2"/>
        <v>998.54839911560009</v>
      </c>
      <c r="F28" s="2">
        <f t="shared" si="3"/>
        <v>-4.7117377600102373E-2</v>
      </c>
      <c r="G28" s="55">
        <v>998.80027655000004</v>
      </c>
      <c r="H28" s="55">
        <f t="shared" si="4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5"/>
        <v>1.2694787130000122</v>
      </c>
      <c r="M28" s="1">
        <v>24.28049004192</v>
      </c>
      <c r="N28" s="1">
        <f t="shared" si="6"/>
        <v>12.14024502096</v>
      </c>
    </row>
    <row r="29" spans="1:31" ht="15.75" customHeight="1" x14ac:dyDescent="0.25">
      <c r="A29" s="1">
        <v>26</v>
      </c>
      <c r="B29" s="1">
        <v>52</v>
      </c>
      <c r="C29" s="5">
        <f t="shared" si="1"/>
        <v>130</v>
      </c>
      <c r="D29" s="56">
        <v>998.51385498000002</v>
      </c>
      <c r="E29" s="1">
        <f t="shared" si="2"/>
        <v>998.50307218320006</v>
      </c>
      <c r="F29" s="2">
        <f t="shared" si="3"/>
        <v>1.0782796799958305E-2</v>
      </c>
      <c r="G29" s="55">
        <v>998.76681613799997</v>
      </c>
      <c r="H29" s="55">
        <f t="shared" si="4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5"/>
        <v>1.2177707949999785</v>
      </c>
      <c r="M29" s="1">
        <v>24.883383466560002</v>
      </c>
      <c r="N29" s="1">
        <f t="shared" si="6"/>
        <v>12.441691733280001</v>
      </c>
      <c r="W29" s="71" t="s">
        <v>140</v>
      </c>
      <c r="X29" s="71"/>
    </row>
    <row r="30" spans="1:31" ht="15.75" customHeight="1" x14ac:dyDescent="0.25">
      <c r="A30" s="1">
        <v>27</v>
      </c>
      <c r="B30" s="1">
        <v>54</v>
      </c>
      <c r="C30" s="5">
        <f t="shared" si="1"/>
        <v>128</v>
      </c>
      <c r="D30" s="56">
        <v>998.65692138700001</v>
      </c>
      <c r="E30" s="1">
        <f t="shared" si="2"/>
        <v>998.45774525080003</v>
      </c>
      <c r="F30" s="2">
        <f t="shared" si="3"/>
        <v>0.19917613619998065</v>
      </c>
      <c r="G30" s="55">
        <v>998.811982769</v>
      </c>
      <c r="H30" s="55">
        <f t="shared" si="4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5"/>
        <v>1.0878441490000341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  <c r="AB30" s="60"/>
      <c r="AC30" s="60"/>
      <c r="AD30" s="60"/>
      <c r="AE30" s="60"/>
    </row>
    <row r="31" spans="1:31" ht="15.75" customHeight="1" x14ac:dyDescent="0.25">
      <c r="A31" s="1">
        <v>28</v>
      </c>
      <c r="B31" s="1">
        <v>56</v>
      </c>
      <c r="C31" s="5">
        <f t="shared" si="1"/>
        <v>126</v>
      </c>
      <c r="D31" s="56">
        <v>998.61602783199999</v>
      </c>
      <c r="E31" s="1">
        <f t="shared" si="2"/>
        <v>998.4124183184</v>
      </c>
      <c r="F31" s="2">
        <f t="shared" si="3"/>
        <v>0.2036095135999858</v>
      </c>
      <c r="G31" s="55">
        <v>998.78522649900003</v>
      </c>
      <c r="H31" s="55">
        <f t="shared" si="4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5"/>
        <v>1.0623122189999776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31" ht="15.75" customHeight="1" x14ac:dyDescent="0.25">
      <c r="A32" s="1">
        <v>29</v>
      </c>
      <c r="B32" s="1">
        <v>58</v>
      </c>
      <c r="C32" s="5">
        <f t="shared" si="1"/>
        <v>124</v>
      </c>
      <c r="D32" s="56">
        <v>998.60968017599998</v>
      </c>
      <c r="E32" s="1">
        <f t="shared" si="2"/>
        <v>998.36709138600008</v>
      </c>
      <c r="F32" s="2">
        <f t="shared" si="3"/>
        <v>0.24258878999989975</v>
      </c>
      <c r="G32" s="55">
        <v>998.73215684800005</v>
      </c>
      <c r="H32" s="55">
        <f t="shared" si="4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5"/>
        <v>0.99221484200006671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33" ht="15.75" customHeight="1" x14ac:dyDescent="0.25">
      <c r="A33" s="1">
        <v>30</v>
      </c>
      <c r="B33" s="1">
        <v>60</v>
      </c>
      <c r="C33" s="5">
        <f t="shared" si="1"/>
        <v>122</v>
      </c>
      <c r="D33" s="56">
        <v>998.46008300799997</v>
      </c>
      <c r="E33" s="1">
        <f t="shared" si="2"/>
        <v>998.32176445360005</v>
      </c>
      <c r="F33" s="2">
        <f t="shared" si="3"/>
        <v>0.13831855439991614</v>
      </c>
      <c r="G33" s="55">
        <v>998.68861578300005</v>
      </c>
      <c r="H33" s="55">
        <f t="shared" si="4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5"/>
        <v>1.0762193140000136</v>
      </c>
      <c r="M33" s="1">
        <v>23.897873870399998</v>
      </c>
      <c r="N33" s="1">
        <f t="shared" si="6"/>
        <v>11.948936935199999</v>
      </c>
    </row>
    <row r="34" spans="1:33" ht="15.75" customHeight="1" x14ac:dyDescent="0.25">
      <c r="A34" s="1">
        <v>31</v>
      </c>
      <c r="B34" s="1">
        <v>62</v>
      </c>
      <c r="C34" s="5">
        <f t="shared" si="1"/>
        <v>120</v>
      </c>
      <c r="D34" s="56">
        <v>998.52722168000003</v>
      </c>
      <c r="E34" s="1">
        <f t="shared" si="2"/>
        <v>998.27643752120002</v>
      </c>
      <c r="F34" s="2">
        <f t="shared" si="3"/>
        <v>0.25078415880000193</v>
      </c>
      <c r="G34" s="55">
        <v>998.68143431700003</v>
      </c>
      <c r="H34" s="55">
        <f t="shared" si="4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5"/>
        <v>0.94731043899992073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33" ht="15.75" customHeight="1" x14ac:dyDescent="0.25">
      <c r="A35" s="1">
        <v>32</v>
      </c>
      <c r="B35" s="1">
        <v>64</v>
      </c>
      <c r="C35" s="5">
        <f t="shared" si="1"/>
        <v>118</v>
      </c>
      <c r="D35" s="56">
        <v>998.49676513700001</v>
      </c>
      <c r="E35" s="1">
        <f t="shared" si="2"/>
        <v>998.23111058880011</v>
      </c>
      <c r="F35" s="2">
        <f t="shared" si="3"/>
        <v>0.26565454819990464</v>
      </c>
      <c r="G35" s="55">
        <v>998.62977175000003</v>
      </c>
      <c r="H35" s="55">
        <f t="shared" si="4"/>
        <v>0.13300661300002048</v>
      </c>
      <c r="I35" s="1">
        <v>3.8826644720000001</v>
      </c>
      <c r="J35" s="1">
        <f t="shared" si="0"/>
        <v>1.941332236</v>
      </c>
      <c r="K35" s="56">
        <v>999.40403778100006</v>
      </c>
      <c r="L35" s="56">
        <f t="shared" si="5"/>
        <v>0.90727264400004515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33" ht="15.75" customHeight="1" x14ac:dyDescent="0.25">
      <c r="A36" s="1">
        <v>33</v>
      </c>
      <c r="B36" s="1">
        <v>66</v>
      </c>
      <c r="C36" s="5">
        <f t="shared" si="1"/>
        <v>116</v>
      </c>
      <c r="D36" s="56">
        <v>998.37982177699996</v>
      </c>
      <c r="E36" s="1">
        <f t="shared" si="2"/>
        <v>998.18578365640008</v>
      </c>
      <c r="F36" s="2">
        <f t="shared" si="3"/>
        <v>0.19403812059988468</v>
      </c>
      <c r="G36" s="55">
        <v>998.55600872399998</v>
      </c>
      <c r="H36" s="55">
        <f t="shared" si="4"/>
        <v>0.17618694700001925</v>
      </c>
      <c r="I36" s="1">
        <v>4.0844724909999996</v>
      </c>
      <c r="J36" s="1">
        <f t="shared" si="0"/>
        <v>2.0422362454999998</v>
      </c>
      <c r="K36" s="56">
        <v>999.341829039</v>
      </c>
      <c r="L36" s="56">
        <f t="shared" si="5"/>
        <v>0.96200726200004283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33" ht="15.75" customHeight="1" x14ac:dyDescent="0.25">
      <c r="A37" s="1">
        <v>34</v>
      </c>
      <c r="B37" s="1">
        <v>68</v>
      </c>
      <c r="C37" s="5">
        <f t="shared" si="1"/>
        <v>114</v>
      </c>
      <c r="D37" s="56">
        <v>998.35296630899995</v>
      </c>
      <c r="E37" s="1">
        <f t="shared" si="2"/>
        <v>998.14045672400005</v>
      </c>
      <c r="F37" s="2">
        <f t="shared" si="3"/>
        <v>0.21250958499990702</v>
      </c>
      <c r="G37" s="55">
        <v>998.49284580200003</v>
      </c>
      <c r="H37" s="55">
        <f t="shared" si="4"/>
        <v>0.1398794930000804</v>
      </c>
      <c r="I37" s="1">
        <v>5.1219507310000001</v>
      </c>
      <c r="J37" s="1">
        <f t="shared" si="0"/>
        <v>2.5609753655</v>
      </c>
      <c r="K37" s="56">
        <v>999.23805209199998</v>
      </c>
      <c r="L37" s="56">
        <f t="shared" si="5"/>
        <v>0.88508578300002227</v>
      </c>
      <c r="M37" s="1">
        <v>20.095952442000002</v>
      </c>
      <c r="N37" s="1">
        <f t="shared" si="6"/>
        <v>10.047976221000001</v>
      </c>
    </row>
    <row r="38" spans="1:33" ht="15.75" customHeight="1" x14ac:dyDescent="0.25">
      <c r="A38" s="1">
        <v>35</v>
      </c>
      <c r="B38" s="1">
        <v>70</v>
      </c>
      <c r="C38" s="5">
        <f t="shared" si="1"/>
        <v>112</v>
      </c>
      <c r="D38" s="56">
        <v>998.24566650400004</v>
      </c>
      <c r="E38" s="1">
        <f t="shared" si="2"/>
        <v>998.09512979160002</v>
      </c>
      <c r="F38" s="2">
        <f t="shared" si="3"/>
        <v>0.15053671240002586</v>
      </c>
      <c r="G38" s="55">
        <v>998.50206760699996</v>
      </c>
      <c r="H38" s="55">
        <f t="shared" si="4"/>
        <v>0.25640110299991647</v>
      </c>
      <c r="I38" s="1">
        <v>5.6341671309999999</v>
      </c>
      <c r="J38" s="1">
        <f t="shared" si="0"/>
        <v>2.8170835654999999</v>
      </c>
      <c r="K38" s="56">
        <v>999.32658604799997</v>
      </c>
      <c r="L38" s="56">
        <f t="shared" si="5"/>
        <v>1.0809195439999257</v>
      </c>
      <c r="M38" s="1">
        <v>17.92339784376</v>
      </c>
      <c r="N38" s="1">
        <f t="shared" si="6"/>
        <v>8.9616989218800001</v>
      </c>
      <c r="W38" s="71" t="s">
        <v>149</v>
      </c>
      <c r="X38" s="71"/>
    </row>
    <row r="39" spans="1:33" ht="15.75" customHeight="1" x14ac:dyDescent="0.25">
      <c r="A39" s="1">
        <v>36</v>
      </c>
      <c r="B39" s="1">
        <v>72</v>
      </c>
      <c r="C39" s="5">
        <f t="shared" si="1"/>
        <v>110</v>
      </c>
      <c r="D39" s="56">
        <v>998.26776123000002</v>
      </c>
      <c r="E39" s="1">
        <f t="shared" si="2"/>
        <v>998.0498028592001</v>
      </c>
      <c r="F39" s="2">
        <f t="shared" si="3"/>
        <v>0.21795837079991998</v>
      </c>
      <c r="G39" s="55">
        <v>998.48495201799994</v>
      </c>
      <c r="H39" s="55">
        <f t="shared" si="4"/>
        <v>0.21719078799992531</v>
      </c>
      <c r="I39" s="1">
        <v>6.1463527469999999</v>
      </c>
      <c r="J39" s="1">
        <f t="shared" si="0"/>
        <v>3.0731763734999999</v>
      </c>
      <c r="K39" s="56">
        <v>999.30657970000004</v>
      </c>
      <c r="L39" s="56">
        <f t="shared" si="5"/>
        <v>1.0388184700000238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  <c r="AB39" s="60"/>
      <c r="AC39" s="60"/>
      <c r="AD39" s="60"/>
      <c r="AE39" s="60"/>
    </row>
    <row r="40" spans="1:33" ht="15.75" customHeight="1" x14ac:dyDescent="0.25">
      <c r="A40" s="1">
        <v>37</v>
      </c>
      <c r="B40" s="1">
        <v>74</v>
      </c>
      <c r="C40" s="5">
        <f t="shared" si="1"/>
        <v>108</v>
      </c>
      <c r="D40" s="56">
        <v>998.39251708999996</v>
      </c>
      <c r="E40" s="1">
        <f t="shared" si="2"/>
        <v>998.00447592680007</v>
      </c>
      <c r="F40" s="2">
        <f t="shared" si="3"/>
        <v>0.3880411631998868</v>
      </c>
      <c r="G40" s="55">
        <v>998.49378360499998</v>
      </c>
      <c r="H40" s="55">
        <f t="shared" si="4"/>
        <v>0.10126651500002026</v>
      </c>
      <c r="I40" s="1">
        <v>6.1463527469999999</v>
      </c>
      <c r="J40" s="1">
        <f t="shared" si="0"/>
        <v>3.0731763734999999</v>
      </c>
      <c r="K40" s="56">
        <v>999.23748876299999</v>
      </c>
      <c r="L40" s="56">
        <f t="shared" si="5"/>
        <v>0.84497167300003184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s="60"/>
      <c r="AC40" s="60"/>
      <c r="AD40" s="60"/>
      <c r="AE40" s="60"/>
      <c r="AF40" t="s">
        <v>151</v>
      </c>
    </row>
    <row r="41" spans="1:33" ht="15.75" customHeight="1" x14ac:dyDescent="0.25">
      <c r="A41" s="1">
        <v>38</v>
      </c>
      <c r="B41" s="1">
        <v>76</v>
      </c>
      <c r="C41" s="5">
        <f t="shared" si="1"/>
        <v>106</v>
      </c>
      <c r="D41" s="56">
        <v>998.36468505899995</v>
      </c>
      <c r="E41" s="1">
        <f t="shared" si="2"/>
        <v>997.95914899440004</v>
      </c>
      <c r="F41" s="2">
        <f t="shared" si="3"/>
        <v>0.40553606459991443</v>
      </c>
      <c r="G41" s="55">
        <v>998.44360322199998</v>
      </c>
      <c r="H41" s="55">
        <f t="shared" si="4"/>
        <v>7.8918163000025743E-2</v>
      </c>
      <c r="I41" s="1">
        <v>6.1463527469999999</v>
      </c>
      <c r="J41" s="1">
        <f t="shared" si="0"/>
        <v>3.0731763734999999</v>
      </c>
      <c r="K41" s="56">
        <v>999.18451070399999</v>
      </c>
      <c r="L41" s="56">
        <f t="shared" si="5"/>
        <v>0.81982564500003718</v>
      </c>
      <c r="M41" s="1">
        <v>16.370320533360001</v>
      </c>
      <c r="N41" s="1">
        <f t="shared" si="6"/>
        <v>8.1851602666800005</v>
      </c>
      <c r="AF41" s="67"/>
    </row>
    <row r="42" spans="1:33" ht="15.75" customHeight="1" x14ac:dyDescent="0.25">
      <c r="A42" s="1">
        <v>39</v>
      </c>
      <c r="B42" s="1">
        <v>78</v>
      </c>
      <c r="C42" s="5">
        <f t="shared" si="1"/>
        <v>104</v>
      </c>
      <c r="D42" s="56">
        <v>998.30859375</v>
      </c>
      <c r="E42" s="1">
        <f t="shared" si="2"/>
        <v>997.91382206200001</v>
      </c>
      <c r="F42" s="2">
        <f t="shared" si="3"/>
        <v>0.39477168799999163</v>
      </c>
      <c r="G42" s="55">
        <v>998.42176692299995</v>
      </c>
      <c r="H42" s="55">
        <f t="shared" si="4"/>
        <v>0.11317317299995011</v>
      </c>
      <c r="I42" s="1">
        <v>6.1463527469999999</v>
      </c>
      <c r="J42" s="1">
        <f t="shared" si="0"/>
        <v>3.0731763734999999</v>
      </c>
      <c r="K42" s="56">
        <v>999.18275605999997</v>
      </c>
      <c r="L42" s="56">
        <f t="shared" si="5"/>
        <v>0.87416230999997424</v>
      </c>
      <c r="M42" s="1">
        <v>15.342077489520001</v>
      </c>
      <c r="N42" s="1">
        <f t="shared" si="6"/>
        <v>7.6710387447600006</v>
      </c>
    </row>
    <row r="43" spans="1:33" ht="15.75" customHeight="1" x14ac:dyDescent="0.25">
      <c r="A43" s="1">
        <v>40</v>
      </c>
      <c r="B43" s="1">
        <v>80</v>
      </c>
      <c r="C43" s="5">
        <f t="shared" si="1"/>
        <v>102</v>
      </c>
      <c r="D43" s="56">
        <v>998.27655029300001</v>
      </c>
      <c r="E43" s="1">
        <f t="shared" si="2"/>
        <v>997.86849512960009</v>
      </c>
      <c r="F43" s="2">
        <f t="shared" si="3"/>
        <v>0.40805516339992209</v>
      </c>
      <c r="G43" s="55">
        <v>998.36809554800004</v>
      </c>
      <c r="H43" s="55">
        <f t="shared" si="4"/>
        <v>9.1545255000028192E-2</v>
      </c>
      <c r="I43" s="1">
        <v>9.9360528230000007</v>
      </c>
      <c r="J43" s="1">
        <f t="shared" si="0"/>
        <v>4.9680264115000003</v>
      </c>
      <c r="K43" s="56">
        <v>999.13830517099996</v>
      </c>
      <c r="L43" s="56">
        <f t="shared" si="5"/>
        <v>0.86175487799994244</v>
      </c>
      <c r="M43" s="1">
        <v>16.224960803760002</v>
      </c>
      <c r="N43" s="1">
        <f t="shared" si="6"/>
        <v>8.112480401880001</v>
      </c>
      <c r="AG43" s="67"/>
    </row>
    <row r="44" spans="1:33" ht="15.75" customHeight="1" x14ac:dyDescent="0.25">
      <c r="A44" s="1">
        <v>41</v>
      </c>
      <c r="B44" s="1">
        <v>82</v>
      </c>
      <c r="C44" s="5">
        <f t="shared" si="1"/>
        <v>100</v>
      </c>
      <c r="D44" s="56">
        <v>998.27478027300003</v>
      </c>
      <c r="E44" s="1">
        <f t="shared" si="2"/>
        <v>997.82316819720006</v>
      </c>
      <c r="F44" s="2">
        <f t="shared" si="3"/>
        <v>0.45161207579997154</v>
      </c>
      <c r="G44" s="55">
        <v>998.31855800699998</v>
      </c>
      <c r="H44" s="55">
        <f t="shared" si="4"/>
        <v>4.3777733999945667E-2</v>
      </c>
      <c r="I44" s="1">
        <v>8.8901625899999992</v>
      </c>
      <c r="J44" s="1">
        <f t="shared" si="0"/>
        <v>4.4450812949999996</v>
      </c>
      <c r="K44" s="56">
        <v>999.07797663199995</v>
      </c>
      <c r="L44" s="56">
        <f t="shared" si="5"/>
        <v>0.80319635899991226</v>
      </c>
      <c r="M44" s="1">
        <v>16.825874125680002</v>
      </c>
      <c r="N44" s="1">
        <f t="shared" si="6"/>
        <v>8.4129370628400011</v>
      </c>
    </row>
    <row r="45" spans="1:33" ht="15.75" customHeight="1" x14ac:dyDescent="0.25">
      <c r="A45" s="1">
        <v>42</v>
      </c>
      <c r="B45" s="1">
        <v>84</v>
      </c>
      <c r="C45" s="5">
        <f t="shared" si="1"/>
        <v>98</v>
      </c>
      <c r="D45" s="56">
        <v>998.11816406299999</v>
      </c>
      <c r="E45" s="1">
        <f t="shared" si="2"/>
        <v>997.77784126480003</v>
      </c>
      <c r="F45" s="2">
        <f t="shared" si="3"/>
        <v>0.34032279819996347</v>
      </c>
      <c r="G45" s="55">
        <v>998.20020198199995</v>
      </c>
      <c r="H45" s="55">
        <f t="shared" si="4"/>
        <v>8.2037918999958492E-2</v>
      </c>
      <c r="I45" s="1">
        <v>9.4131079809999996</v>
      </c>
      <c r="J45" s="1">
        <f t="shared" si="0"/>
        <v>4.7065539904999998</v>
      </c>
      <c r="K45" s="56">
        <v>998.949485192</v>
      </c>
      <c r="L45" s="56">
        <f t="shared" si="5"/>
        <v>0.83132112900000266</v>
      </c>
      <c r="M45" s="1">
        <v>15.624017245680001</v>
      </c>
      <c r="N45" s="1">
        <f t="shared" si="6"/>
        <v>7.8120086228400005</v>
      </c>
    </row>
    <row r="46" spans="1:33" ht="15.75" customHeight="1" x14ac:dyDescent="0.25">
      <c r="A46" s="1">
        <v>43</v>
      </c>
      <c r="B46" s="1">
        <v>86</v>
      </c>
      <c r="C46" s="5">
        <f t="shared" si="1"/>
        <v>96</v>
      </c>
      <c r="D46" s="56">
        <v>998.12835693399995</v>
      </c>
      <c r="E46" s="1">
        <f t="shared" si="2"/>
        <v>997.7325143324</v>
      </c>
      <c r="F46" s="2">
        <f t="shared" si="3"/>
        <v>0.3958426015999521</v>
      </c>
      <c r="G46" s="55">
        <v>998.17784604500002</v>
      </c>
      <c r="H46" s="55">
        <f t="shared" si="4"/>
        <v>4.9489111000070807E-2</v>
      </c>
      <c r="I46" s="1">
        <v>9.9360528230000007</v>
      </c>
      <c r="J46" s="1">
        <f t="shared" si="0"/>
        <v>4.9680264115000003</v>
      </c>
      <c r="K46" s="56">
        <v>998.90012907699997</v>
      </c>
      <c r="L46" s="56">
        <f t="shared" si="5"/>
        <v>0.77177214300002106</v>
      </c>
      <c r="M46" s="1">
        <v>16.224960803760002</v>
      </c>
      <c r="N46" s="1">
        <f t="shared" si="6"/>
        <v>8.112480401880001</v>
      </c>
    </row>
    <row r="47" spans="1:33" ht="15.75" customHeight="1" x14ac:dyDescent="0.25">
      <c r="A47" s="1">
        <v>44</v>
      </c>
      <c r="B47" s="1">
        <v>88</v>
      </c>
      <c r="C47" s="5">
        <f t="shared" si="1"/>
        <v>94</v>
      </c>
      <c r="D47" s="56">
        <v>997.93566894499997</v>
      </c>
      <c r="E47" s="1">
        <f t="shared" si="2"/>
        <v>997.68718740000008</v>
      </c>
      <c r="F47" s="2">
        <f t="shared" si="3"/>
        <v>0.2484815449998905</v>
      </c>
      <c r="G47" s="55">
        <v>998.00156731699997</v>
      </c>
      <c r="H47" s="55">
        <f t="shared" si="4"/>
        <v>6.5898371999992378E-2</v>
      </c>
      <c r="I47" s="1">
        <v>9.2788132839999999</v>
      </c>
      <c r="J47" s="1">
        <f t="shared" si="0"/>
        <v>4.639406642</v>
      </c>
      <c r="K47" s="56">
        <v>998.75618152899995</v>
      </c>
      <c r="L47" s="56">
        <f t="shared" si="5"/>
        <v>0.82051258399997096</v>
      </c>
      <c r="M47" s="1">
        <v>15.323576281919999</v>
      </c>
      <c r="N47" s="1">
        <f t="shared" si="6"/>
        <v>7.6617881409599997</v>
      </c>
    </row>
    <row r="48" spans="1:33" ht="15.75" customHeight="1" x14ac:dyDescent="0.25">
      <c r="A48" s="1">
        <v>45</v>
      </c>
      <c r="B48" s="1">
        <v>90</v>
      </c>
      <c r="C48" s="5">
        <f t="shared" si="1"/>
        <v>92</v>
      </c>
      <c r="D48" s="56">
        <v>997.77313232400002</v>
      </c>
      <c r="E48" s="1">
        <f t="shared" si="2"/>
        <v>997.64186046760005</v>
      </c>
      <c r="F48" s="2">
        <f t="shared" si="3"/>
        <v>0.13127185639996242</v>
      </c>
      <c r="G48" s="55">
        <v>997.90277660699996</v>
      </c>
      <c r="H48" s="55">
        <f t="shared" si="4"/>
        <v>0.12964428299994779</v>
      </c>
      <c r="I48" s="1">
        <v>9.0559431579999998</v>
      </c>
      <c r="J48" s="1">
        <f t="shared" si="0"/>
        <v>4.5279715789999999</v>
      </c>
      <c r="K48" s="56">
        <v>998.78434150199996</v>
      </c>
      <c r="L48" s="56">
        <f t="shared" si="5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1"/>
        <v>90</v>
      </c>
      <c r="D49" s="56">
        <v>997.77453613299997</v>
      </c>
      <c r="E49" s="1">
        <f t="shared" si="2"/>
        <v>997.59653353520002</v>
      </c>
      <c r="F49" s="2">
        <f t="shared" si="3"/>
        <v>0.17800259779994576</v>
      </c>
      <c r="G49" s="55">
        <v>997.85193018300004</v>
      </c>
      <c r="H49" s="55">
        <f t="shared" si="4"/>
        <v>7.7394050000066272E-2</v>
      </c>
      <c r="I49" s="1">
        <v>7.1752969220000002</v>
      </c>
      <c r="J49" s="1">
        <f t="shared" si="0"/>
        <v>3.5876484610000001</v>
      </c>
      <c r="K49" s="56">
        <v>998.73649353099995</v>
      </c>
      <c r="L49" s="56">
        <f t="shared" si="5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1"/>
        <v>88</v>
      </c>
      <c r="D50" s="56">
        <v>997.71441650400004</v>
      </c>
      <c r="E50" s="1">
        <f t="shared" si="2"/>
        <v>997.55120660280011</v>
      </c>
      <c r="F50" s="2">
        <f t="shared" si="3"/>
        <v>0.16320990119993439</v>
      </c>
      <c r="G50" s="55">
        <v>997.76539519200003</v>
      </c>
      <c r="H50" s="55">
        <f t="shared" si="4"/>
        <v>5.0978687999986505E-2</v>
      </c>
      <c r="I50" s="1">
        <v>7.3579636839999996</v>
      </c>
      <c r="J50" s="1">
        <f t="shared" si="0"/>
        <v>3.6789818419999998</v>
      </c>
      <c r="K50" s="56">
        <v>998.65142871</v>
      </c>
      <c r="L50" s="56">
        <f t="shared" si="5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1"/>
        <v>86</v>
      </c>
      <c r="D51" s="56">
        <v>997.65747070299994</v>
      </c>
      <c r="E51" s="1">
        <f t="shared" si="2"/>
        <v>997.50587967040008</v>
      </c>
      <c r="F51" s="2">
        <f t="shared" si="3"/>
        <v>0.1515910325998675</v>
      </c>
      <c r="G51" s="55">
        <v>997.68376785800001</v>
      </c>
      <c r="H51" s="55">
        <f t="shared" si="4"/>
        <v>2.6297155000065686E-2</v>
      </c>
      <c r="I51" s="1">
        <v>5.6599836000000003</v>
      </c>
      <c r="J51" s="1">
        <f t="shared" si="0"/>
        <v>2.8299918000000002</v>
      </c>
      <c r="K51" s="56">
        <v>998.65008640099995</v>
      </c>
      <c r="L51" s="56">
        <f t="shared" si="5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1"/>
        <v>84</v>
      </c>
      <c r="D52" s="56">
        <v>997.44671630899995</v>
      </c>
      <c r="E52" s="1">
        <f t="shared" si="2"/>
        <v>997.46055273800005</v>
      </c>
      <c r="F52" s="2">
        <f t="shared" si="3"/>
        <v>-1.3836429000093631E-2</v>
      </c>
      <c r="G52" s="55">
        <v>997.47370346399998</v>
      </c>
      <c r="H52" s="55">
        <f t="shared" si="4"/>
        <v>2.6987155000028906E-2</v>
      </c>
      <c r="I52" s="1">
        <v>6.225966476</v>
      </c>
      <c r="J52" s="1">
        <f t="shared" si="0"/>
        <v>3.112983238</v>
      </c>
      <c r="K52" s="56">
        <v>998.69702768000002</v>
      </c>
      <c r="L52" s="56">
        <f t="shared" si="5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1"/>
        <v>82</v>
      </c>
      <c r="D53" s="56">
        <v>997.09106445299994</v>
      </c>
      <c r="E53" s="1">
        <f t="shared" si="2"/>
        <v>997.41522580560002</v>
      </c>
      <c r="F53" s="2">
        <f t="shared" si="3"/>
        <v>-0.32416135260007195</v>
      </c>
      <c r="G53" s="55">
        <v>997.20739055900003</v>
      </c>
      <c r="H53" s="55">
        <f t="shared" si="4"/>
        <v>0.11632610600008775</v>
      </c>
      <c r="I53" s="1">
        <v>4.4606870399999998</v>
      </c>
      <c r="J53" s="1">
        <f t="shared" si="0"/>
        <v>2.2303435199999999</v>
      </c>
      <c r="K53" s="56">
        <v>998.649900054</v>
      </c>
      <c r="L53" s="56">
        <f t="shared" si="5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1"/>
        <v>80</v>
      </c>
      <c r="D54" s="56">
        <v>996.69470214800003</v>
      </c>
      <c r="E54" s="1">
        <f t="shared" si="2"/>
        <v>997.3698988732001</v>
      </c>
      <c r="F54" s="2">
        <f t="shared" si="3"/>
        <v>-0.67519672520006679</v>
      </c>
      <c r="G54" s="55">
        <v>996.88826785000003</v>
      </c>
      <c r="H54" s="55">
        <f t="shared" si="4"/>
        <v>0.19356570200000078</v>
      </c>
      <c r="I54" s="1">
        <v>2.4360072590000001</v>
      </c>
      <c r="J54" s="1">
        <f t="shared" si="0"/>
        <v>1.2180036295000001</v>
      </c>
      <c r="K54" s="56">
        <v>998.20609631100001</v>
      </c>
      <c r="L54" s="56">
        <f t="shared" si="5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1"/>
        <v>78</v>
      </c>
      <c r="D55" s="56">
        <v>996.87084960899995</v>
      </c>
      <c r="E55" s="1">
        <f t="shared" si="2"/>
        <v>997.32457194080007</v>
      </c>
      <c r="F55" s="2">
        <f t="shared" si="3"/>
        <v>-0.45372233180012245</v>
      </c>
      <c r="G55" s="55">
        <v>997.09526121399995</v>
      </c>
      <c r="H55" s="55">
        <f t="shared" si="4"/>
        <v>0.22441160500000024</v>
      </c>
      <c r="I55" s="1">
        <v>2.2041490380000002</v>
      </c>
      <c r="J55" s="1">
        <f t="shared" si="0"/>
        <v>1.1020745190000001</v>
      </c>
      <c r="K55" s="56">
        <v>998.032516762</v>
      </c>
      <c r="L55" s="56">
        <f t="shared" si="5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1"/>
        <v>76</v>
      </c>
      <c r="D56" s="56">
        <v>996.51507568399995</v>
      </c>
      <c r="E56" s="1">
        <f t="shared" si="2"/>
        <v>997.27924500840004</v>
      </c>
      <c r="F56" s="2">
        <f t="shared" si="3"/>
        <v>-0.76416932440008623</v>
      </c>
      <c r="G56" s="55">
        <v>997.01873478899995</v>
      </c>
      <c r="H56" s="55">
        <f t="shared" si="4"/>
        <v>0.503659104999997</v>
      </c>
      <c r="I56" s="1">
        <v>4.6768816800000002</v>
      </c>
      <c r="J56" s="1">
        <f t="shared" si="0"/>
        <v>2.3384408400000001</v>
      </c>
      <c r="K56" s="56">
        <v>998.03826447300003</v>
      </c>
      <c r="L56" s="56">
        <f t="shared" si="5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1"/>
        <v>74</v>
      </c>
      <c r="D57" s="56">
        <v>996.45324706999997</v>
      </c>
      <c r="E57" s="1">
        <f t="shared" si="2"/>
        <v>997.23391807600001</v>
      </c>
      <c r="F57" s="2">
        <f t="shared" si="3"/>
        <v>-0.78067100600003414</v>
      </c>
      <c r="G57" s="55">
        <v>997.00522618699995</v>
      </c>
      <c r="H57" s="55">
        <f t="shared" si="4"/>
        <v>0.55197911699997348</v>
      </c>
      <c r="I57" s="1">
        <v>6.4513056339999997</v>
      </c>
      <c r="J57" s="1">
        <f t="shared" si="0"/>
        <v>3.2256528169999998</v>
      </c>
      <c r="K57" s="56">
        <v>998.14661898600002</v>
      </c>
      <c r="L57" s="56">
        <f t="shared" si="5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1"/>
        <v>72</v>
      </c>
      <c r="D58" s="56">
        <v>996.61364746100003</v>
      </c>
      <c r="E58" s="1">
        <f t="shared" si="2"/>
        <v>997.18859114360009</v>
      </c>
      <c r="F58" s="2">
        <f t="shared" si="3"/>
        <v>-0.57494368260006468</v>
      </c>
      <c r="G58" s="55">
        <v>997.07177251799999</v>
      </c>
      <c r="H58" s="55">
        <f t="shared" si="4"/>
        <v>0.45812505699996109</v>
      </c>
      <c r="I58" s="1">
        <v>5.2508504379999996</v>
      </c>
      <c r="J58" s="1">
        <f t="shared" si="0"/>
        <v>2.6254252189999998</v>
      </c>
      <c r="K58" s="56">
        <v>998.23815292500001</v>
      </c>
      <c r="L58" s="56">
        <f t="shared" si="5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1"/>
        <v>70</v>
      </c>
      <c r="D59" s="56">
        <v>996.47576904300001</v>
      </c>
      <c r="E59" s="1">
        <f t="shared" si="2"/>
        <v>997.14326421120006</v>
      </c>
      <c r="F59" s="2">
        <f t="shared" si="3"/>
        <v>-0.66749516820004828</v>
      </c>
      <c r="G59" s="55">
        <v>997.07299007500001</v>
      </c>
      <c r="H59" s="55">
        <f t="shared" si="4"/>
        <v>0.5972210319999931</v>
      </c>
      <c r="I59" s="1">
        <v>5.5903064420000002</v>
      </c>
      <c r="J59" s="1">
        <f t="shared" si="0"/>
        <v>2.7951532210000001</v>
      </c>
      <c r="K59" s="56">
        <v>998.27178863300003</v>
      </c>
      <c r="L59" s="56">
        <f t="shared" si="5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1"/>
        <v>68</v>
      </c>
      <c r="D60" s="56">
        <v>996.44604492200006</v>
      </c>
      <c r="E60" s="1">
        <f t="shared" si="2"/>
        <v>997.09793727880003</v>
      </c>
      <c r="F60" s="2">
        <f t="shared" si="3"/>
        <v>-0.65189235679997637</v>
      </c>
      <c r="G60" s="55">
        <v>997.08109516800005</v>
      </c>
      <c r="H60" s="55">
        <f t="shared" si="4"/>
        <v>0.6350502459999916</v>
      </c>
      <c r="I60" s="1">
        <v>6.5265911729999999</v>
      </c>
      <c r="J60" s="1">
        <f t="shared" si="0"/>
        <v>3.2632955865</v>
      </c>
      <c r="K60" s="56">
        <v>998.32153305500003</v>
      </c>
      <c r="L60" s="56">
        <f t="shared" si="5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1"/>
        <v>66</v>
      </c>
      <c r="D61" s="56">
        <v>996.552246094</v>
      </c>
      <c r="E61" s="1">
        <f t="shared" si="2"/>
        <v>997.0526103464</v>
      </c>
      <c r="F61" s="2">
        <f t="shared" si="3"/>
        <v>-0.50036425240000426</v>
      </c>
      <c r="G61" s="55">
        <v>997.04836530900002</v>
      </c>
      <c r="H61" s="55">
        <f t="shared" si="4"/>
        <v>0.49611921500002154</v>
      </c>
      <c r="I61" s="1">
        <v>6.2947297219999996</v>
      </c>
      <c r="J61" s="1">
        <f t="shared" si="0"/>
        <v>3.1473648609999998</v>
      </c>
      <c r="K61" s="56">
        <v>998.28129101499997</v>
      </c>
      <c r="L61" s="56">
        <f t="shared" si="5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1"/>
        <v>64</v>
      </c>
      <c r="D62" s="56">
        <v>997.04748535199997</v>
      </c>
      <c r="E62" s="1">
        <f t="shared" si="2"/>
        <v>997.00728341400009</v>
      </c>
      <c r="F62" s="2">
        <f t="shared" si="3"/>
        <v>4.020193799988192E-2</v>
      </c>
      <c r="G62" s="55">
        <v>997.23704107599997</v>
      </c>
      <c r="H62" s="55">
        <f t="shared" si="4"/>
        <v>0.18955572400000165</v>
      </c>
      <c r="I62" s="1">
        <v>3.938137829</v>
      </c>
      <c r="J62" s="1">
        <f t="shared" si="0"/>
        <v>1.9690689145</v>
      </c>
      <c r="K62" s="56">
        <v>998.38065291600003</v>
      </c>
      <c r="L62" s="56">
        <f t="shared" si="5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1"/>
        <v>62</v>
      </c>
      <c r="D63" s="56">
        <v>996.49261474599996</v>
      </c>
      <c r="E63" s="1">
        <f t="shared" si="2"/>
        <v>996.96195648160005</v>
      </c>
      <c r="F63" s="2">
        <f t="shared" si="3"/>
        <v>-0.4693417356000964</v>
      </c>
      <c r="G63" s="55">
        <v>996.97599705200003</v>
      </c>
      <c r="H63" s="55">
        <f t="shared" si="4"/>
        <v>0.48338230600006682</v>
      </c>
      <c r="I63" s="1">
        <v>5.6001512079999998</v>
      </c>
      <c r="J63" s="1">
        <f t="shared" si="0"/>
        <v>2.8000756039999999</v>
      </c>
      <c r="K63" s="56">
        <v>998.14427057299997</v>
      </c>
      <c r="L63" s="56">
        <f t="shared" si="5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1"/>
        <v>60</v>
      </c>
      <c r="D64" s="56">
        <v>996.57025146499996</v>
      </c>
      <c r="E64" s="1">
        <f t="shared" si="2"/>
        <v>996.91662954920002</v>
      </c>
      <c r="F64" s="2">
        <f t="shared" si="3"/>
        <v>-0.34637808420006877</v>
      </c>
      <c r="G64" s="55">
        <v>997.05408714400005</v>
      </c>
      <c r="H64" s="55">
        <f t="shared" si="4"/>
        <v>0.48383567900009439</v>
      </c>
      <c r="I64" s="1">
        <v>6.1743638360000004</v>
      </c>
      <c r="J64" s="1">
        <f t="shared" si="0"/>
        <v>3.0871819180000002</v>
      </c>
      <c r="K64" s="56">
        <v>998.24600854000005</v>
      </c>
      <c r="L64" s="56">
        <f t="shared" si="5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1"/>
        <v>58</v>
      </c>
      <c r="D65" s="56">
        <v>996.730957031</v>
      </c>
      <c r="E65" s="1">
        <f t="shared" si="2"/>
        <v>996.87130261680011</v>
      </c>
      <c r="F65" s="2">
        <f t="shared" si="3"/>
        <v>-0.14034558580010525</v>
      </c>
      <c r="G65" s="55">
        <v>997.07245436200003</v>
      </c>
      <c r="H65" s="55">
        <f t="shared" si="4"/>
        <v>0.34149733100002777</v>
      </c>
      <c r="I65" s="1">
        <v>5.2580744109999999</v>
      </c>
      <c r="J65" s="1">
        <f t="shared" si="0"/>
        <v>2.6290372055</v>
      </c>
      <c r="K65" s="56">
        <v>998.22936881199996</v>
      </c>
      <c r="L65" s="56">
        <f t="shared" si="5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1"/>
        <v>56</v>
      </c>
      <c r="D66" s="56">
        <v>996.84869384800004</v>
      </c>
      <c r="E66" s="1">
        <f t="shared" si="2"/>
        <v>996.82597568440008</v>
      </c>
      <c r="F66" s="2">
        <f t="shared" si="3"/>
        <v>2.2718163599961372E-2</v>
      </c>
      <c r="G66" s="55">
        <v>997.07928538099998</v>
      </c>
      <c r="H66" s="55">
        <f t="shared" si="4"/>
        <v>0.23059153299993795</v>
      </c>
      <c r="I66" s="1">
        <v>5.2580744109999999</v>
      </c>
      <c r="J66" s="1">
        <f t="shared" si="0"/>
        <v>2.6290372055</v>
      </c>
      <c r="K66" s="56">
        <v>998.16701026999999</v>
      </c>
      <c r="L66" s="56">
        <f t="shared" si="5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1"/>
        <v>54</v>
      </c>
      <c r="D67" s="56">
        <v>996.854980469</v>
      </c>
      <c r="E67" s="1">
        <f t="shared" si="2"/>
        <v>996.78064875200005</v>
      </c>
      <c r="F67" s="2">
        <f t="shared" si="3"/>
        <v>7.4331716999950004E-2</v>
      </c>
      <c r="G67" s="55">
        <v>997.06460681199997</v>
      </c>
      <c r="H67" s="55">
        <f t="shared" si="4"/>
        <v>0.20962634299996807</v>
      </c>
      <c r="I67" s="1">
        <v>3.9435633600000002</v>
      </c>
      <c r="J67" s="1">
        <f t="shared" ref="J67:J94" si="7">I67*0.5</f>
        <v>1.9717816800000001</v>
      </c>
      <c r="K67" s="56">
        <v>998.11372626800005</v>
      </c>
      <c r="L67" s="56">
        <f t="shared" si="5"/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8">$B$94-B68</f>
        <v>52</v>
      </c>
      <c r="D68" s="56">
        <v>996.918457031</v>
      </c>
      <c r="E68" s="1">
        <f t="shared" ref="E68:E94" si="9">-0.0226634662*B68+999.6815724256</f>
        <v>996.73532181960002</v>
      </c>
      <c r="F68" s="2">
        <f t="shared" ref="F68:F94" si="10">D68-E68</f>
        <v>0.18313521139998556</v>
      </c>
      <c r="G68" s="55">
        <v>997.08281013099997</v>
      </c>
      <c r="H68" s="55">
        <f t="shared" ref="H68:H94" si="11">G68-D68</f>
        <v>0.16435309999997116</v>
      </c>
      <c r="I68" s="1">
        <v>5.030571417</v>
      </c>
      <c r="J68" s="1">
        <f t="shared" si="7"/>
        <v>2.5152857085</v>
      </c>
      <c r="K68" s="56">
        <v>998.09899280699995</v>
      </c>
      <c r="L68" s="56">
        <f t="shared" ref="L68:L94" si="12">K68-D68</f>
        <v>1.1805357759999424</v>
      </c>
      <c r="M68" s="1">
        <v>12.835372358160001</v>
      </c>
      <c r="N68" s="1">
        <f t="shared" ref="N68:N94" si="13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8"/>
        <v>50</v>
      </c>
      <c r="D69" s="56">
        <v>996.91546630899995</v>
      </c>
      <c r="E69" s="1">
        <f t="shared" si="9"/>
        <v>996.6899948872001</v>
      </c>
      <c r="F69" s="2">
        <f t="shared" si="10"/>
        <v>0.22547142179985258</v>
      </c>
      <c r="G69" s="55">
        <v>997.07011327500004</v>
      </c>
      <c r="H69" s="55">
        <f t="shared" si="11"/>
        <v>0.15464696600008665</v>
      </c>
      <c r="I69" s="1">
        <v>5.2628595889999996</v>
      </c>
      <c r="J69" s="1">
        <f t="shared" si="7"/>
        <v>2.6314297944999998</v>
      </c>
      <c r="K69" s="56">
        <v>998.05115123600001</v>
      </c>
      <c r="L69" s="56">
        <f t="shared" si="12"/>
        <v>1.1356849270000566</v>
      </c>
      <c r="M69" s="1">
        <v>11.621567379120002</v>
      </c>
      <c r="N69" s="1">
        <f t="shared" si="13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8"/>
        <v>48</v>
      </c>
      <c r="D70" s="56">
        <v>996.89660644499997</v>
      </c>
      <c r="E70" s="1">
        <f t="shared" si="9"/>
        <v>996.64466795480007</v>
      </c>
      <c r="F70" s="2">
        <f t="shared" si="10"/>
        <v>0.25193849019990466</v>
      </c>
      <c r="G70" s="55">
        <v>997.03609181700006</v>
      </c>
      <c r="H70" s="55">
        <f t="shared" si="11"/>
        <v>0.13948537200008104</v>
      </c>
      <c r="I70" s="1">
        <v>5.4481168760000003</v>
      </c>
      <c r="J70" s="1">
        <f t="shared" si="7"/>
        <v>2.7240584380000001</v>
      </c>
      <c r="K70" s="56">
        <v>997.97362700799999</v>
      </c>
      <c r="L70" s="56">
        <f t="shared" si="12"/>
        <v>1.0770205630000191</v>
      </c>
      <c r="M70" s="1">
        <v>12.864511268640001</v>
      </c>
      <c r="N70" s="1">
        <f t="shared" si="13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8"/>
        <v>46</v>
      </c>
      <c r="D71" s="56">
        <v>996.88189697300004</v>
      </c>
      <c r="E71" s="1">
        <f t="shared" si="9"/>
        <v>996.59934102240004</v>
      </c>
      <c r="F71" s="2">
        <f t="shared" si="10"/>
        <v>0.28255595059999905</v>
      </c>
      <c r="G71" s="55">
        <v>997.04323853599999</v>
      </c>
      <c r="H71" s="55">
        <f t="shared" si="11"/>
        <v>0.16134156299995084</v>
      </c>
      <c r="I71" s="1">
        <v>4.9940568040000004</v>
      </c>
      <c r="J71" s="1">
        <f t="shared" si="7"/>
        <v>2.4970284020000002</v>
      </c>
      <c r="K71" s="56">
        <v>997.98224775999995</v>
      </c>
      <c r="L71" s="56">
        <f t="shared" si="12"/>
        <v>1.1003507869999112</v>
      </c>
      <c r="M71" s="1">
        <v>13.388828106720002</v>
      </c>
      <c r="N71" s="1">
        <f t="shared" si="13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8"/>
        <v>44</v>
      </c>
      <c r="D72" s="56">
        <v>996.85784912099996</v>
      </c>
      <c r="E72" s="1">
        <f t="shared" si="9"/>
        <v>996.55401409000001</v>
      </c>
      <c r="F72" s="2">
        <f t="shared" si="10"/>
        <v>0.30383503099994869</v>
      </c>
      <c r="G72" s="55">
        <v>996.99697784700004</v>
      </c>
      <c r="H72" s="55">
        <f t="shared" si="11"/>
        <v>0.13912872600008086</v>
      </c>
      <c r="I72" s="1">
        <v>4.4186855090000003</v>
      </c>
      <c r="J72" s="1">
        <f t="shared" si="7"/>
        <v>2.2093427545000002</v>
      </c>
      <c r="K72" s="56">
        <v>997.91647778100003</v>
      </c>
      <c r="L72" s="56">
        <f t="shared" si="12"/>
        <v>1.0586286600000676</v>
      </c>
      <c r="M72" s="1">
        <v>13.154131984800001</v>
      </c>
      <c r="N72" s="1">
        <f t="shared" si="13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8"/>
        <v>42</v>
      </c>
      <c r="D73" s="56">
        <v>996.87597656299999</v>
      </c>
      <c r="E73" s="1">
        <f t="shared" si="9"/>
        <v>996.50868715760009</v>
      </c>
      <c r="F73" s="2">
        <f t="shared" si="10"/>
        <v>0.36728940539990163</v>
      </c>
      <c r="G73" s="55">
        <v>996.99680069299995</v>
      </c>
      <c r="H73" s="55">
        <f t="shared" si="11"/>
        <v>0.12082412999995995</v>
      </c>
      <c r="I73" s="1">
        <v>5.8623404109999999</v>
      </c>
      <c r="J73" s="1">
        <f t="shared" si="7"/>
        <v>2.9311702055</v>
      </c>
      <c r="K73" s="56">
        <v>997.84783836999998</v>
      </c>
      <c r="L73" s="56">
        <f t="shared" si="12"/>
        <v>0.97186180699998204</v>
      </c>
      <c r="M73" s="1">
        <v>12.781726796160001</v>
      </c>
      <c r="N73" s="1">
        <f t="shared" si="13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8"/>
        <v>40</v>
      </c>
      <c r="D74" s="56">
        <v>996.77276611299999</v>
      </c>
      <c r="E74" s="1">
        <f t="shared" si="9"/>
        <v>996.46336022520006</v>
      </c>
      <c r="F74" s="2">
        <f t="shared" si="10"/>
        <v>0.30940588779992595</v>
      </c>
      <c r="G74" s="55">
        <v>996.87565624800004</v>
      </c>
      <c r="H74" s="55">
        <f t="shared" si="11"/>
        <v>0.1028901350000524</v>
      </c>
      <c r="I74" s="1">
        <v>5.0294133600000004</v>
      </c>
      <c r="J74" s="1">
        <f t="shared" si="7"/>
        <v>2.5147066800000002</v>
      </c>
      <c r="K74" s="56">
        <v>997.69888114699995</v>
      </c>
      <c r="L74" s="56">
        <f t="shared" si="12"/>
        <v>0.92611503399996309</v>
      </c>
      <c r="M74" s="1">
        <v>13.154131984800001</v>
      </c>
      <c r="N74" s="1">
        <f t="shared" si="13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8"/>
        <v>38</v>
      </c>
      <c r="D75" s="56">
        <v>996.707519531</v>
      </c>
      <c r="E75" s="1">
        <f t="shared" si="9"/>
        <v>996.41803329280003</v>
      </c>
      <c r="F75" s="2">
        <f t="shared" si="10"/>
        <v>0.2894862381999701</v>
      </c>
      <c r="G75" s="55">
        <v>996.76803570200002</v>
      </c>
      <c r="H75" s="55">
        <f t="shared" si="11"/>
        <v>6.0516171000017493E-2</v>
      </c>
      <c r="I75" s="1">
        <v>5.8458199159999999</v>
      </c>
      <c r="J75" s="1">
        <f t="shared" si="7"/>
        <v>2.922909958</v>
      </c>
      <c r="K75" s="56">
        <v>997.60250407299998</v>
      </c>
      <c r="L75" s="56">
        <f t="shared" si="12"/>
        <v>0.89498454199997468</v>
      </c>
      <c r="M75" s="1">
        <v>12.232051055279999</v>
      </c>
      <c r="N75" s="1">
        <f t="shared" si="13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8"/>
        <v>36</v>
      </c>
      <c r="D76" s="56">
        <v>996.49932861299999</v>
      </c>
      <c r="E76" s="1">
        <f t="shared" si="9"/>
        <v>996.3727063604</v>
      </c>
      <c r="F76" s="2">
        <f t="shared" si="10"/>
        <v>0.1266222525999865</v>
      </c>
      <c r="G76" s="55">
        <v>996.62614132399995</v>
      </c>
      <c r="H76" s="55">
        <f t="shared" si="11"/>
        <v>0.12681271099995683</v>
      </c>
      <c r="I76" s="1">
        <v>7.0285965600000004</v>
      </c>
      <c r="J76" s="1">
        <f t="shared" si="7"/>
        <v>3.5142982800000002</v>
      </c>
      <c r="K76" s="56">
        <v>997.58863840200002</v>
      </c>
      <c r="L76" s="56">
        <f t="shared" si="12"/>
        <v>1.0893097890000263</v>
      </c>
      <c r="M76" s="1">
        <v>12.32531976384</v>
      </c>
      <c r="N76" s="1">
        <f t="shared" si="13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8"/>
        <v>34</v>
      </c>
      <c r="D77" s="56">
        <v>996.42297363299997</v>
      </c>
      <c r="E77" s="1">
        <f t="shared" si="9"/>
        <v>996.32737942800009</v>
      </c>
      <c r="F77" s="2">
        <f t="shared" si="10"/>
        <v>9.5594204999883914E-2</v>
      </c>
      <c r="G77" s="55">
        <v>996.551508614</v>
      </c>
      <c r="H77" s="55">
        <f t="shared" si="11"/>
        <v>0.1285349810000298</v>
      </c>
      <c r="I77" s="1">
        <v>5.6148427500000002</v>
      </c>
      <c r="J77" s="1">
        <f t="shared" si="7"/>
        <v>2.8074213750000001</v>
      </c>
      <c r="K77" s="56">
        <v>997.57360646500001</v>
      </c>
      <c r="L77" s="56">
        <f t="shared" si="12"/>
        <v>1.1506328320000421</v>
      </c>
      <c r="M77" s="1">
        <v>10.866455340960002</v>
      </c>
      <c r="N77" s="1">
        <f t="shared" si="13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8"/>
        <v>32</v>
      </c>
      <c r="D78" s="56">
        <v>996.38006591800001</v>
      </c>
      <c r="E78" s="1">
        <f t="shared" si="9"/>
        <v>996.28205249560006</v>
      </c>
      <c r="F78" s="2">
        <f t="shared" si="10"/>
        <v>9.8013422399958472E-2</v>
      </c>
      <c r="G78" s="55">
        <v>996.47187463199998</v>
      </c>
      <c r="H78" s="55">
        <f t="shared" si="11"/>
        <v>9.180871399996704E-2</v>
      </c>
      <c r="I78" s="1">
        <v>4.8709782590000001</v>
      </c>
      <c r="J78" s="1">
        <f t="shared" si="7"/>
        <v>2.4354891295000001</v>
      </c>
      <c r="K78" s="56">
        <v>997.48679486499998</v>
      </c>
      <c r="L78" s="56">
        <f t="shared" si="12"/>
        <v>1.106728946999965</v>
      </c>
      <c r="M78" s="1">
        <v>11.474226358080001</v>
      </c>
      <c r="N78" s="1">
        <f t="shared" si="13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8"/>
        <v>30</v>
      </c>
      <c r="D79" s="56">
        <v>996.32818603500004</v>
      </c>
      <c r="E79" s="1">
        <f t="shared" si="9"/>
        <v>996.23672556320003</v>
      </c>
      <c r="F79" s="2">
        <f t="shared" si="10"/>
        <v>9.146047180001915E-2</v>
      </c>
      <c r="G79" s="55">
        <v>996.43806752499995</v>
      </c>
      <c r="H79" s="55">
        <f t="shared" si="11"/>
        <v>0.10988148999990699</v>
      </c>
      <c r="I79" s="1">
        <v>4.9896977680000001</v>
      </c>
      <c r="J79" s="1">
        <f t="shared" si="7"/>
        <v>2.494848884</v>
      </c>
      <c r="K79" s="56">
        <v>997.51899548699998</v>
      </c>
      <c r="L79" s="56">
        <f t="shared" si="12"/>
        <v>1.1908094519999395</v>
      </c>
      <c r="M79" s="1">
        <v>12.582205264800001</v>
      </c>
      <c r="N79" s="1">
        <f t="shared" si="13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8"/>
        <v>28</v>
      </c>
      <c r="D80" s="56">
        <v>996.20239257799994</v>
      </c>
      <c r="E80" s="1">
        <f t="shared" si="9"/>
        <v>996.19139863080011</v>
      </c>
      <c r="F80" s="2">
        <f t="shared" si="10"/>
        <v>1.0993947199835929E-2</v>
      </c>
      <c r="G80" s="55">
        <v>996.37424938000004</v>
      </c>
      <c r="H80" s="55">
        <f t="shared" si="11"/>
        <v>0.17185680200009301</v>
      </c>
      <c r="I80" s="1">
        <v>6.0887155540000002</v>
      </c>
      <c r="J80" s="1">
        <f t="shared" si="7"/>
        <v>3.0443577770000001</v>
      </c>
      <c r="K80" s="56">
        <v>997.54912795799999</v>
      </c>
      <c r="L80" s="56">
        <f t="shared" si="12"/>
        <v>1.346735380000041</v>
      </c>
      <c r="M80" s="1">
        <v>12.0102785448</v>
      </c>
      <c r="N80" s="1">
        <f t="shared" si="13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8"/>
        <v>26</v>
      </c>
      <c r="D81" s="56">
        <v>996.20709228500004</v>
      </c>
      <c r="E81" s="1">
        <f t="shared" si="9"/>
        <v>996.14607169840008</v>
      </c>
      <c r="F81" s="2">
        <f t="shared" si="10"/>
        <v>6.1020586599966009E-2</v>
      </c>
      <c r="G81" s="55">
        <v>996.35026734300004</v>
      </c>
      <c r="H81" s="55">
        <f t="shared" si="11"/>
        <v>0.14317505799999708</v>
      </c>
      <c r="I81" s="1">
        <v>6.0803027089999997</v>
      </c>
      <c r="J81" s="1">
        <f t="shared" si="7"/>
        <v>3.0401513544999998</v>
      </c>
      <c r="K81" s="56">
        <v>997.50421954000001</v>
      </c>
      <c r="L81" s="56">
        <f t="shared" si="12"/>
        <v>1.297127254999964</v>
      </c>
      <c r="M81" s="1">
        <v>11.347338758159999</v>
      </c>
      <c r="N81" s="1">
        <f t="shared" si="13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8"/>
        <v>24</v>
      </c>
      <c r="D82" s="56">
        <v>996.16375732400002</v>
      </c>
      <c r="E82" s="1">
        <f t="shared" si="9"/>
        <v>996.10074476600005</v>
      </c>
      <c r="F82" s="2">
        <f t="shared" si="10"/>
        <v>6.3012557999968521E-2</v>
      </c>
      <c r="G82" s="55">
        <v>996.29943547000005</v>
      </c>
      <c r="H82" s="55">
        <f t="shared" si="11"/>
        <v>0.13567814600003203</v>
      </c>
      <c r="I82" s="1">
        <v>3.8692836000000002</v>
      </c>
      <c r="J82" s="1">
        <f t="shared" si="7"/>
        <v>1.9346418000000001</v>
      </c>
      <c r="K82" s="56">
        <v>997.36936191300003</v>
      </c>
      <c r="L82" s="56">
        <f t="shared" si="12"/>
        <v>1.2056045890000178</v>
      </c>
      <c r="M82" s="1">
        <v>11.399368148640001</v>
      </c>
      <c r="N82" s="1">
        <f t="shared" si="13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8"/>
        <v>22</v>
      </c>
      <c r="D83" s="56">
        <v>996.11517333999996</v>
      </c>
      <c r="E83" s="1">
        <f t="shared" si="9"/>
        <v>996.05541783360002</v>
      </c>
      <c r="F83" s="2">
        <f t="shared" si="10"/>
        <v>5.9755506399937985E-2</v>
      </c>
      <c r="G83" s="55">
        <v>996.21756811900002</v>
      </c>
      <c r="H83" s="55">
        <f t="shared" si="11"/>
        <v>0.10239477900006477</v>
      </c>
      <c r="I83" s="1">
        <v>4.4220385220000002</v>
      </c>
      <c r="J83" s="1">
        <f t="shared" si="7"/>
        <v>2.2110192610000001</v>
      </c>
      <c r="K83" s="56">
        <v>997.18338527499998</v>
      </c>
      <c r="L83" s="56">
        <f t="shared" si="12"/>
        <v>1.0682119350000221</v>
      </c>
      <c r="M83" s="1">
        <v>10.956005672400002</v>
      </c>
      <c r="N83" s="1">
        <f t="shared" si="13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8"/>
        <v>20</v>
      </c>
      <c r="D84" s="56">
        <v>996.09527587900004</v>
      </c>
      <c r="E84" s="1">
        <f t="shared" si="9"/>
        <v>996.0100909012001</v>
      </c>
      <c r="F84" s="2">
        <f t="shared" si="10"/>
        <v>8.5184977799940498E-2</v>
      </c>
      <c r="G84" s="55">
        <v>996.16175925000005</v>
      </c>
      <c r="H84" s="55">
        <f t="shared" si="11"/>
        <v>6.6483371000003899E-2</v>
      </c>
      <c r="I84" s="1">
        <v>4.9747934440000003</v>
      </c>
      <c r="J84" s="1">
        <f t="shared" si="7"/>
        <v>2.4873967220000002</v>
      </c>
      <c r="K84" s="56">
        <v>997.126988837</v>
      </c>
      <c r="L84" s="56">
        <f t="shared" si="12"/>
        <v>1.0317129579999573</v>
      </c>
      <c r="M84" s="1">
        <v>11.42579327232</v>
      </c>
      <c r="N84" s="1">
        <f t="shared" si="13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8"/>
        <v>18</v>
      </c>
      <c r="D85" s="56">
        <v>996.05194091800001</v>
      </c>
      <c r="E85" s="1">
        <f t="shared" si="9"/>
        <v>995.96476396880007</v>
      </c>
      <c r="F85" s="2">
        <f t="shared" si="10"/>
        <v>8.717694919994301E-2</v>
      </c>
      <c r="G85" s="55">
        <v>996.160549844</v>
      </c>
      <c r="H85" s="55">
        <f t="shared" si="11"/>
        <v>0.10860892599998806</v>
      </c>
      <c r="I85" s="1">
        <v>4.9747934440000003</v>
      </c>
      <c r="J85" s="1">
        <f t="shared" si="7"/>
        <v>2.4873967220000002</v>
      </c>
      <c r="K85" s="56">
        <v>997.17283707199999</v>
      </c>
      <c r="L85" s="56">
        <f t="shared" si="12"/>
        <v>1.1208961539999791</v>
      </c>
      <c r="M85" s="1">
        <v>10.88172533328</v>
      </c>
      <c r="N85" s="1">
        <f t="shared" si="13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8"/>
        <v>16</v>
      </c>
      <c r="D86" s="56">
        <v>995.94567871100003</v>
      </c>
      <c r="E86" s="1">
        <f t="shared" si="9"/>
        <v>995.91943703640004</v>
      </c>
      <c r="F86" s="2">
        <f t="shared" si="10"/>
        <v>2.6241674599987164E-2</v>
      </c>
      <c r="G86" s="55">
        <v>996.06221786100002</v>
      </c>
      <c r="H86" s="55">
        <f t="shared" si="11"/>
        <v>0.11653914999999415</v>
      </c>
      <c r="I86" s="1">
        <v>4.6909633790000003</v>
      </c>
      <c r="J86" s="1">
        <f t="shared" si="7"/>
        <v>2.3454816895000001</v>
      </c>
      <c r="K86" s="56">
        <v>997.09784968400004</v>
      </c>
      <c r="L86" s="56">
        <f t="shared" si="12"/>
        <v>1.1521709730000111</v>
      </c>
      <c r="M86" s="1">
        <v>11.969892636239999</v>
      </c>
      <c r="N86" s="1">
        <f t="shared" si="13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8"/>
        <v>14</v>
      </c>
      <c r="D87" s="56">
        <v>995.94793701200001</v>
      </c>
      <c r="E87" s="1">
        <f t="shared" si="9"/>
        <v>995.87411010400001</v>
      </c>
      <c r="F87" s="2">
        <f t="shared" si="10"/>
        <v>7.3826908000000913E-2</v>
      </c>
      <c r="G87" s="55">
        <v>996.02122130500004</v>
      </c>
      <c r="H87" s="55">
        <f t="shared" si="11"/>
        <v>7.3284293000028811E-2</v>
      </c>
      <c r="I87" s="1">
        <v>4.2696687579999999</v>
      </c>
      <c r="J87" s="1">
        <f t="shared" si="7"/>
        <v>2.1348343789999999</v>
      </c>
      <c r="K87" s="56">
        <v>997.04330116200003</v>
      </c>
      <c r="L87" s="56">
        <f t="shared" si="12"/>
        <v>1.0953641500000231</v>
      </c>
      <c r="M87" s="1">
        <v>12.45357939048</v>
      </c>
      <c r="N87" s="1">
        <f t="shared" si="13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8"/>
        <v>12</v>
      </c>
      <c r="D88" s="56">
        <v>995.90991210899995</v>
      </c>
      <c r="E88" s="1">
        <f t="shared" si="9"/>
        <v>995.82878317160009</v>
      </c>
      <c r="F88" s="2">
        <f t="shared" si="10"/>
        <v>8.1128937399853385E-2</v>
      </c>
      <c r="G88" s="55">
        <v>995.95246412699998</v>
      </c>
      <c r="H88" s="55">
        <f t="shared" si="11"/>
        <v>4.2552018000037606E-2</v>
      </c>
      <c r="I88" s="1">
        <v>4.80337368</v>
      </c>
      <c r="J88" s="1">
        <f t="shared" si="7"/>
        <v>2.40168684</v>
      </c>
      <c r="K88" s="56">
        <v>996.981363493</v>
      </c>
      <c r="L88" s="56">
        <f t="shared" si="12"/>
        <v>1.0714513840000564</v>
      </c>
      <c r="M88" s="1">
        <v>11.282476434239999</v>
      </c>
      <c r="N88" s="1">
        <f t="shared" si="13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8"/>
        <v>10</v>
      </c>
      <c r="D89" s="56">
        <v>995.69567871100003</v>
      </c>
      <c r="E89" s="1">
        <f t="shared" si="9"/>
        <v>995.78345623920006</v>
      </c>
      <c r="F89" s="2">
        <f t="shared" si="10"/>
        <v>-8.7777528200035704E-2</v>
      </c>
      <c r="G89" s="55">
        <v>995.77907986499997</v>
      </c>
      <c r="H89" s="55">
        <f t="shared" si="11"/>
        <v>8.3401153999943745E-2</v>
      </c>
      <c r="I89" s="1">
        <v>4.80337368</v>
      </c>
      <c r="J89" s="1">
        <f t="shared" si="7"/>
        <v>2.40168684</v>
      </c>
      <c r="K89" s="56">
        <v>996.97083435399998</v>
      </c>
      <c r="L89" s="56">
        <f t="shared" si="12"/>
        <v>1.2751556429999482</v>
      </c>
      <c r="M89" s="1">
        <v>9.7935591885599997</v>
      </c>
      <c r="N89" s="1">
        <f t="shared" si="13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8"/>
        <v>8</v>
      </c>
      <c r="D90" s="56">
        <v>995.57287597699997</v>
      </c>
      <c r="E90" s="1">
        <f t="shared" si="9"/>
        <v>995.73812930680003</v>
      </c>
      <c r="F90" s="2">
        <f t="shared" si="10"/>
        <v>-0.16525332980006624</v>
      </c>
      <c r="G90" s="55">
        <v>995.72127093999995</v>
      </c>
      <c r="H90" s="55">
        <f t="shared" si="11"/>
        <v>0.148394962999987</v>
      </c>
      <c r="I90" s="1">
        <v>4.1706698400000004</v>
      </c>
      <c r="J90" s="1">
        <f t="shared" si="7"/>
        <v>2.0853349200000002</v>
      </c>
      <c r="K90" s="56">
        <v>996.90440255500005</v>
      </c>
      <c r="L90" s="56">
        <f t="shared" si="12"/>
        <v>1.33152657800008</v>
      </c>
      <c r="M90" s="1">
        <v>10.337627127600001</v>
      </c>
      <c r="N90" s="1">
        <f t="shared" si="13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8"/>
        <v>6</v>
      </c>
      <c r="D91" s="56">
        <v>995.48333740199996</v>
      </c>
      <c r="E91" s="1">
        <f t="shared" si="9"/>
        <v>995.6928023744</v>
      </c>
      <c r="F91" s="2">
        <f t="shared" si="10"/>
        <v>-0.20946497240004192</v>
      </c>
      <c r="G91" s="55">
        <v>995.63115517000006</v>
      </c>
      <c r="H91" s="55">
        <f t="shared" si="11"/>
        <v>0.14781776800009538</v>
      </c>
      <c r="I91" s="1">
        <v>4.4473366780000001</v>
      </c>
      <c r="J91" s="1">
        <f t="shared" si="7"/>
        <v>2.223668339</v>
      </c>
      <c r="K91" s="56">
        <v>996.70801699100002</v>
      </c>
      <c r="L91" s="56">
        <f t="shared" si="12"/>
        <v>1.2246795890000612</v>
      </c>
      <c r="M91" s="1">
        <v>9.7935591885599997</v>
      </c>
      <c r="N91" s="1">
        <f t="shared" si="13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8"/>
        <v>4</v>
      </c>
      <c r="D92" s="56">
        <v>995.48608398399995</v>
      </c>
      <c r="E92" s="1">
        <f t="shared" si="9"/>
        <v>995.64747544200009</v>
      </c>
      <c r="F92" s="2">
        <f t="shared" si="10"/>
        <v>-0.16139145800013921</v>
      </c>
      <c r="G92" s="55">
        <v>995.63139977499998</v>
      </c>
      <c r="H92" s="55">
        <f t="shared" si="11"/>
        <v>0.14531579100003</v>
      </c>
      <c r="I92" s="1">
        <v>4.2696687579999999</v>
      </c>
      <c r="J92" s="1">
        <f t="shared" si="7"/>
        <v>2.1348343789999999</v>
      </c>
      <c r="K92" s="56">
        <v>996.69237975299995</v>
      </c>
      <c r="L92" s="56">
        <f t="shared" si="12"/>
        <v>1.2062957690000076</v>
      </c>
      <c r="M92" s="1">
        <v>10.079523127680002</v>
      </c>
      <c r="N92" s="1">
        <f t="shared" si="13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8"/>
        <v>2</v>
      </c>
      <c r="D93" s="56">
        <v>995.54071044900002</v>
      </c>
      <c r="E93" s="1">
        <f t="shared" si="9"/>
        <v>995.60214850960006</v>
      </c>
      <c r="F93" s="2">
        <f t="shared" si="10"/>
        <v>-6.1438060600039535E-2</v>
      </c>
      <c r="G93" s="55">
        <v>995.60644724899998</v>
      </c>
      <c r="H93" s="55">
        <f t="shared" si="11"/>
        <v>6.5736799999967843E-2</v>
      </c>
      <c r="I93" s="1">
        <v>3.8727888909999999</v>
      </c>
      <c r="J93" s="1">
        <f t="shared" si="7"/>
        <v>1.9363944455</v>
      </c>
      <c r="K93" s="56">
        <v>996.55928845799997</v>
      </c>
      <c r="L93" s="56">
        <f t="shared" si="12"/>
        <v>1.0185780089999525</v>
      </c>
      <c r="M93" s="1">
        <v>9.2494610133600013</v>
      </c>
      <c r="N93" s="1">
        <f t="shared" si="13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8"/>
        <v>0</v>
      </c>
      <c r="D94" s="56">
        <v>995.44708251999998</v>
      </c>
      <c r="E94" s="1">
        <f t="shared" si="9"/>
        <v>995.55682157720003</v>
      </c>
      <c r="F94" s="2">
        <f t="shared" si="10"/>
        <v>-0.10973905720004495</v>
      </c>
      <c r="G94" s="55">
        <v>995.49275027099998</v>
      </c>
      <c r="H94" s="55">
        <f t="shared" si="11"/>
        <v>4.5667750999996315E-2</v>
      </c>
      <c r="I94" s="1">
        <v>2.387815453</v>
      </c>
      <c r="J94" s="1">
        <f t="shared" si="7"/>
        <v>1.1939077265</v>
      </c>
      <c r="K94" s="56">
        <v>996.40722049099998</v>
      </c>
      <c r="L94" s="56">
        <f t="shared" si="12"/>
        <v>0.96013797099999465</v>
      </c>
      <c r="M94" s="1">
        <v>8.0597655923999998</v>
      </c>
      <c r="N94" s="1">
        <f t="shared" si="13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2:X2"/>
    <mergeCell ref="Y2:AA2"/>
    <mergeCell ref="W29:X29"/>
    <mergeCell ref="W38:X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1B11-8248-489D-AC90-C03998CB8C67}">
  <dimension ref="A1:AC998"/>
  <sheetViews>
    <sheetView topLeftCell="D1" zoomScale="55" zoomScaleNormal="55" workbookViewId="0">
      <selection activeCell="AG57" sqref="AG57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2" customWidth="1"/>
    <col min="25" max="25" width="20.375" customWidth="1"/>
    <col min="26" max="26" width="7.875" customWidth="1"/>
    <col min="27" max="27" width="3.125" customWidth="1"/>
    <col min="28" max="28" width="5.75" customWidth="1"/>
    <col min="33" max="33" width="7.8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71" t="s">
        <v>85</v>
      </c>
      <c r="X2" s="71"/>
      <c r="Y2" s="71" t="s">
        <v>86</v>
      </c>
      <c r="Z2" s="71"/>
      <c r="AA2" s="71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66" si="0">I3*0.5</f>
        <v>1.753194299</v>
      </c>
      <c r="K3" s="56">
        <v>1000.86751371</v>
      </c>
      <c r="L3" s="56">
        <f>K3-D3</f>
        <v>1.1878262100000256</v>
      </c>
      <c r="M3" s="1">
        <v>18.249503516160001</v>
      </c>
      <c r="N3" s="1">
        <f>M3*0.5</f>
        <v>9.1247517580800004</v>
      </c>
      <c r="W3" t="s">
        <v>144</v>
      </c>
      <c r="Z3" s="69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1">$B$94-B4</f>
        <v>180</v>
      </c>
      <c r="D4" s="56">
        <v>999.47308349599996</v>
      </c>
      <c r="E4" s="1">
        <f t="shared" ref="E4:E67" si="2">-0.0226634662*B4+999.6815724256</f>
        <v>999.63624549320002</v>
      </c>
      <c r="F4" s="2">
        <f t="shared" ref="F4:F67" si="3">D4-E4</f>
        <v>-0.16316199720006352</v>
      </c>
      <c r="G4" s="55">
        <v>999.70655216099999</v>
      </c>
      <c r="H4" s="55">
        <f t="shared" ref="H4:H67" si="4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ref="L4:L67" si="5">K4-D4</f>
        <v>1.2277562340000259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1"/>
        <v>178</v>
      </c>
      <c r="D5" s="56">
        <v>999.51696777300003</v>
      </c>
      <c r="E5" s="1">
        <f t="shared" si="2"/>
        <v>999.59091856080011</v>
      </c>
      <c r="F5" s="2">
        <f t="shared" si="3"/>
        <v>-7.3950787800072249E-2</v>
      </c>
      <c r="G5" s="55">
        <v>999.74011581000002</v>
      </c>
      <c r="H5" s="55">
        <f t="shared" si="4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5"/>
        <v>1.1828497369999695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155</v>
      </c>
      <c r="Z5">
        <f>MIN(M3:M94)</f>
        <v>8.0597655923999998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1"/>
        <v>176</v>
      </c>
      <c r="D6" s="56">
        <v>999.40985107400002</v>
      </c>
      <c r="E6" s="1">
        <f t="shared" si="2"/>
        <v>999.54559162840008</v>
      </c>
      <c r="F6" s="2">
        <f t="shared" si="3"/>
        <v>-0.1357405544000585</v>
      </c>
      <c r="G6" s="55">
        <v>999.62598439500005</v>
      </c>
      <c r="H6" s="55">
        <f t="shared" si="4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5"/>
        <v>1.1044777559999375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156</v>
      </c>
      <c r="Z6" s="57">
        <f>MIN(L3:L94)</f>
        <v>0.77177214300002106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1"/>
        <v>174</v>
      </c>
      <c r="D7" s="56">
        <v>999.59631347699997</v>
      </c>
      <c r="E7" s="1">
        <f t="shared" si="2"/>
        <v>999.50026469600004</v>
      </c>
      <c r="F7" s="2">
        <f t="shared" si="3"/>
        <v>9.6048780999922201E-2</v>
      </c>
      <c r="G7" s="55">
        <v>999.661891631</v>
      </c>
      <c r="H7" s="55">
        <f t="shared" si="4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5"/>
        <v>0.8524914729999864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1"/>
        <v>172</v>
      </c>
      <c r="D8" s="56">
        <v>999.38470458999996</v>
      </c>
      <c r="E8" s="1">
        <f t="shared" si="2"/>
        <v>999.45493776360001</v>
      </c>
      <c r="F8" s="2">
        <f t="shared" si="3"/>
        <v>-7.0233173600058763E-2</v>
      </c>
      <c r="G8" s="55">
        <v>999.50723971100001</v>
      </c>
      <c r="H8" s="55">
        <f t="shared" si="4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5"/>
        <v>0.90156315000001541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1"/>
        <v>170</v>
      </c>
      <c r="D9" s="56">
        <v>999.32366943399995</v>
      </c>
      <c r="E9" s="1">
        <f t="shared" si="2"/>
        <v>999.4096108312001</v>
      </c>
      <c r="F9" s="2">
        <f t="shared" si="3"/>
        <v>-8.594139720014482E-2</v>
      </c>
      <c r="G9" s="55">
        <v>999.45852196600003</v>
      </c>
      <c r="H9" s="55">
        <f t="shared" si="4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5"/>
        <v>0.93933420600001227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1"/>
        <v>168</v>
      </c>
      <c r="D10" s="56">
        <v>999.31988525400004</v>
      </c>
      <c r="E10" s="1">
        <f t="shared" si="2"/>
        <v>999.36428389880007</v>
      </c>
      <c r="F10" s="2">
        <f t="shared" si="3"/>
        <v>-4.4398644800025977E-2</v>
      </c>
      <c r="G10" s="55">
        <v>999.46886736700003</v>
      </c>
      <c r="H10" s="55">
        <f t="shared" si="4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5"/>
        <v>0.97416576599994187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1"/>
        <v>166</v>
      </c>
      <c r="D11" s="56">
        <v>999.30316162099996</v>
      </c>
      <c r="E11" s="1">
        <f t="shared" si="2"/>
        <v>999.31895696640004</v>
      </c>
      <c r="F11" s="2">
        <f t="shared" si="3"/>
        <v>-1.5795345400078986E-2</v>
      </c>
      <c r="G11" s="55">
        <v>999.50891920699996</v>
      </c>
      <c r="H11" s="55">
        <f t="shared" si="4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5"/>
        <v>1.0442766390000315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1"/>
        <v>164</v>
      </c>
      <c r="D12" s="56">
        <v>999.23358154300001</v>
      </c>
      <c r="E12" s="1">
        <f t="shared" si="2"/>
        <v>999.27363003400001</v>
      </c>
      <c r="F12" s="2">
        <f t="shared" si="3"/>
        <v>-4.0048490999993192E-2</v>
      </c>
      <c r="G12" s="55">
        <v>999.437511255</v>
      </c>
      <c r="H12" s="55">
        <f t="shared" si="4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5"/>
        <v>1.0184172770000259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1"/>
        <v>162</v>
      </c>
      <c r="D13" s="56">
        <v>999.25720214800003</v>
      </c>
      <c r="E13" s="1">
        <f t="shared" si="2"/>
        <v>999.22830310160009</v>
      </c>
      <c r="F13" s="2">
        <f t="shared" si="3"/>
        <v>2.8899046399942563E-2</v>
      </c>
      <c r="G13" s="55">
        <v>999.39089948499998</v>
      </c>
      <c r="H13" s="55">
        <f t="shared" si="4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5"/>
        <v>0.94121546199994555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1"/>
        <v>160</v>
      </c>
      <c r="D14" s="56">
        <v>999.26373291000004</v>
      </c>
      <c r="E14" s="1">
        <f t="shared" si="2"/>
        <v>999.18297616920006</v>
      </c>
      <c r="F14" s="2">
        <f t="shared" si="3"/>
        <v>8.0756740799984073E-2</v>
      </c>
      <c r="G14" s="55">
        <v>999.38799468100001</v>
      </c>
      <c r="H14" s="55">
        <f t="shared" si="4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5"/>
        <v>0.93672535999996853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1"/>
        <v>158</v>
      </c>
      <c r="D15" s="56">
        <v>999.20996093799999</v>
      </c>
      <c r="E15" s="1">
        <f t="shared" si="2"/>
        <v>999.13764923680003</v>
      </c>
      <c r="F15" s="2">
        <f t="shared" si="3"/>
        <v>7.2311701199964773E-2</v>
      </c>
      <c r="G15" s="55">
        <v>999.345348844</v>
      </c>
      <c r="H15" s="55">
        <f t="shared" si="4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5"/>
        <v>0.92591239199998654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1"/>
        <v>156</v>
      </c>
      <c r="D16" s="56">
        <v>999.104003906</v>
      </c>
      <c r="E16" s="1">
        <f t="shared" si="2"/>
        <v>999.0923223044</v>
      </c>
      <c r="F16" s="2">
        <f t="shared" si="3"/>
        <v>1.1681601600002978E-2</v>
      </c>
      <c r="G16" s="55">
        <v>999.25295507400006</v>
      </c>
      <c r="H16" s="55">
        <f t="shared" si="4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5"/>
        <v>0.91234318399995118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t="s">
        <v>110</v>
      </c>
      <c r="Z16" s="61">
        <v>20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1"/>
        <v>154</v>
      </c>
      <c r="D17" s="56">
        <v>999.05548095699999</v>
      </c>
      <c r="E17" s="1">
        <f t="shared" si="2"/>
        <v>999.04699537200008</v>
      </c>
      <c r="F17" s="2">
        <f t="shared" si="3"/>
        <v>8.4855849999030397E-3</v>
      </c>
      <c r="G17" s="55">
        <v>999.17506207999998</v>
      </c>
      <c r="H17" s="55">
        <f t="shared" si="4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5"/>
        <v>0.93941512900005364</v>
      </c>
      <c r="M17" s="1">
        <v>21.672377127600001</v>
      </c>
      <c r="N17" s="1">
        <f t="shared" si="6"/>
        <v>10.8361885638</v>
      </c>
      <c r="W17" s="60" t="s">
        <v>95</v>
      </c>
      <c r="Y17" s="60" t="s">
        <v>111</v>
      </c>
      <c r="Z17" s="68">
        <v>9.1470000000000002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1"/>
        <v>152</v>
      </c>
      <c r="D18" s="56">
        <v>998.995605469</v>
      </c>
      <c r="E18" s="1">
        <f t="shared" si="2"/>
        <v>999.00166843960005</v>
      </c>
      <c r="F18" s="2">
        <f t="shared" si="3"/>
        <v>-6.0629706000554506E-3</v>
      </c>
      <c r="G18" s="55">
        <v>999.07489294100003</v>
      </c>
      <c r="H18" s="55">
        <f t="shared" si="4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5"/>
        <v>0.98811743399994612</v>
      </c>
      <c r="M18" s="1">
        <v>20.160355493280001</v>
      </c>
      <c r="N18" s="1">
        <f t="shared" si="6"/>
        <v>10.08017774664</v>
      </c>
      <c r="W18" s="60" t="s">
        <v>107</v>
      </c>
      <c r="Y18" s="60"/>
      <c r="Z18" s="60"/>
    </row>
    <row r="19" spans="1:27" x14ac:dyDescent="0.25">
      <c r="A19" s="1">
        <v>16</v>
      </c>
      <c r="B19" s="1">
        <v>32</v>
      </c>
      <c r="C19" s="5">
        <f t="shared" si="1"/>
        <v>150</v>
      </c>
      <c r="D19" s="56">
        <v>998.87902831999997</v>
      </c>
      <c r="E19" s="1">
        <f t="shared" si="2"/>
        <v>998.95634150720002</v>
      </c>
      <c r="F19" s="2">
        <f t="shared" si="3"/>
        <v>-7.7313187200047651E-2</v>
      </c>
      <c r="G19" s="55">
        <v>999.07348169900001</v>
      </c>
      <c r="H19" s="55">
        <f t="shared" si="4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5"/>
        <v>1.1227182200000243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1"/>
        <v>148</v>
      </c>
      <c r="D20" s="56">
        <v>998.85784912099996</v>
      </c>
      <c r="E20" s="1">
        <f t="shared" si="2"/>
        <v>998.91101457480011</v>
      </c>
      <c r="F20" s="2">
        <f t="shared" si="3"/>
        <v>-5.3165453800147588E-2</v>
      </c>
      <c r="G20" s="55">
        <v>999.00029653599995</v>
      </c>
      <c r="H20" s="55">
        <f t="shared" si="4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5"/>
        <v>1.0427222819999997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1"/>
        <v>146</v>
      </c>
      <c r="D21" s="56">
        <v>998.88842773399995</v>
      </c>
      <c r="E21" s="1">
        <f t="shared" si="2"/>
        <v>998.86568764240008</v>
      </c>
      <c r="F21" s="2">
        <f t="shared" si="3"/>
        <v>2.2740091599871448E-2</v>
      </c>
      <c r="G21" s="55">
        <v>998.97553768600005</v>
      </c>
      <c r="H21" s="55">
        <f t="shared" si="4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5"/>
        <v>0.95375938700010465</v>
      </c>
      <c r="M21" s="1">
        <v>22.70763023616</v>
      </c>
      <c r="N21" s="1">
        <f t="shared" si="6"/>
        <v>11.35381511808</v>
      </c>
      <c r="W21" t="s">
        <v>113</v>
      </c>
      <c r="Y21" s="60"/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1"/>
        <v>144</v>
      </c>
      <c r="D22" s="56">
        <v>998.74987793000003</v>
      </c>
      <c r="E22" s="1">
        <f t="shared" si="2"/>
        <v>998.82036071000005</v>
      </c>
      <c r="F22" s="2">
        <f t="shared" si="3"/>
        <v>-7.0482780000020284E-2</v>
      </c>
      <c r="G22" s="55">
        <v>998.80885842500004</v>
      </c>
      <c r="H22" s="55">
        <f t="shared" si="4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5"/>
        <v>0.99721464899994317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1"/>
        <v>142</v>
      </c>
      <c r="D23" s="56">
        <v>998.49139404300001</v>
      </c>
      <c r="E23" s="1">
        <f t="shared" si="2"/>
        <v>998.77503377760002</v>
      </c>
      <c r="F23" s="2">
        <f t="shared" si="3"/>
        <v>-0.28363973460000125</v>
      </c>
      <c r="G23" s="55">
        <v>998.79163769700006</v>
      </c>
      <c r="H23" s="55">
        <f t="shared" si="4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5"/>
        <v>1.3653417729999546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1"/>
        <v>140</v>
      </c>
      <c r="D24" s="56">
        <v>998.32586669900002</v>
      </c>
      <c r="E24" s="1">
        <f t="shared" si="2"/>
        <v>998.7297068452001</v>
      </c>
      <c r="F24" s="2">
        <f t="shared" si="3"/>
        <v>-0.40384014620008202</v>
      </c>
      <c r="G24" s="55">
        <v>998.79170431499995</v>
      </c>
      <c r="H24" s="55">
        <f t="shared" si="4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5"/>
        <v>1.5502536669999927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1"/>
        <v>138</v>
      </c>
      <c r="D25" s="56">
        <v>998.27697753899997</v>
      </c>
      <c r="E25" s="1">
        <f t="shared" si="2"/>
        <v>998.68437991280007</v>
      </c>
      <c r="F25" s="2">
        <f t="shared" si="3"/>
        <v>-0.40740237380009603</v>
      </c>
      <c r="G25" s="55">
        <v>998.73502935800002</v>
      </c>
      <c r="H25" s="55">
        <f t="shared" si="4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5"/>
        <v>1.5218491670000276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1"/>
        <v>136</v>
      </c>
      <c r="D26" s="56">
        <v>998.66717529300001</v>
      </c>
      <c r="E26" s="1">
        <f t="shared" si="2"/>
        <v>998.63905298040004</v>
      </c>
      <c r="F26" s="2">
        <f t="shared" si="3"/>
        <v>2.8122312599975885E-2</v>
      </c>
      <c r="G26" s="55">
        <v>998.96281560900002</v>
      </c>
      <c r="H26" s="55">
        <f t="shared" si="4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5"/>
        <v>1.2900119959999756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1"/>
        <v>134</v>
      </c>
      <c r="D27" s="56">
        <v>998.31860351600005</v>
      </c>
      <c r="E27" s="1">
        <f t="shared" si="2"/>
        <v>998.59372604800001</v>
      </c>
      <c r="F27" s="2">
        <f t="shared" si="3"/>
        <v>-0.27512253199995484</v>
      </c>
      <c r="G27" s="55">
        <v>998.71739845000002</v>
      </c>
      <c r="H27" s="55">
        <f t="shared" si="4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5"/>
        <v>1.390203794999934</v>
      </c>
      <c r="M27" s="1">
        <v>23.740902053280003</v>
      </c>
      <c r="N27" s="1">
        <f t="shared" si="6"/>
        <v>11.870451026640001</v>
      </c>
      <c r="X27" t="s">
        <v>154</v>
      </c>
      <c r="Y27" t="s">
        <v>152</v>
      </c>
      <c r="Z27" s="65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1"/>
        <v>132</v>
      </c>
      <c r="D28" s="56">
        <v>998.50128173799999</v>
      </c>
      <c r="E28" s="1">
        <f t="shared" si="2"/>
        <v>998.54839911560009</v>
      </c>
      <c r="F28" s="2">
        <f t="shared" si="3"/>
        <v>-4.7117377600102373E-2</v>
      </c>
      <c r="G28" s="55">
        <v>998.80027655000004</v>
      </c>
      <c r="H28" s="55">
        <f t="shared" si="4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5"/>
        <v>1.2694787130000122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1"/>
        <v>130</v>
      </c>
      <c r="D29" s="56">
        <v>998.51385498000002</v>
      </c>
      <c r="E29" s="1">
        <f t="shared" si="2"/>
        <v>998.50307218320006</v>
      </c>
      <c r="F29" s="2">
        <f t="shared" si="3"/>
        <v>1.0782796799958305E-2</v>
      </c>
      <c r="G29" s="55">
        <v>998.76681613799997</v>
      </c>
      <c r="H29" s="55">
        <f t="shared" si="4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5"/>
        <v>1.2177707949999785</v>
      </c>
      <c r="M29" s="1">
        <v>24.883383466560002</v>
      </c>
      <c r="N29" s="1">
        <f t="shared" si="6"/>
        <v>12.441691733280001</v>
      </c>
      <c r="W29" s="71" t="s">
        <v>140</v>
      </c>
      <c r="X29" s="71"/>
    </row>
    <row r="30" spans="1:27" ht="15.75" customHeight="1" x14ac:dyDescent="0.25">
      <c r="A30" s="1">
        <v>27</v>
      </c>
      <c r="B30" s="1">
        <v>54</v>
      </c>
      <c r="C30" s="5">
        <f t="shared" si="1"/>
        <v>128</v>
      </c>
      <c r="D30" s="56">
        <v>998.65692138700001</v>
      </c>
      <c r="E30" s="1">
        <f t="shared" si="2"/>
        <v>998.45774525080003</v>
      </c>
      <c r="F30" s="2">
        <f t="shared" si="3"/>
        <v>0.19917613619998065</v>
      </c>
      <c r="G30" s="55">
        <v>998.811982769</v>
      </c>
      <c r="H30" s="55">
        <f t="shared" si="4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5"/>
        <v>1.0878441490000341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1"/>
        <v>126</v>
      </c>
      <c r="D31" s="56">
        <v>998.61602783199999</v>
      </c>
      <c r="E31" s="1">
        <f t="shared" si="2"/>
        <v>998.4124183184</v>
      </c>
      <c r="F31" s="2">
        <f t="shared" si="3"/>
        <v>0.2036095135999858</v>
      </c>
      <c r="G31" s="55">
        <v>998.78522649900003</v>
      </c>
      <c r="H31" s="55">
        <f t="shared" si="4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5"/>
        <v>1.0623122189999776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1"/>
        <v>124</v>
      </c>
      <c r="D32" s="56">
        <v>998.60968017599998</v>
      </c>
      <c r="E32" s="1">
        <f t="shared" si="2"/>
        <v>998.36709138600008</v>
      </c>
      <c r="F32" s="2">
        <f t="shared" si="3"/>
        <v>0.24258878999989975</v>
      </c>
      <c r="G32" s="55">
        <v>998.73215684800005</v>
      </c>
      <c r="H32" s="55">
        <f t="shared" si="4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5"/>
        <v>0.99221484200006671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1"/>
        <v>122</v>
      </c>
      <c r="D33" s="56">
        <v>998.46008300799997</v>
      </c>
      <c r="E33" s="1">
        <f t="shared" si="2"/>
        <v>998.32176445360005</v>
      </c>
      <c r="F33" s="2">
        <f t="shared" si="3"/>
        <v>0.13831855439991614</v>
      </c>
      <c r="G33" s="55">
        <v>998.68861578300005</v>
      </c>
      <c r="H33" s="55">
        <f t="shared" si="4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5"/>
        <v>1.0762193140000136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1"/>
        <v>120</v>
      </c>
      <c r="D34" s="56">
        <v>998.52722168000003</v>
      </c>
      <c r="E34" s="1">
        <f t="shared" si="2"/>
        <v>998.27643752120002</v>
      </c>
      <c r="F34" s="2">
        <f t="shared" si="3"/>
        <v>0.25078415880000193</v>
      </c>
      <c r="G34" s="55">
        <v>998.68143431700003</v>
      </c>
      <c r="H34" s="55">
        <f t="shared" si="4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5"/>
        <v>0.94731043899992073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1"/>
        <v>118</v>
      </c>
      <c r="D35" s="56">
        <v>998.49676513700001</v>
      </c>
      <c r="E35" s="1">
        <f t="shared" si="2"/>
        <v>998.23111058880011</v>
      </c>
      <c r="F35" s="2">
        <f t="shared" si="3"/>
        <v>0.26565454819990464</v>
      </c>
      <c r="G35" s="55">
        <v>998.62977175000003</v>
      </c>
      <c r="H35" s="55">
        <f t="shared" si="4"/>
        <v>0.13300661300002048</v>
      </c>
      <c r="I35" s="1">
        <v>3.8826644720000001</v>
      </c>
      <c r="J35" s="1">
        <f t="shared" si="0"/>
        <v>1.941332236</v>
      </c>
      <c r="K35" s="56">
        <v>999.40403778100006</v>
      </c>
      <c r="L35" s="56">
        <f t="shared" si="5"/>
        <v>0.90727264400004515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1"/>
        <v>116</v>
      </c>
      <c r="D36" s="56">
        <v>998.37982177699996</v>
      </c>
      <c r="E36" s="1">
        <f t="shared" si="2"/>
        <v>998.18578365640008</v>
      </c>
      <c r="F36" s="2">
        <f t="shared" si="3"/>
        <v>0.19403812059988468</v>
      </c>
      <c r="G36" s="55">
        <v>998.55600872399998</v>
      </c>
      <c r="H36" s="55">
        <f t="shared" si="4"/>
        <v>0.17618694700001925</v>
      </c>
      <c r="I36" s="1">
        <v>4.0844724909999996</v>
      </c>
      <c r="J36" s="1">
        <f t="shared" si="0"/>
        <v>2.0422362454999998</v>
      </c>
      <c r="K36" s="56">
        <v>999.341829039</v>
      </c>
      <c r="L36" s="56">
        <f t="shared" si="5"/>
        <v>0.96200726200004283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1"/>
        <v>114</v>
      </c>
      <c r="D37" s="56">
        <v>998.35296630899995</v>
      </c>
      <c r="E37" s="1">
        <f t="shared" si="2"/>
        <v>998.14045672400005</v>
      </c>
      <c r="F37" s="2">
        <f t="shared" si="3"/>
        <v>0.21250958499990702</v>
      </c>
      <c r="G37" s="55">
        <v>998.49284580200003</v>
      </c>
      <c r="H37" s="55">
        <f t="shared" si="4"/>
        <v>0.1398794930000804</v>
      </c>
      <c r="I37" s="1">
        <v>5.1219507310000001</v>
      </c>
      <c r="J37" s="1">
        <f t="shared" si="0"/>
        <v>2.5609753655</v>
      </c>
      <c r="K37" s="56">
        <v>999.23805209199998</v>
      </c>
      <c r="L37" s="56">
        <f t="shared" si="5"/>
        <v>0.88508578300002227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1"/>
        <v>112</v>
      </c>
      <c r="D38" s="56">
        <v>998.24566650400004</v>
      </c>
      <c r="E38" s="1">
        <f t="shared" si="2"/>
        <v>998.09512979160002</v>
      </c>
      <c r="F38" s="2">
        <f t="shared" si="3"/>
        <v>0.15053671240002586</v>
      </c>
      <c r="G38" s="55">
        <v>998.50206760699996</v>
      </c>
      <c r="H38" s="55">
        <f t="shared" si="4"/>
        <v>0.25640110299991647</v>
      </c>
      <c r="I38" s="1">
        <v>5.6341671309999999</v>
      </c>
      <c r="J38" s="1">
        <f t="shared" si="0"/>
        <v>2.8170835654999999</v>
      </c>
      <c r="K38" s="56">
        <v>999.32658604799997</v>
      </c>
      <c r="L38" s="56">
        <f t="shared" si="5"/>
        <v>1.0809195439999257</v>
      </c>
      <c r="M38" s="1">
        <v>17.92339784376</v>
      </c>
      <c r="N38" s="1">
        <f t="shared" si="6"/>
        <v>8.9616989218800001</v>
      </c>
      <c r="W38" s="71" t="s">
        <v>149</v>
      </c>
      <c r="X38" s="71"/>
    </row>
    <row r="39" spans="1:29" ht="15.75" customHeight="1" x14ac:dyDescent="0.25">
      <c r="A39" s="1">
        <v>36</v>
      </c>
      <c r="B39" s="1">
        <v>72</v>
      </c>
      <c r="C39" s="5">
        <f t="shared" si="1"/>
        <v>110</v>
      </c>
      <c r="D39" s="56">
        <v>998.26776123000002</v>
      </c>
      <c r="E39" s="1">
        <f t="shared" si="2"/>
        <v>998.0498028592001</v>
      </c>
      <c r="F39" s="2">
        <f t="shared" si="3"/>
        <v>0.21795837079991998</v>
      </c>
      <c r="G39" s="55">
        <v>998.48495201799994</v>
      </c>
      <c r="H39" s="55">
        <f t="shared" si="4"/>
        <v>0.21719078799992531</v>
      </c>
      <c r="I39" s="1">
        <v>6.1463527469999999</v>
      </c>
      <c r="J39" s="1">
        <f t="shared" si="0"/>
        <v>3.0731763734999999</v>
      </c>
      <c r="K39" s="56">
        <v>999.30657970000004</v>
      </c>
      <c r="L39" s="56">
        <f t="shared" si="5"/>
        <v>1.0388184700000238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1"/>
        <v>108</v>
      </c>
      <c r="D40" s="56">
        <v>998.39251708999996</v>
      </c>
      <c r="E40" s="1">
        <f t="shared" si="2"/>
        <v>998.00447592680007</v>
      </c>
      <c r="F40" s="2">
        <f t="shared" si="3"/>
        <v>0.3880411631998868</v>
      </c>
      <c r="G40" s="55">
        <v>998.49378360499998</v>
      </c>
      <c r="H40" s="55">
        <f t="shared" si="4"/>
        <v>0.10126651500002026</v>
      </c>
      <c r="I40" s="1">
        <v>6.1463527469999999</v>
      </c>
      <c r="J40" s="1">
        <f t="shared" si="0"/>
        <v>3.0731763734999999</v>
      </c>
      <c r="K40" s="56">
        <v>999.23748876299999</v>
      </c>
      <c r="L40" s="56">
        <f t="shared" si="5"/>
        <v>0.84497167300003184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1"/>
        <v>106</v>
      </c>
      <c r="D41" s="56">
        <v>998.36468505899995</v>
      </c>
      <c r="E41" s="1">
        <f t="shared" si="2"/>
        <v>997.95914899440004</v>
      </c>
      <c r="F41" s="2">
        <f t="shared" si="3"/>
        <v>0.40553606459991443</v>
      </c>
      <c r="G41" s="55">
        <v>998.44360322199998</v>
      </c>
      <c r="H41" s="55">
        <f t="shared" si="4"/>
        <v>7.8918163000025743E-2</v>
      </c>
      <c r="I41" s="1">
        <v>6.1463527469999999</v>
      </c>
      <c r="J41" s="1">
        <f t="shared" si="0"/>
        <v>3.0731763734999999</v>
      </c>
      <c r="K41" s="56">
        <v>999.18451070399999</v>
      </c>
      <c r="L41" s="56">
        <f t="shared" si="5"/>
        <v>0.81982564500003718</v>
      </c>
      <c r="M41" s="1">
        <v>16.370320533360001</v>
      </c>
      <c r="N41" s="1">
        <f t="shared" si="6"/>
        <v>8.1851602666800005</v>
      </c>
      <c r="AB41" s="67"/>
    </row>
    <row r="42" spans="1:29" ht="15.75" customHeight="1" x14ac:dyDescent="0.25">
      <c r="A42" s="1">
        <v>39</v>
      </c>
      <c r="B42" s="1">
        <v>78</v>
      </c>
      <c r="C42" s="5">
        <f t="shared" si="1"/>
        <v>104</v>
      </c>
      <c r="D42" s="56">
        <v>998.30859375</v>
      </c>
      <c r="E42" s="1">
        <f t="shared" si="2"/>
        <v>997.91382206200001</v>
      </c>
      <c r="F42" s="2">
        <f t="shared" si="3"/>
        <v>0.39477168799999163</v>
      </c>
      <c r="G42" s="55">
        <v>998.42176692299995</v>
      </c>
      <c r="H42" s="55">
        <f t="shared" si="4"/>
        <v>0.11317317299995011</v>
      </c>
      <c r="I42" s="1">
        <v>6.1463527469999999</v>
      </c>
      <c r="J42" s="1">
        <f t="shared" si="0"/>
        <v>3.0731763734999999</v>
      </c>
      <c r="K42" s="56">
        <v>999.18275605999997</v>
      </c>
      <c r="L42" s="56">
        <f t="shared" si="5"/>
        <v>0.87416230999997424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1"/>
        <v>102</v>
      </c>
      <c r="D43" s="56">
        <v>998.27655029300001</v>
      </c>
      <c r="E43" s="1">
        <f t="shared" si="2"/>
        <v>997.86849512960009</v>
      </c>
      <c r="F43" s="2">
        <f t="shared" si="3"/>
        <v>0.40805516339992209</v>
      </c>
      <c r="G43" s="55">
        <v>998.36809554800004</v>
      </c>
      <c r="H43" s="55">
        <f t="shared" si="4"/>
        <v>9.1545255000028192E-2</v>
      </c>
      <c r="I43" s="1">
        <v>9.9360528230000007</v>
      </c>
      <c r="J43" s="1">
        <f t="shared" si="0"/>
        <v>4.9680264115000003</v>
      </c>
      <c r="K43" s="56">
        <v>999.13830517099996</v>
      </c>
      <c r="L43" s="56">
        <f t="shared" si="5"/>
        <v>0.86175487799994244</v>
      </c>
      <c r="M43" s="1">
        <v>16.224960803760002</v>
      </c>
      <c r="N43" s="1">
        <f t="shared" si="6"/>
        <v>8.112480401880001</v>
      </c>
      <c r="AC43" s="67"/>
    </row>
    <row r="44" spans="1:29" ht="15.75" customHeight="1" x14ac:dyDescent="0.25">
      <c r="A44" s="1">
        <v>41</v>
      </c>
      <c r="B44" s="1">
        <v>82</v>
      </c>
      <c r="C44" s="5">
        <f t="shared" si="1"/>
        <v>100</v>
      </c>
      <c r="D44" s="56">
        <v>998.27478027300003</v>
      </c>
      <c r="E44" s="1">
        <f t="shared" si="2"/>
        <v>997.82316819720006</v>
      </c>
      <c r="F44" s="2">
        <f t="shared" si="3"/>
        <v>0.45161207579997154</v>
      </c>
      <c r="G44" s="55">
        <v>998.31855800699998</v>
      </c>
      <c r="H44" s="55">
        <f t="shared" si="4"/>
        <v>4.3777733999945667E-2</v>
      </c>
      <c r="I44" s="1">
        <v>8.8901625899999992</v>
      </c>
      <c r="J44" s="1">
        <f t="shared" si="0"/>
        <v>4.4450812949999996</v>
      </c>
      <c r="K44" s="56">
        <v>999.07797663199995</v>
      </c>
      <c r="L44" s="56">
        <f t="shared" si="5"/>
        <v>0.80319635899991226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1"/>
        <v>98</v>
      </c>
      <c r="D45" s="56">
        <v>998.11816406299999</v>
      </c>
      <c r="E45" s="1">
        <f t="shared" si="2"/>
        <v>997.77784126480003</v>
      </c>
      <c r="F45" s="2">
        <f t="shared" si="3"/>
        <v>0.34032279819996347</v>
      </c>
      <c r="G45" s="55">
        <v>998.20020198199995</v>
      </c>
      <c r="H45" s="55">
        <f t="shared" si="4"/>
        <v>8.2037918999958492E-2</v>
      </c>
      <c r="I45" s="1">
        <v>9.4131079809999996</v>
      </c>
      <c r="J45" s="1">
        <f t="shared" si="0"/>
        <v>4.7065539904999998</v>
      </c>
      <c r="K45" s="56">
        <v>998.949485192</v>
      </c>
      <c r="L45" s="56">
        <f t="shared" si="5"/>
        <v>0.83132112900000266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1"/>
        <v>96</v>
      </c>
      <c r="D46" s="56">
        <v>998.12835693399995</v>
      </c>
      <c r="E46" s="1">
        <f t="shared" si="2"/>
        <v>997.7325143324</v>
      </c>
      <c r="F46" s="2">
        <f t="shared" si="3"/>
        <v>0.3958426015999521</v>
      </c>
      <c r="G46" s="55">
        <v>998.17784604500002</v>
      </c>
      <c r="H46" s="55">
        <f t="shared" si="4"/>
        <v>4.9489111000070807E-2</v>
      </c>
      <c r="I46" s="1">
        <v>9.9360528230000007</v>
      </c>
      <c r="J46" s="1">
        <f t="shared" si="0"/>
        <v>4.9680264115000003</v>
      </c>
      <c r="K46" s="56">
        <v>998.90012907699997</v>
      </c>
      <c r="L46" s="56">
        <f t="shared" si="5"/>
        <v>0.77177214300002106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1"/>
        <v>94</v>
      </c>
      <c r="D47" s="56">
        <v>997.93566894499997</v>
      </c>
      <c r="E47" s="1">
        <f t="shared" si="2"/>
        <v>997.68718740000008</v>
      </c>
      <c r="F47" s="2">
        <f t="shared" si="3"/>
        <v>0.2484815449998905</v>
      </c>
      <c r="G47" s="55">
        <v>998.00156731699997</v>
      </c>
      <c r="H47" s="55">
        <f t="shared" si="4"/>
        <v>6.5898371999992378E-2</v>
      </c>
      <c r="I47" s="1">
        <v>9.2788132839999999</v>
      </c>
      <c r="J47" s="1">
        <f t="shared" si="0"/>
        <v>4.639406642</v>
      </c>
      <c r="K47" s="56">
        <v>998.75618152899995</v>
      </c>
      <c r="L47" s="56">
        <f t="shared" si="5"/>
        <v>0.82051258399997096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1"/>
        <v>92</v>
      </c>
      <c r="D48" s="56">
        <v>997.77313232400002</v>
      </c>
      <c r="E48" s="1">
        <f t="shared" si="2"/>
        <v>997.64186046760005</v>
      </c>
      <c r="F48" s="2">
        <f t="shared" si="3"/>
        <v>0.13127185639996242</v>
      </c>
      <c r="G48" s="55">
        <v>997.90277660699996</v>
      </c>
      <c r="H48" s="55">
        <f t="shared" si="4"/>
        <v>0.12964428299994779</v>
      </c>
      <c r="I48" s="1">
        <v>9.0559431579999998</v>
      </c>
      <c r="J48" s="1">
        <f t="shared" si="0"/>
        <v>4.5279715789999999</v>
      </c>
      <c r="K48" s="56">
        <v>998.78434150199996</v>
      </c>
      <c r="L48" s="56">
        <f t="shared" si="5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1"/>
        <v>90</v>
      </c>
      <c r="D49" s="56">
        <v>997.77453613299997</v>
      </c>
      <c r="E49" s="1">
        <f t="shared" si="2"/>
        <v>997.59653353520002</v>
      </c>
      <c r="F49" s="2">
        <f t="shared" si="3"/>
        <v>0.17800259779994576</v>
      </c>
      <c r="G49" s="55">
        <v>997.85193018300004</v>
      </c>
      <c r="H49" s="55">
        <f t="shared" si="4"/>
        <v>7.7394050000066272E-2</v>
      </c>
      <c r="I49" s="1">
        <v>7.1752969220000002</v>
      </c>
      <c r="J49" s="1">
        <f t="shared" si="0"/>
        <v>3.5876484610000001</v>
      </c>
      <c r="K49" s="56">
        <v>998.73649353099995</v>
      </c>
      <c r="L49" s="56">
        <f t="shared" si="5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1"/>
        <v>88</v>
      </c>
      <c r="D50" s="56">
        <v>997.71441650400004</v>
      </c>
      <c r="E50" s="1">
        <f t="shared" si="2"/>
        <v>997.55120660280011</v>
      </c>
      <c r="F50" s="2">
        <f t="shared" si="3"/>
        <v>0.16320990119993439</v>
      </c>
      <c r="G50" s="55">
        <v>997.76539519200003</v>
      </c>
      <c r="H50" s="55">
        <f t="shared" si="4"/>
        <v>5.0978687999986505E-2</v>
      </c>
      <c r="I50" s="1">
        <v>7.3579636839999996</v>
      </c>
      <c r="J50" s="1">
        <f t="shared" si="0"/>
        <v>3.6789818419999998</v>
      </c>
      <c r="K50" s="56">
        <v>998.65142871</v>
      </c>
      <c r="L50" s="56">
        <f t="shared" si="5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1"/>
        <v>86</v>
      </c>
      <c r="D51" s="56">
        <v>997.65747070299994</v>
      </c>
      <c r="E51" s="1">
        <f t="shared" si="2"/>
        <v>997.50587967040008</v>
      </c>
      <c r="F51" s="2">
        <f t="shared" si="3"/>
        <v>0.1515910325998675</v>
      </c>
      <c r="G51" s="55">
        <v>997.68376785800001</v>
      </c>
      <c r="H51" s="55">
        <f t="shared" si="4"/>
        <v>2.6297155000065686E-2</v>
      </c>
      <c r="I51" s="1">
        <v>5.6599836000000003</v>
      </c>
      <c r="J51" s="1">
        <f t="shared" si="0"/>
        <v>2.8299918000000002</v>
      </c>
      <c r="K51" s="56">
        <v>998.65008640099995</v>
      </c>
      <c r="L51" s="56">
        <f t="shared" si="5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1"/>
        <v>84</v>
      </c>
      <c r="D52" s="56">
        <v>997.44671630899995</v>
      </c>
      <c r="E52" s="1">
        <f t="shared" si="2"/>
        <v>997.46055273800005</v>
      </c>
      <c r="F52" s="2">
        <f t="shared" si="3"/>
        <v>-1.3836429000093631E-2</v>
      </c>
      <c r="G52" s="55">
        <v>997.47370346399998</v>
      </c>
      <c r="H52" s="55">
        <f t="shared" si="4"/>
        <v>2.6987155000028906E-2</v>
      </c>
      <c r="I52" s="1">
        <v>6.225966476</v>
      </c>
      <c r="J52" s="1">
        <f t="shared" si="0"/>
        <v>3.112983238</v>
      </c>
      <c r="K52" s="56">
        <v>998.69702768000002</v>
      </c>
      <c r="L52" s="56">
        <f t="shared" si="5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1"/>
        <v>82</v>
      </c>
      <c r="D53" s="56">
        <v>997.09106445299994</v>
      </c>
      <c r="E53" s="1">
        <f t="shared" si="2"/>
        <v>997.41522580560002</v>
      </c>
      <c r="F53" s="2">
        <f t="shared" si="3"/>
        <v>-0.32416135260007195</v>
      </c>
      <c r="G53" s="55">
        <v>997.20739055900003</v>
      </c>
      <c r="H53" s="55">
        <f t="shared" si="4"/>
        <v>0.11632610600008775</v>
      </c>
      <c r="I53" s="1">
        <v>4.4606870399999998</v>
      </c>
      <c r="J53" s="1">
        <f t="shared" si="0"/>
        <v>2.2303435199999999</v>
      </c>
      <c r="K53" s="56">
        <v>998.649900054</v>
      </c>
      <c r="L53" s="56">
        <f t="shared" si="5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1"/>
        <v>80</v>
      </c>
      <c r="D54" s="56">
        <v>996.69470214800003</v>
      </c>
      <c r="E54" s="1">
        <f t="shared" si="2"/>
        <v>997.3698988732001</v>
      </c>
      <c r="F54" s="2">
        <f t="shared" si="3"/>
        <v>-0.67519672520006679</v>
      </c>
      <c r="G54" s="55">
        <v>996.88826785000003</v>
      </c>
      <c r="H54" s="55">
        <f t="shared" si="4"/>
        <v>0.19356570200000078</v>
      </c>
      <c r="I54" s="1">
        <v>2.4360072590000001</v>
      </c>
      <c r="J54" s="1">
        <f t="shared" si="0"/>
        <v>1.2180036295000001</v>
      </c>
      <c r="K54" s="56">
        <v>998.20609631100001</v>
      </c>
      <c r="L54" s="56">
        <f t="shared" si="5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1"/>
        <v>78</v>
      </c>
      <c r="D55" s="56">
        <v>996.87084960899995</v>
      </c>
      <c r="E55" s="1">
        <f t="shared" si="2"/>
        <v>997.32457194080007</v>
      </c>
      <c r="F55" s="2">
        <f t="shared" si="3"/>
        <v>-0.45372233180012245</v>
      </c>
      <c r="G55" s="55">
        <v>997.09526121399995</v>
      </c>
      <c r="H55" s="55">
        <f t="shared" si="4"/>
        <v>0.22441160500000024</v>
      </c>
      <c r="I55" s="1">
        <v>2.2041490380000002</v>
      </c>
      <c r="J55" s="1">
        <f t="shared" si="0"/>
        <v>1.1020745190000001</v>
      </c>
      <c r="K55" s="56">
        <v>998.032516762</v>
      </c>
      <c r="L55" s="56">
        <f t="shared" si="5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1"/>
        <v>76</v>
      </c>
      <c r="D56" s="56">
        <v>996.51507568399995</v>
      </c>
      <c r="E56" s="1">
        <f t="shared" si="2"/>
        <v>997.27924500840004</v>
      </c>
      <c r="F56" s="2">
        <f t="shared" si="3"/>
        <v>-0.76416932440008623</v>
      </c>
      <c r="G56" s="55">
        <v>997.01873478899995</v>
      </c>
      <c r="H56" s="55">
        <f t="shared" si="4"/>
        <v>0.503659104999997</v>
      </c>
      <c r="I56" s="1">
        <v>4.6768816800000002</v>
      </c>
      <c r="J56" s="1">
        <f t="shared" si="0"/>
        <v>2.3384408400000001</v>
      </c>
      <c r="K56" s="56">
        <v>998.03826447300003</v>
      </c>
      <c r="L56" s="56">
        <f t="shared" si="5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1"/>
        <v>74</v>
      </c>
      <c r="D57" s="56">
        <v>996.45324706999997</v>
      </c>
      <c r="E57" s="1">
        <f t="shared" si="2"/>
        <v>997.23391807600001</v>
      </c>
      <c r="F57" s="2">
        <f t="shared" si="3"/>
        <v>-0.78067100600003414</v>
      </c>
      <c r="G57" s="55">
        <v>997.00522618699995</v>
      </c>
      <c r="H57" s="55">
        <f t="shared" si="4"/>
        <v>0.55197911699997348</v>
      </c>
      <c r="I57" s="1">
        <v>6.4513056339999997</v>
      </c>
      <c r="J57" s="1">
        <f t="shared" si="0"/>
        <v>3.2256528169999998</v>
      </c>
      <c r="K57" s="56">
        <v>998.14661898600002</v>
      </c>
      <c r="L57" s="56">
        <f t="shared" si="5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1"/>
        <v>72</v>
      </c>
      <c r="D58" s="56">
        <v>996.61364746100003</v>
      </c>
      <c r="E58" s="1">
        <f t="shared" si="2"/>
        <v>997.18859114360009</v>
      </c>
      <c r="F58" s="2">
        <f t="shared" si="3"/>
        <v>-0.57494368260006468</v>
      </c>
      <c r="G58" s="55">
        <v>997.07177251799999</v>
      </c>
      <c r="H58" s="55">
        <f t="shared" si="4"/>
        <v>0.45812505699996109</v>
      </c>
      <c r="I58" s="1">
        <v>5.2508504379999996</v>
      </c>
      <c r="J58" s="1">
        <f t="shared" si="0"/>
        <v>2.6254252189999998</v>
      </c>
      <c r="K58" s="56">
        <v>998.23815292500001</v>
      </c>
      <c r="L58" s="56">
        <f t="shared" si="5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1"/>
        <v>70</v>
      </c>
      <c r="D59" s="56">
        <v>996.47576904300001</v>
      </c>
      <c r="E59" s="1">
        <f t="shared" si="2"/>
        <v>997.14326421120006</v>
      </c>
      <c r="F59" s="2">
        <f t="shared" si="3"/>
        <v>-0.66749516820004828</v>
      </c>
      <c r="G59" s="55">
        <v>997.07299007500001</v>
      </c>
      <c r="H59" s="55">
        <f t="shared" si="4"/>
        <v>0.5972210319999931</v>
      </c>
      <c r="I59" s="1">
        <v>5.5903064420000002</v>
      </c>
      <c r="J59" s="1">
        <f t="shared" si="0"/>
        <v>2.7951532210000001</v>
      </c>
      <c r="K59" s="56">
        <v>998.27178863300003</v>
      </c>
      <c r="L59" s="56">
        <f t="shared" si="5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1"/>
        <v>68</v>
      </c>
      <c r="D60" s="56">
        <v>996.44604492200006</v>
      </c>
      <c r="E60" s="1">
        <f t="shared" si="2"/>
        <v>997.09793727880003</v>
      </c>
      <c r="F60" s="2">
        <f t="shared" si="3"/>
        <v>-0.65189235679997637</v>
      </c>
      <c r="G60" s="55">
        <v>997.08109516800005</v>
      </c>
      <c r="H60" s="55">
        <f t="shared" si="4"/>
        <v>0.6350502459999916</v>
      </c>
      <c r="I60" s="1">
        <v>6.5265911729999999</v>
      </c>
      <c r="J60" s="1">
        <f t="shared" si="0"/>
        <v>3.2632955865</v>
      </c>
      <c r="K60" s="56">
        <v>998.32153305500003</v>
      </c>
      <c r="L60" s="56">
        <f t="shared" si="5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1"/>
        <v>66</v>
      </c>
      <c r="D61" s="56">
        <v>996.552246094</v>
      </c>
      <c r="E61" s="1">
        <f t="shared" si="2"/>
        <v>997.0526103464</v>
      </c>
      <c r="F61" s="2">
        <f t="shared" si="3"/>
        <v>-0.50036425240000426</v>
      </c>
      <c r="G61" s="55">
        <v>997.04836530900002</v>
      </c>
      <c r="H61" s="55">
        <f t="shared" si="4"/>
        <v>0.49611921500002154</v>
      </c>
      <c r="I61" s="1">
        <v>6.2947297219999996</v>
      </c>
      <c r="J61" s="1">
        <f t="shared" si="0"/>
        <v>3.1473648609999998</v>
      </c>
      <c r="K61" s="56">
        <v>998.28129101499997</v>
      </c>
      <c r="L61" s="56">
        <f t="shared" si="5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1"/>
        <v>64</v>
      </c>
      <c r="D62" s="56">
        <v>997.04748535199997</v>
      </c>
      <c r="E62" s="1">
        <f t="shared" si="2"/>
        <v>997.00728341400009</v>
      </c>
      <c r="F62" s="2">
        <f t="shared" si="3"/>
        <v>4.020193799988192E-2</v>
      </c>
      <c r="G62" s="55">
        <v>997.23704107599997</v>
      </c>
      <c r="H62" s="55">
        <f t="shared" si="4"/>
        <v>0.18955572400000165</v>
      </c>
      <c r="I62" s="1">
        <v>3.938137829</v>
      </c>
      <c r="J62" s="1">
        <f t="shared" si="0"/>
        <v>1.9690689145</v>
      </c>
      <c r="K62" s="56">
        <v>998.38065291600003</v>
      </c>
      <c r="L62" s="56">
        <f t="shared" si="5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1"/>
        <v>62</v>
      </c>
      <c r="D63" s="56">
        <v>996.49261474599996</v>
      </c>
      <c r="E63" s="1">
        <f t="shared" si="2"/>
        <v>996.96195648160005</v>
      </c>
      <c r="F63" s="2">
        <f t="shared" si="3"/>
        <v>-0.4693417356000964</v>
      </c>
      <c r="G63" s="55">
        <v>996.97599705200003</v>
      </c>
      <c r="H63" s="55">
        <f t="shared" si="4"/>
        <v>0.48338230600006682</v>
      </c>
      <c r="I63" s="1">
        <v>5.6001512079999998</v>
      </c>
      <c r="J63" s="1">
        <f t="shared" si="0"/>
        <v>2.8000756039999999</v>
      </c>
      <c r="K63" s="56">
        <v>998.14427057299997</v>
      </c>
      <c r="L63" s="56">
        <f t="shared" si="5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1"/>
        <v>60</v>
      </c>
      <c r="D64" s="56">
        <v>996.57025146499996</v>
      </c>
      <c r="E64" s="1">
        <f t="shared" si="2"/>
        <v>996.91662954920002</v>
      </c>
      <c r="F64" s="2">
        <f t="shared" si="3"/>
        <v>-0.34637808420006877</v>
      </c>
      <c r="G64" s="55">
        <v>997.05408714400005</v>
      </c>
      <c r="H64" s="55">
        <f t="shared" si="4"/>
        <v>0.48383567900009439</v>
      </c>
      <c r="I64" s="1">
        <v>6.1743638360000004</v>
      </c>
      <c r="J64" s="1">
        <f t="shared" si="0"/>
        <v>3.0871819180000002</v>
      </c>
      <c r="K64" s="56">
        <v>998.24600854000005</v>
      </c>
      <c r="L64" s="56">
        <f t="shared" si="5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1"/>
        <v>58</v>
      </c>
      <c r="D65" s="56">
        <v>996.730957031</v>
      </c>
      <c r="E65" s="1">
        <f t="shared" si="2"/>
        <v>996.87130261680011</v>
      </c>
      <c r="F65" s="2">
        <f t="shared" si="3"/>
        <v>-0.14034558580010525</v>
      </c>
      <c r="G65" s="55">
        <v>997.07245436200003</v>
      </c>
      <c r="H65" s="55">
        <f t="shared" si="4"/>
        <v>0.34149733100002777</v>
      </c>
      <c r="I65" s="1">
        <v>5.2580744109999999</v>
      </c>
      <c r="J65" s="1">
        <f t="shared" si="0"/>
        <v>2.6290372055</v>
      </c>
      <c r="K65" s="56">
        <v>998.22936881199996</v>
      </c>
      <c r="L65" s="56">
        <f t="shared" si="5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1"/>
        <v>56</v>
      </c>
      <c r="D66" s="56">
        <v>996.84869384800004</v>
      </c>
      <c r="E66" s="1">
        <f t="shared" si="2"/>
        <v>996.82597568440008</v>
      </c>
      <c r="F66" s="2">
        <f t="shared" si="3"/>
        <v>2.2718163599961372E-2</v>
      </c>
      <c r="G66" s="55">
        <v>997.07928538099998</v>
      </c>
      <c r="H66" s="55">
        <f t="shared" si="4"/>
        <v>0.23059153299993795</v>
      </c>
      <c r="I66" s="1">
        <v>5.2580744109999999</v>
      </c>
      <c r="J66" s="1">
        <f t="shared" si="0"/>
        <v>2.6290372055</v>
      </c>
      <c r="K66" s="56">
        <v>998.16701026999999</v>
      </c>
      <c r="L66" s="56">
        <f t="shared" si="5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1"/>
        <v>54</v>
      </c>
      <c r="D67" s="56">
        <v>996.854980469</v>
      </c>
      <c r="E67" s="1">
        <f t="shared" si="2"/>
        <v>996.78064875200005</v>
      </c>
      <c r="F67" s="2">
        <f t="shared" si="3"/>
        <v>7.4331716999950004E-2</v>
      </c>
      <c r="G67" s="55">
        <v>997.06460681199997</v>
      </c>
      <c r="H67" s="55">
        <f t="shared" si="4"/>
        <v>0.20962634299996807</v>
      </c>
      <c r="I67" s="1">
        <v>3.9435633600000002</v>
      </c>
      <c r="J67" s="1">
        <f t="shared" ref="J67:J94" si="7">I67*0.5</f>
        <v>1.9717816800000001</v>
      </c>
      <c r="K67" s="56">
        <v>998.11372626800005</v>
      </c>
      <c r="L67" s="56">
        <f t="shared" si="5"/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8">$B$94-B68</f>
        <v>52</v>
      </c>
      <c r="D68" s="56">
        <v>996.918457031</v>
      </c>
      <c r="E68" s="1">
        <f t="shared" ref="E68:E94" si="9">-0.0226634662*B68+999.6815724256</f>
        <v>996.73532181960002</v>
      </c>
      <c r="F68" s="2">
        <f t="shared" ref="F68:F94" si="10">D68-E68</f>
        <v>0.18313521139998556</v>
      </c>
      <c r="G68" s="55">
        <v>997.08281013099997</v>
      </c>
      <c r="H68" s="55">
        <f t="shared" ref="H68:H94" si="11">G68-D68</f>
        <v>0.16435309999997116</v>
      </c>
      <c r="I68" s="1">
        <v>5.030571417</v>
      </c>
      <c r="J68" s="1">
        <f t="shared" si="7"/>
        <v>2.5152857085</v>
      </c>
      <c r="K68" s="56">
        <v>998.09899280699995</v>
      </c>
      <c r="L68" s="56">
        <f t="shared" ref="L68:L94" si="12">K68-D68</f>
        <v>1.1805357759999424</v>
      </c>
      <c r="M68" s="1">
        <v>12.835372358160001</v>
      </c>
      <c r="N68" s="1">
        <f t="shared" ref="N68:N94" si="13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8"/>
        <v>50</v>
      </c>
      <c r="D69" s="56">
        <v>996.91546630899995</v>
      </c>
      <c r="E69" s="1">
        <f t="shared" si="9"/>
        <v>996.6899948872001</v>
      </c>
      <c r="F69" s="2">
        <f t="shared" si="10"/>
        <v>0.22547142179985258</v>
      </c>
      <c r="G69" s="55">
        <v>997.07011327500004</v>
      </c>
      <c r="H69" s="55">
        <f t="shared" si="11"/>
        <v>0.15464696600008665</v>
      </c>
      <c r="I69" s="1">
        <v>5.2628595889999996</v>
      </c>
      <c r="J69" s="1">
        <f t="shared" si="7"/>
        <v>2.6314297944999998</v>
      </c>
      <c r="K69" s="56">
        <v>998.05115123600001</v>
      </c>
      <c r="L69" s="56">
        <f t="shared" si="12"/>
        <v>1.1356849270000566</v>
      </c>
      <c r="M69" s="1">
        <v>11.621567379120002</v>
      </c>
      <c r="N69" s="1">
        <f t="shared" si="13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8"/>
        <v>48</v>
      </c>
      <c r="D70" s="56">
        <v>996.89660644499997</v>
      </c>
      <c r="E70" s="1">
        <f t="shared" si="9"/>
        <v>996.64466795480007</v>
      </c>
      <c r="F70" s="2">
        <f t="shared" si="10"/>
        <v>0.25193849019990466</v>
      </c>
      <c r="G70" s="55">
        <v>997.03609181700006</v>
      </c>
      <c r="H70" s="55">
        <f t="shared" si="11"/>
        <v>0.13948537200008104</v>
      </c>
      <c r="I70" s="1">
        <v>5.4481168760000003</v>
      </c>
      <c r="J70" s="1">
        <f t="shared" si="7"/>
        <v>2.7240584380000001</v>
      </c>
      <c r="K70" s="56">
        <v>997.97362700799999</v>
      </c>
      <c r="L70" s="56">
        <f t="shared" si="12"/>
        <v>1.0770205630000191</v>
      </c>
      <c r="M70" s="1">
        <v>12.864511268640001</v>
      </c>
      <c r="N70" s="1">
        <f t="shared" si="13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8"/>
        <v>46</v>
      </c>
      <c r="D71" s="56">
        <v>996.88189697300004</v>
      </c>
      <c r="E71" s="1">
        <f t="shared" si="9"/>
        <v>996.59934102240004</v>
      </c>
      <c r="F71" s="2">
        <f t="shared" si="10"/>
        <v>0.28255595059999905</v>
      </c>
      <c r="G71" s="55">
        <v>997.04323853599999</v>
      </c>
      <c r="H71" s="55">
        <f t="shared" si="11"/>
        <v>0.16134156299995084</v>
      </c>
      <c r="I71" s="1">
        <v>4.9940568040000004</v>
      </c>
      <c r="J71" s="1">
        <f t="shared" si="7"/>
        <v>2.4970284020000002</v>
      </c>
      <c r="K71" s="56">
        <v>997.98224775999995</v>
      </c>
      <c r="L71" s="56">
        <f t="shared" si="12"/>
        <v>1.1003507869999112</v>
      </c>
      <c r="M71" s="1">
        <v>13.388828106720002</v>
      </c>
      <c r="N71" s="1">
        <f t="shared" si="13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8"/>
        <v>44</v>
      </c>
      <c r="D72" s="56">
        <v>996.85784912099996</v>
      </c>
      <c r="E72" s="1">
        <f t="shared" si="9"/>
        <v>996.55401409000001</v>
      </c>
      <c r="F72" s="2">
        <f t="shared" si="10"/>
        <v>0.30383503099994869</v>
      </c>
      <c r="G72" s="55">
        <v>996.99697784700004</v>
      </c>
      <c r="H72" s="55">
        <f t="shared" si="11"/>
        <v>0.13912872600008086</v>
      </c>
      <c r="I72" s="1">
        <v>4.4186855090000003</v>
      </c>
      <c r="J72" s="1">
        <f t="shared" si="7"/>
        <v>2.2093427545000002</v>
      </c>
      <c r="K72" s="56">
        <v>997.91647778100003</v>
      </c>
      <c r="L72" s="56">
        <f t="shared" si="12"/>
        <v>1.0586286600000676</v>
      </c>
      <c r="M72" s="1">
        <v>13.154131984800001</v>
      </c>
      <c r="N72" s="1">
        <f t="shared" si="13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8"/>
        <v>42</v>
      </c>
      <c r="D73" s="56">
        <v>996.87597656299999</v>
      </c>
      <c r="E73" s="1">
        <f t="shared" si="9"/>
        <v>996.50868715760009</v>
      </c>
      <c r="F73" s="2">
        <f t="shared" si="10"/>
        <v>0.36728940539990163</v>
      </c>
      <c r="G73" s="55">
        <v>996.99680069299995</v>
      </c>
      <c r="H73" s="55">
        <f t="shared" si="11"/>
        <v>0.12082412999995995</v>
      </c>
      <c r="I73" s="1">
        <v>5.8623404109999999</v>
      </c>
      <c r="J73" s="1">
        <f t="shared" si="7"/>
        <v>2.9311702055</v>
      </c>
      <c r="K73" s="56">
        <v>997.84783836999998</v>
      </c>
      <c r="L73" s="56">
        <f t="shared" si="12"/>
        <v>0.97186180699998204</v>
      </c>
      <c r="M73" s="1">
        <v>12.781726796160001</v>
      </c>
      <c r="N73" s="1">
        <f t="shared" si="13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8"/>
        <v>40</v>
      </c>
      <c r="D74" s="56">
        <v>996.77276611299999</v>
      </c>
      <c r="E74" s="1">
        <f t="shared" si="9"/>
        <v>996.46336022520006</v>
      </c>
      <c r="F74" s="2">
        <f t="shared" si="10"/>
        <v>0.30940588779992595</v>
      </c>
      <c r="G74" s="55">
        <v>996.87565624800004</v>
      </c>
      <c r="H74" s="55">
        <f t="shared" si="11"/>
        <v>0.1028901350000524</v>
      </c>
      <c r="I74" s="1">
        <v>5.0294133600000004</v>
      </c>
      <c r="J74" s="1">
        <f t="shared" si="7"/>
        <v>2.5147066800000002</v>
      </c>
      <c r="K74" s="56">
        <v>997.69888114699995</v>
      </c>
      <c r="L74" s="56">
        <f t="shared" si="12"/>
        <v>0.92611503399996309</v>
      </c>
      <c r="M74" s="1">
        <v>13.154131984800001</v>
      </c>
      <c r="N74" s="1">
        <f t="shared" si="13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8"/>
        <v>38</v>
      </c>
      <c r="D75" s="56">
        <v>996.707519531</v>
      </c>
      <c r="E75" s="1">
        <f t="shared" si="9"/>
        <v>996.41803329280003</v>
      </c>
      <c r="F75" s="2">
        <f t="shared" si="10"/>
        <v>0.2894862381999701</v>
      </c>
      <c r="G75" s="55">
        <v>996.76803570200002</v>
      </c>
      <c r="H75" s="55">
        <f t="shared" si="11"/>
        <v>6.0516171000017493E-2</v>
      </c>
      <c r="I75" s="1">
        <v>5.8458199159999999</v>
      </c>
      <c r="J75" s="1">
        <f t="shared" si="7"/>
        <v>2.922909958</v>
      </c>
      <c r="K75" s="56">
        <v>997.60250407299998</v>
      </c>
      <c r="L75" s="56">
        <f t="shared" si="12"/>
        <v>0.89498454199997468</v>
      </c>
      <c r="M75" s="1">
        <v>12.232051055279999</v>
      </c>
      <c r="N75" s="1">
        <f t="shared" si="13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8"/>
        <v>36</v>
      </c>
      <c r="D76" s="56">
        <v>996.49932861299999</v>
      </c>
      <c r="E76" s="1">
        <f t="shared" si="9"/>
        <v>996.3727063604</v>
      </c>
      <c r="F76" s="2">
        <f t="shared" si="10"/>
        <v>0.1266222525999865</v>
      </c>
      <c r="G76" s="55">
        <v>996.62614132399995</v>
      </c>
      <c r="H76" s="55">
        <f t="shared" si="11"/>
        <v>0.12681271099995683</v>
      </c>
      <c r="I76" s="1">
        <v>7.0285965600000004</v>
      </c>
      <c r="J76" s="1">
        <f t="shared" si="7"/>
        <v>3.5142982800000002</v>
      </c>
      <c r="K76" s="56">
        <v>997.58863840200002</v>
      </c>
      <c r="L76" s="56">
        <f t="shared" si="12"/>
        <v>1.0893097890000263</v>
      </c>
      <c r="M76" s="1">
        <v>12.32531976384</v>
      </c>
      <c r="N76" s="1">
        <f t="shared" si="13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8"/>
        <v>34</v>
      </c>
      <c r="D77" s="56">
        <v>996.42297363299997</v>
      </c>
      <c r="E77" s="1">
        <f t="shared" si="9"/>
        <v>996.32737942800009</v>
      </c>
      <c r="F77" s="2">
        <f t="shared" si="10"/>
        <v>9.5594204999883914E-2</v>
      </c>
      <c r="G77" s="55">
        <v>996.551508614</v>
      </c>
      <c r="H77" s="55">
        <f t="shared" si="11"/>
        <v>0.1285349810000298</v>
      </c>
      <c r="I77" s="1">
        <v>5.6148427500000002</v>
      </c>
      <c r="J77" s="1">
        <f t="shared" si="7"/>
        <v>2.8074213750000001</v>
      </c>
      <c r="K77" s="56">
        <v>997.57360646500001</v>
      </c>
      <c r="L77" s="56">
        <f t="shared" si="12"/>
        <v>1.1506328320000421</v>
      </c>
      <c r="M77" s="1">
        <v>10.866455340960002</v>
      </c>
      <c r="N77" s="1">
        <f t="shared" si="13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8"/>
        <v>32</v>
      </c>
      <c r="D78" s="56">
        <v>996.38006591800001</v>
      </c>
      <c r="E78" s="1">
        <f t="shared" si="9"/>
        <v>996.28205249560006</v>
      </c>
      <c r="F78" s="2">
        <f t="shared" si="10"/>
        <v>9.8013422399958472E-2</v>
      </c>
      <c r="G78" s="55">
        <v>996.47187463199998</v>
      </c>
      <c r="H78" s="55">
        <f t="shared" si="11"/>
        <v>9.180871399996704E-2</v>
      </c>
      <c r="I78" s="1">
        <v>4.8709782590000001</v>
      </c>
      <c r="J78" s="1">
        <f t="shared" si="7"/>
        <v>2.4354891295000001</v>
      </c>
      <c r="K78" s="56">
        <v>997.48679486499998</v>
      </c>
      <c r="L78" s="56">
        <f t="shared" si="12"/>
        <v>1.106728946999965</v>
      </c>
      <c r="M78" s="1">
        <v>11.474226358080001</v>
      </c>
      <c r="N78" s="1">
        <f t="shared" si="13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8"/>
        <v>30</v>
      </c>
      <c r="D79" s="56">
        <v>996.32818603500004</v>
      </c>
      <c r="E79" s="1">
        <f t="shared" si="9"/>
        <v>996.23672556320003</v>
      </c>
      <c r="F79" s="2">
        <f t="shared" si="10"/>
        <v>9.146047180001915E-2</v>
      </c>
      <c r="G79" s="55">
        <v>996.43806752499995</v>
      </c>
      <c r="H79" s="55">
        <f t="shared" si="11"/>
        <v>0.10988148999990699</v>
      </c>
      <c r="I79" s="1">
        <v>4.9896977680000001</v>
      </c>
      <c r="J79" s="1">
        <f t="shared" si="7"/>
        <v>2.494848884</v>
      </c>
      <c r="K79" s="56">
        <v>997.51899548699998</v>
      </c>
      <c r="L79" s="56">
        <f t="shared" si="12"/>
        <v>1.1908094519999395</v>
      </c>
      <c r="M79" s="1">
        <v>12.582205264800001</v>
      </c>
      <c r="N79" s="1">
        <f t="shared" si="13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8"/>
        <v>28</v>
      </c>
      <c r="D80" s="56">
        <v>996.20239257799994</v>
      </c>
      <c r="E80" s="1">
        <f t="shared" si="9"/>
        <v>996.19139863080011</v>
      </c>
      <c r="F80" s="2">
        <f t="shared" si="10"/>
        <v>1.0993947199835929E-2</v>
      </c>
      <c r="G80" s="55">
        <v>996.37424938000004</v>
      </c>
      <c r="H80" s="55">
        <f t="shared" si="11"/>
        <v>0.17185680200009301</v>
      </c>
      <c r="I80" s="1">
        <v>6.0887155540000002</v>
      </c>
      <c r="J80" s="1">
        <f t="shared" si="7"/>
        <v>3.0443577770000001</v>
      </c>
      <c r="K80" s="56">
        <v>997.54912795799999</v>
      </c>
      <c r="L80" s="56">
        <f t="shared" si="12"/>
        <v>1.346735380000041</v>
      </c>
      <c r="M80" s="1">
        <v>12.0102785448</v>
      </c>
      <c r="N80" s="1">
        <f t="shared" si="13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8"/>
        <v>26</v>
      </c>
      <c r="D81" s="56">
        <v>996.20709228500004</v>
      </c>
      <c r="E81" s="1">
        <f t="shared" si="9"/>
        <v>996.14607169840008</v>
      </c>
      <c r="F81" s="2">
        <f t="shared" si="10"/>
        <v>6.1020586599966009E-2</v>
      </c>
      <c r="G81" s="55">
        <v>996.35026734300004</v>
      </c>
      <c r="H81" s="55">
        <f t="shared" si="11"/>
        <v>0.14317505799999708</v>
      </c>
      <c r="I81" s="1">
        <v>6.0803027089999997</v>
      </c>
      <c r="J81" s="1">
        <f t="shared" si="7"/>
        <v>3.0401513544999998</v>
      </c>
      <c r="K81" s="56">
        <v>997.50421954000001</v>
      </c>
      <c r="L81" s="56">
        <f t="shared" si="12"/>
        <v>1.297127254999964</v>
      </c>
      <c r="M81" s="1">
        <v>11.347338758159999</v>
      </c>
      <c r="N81" s="1">
        <f t="shared" si="13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8"/>
        <v>24</v>
      </c>
      <c r="D82" s="56">
        <v>996.16375732400002</v>
      </c>
      <c r="E82" s="1">
        <f t="shared" si="9"/>
        <v>996.10074476600005</v>
      </c>
      <c r="F82" s="2">
        <f t="shared" si="10"/>
        <v>6.3012557999968521E-2</v>
      </c>
      <c r="G82" s="55">
        <v>996.29943547000005</v>
      </c>
      <c r="H82" s="55">
        <f t="shared" si="11"/>
        <v>0.13567814600003203</v>
      </c>
      <c r="I82" s="1">
        <v>3.8692836000000002</v>
      </c>
      <c r="J82" s="1">
        <f t="shared" si="7"/>
        <v>1.9346418000000001</v>
      </c>
      <c r="K82" s="56">
        <v>997.36936191300003</v>
      </c>
      <c r="L82" s="56">
        <f t="shared" si="12"/>
        <v>1.2056045890000178</v>
      </c>
      <c r="M82" s="1">
        <v>11.399368148640001</v>
      </c>
      <c r="N82" s="1">
        <f t="shared" si="13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8"/>
        <v>22</v>
      </c>
      <c r="D83" s="56">
        <v>996.11517333999996</v>
      </c>
      <c r="E83" s="1">
        <f t="shared" si="9"/>
        <v>996.05541783360002</v>
      </c>
      <c r="F83" s="2">
        <f t="shared" si="10"/>
        <v>5.9755506399937985E-2</v>
      </c>
      <c r="G83" s="55">
        <v>996.21756811900002</v>
      </c>
      <c r="H83" s="55">
        <f t="shared" si="11"/>
        <v>0.10239477900006477</v>
      </c>
      <c r="I83" s="1">
        <v>4.4220385220000002</v>
      </c>
      <c r="J83" s="1">
        <f t="shared" si="7"/>
        <v>2.2110192610000001</v>
      </c>
      <c r="K83" s="56">
        <v>997.18338527499998</v>
      </c>
      <c r="L83" s="56">
        <f t="shared" si="12"/>
        <v>1.0682119350000221</v>
      </c>
      <c r="M83" s="1">
        <v>10.956005672400002</v>
      </c>
      <c r="N83" s="1">
        <f t="shared" si="13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8"/>
        <v>20</v>
      </c>
      <c r="D84" s="56">
        <v>996.09527587900004</v>
      </c>
      <c r="E84" s="1">
        <f t="shared" si="9"/>
        <v>996.0100909012001</v>
      </c>
      <c r="F84" s="2">
        <f t="shared" si="10"/>
        <v>8.5184977799940498E-2</v>
      </c>
      <c r="G84" s="55">
        <v>996.16175925000005</v>
      </c>
      <c r="H84" s="55">
        <f t="shared" si="11"/>
        <v>6.6483371000003899E-2</v>
      </c>
      <c r="I84" s="1">
        <v>4.9747934440000003</v>
      </c>
      <c r="J84" s="1">
        <f t="shared" si="7"/>
        <v>2.4873967220000002</v>
      </c>
      <c r="K84" s="56">
        <v>997.126988837</v>
      </c>
      <c r="L84" s="56">
        <f t="shared" si="12"/>
        <v>1.0317129579999573</v>
      </c>
      <c r="M84" s="1">
        <v>11.42579327232</v>
      </c>
      <c r="N84" s="1">
        <f t="shared" si="13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8"/>
        <v>18</v>
      </c>
      <c r="D85" s="56">
        <v>996.05194091800001</v>
      </c>
      <c r="E85" s="1">
        <f t="shared" si="9"/>
        <v>995.96476396880007</v>
      </c>
      <c r="F85" s="2">
        <f t="shared" si="10"/>
        <v>8.717694919994301E-2</v>
      </c>
      <c r="G85" s="55">
        <v>996.160549844</v>
      </c>
      <c r="H85" s="55">
        <f t="shared" si="11"/>
        <v>0.10860892599998806</v>
      </c>
      <c r="I85" s="1">
        <v>4.9747934440000003</v>
      </c>
      <c r="J85" s="1">
        <f t="shared" si="7"/>
        <v>2.4873967220000002</v>
      </c>
      <c r="K85" s="56">
        <v>997.17283707199999</v>
      </c>
      <c r="L85" s="56">
        <f t="shared" si="12"/>
        <v>1.1208961539999791</v>
      </c>
      <c r="M85" s="1">
        <v>10.88172533328</v>
      </c>
      <c r="N85" s="1">
        <f t="shared" si="13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8"/>
        <v>16</v>
      </c>
      <c r="D86" s="56">
        <v>995.94567871100003</v>
      </c>
      <c r="E86" s="1">
        <f t="shared" si="9"/>
        <v>995.91943703640004</v>
      </c>
      <c r="F86" s="2">
        <f t="shared" si="10"/>
        <v>2.6241674599987164E-2</v>
      </c>
      <c r="G86" s="55">
        <v>996.06221786100002</v>
      </c>
      <c r="H86" s="55">
        <f t="shared" si="11"/>
        <v>0.11653914999999415</v>
      </c>
      <c r="I86" s="1">
        <v>4.6909633790000003</v>
      </c>
      <c r="J86" s="1">
        <f t="shared" si="7"/>
        <v>2.3454816895000001</v>
      </c>
      <c r="K86" s="56">
        <v>997.09784968400004</v>
      </c>
      <c r="L86" s="56">
        <f t="shared" si="12"/>
        <v>1.1521709730000111</v>
      </c>
      <c r="M86" s="1">
        <v>11.969892636239999</v>
      </c>
      <c r="N86" s="1">
        <f t="shared" si="13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8"/>
        <v>14</v>
      </c>
      <c r="D87" s="56">
        <v>995.94793701200001</v>
      </c>
      <c r="E87" s="1">
        <f t="shared" si="9"/>
        <v>995.87411010400001</v>
      </c>
      <c r="F87" s="2">
        <f t="shared" si="10"/>
        <v>7.3826908000000913E-2</v>
      </c>
      <c r="G87" s="55">
        <v>996.02122130500004</v>
      </c>
      <c r="H87" s="55">
        <f t="shared" si="11"/>
        <v>7.3284293000028811E-2</v>
      </c>
      <c r="I87" s="1">
        <v>4.2696687579999999</v>
      </c>
      <c r="J87" s="1">
        <f t="shared" si="7"/>
        <v>2.1348343789999999</v>
      </c>
      <c r="K87" s="56">
        <v>997.04330116200003</v>
      </c>
      <c r="L87" s="56">
        <f t="shared" si="12"/>
        <v>1.0953641500000231</v>
      </c>
      <c r="M87" s="1">
        <v>12.45357939048</v>
      </c>
      <c r="N87" s="1">
        <f t="shared" si="13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8"/>
        <v>12</v>
      </c>
      <c r="D88" s="56">
        <v>995.90991210899995</v>
      </c>
      <c r="E88" s="1">
        <f t="shared" si="9"/>
        <v>995.82878317160009</v>
      </c>
      <c r="F88" s="2">
        <f t="shared" si="10"/>
        <v>8.1128937399853385E-2</v>
      </c>
      <c r="G88" s="55">
        <v>995.95246412699998</v>
      </c>
      <c r="H88" s="55">
        <f t="shared" si="11"/>
        <v>4.2552018000037606E-2</v>
      </c>
      <c r="I88" s="1">
        <v>4.80337368</v>
      </c>
      <c r="J88" s="1">
        <f t="shared" si="7"/>
        <v>2.40168684</v>
      </c>
      <c r="K88" s="56">
        <v>996.981363493</v>
      </c>
      <c r="L88" s="56">
        <f t="shared" si="12"/>
        <v>1.0714513840000564</v>
      </c>
      <c r="M88" s="1">
        <v>11.282476434239999</v>
      </c>
      <c r="N88" s="1">
        <f t="shared" si="13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8"/>
        <v>10</v>
      </c>
      <c r="D89" s="56">
        <v>995.69567871100003</v>
      </c>
      <c r="E89" s="1">
        <f t="shared" si="9"/>
        <v>995.78345623920006</v>
      </c>
      <c r="F89" s="2">
        <f t="shared" si="10"/>
        <v>-8.7777528200035704E-2</v>
      </c>
      <c r="G89" s="55">
        <v>995.77907986499997</v>
      </c>
      <c r="H89" s="55">
        <f t="shared" si="11"/>
        <v>8.3401153999943745E-2</v>
      </c>
      <c r="I89" s="1">
        <v>4.80337368</v>
      </c>
      <c r="J89" s="1">
        <f t="shared" si="7"/>
        <v>2.40168684</v>
      </c>
      <c r="K89" s="56">
        <v>996.97083435399998</v>
      </c>
      <c r="L89" s="56">
        <f t="shared" si="12"/>
        <v>1.2751556429999482</v>
      </c>
      <c r="M89" s="1">
        <v>9.7935591885599997</v>
      </c>
      <c r="N89" s="1">
        <f t="shared" si="13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8"/>
        <v>8</v>
      </c>
      <c r="D90" s="56">
        <v>995.57287597699997</v>
      </c>
      <c r="E90" s="1">
        <f t="shared" si="9"/>
        <v>995.73812930680003</v>
      </c>
      <c r="F90" s="2">
        <f t="shared" si="10"/>
        <v>-0.16525332980006624</v>
      </c>
      <c r="G90" s="55">
        <v>995.72127093999995</v>
      </c>
      <c r="H90" s="55">
        <f t="shared" si="11"/>
        <v>0.148394962999987</v>
      </c>
      <c r="I90" s="1">
        <v>4.1706698400000004</v>
      </c>
      <c r="J90" s="1">
        <f t="shared" si="7"/>
        <v>2.0853349200000002</v>
      </c>
      <c r="K90" s="56">
        <v>996.90440255500005</v>
      </c>
      <c r="L90" s="56">
        <f t="shared" si="12"/>
        <v>1.33152657800008</v>
      </c>
      <c r="M90" s="1">
        <v>10.337627127600001</v>
      </c>
      <c r="N90" s="1">
        <f t="shared" si="13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8"/>
        <v>6</v>
      </c>
      <c r="D91" s="56">
        <v>995.48333740199996</v>
      </c>
      <c r="E91" s="1">
        <f t="shared" si="9"/>
        <v>995.6928023744</v>
      </c>
      <c r="F91" s="2">
        <f t="shared" si="10"/>
        <v>-0.20946497240004192</v>
      </c>
      <c r="G91" s="55">
        <v>995.63115517000006</v>
      </c>
      <c r="H91" s="55">
        <f t="shared" si="11"/>
        <v>0.14781776800009538</v>
      </c>
      <c r="I91" s="1">
        <v>4.4473366780000001</v>
      </c>
      <c r="J91" s="1">
        <f t="shared" si="7"/>
        <v>2.223668339</v>
      </c>
      <c r="K91" s="56">
        <v>996.70801699100002</v>
      </c>
      <c r="L91" s="56">
        <f t="shared" si="12"/>
        <v>1.2246795890000612</v>
      </c>
      <c r="M91" s="1">
        <v>9.7935591885599997</v>
      </c>
      <c r="N91" s="1">
        <f t="shared" si="13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8"/>
        <v>4</v>
      </c>
      <c r="D92" s="56">
        <v>995.48608398399995</v>
      </c>
      <c r="E92" s="1">
        <f t="shared" si="9"/>
        <v>995.64747544200009</v>
      </c>
      <c r="F92" s="2">
        <f t="shared" si="10"/>
        <v>-0.16139145800013921</v>
      </c>
      <c r="G92" s="55">
        <v>995.63139977499998</v>
      </c>
      <c r="H92" s="55">
        <f t="shared" si="11"/>
        <v>0.14531579100003</v>
      </c>
      <c r="I92" s="1">
        <v>4.2696687579999999</v>
      </c>
      <c r="J92" s="1">
        <f t="shared" si="7"/>
        <v>2.1348343789999999</v>
      </c>
      <c r="K92" s="56">
        <v>996.69237975299995</v>
      </c>
      <c r="L92" s="56">
        <f t="shared" si="12"/>
        <v>1.2062957690000076</v>
      </c>
      <c r="M92" s="1">
        <v>10.079523127680002</v>
      </c>
      <c r="N92" s="1">
        <f t="shared" si="13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8"/>
        <v>2</v>
      </c>
      <c r="D93" s="56">
        <v>995.54071044900002</v>
      </c>
      <c r="E93" s="1">
        <f t="shared" si="9"/>
        <v>995.60214850960006</v>
      </c>
      <c r="F93" s="2">
        <f t="shared" si="10"/>
        <v>-6.1438060600039535E-2</v>
      </c>
      <c r="G93" s="55">
        <v>995.60644724899998</v>
      </c>
      <c r="H93" s="55">
        <f t="shared" si="11"/>
        <v>6.5736799999967843E-2</v>
      </c>
      <c r="I93" s="1">
        <v>3.8727888909999999</v>
      </c>
      <c r="J93" s="1">
        <f t="shared" si="7"/>
        <v>1.9363944455</v>
      </c>
      <c r="K93" s="56">
        <v>996.55928845799997</v>
      </c>
      <c r="L93" s="56">
        <f t="shared" si="12"/>
        <v>1.0185780089999525</v>
      </c>
      <c r="M93" s="1">
        <v>9.2494610133600013</v>
      </c>
      <c r="N93" s="1">
        <f t="shared" si="13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8"/>
        <v>0</v>
      </c>
      <c r="D94" s="56">
        <v>995.44708251999998</v>
      </c>
      <c r="E94" s="1">
        <f t="shared" si="9"/>
        <v>995.55682157720003</v>
      </c>
      <c r="F94" s="2">
        <f t="shared" si="10"/>
        <v>-0.10973905720004495</v>
      </c>
      <c r="G94" s="55">
        <v>995.49275027099998</v>
      </c>
      <c r="H94" s="55">
        <f t="shared" si="11"/>
        <v>4.5667750999996315E-2</v>
      </c>
      <c r="I94" s="1">
        <v>2.387815453</v>
      </c>
      <c r="J94" s="1">
        <f t="shared" si="7"/>
        <v>1.1939077265</v>
      </c>
      <c r="K94" s="56">
        <v>996.40722049099998</v>
      </c>
      <c r="L94" s="56">
        <f t="shared" si="12"/>
        <v>0.96013797099999465</v>
      </c>
      <c r="M94" s="1">
        <v>8.0597655923999998</v>
      </c>
      <c r="N94" s="1">
        <f t="shared" si="13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2:X2"/>
    <mergeCell ref="Y2:AA2"/>
    <mergeCell ref="W29:X29"/>
    <mergeCell ref="W38:X38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topLeftCell="D1" zoomScale="55" zoomScaleNormal="55" workbookViewId="0">
      <selection activeCell="AF59" sqref="AF59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2" customWidth="1"/>
    <col min="25" max="25" width="20.375" customWidth="1"/>
    <col min="26" max="26" width="7.875" customWidth="1"/>
    <col min="27" max="27" width="3.125" customWidth="1"/>
    <col min="28" max="28" width="5.75" customWidth="1"/>
    <col min="33" max="33" width="7.87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153</v>
      </c>
      <c r="M2" s="4" t="s">
        <v>61</v>
      </c>
      <c r="N2" s="64" t="s">
        <v>138</v>
      </c>
      <c r="W2" s="71" t="s">
        <v>85</v>
      </c>
      <c r="X2" s="71"/>
      <c r="Y2" s="71" t="s">
        <v>86</v>
      </c>
      <c r="Z2" s="71"/>
      <c r="AA2" s="71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>K3-G3</f>
        <v>1.0184951790000696</v>
      </c>
      <c r="M3" s="1">
        <v>18.249503516160001</v>
      </c>
      <c r="N3" s="1">
        <f>M3*0.5</f>
        <v>9.1247517580800004</v>
      </c>
      <c r="W3" t="s">
        <v>144</v>
      </c>
      <c r="Z3" s="69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1">$B$94-B4</f>
        <v>180</v>
      </c>
      <c r="D4" s="56">
        <v>999.47308349599996</v>
      </c>
      <c r="E4" s="1">
        <f t="shared" ref="E4:E67" si="2">-0.0226634662*B4+999.6815724256</f>
        <v>999.63624549320002</v>
      </c>
      <c r="F4" s="2">
        <f t="shared" ref="F4:F67" si="3">D4-E4</f>
        <v>-0.16316199720006352</v>
      </c>
      <c r="G4" s="55">
        <v>999.70655216099999</v>
      </c>
      <c r="H4" s="55">
        <f t="shared" ref="H4:H67" si="4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ref="L4:L67" si="5">K4-G4</f>
        <v>0.99428756899999371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1"/>
        <v>178</v>
      </c>
      <c r="D5" s="56">
        <v>999.51696777300003</v>
      </c>
      <c r="E5" s="1">
        <f t="shared" si="2"/>
        <v>999.59091856080011</v>
      </c>
      <c r="F5" s="2">
        <f t="shared" si="3"/>
        <v>-7.3950787800072249E-2</v>
      </c>
      <c r="G5" s="55">
        <v>999.74011581000002</v>
      </c>
      <c r="H5" s="55">
        <f t="shared" si="4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5"/>
        <v>0.95970169999998234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1"/>
        <v>176</v>
      </c>
      <c r="D6" s="56">
        <v>999.40985107400002</v>
      </c>
      <c r="E6" s="1">
        <f t="shared" si="2"/>
        <v>999.54559162840008</v>
      </c>
      <c r="F6" s="2">
        <f t="shared" si="3"/>
        <v>-0.1357405544000585</v>
      </c>
      <c r="G6" s="55">
        <v>999.62598439500005</v>
      </c>
      <c r="H6" s="55">
        <f t="shared" si="4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5"/>
        <v>0.88834443499990812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1"/>
        <v>174</v>
      </c>
      <c r="D7" s="56">
        <v>999.59631347699997</v>
      </c>
      <c r="E7" s="1">
        <f t="shared" si="2"/>
        <v>999.50026469600004</v>
      </c>
      <c r="F7" s="2">
        <f t="shared" si="3"/>
        <v>9.6048780999922201E-2</v>
      </c>
      <c r="G7" s="55">
        <v>999.661891631</v>
      </c>
      <c r="H7" s="55">
        <f t="shared" si="4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5"/>
        <v>0.78691331899995021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1"/>
        <v>172</v>
      </c>
      <c r="D8" s="56">
        <v>999.38470458999996</v>
      </c>
      <c r="E8" s="1">
        <f t="shared" si="2"/>
        <v>999.45493776360001</v>
      </c>
      <c r="F8" s="2">
        <f t="shared" si="3"/>
        <v>-7.0233173600058763E-2</v>
      </c>
      <c r="G8" s="55">
        <v>999.50723971100001</v>
      </c>
      <c r="H8" s="55">
        <f t="shared" si="4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5"/>
        <v>0.77902802899996004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1"/>
        <v>170</v>
      </c>
      <c r="D9" s="56">
        <v>999.32366943399995</v>
      </c>
      <c r="E9" s="1">
        <f t="shared" si="2"/>
        <v>999.4096108312001</v>
      </c>
      <c r="F9" s="2">
        <f t="shared" si="3"/>
        <v>-8.594139720014482E-2</v>
      </c>
      <c r="G9" s="55">
        <v>999.45852196600003</v>
      </c>
      <c r="H9" s="55">
        <f t="shared" si="4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5"/>
        <v>0.80448167399993054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1"/>
        <v>168</v>
      </c>
      <c r="D10" s="56">
        <v>999.31988525400004</v>
      </c>
      <c r="E10" s="1">
        <f t="shared" si="2"/>
        <v>999.36428389880007</v>
      </c>
      <c r="F10" s="2">
        <f t="shared" si="3"/>
        <v>-4.4398644800025977E-2</v>
      </c>
      <c r="G10" s="55">
        <v>999.46886736700003</v>
      </c>
      <c r="H10" s="55">
        <f t="shared" si="4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5"/>
        <v>0.82518365299995367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1"/>
        <v>166</v>
      </c>
      <c r="D11" s="56">
        <v>999.30316162099996</v>
      </c>
      <c r="E11" s="1">
        <f t="shared" si="2"/>
        <v>999.31895696640004</v>
      </c>
      <c r="F11" s="2">
        <f t="shared" si="3"/>
        <v>-1.5795345400078986E-2</v>
      </c>
      <c r="G11" s="55">
        <v>999.50891920699996</v>
      </c>
      <c r="H11" s="55">
        <f t="shared" si="4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5"/>
        <v>0.83851905300002727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1"/>
        <v>164</v>
      </c>
      <c r="D12" s="56">
        <v>999.23358154300001</v>
      </c>
      <c r="E12" s="1">
        <f t="shared" si="2"/>
        <v>999.27363003400001</v>
      </c>
      <c r="F12" s="2">
        <f t="shared" si="3"/>
        <v>-4.0048490999993192E-2</v>
      </c>
      <c r="G12" s="55">
        <v>999.437511255</v>
      </c>
      <c r="H12" s="55">
        <f t="shared" si="4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5"/>
        <v>0.81448756500003583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1"/>
        <v>162</v>
      </c>
      <c r="D13" s="56">
        <v>999.25720214800003</v>
      </c>
      <c r="E13" s="1">
        <f t="shared" si="2"/>
        <v>999.22830310160009</v>
      </c>
      <c r="F13" s="2">
        <f t="shared" si="3"/>
        <v>2.8899046399942563E-2</v>
      </c>
      <c r="G13" s="55">
        <v>999.39089948499998</v>
      </c>
      <c r="H13" s="55">
        <f t="shared" si="4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5"/>
        <v>0.80751812500000142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1"/>
        <v>160</v>
      </c>
      <c r="D14" s="56">
        <v>999.26373291000004</v>
      </c>
      <c r="E14" s="1">
        <f t="shared" si="2"/>
        <v>999.18297616920006</v>
      </c>
      <c r="F14" s="2">
        <f t="shared" si="3"/>
        <v>8.0756740799984073E-2</v>
      </c>
      <c r="G14" s="55">
        <v>999.38799468100001</v>
      </c>
      <c r="H14" s="55">
        <f t="shared" si="4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5"/>
        <v>0.81246358900000359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1"/>
        <v>158</v>
      </c>
      <c r="D15" s="56">
        <v>999.20996093799999</v>
      </c>
      <c r="E15" s="1">
        <f t="shared" si="2"/>
        <v>999.13764923680003</v>
      </c>
      <c r="F15" s="2">
        <f t="shared" si="3"/>
        <v>7.2311701199964773E-2</v>
      </c>
      <c r="G15" s="55">
        <v>999.345348844</v>
      </c>
      <c r="H15" s="55">
        <f t="shared" si="4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5"/>
        <v>0.79052448599998115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1"/>
        <v>156</v>
      </c>
      <c r="D16" s="56">
        <v>999.104003906</v>
      </c>
      <c r="E16" s="1">
        <f t="shared" si="2"/>
        <v>999.0923223044</v>
      </c>
      <c r="F16" s="2">
        <f t="shared" si="3"/>
        <v>1.1681601600002978E-2</v>
      </c>
      <c r="G16" s="55">
        <v>999.25295507400006</v>
      </c>
      <c r="H16" s="55">
        <f t="shared" si="4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5"/>
        <v>0.76339201599989792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1"/>
        <v>154</v>
      </c>
      <c r="D17" s="56">
        <v>999.05548095699999</v>
      </c>
      <c r="E17" s="1">
        <f t="shared" si="2"/>
        <v>999.04699537200008</v>
      </c>
      <c r="F17" s="2">
        <f t="shared" si="3"/>
        <v>8.4855849999030397E-3</v>
      </c>
      <c r="G17" s="55">
        <v>999.17506207999998</v>
      </c>
      <c r="H17" s="55">
        <f t="shared" si="4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5"/>
        <v>0.81983400600006462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8">
        <f>AVERAGE(L3:L94)</f>
        <v>0.95865968003259827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1"/>
        <v>152</v>
      </c>
      <c r="D18" s="56">
        <v>998.995605469</v>
      </c>
      <c r="E18" s="1">
        <f t="shared" si="2"/>
        <v>999.00166843960005</v>
      </c>
      <c r="F18" s="2">
        <f t="shared" si="3"/>
        <v>-6.0629706000554506E-3</v>
      </c>
      <c r="G18" s="55">
        <v>999.07489294100003</v>
      </c>
      <c r="H18" s="55">
        <f t="shared" si="4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5"/>
        <v>0.90882996199991339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1"/>
        <v>150</v>
      </c>
      <c r="D19" s="56">
        <v>998.87902831999997</v>
      </c>
      <c r="E19" s="1">
        <f t="shared" si="2"/>
        <v>998.95634150720002</v>
      </c>
      <c r="F19" s="2">
        <f t="shared" si="3"/>
        <v>-7.7313187200047651E-2</v>
      </c>
      <c r="G19" s="55">
        <v>999.07348169900001</v>
      </c>
      <c r="H19" s="55">
        <f t="shared" si="4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5"/>
        <v>0.92826484099998652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1"/>
        <v>148</v>
      </c>
      <c r="D20" s="56">
        <v>998.85784912099996</v>
      </c>
      <c r="E20" s="1">
        <f t="shared" si="2"/>
        <v>998.91101457480011</v>
      </c>
      <c r="F20" s="2">
        <f t="shared" si="3"/>
        <v>-5.3165453800147588E-2</v>
      </c>
      <c r="G20" s="55">
        <v>999.00029653599995</v>
      </c>
      <c r="H20" s="55">
        <f t="shared" si="4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5"/>
        <v>0.90027486700000736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1"/>
        <v>146</v>
      </c>
      <c r="D21" s="56">
        <v>998.88842773399995</v>
      </c>
      <c r="E21" s="1">
        <f t="shared" si="2"/>
        <v>998.86568764240008</v>
      </c>
      <c r="F21" s="2">
        <f t="shared" si="3"/>
        <v>2.2740091599871448E-2</v>
      </c>
      <c r="G21" s="55">
        <v>998.97553768600005</v>
      </c>
      <c r="H21" s="55">
        <f t="shared" si="4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5"/>
        <v>0.86664943499999936</v>
      </c>
      <c r="M21" s="1">
        <v>22.70763023616</v>
      </c>
      <c r="N21" s="1">
        <f t="shared" si="6"/>
        <v>11.35381511808</v>
      </c>
      <c r="W21" t="s">
        <v>113</v>
      </c>
      <c r="Y21" s="60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1"/>
        <v>144</v>
      </c>
      <c r="D22" s="56">
        <v>998.74987793000003</v>
      </c>
      <c r="E22" s="1">
        <f t="shared" si="2"/>
        <v>998.82036071000005</v>
      </c>
      <c r="F22" s="2">
        <f t="shared" si="3"/>
        <v>-7.0482780000020284E-2</v>
      </c>
      <c r="G22" s="55">
        <v>998.80885842500004</v>
      </c>
      <c r="H22" s="55">
        <f t="shared" si="4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5"/>
        <v>0.93823415399992882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1"/>
        <v>142</v>
      </c>
      <c r="D23" s="56">
        <v>998.49139404300001</v>
      </c>
      <c r="E23" s="1">
        <f t="shared" si="2"/>
        <v>998.77503377760002</v>
      </c>
      <c r="F23" s="2">
        <f t="shared" si="3"/>
        <v>-0.28363973460000125</v>
      </c>
      <c r="G23" s="55">
        <v>998.79163769700006</v>
      </c>
      <c r="H23" s="55">
        <f t="shared" si="4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5"/>
        <v>1.0650981189999129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1"/>
        <v>140</v>
      </c>
      <c r="D24" s="56">
        <v>998.32586669900002</v>
      </c>
      <c r="E24" s="1">
        <f t="shared" si="2"/>
        <v>998.7297068452001</v>
      </c>
      <c r="F24" s="2">
        <f t="shared" si="3"/>
        <v>-0.40384014620008202</v>
      </c>
      <c r="G24" s="55">
        <v>998.79170431499995</v>
      </c>
      <c r="H24" s="55">
        <f t="shared" si="4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5"/>
        <v>1.084416051000062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1"/>
        <v>138</v>
      </c>
      <c r="D25" s="56">
        <v>998.27697753899997</v>
      </c>
      <c r="E25" s="1">
        <f t="shared" si="2"/>
        <v>998.68437991280007</v>
      </c>
      <c r="F25" s="2">
        <f t="shared" si="3"/>
        <v>-0.40740237380009603</v>
      </c>
      <c r="G25" s="55">
        <v>998.73502935800002</v>
      </c>
      <c r="H25" s="55">
        <f t="shared" si="4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5"/>
        <v>1.06379734799998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1"/>
        <v>136</v>
      </c>
      <c r="D26" s="56">
        <v>998.66717529300001</v>
      </c>
      <c r="E26" s="1">
        <f t="shared" si="2"/>
        <v>998.63905298040004</v>
      </c>
      <c r="F26" s="2">
        <f t="shared" si="3"/>
        <v>2.8122312599975885E-2</v>
      </c>
      <c r="G26" s="55">
        <v>998.96281560900002</v>
      </c>
      <c r="H26" s="55">
        <f t="shared" si="4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5"/>
        <v>0.994371679999972</v>
      </c>
      <c r="M26" s="1">
        <v>24.820047794400004</v>
      </c>
      <c r="N26" s="1">
        <f t="shared" si="6"/>
        <v>12.410023897200002</v>
      </c>
      <c r="W26" t="s">
        <v>142</v>
      </c>
      <c r="Z26" s="66">
        <v>8.0000000000000002E-3</v>
      </c>
      <c r="AA26" s="60" t="s">
        <v>148</v>
      </c>
    </row>
    <row r="27" spans="1:27" ht="15.75" customHeight="1" x14ac:dyDescent="0.25">
      <c r="A27" s="1">
        <v>24</v>
      </c>
      <c r="B27" s="1">
        <v>48</v>
      </c>
      <c r="C27" s="5">
        <f t="shared" si="1"/>
        <v>134</v>
      </c>
      <c r="D27" s="56">
        <v>998.31860351600005</v>
      </c>
      <c r="E27" s="1">
        <f t="shared" si="2"/>
        <v>998.59372604800001</v>
      </c>
      <c r="F27" s="2">
        <f t="shared" si="3"/>
        <v>-0.27512253199995484</v>
      </c>
      <c r="G27" s="55">
        <v>998.71739845000002</v>
      </c>
      <c r="H27" s="55">
        <f t="shared" si="4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5"/>
        <v>0.99140886099996806</v>
      </c>
      <c r="M27" s="1">
        <v>23.740902053280003</v>
      </c>
      <c r="N27" s="1">
        <f t="shared" si="6"/>
        <v>11.870451026640001</v>
      </c>
      <c r="X27" t="s">
        <v>154</v>
      </c>
      <c r="Y27" t="s">
        <v>152</v>
      </c>
      <c r="Z27" s="65">
        <v>2.3E-2</v>
      </c>
      <c r="AA27" s="60" t="s">
        <v>148</v>
      </c>
    </row>
    <row r="28" spans="1:27" ht="15.75" customHeight="1" x14ac:dyDescent="0.25">
      <c r="A28" s="1">
        <v>25</v>
      </c>
      <c r="B28" s="1">
        <v>50</v>
      </c>
      <c r="C28" s="5">
        <f t="shared" si="1"/>
        <v>132</v>
      </c>
      <c r="D28" s="56">
        <v>998.50128173799999</v>
      </c>
      <c r="E28" s="1">
        <f t="shared" si="2"/>
        <v>998.54839911560009</v>
      </c>
      <c r="F28" s="2">
        <f t="shared" si="3"/>
        <v>-4.7117377600102373E-2</v>
      </c>
      <c r="G28" s="55">
        <v>998.80027655000004</v>
      </c>
      <c r="H28" s="55">
        <f t="shared" si="4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5"/>
        <v>0.97048390099996595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1"/>
        <v>130</v>
      </c>
      <c r="D29" s="56">
        <v>998.51385498000002</v>
      </c>
      <c r="E29" s="1">
        <f t="shared" si="2"/>
        <v>998.50307218320006</v>
      </c>
      <c r="F29" s="2">
        <f t="shared" si="3"/>
        <v>1.0782796799958305E-2</v>
      </c>
      <c r="G29" s="55">
        <v>998.76681613799997</v>
      </c>
      <c r="H29" s="55">
        <f t="shared" si="4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5"/>
        <v>0.96480963700003031</v>
      </c>
      <c r="M29" s="1">
        <v>24.883383466560002</v>
      </c>
      <c r="N29" s="1">
        <f t="shared" si="6"/>
        <v>12.441691733280001</v>
      </c>
      <c r="W29" s="71" t="s">
        <v>140</v>
      </c>
      <c r="X29" s="71"/>
    </row>
    <row r="30" spans="1:27" ht="15.75" customHeight="1" x14ac:dyDescent="0.25">
      <c r="A30" s="1">
        <v>27</v>
      </c>
      <c r="B30" s="1">
        <v>54</v>
      </c>
      <c r="C30" s="5">
        <f t="shared" si="1"/>
        <v>128</v>
      </c>
      <c r="D30" s="56">
        <v>998.65692138700001</v>
      </c>
      <c r="E30" s="1">
        <f t="shared" si="2"/>
        <v>998.45774525080003</v>
      </c>
      <c r="F30" s="2">
        <f t="shared" si="3"/>
        <v>0.19917613619998065</v>
      </c>
      <c r="G30" s="55">
        <v>998.811982769</v>
      </c>
      <c r="H30" s="55">
        <f t="shared" si="4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5"/>
        <v>0.93278276700004881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1"/>
        <v>126</v>
      </c>
      <c r="D31" s="56">
        <v>998.61602783199999</v>
      </c>
      <c r="E31" s="1">
        <f t="shared" si="2"/>
        <v>998.4124183184</v>
      </c>
      <c r="F31" s="2">
        <f t="shared" si="3"/>
        <v>0.2036095135999858</v>
      </c>
      <c r="G31" s="55">
        <v>998.78522649900003</v>
      </c>
      <c r="H31" s="55">
        <f t="shared" si="4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5"/>
        <v>0.89311355199993159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1"/>
        <v>124</v>
      </c>
      <c r="D32" s="56">
        <v>998.60968017599998</v>
      </c>
      <c r="E32" s="1">
        <f t="shared" si="2"/>
        <v>998.36709138600008</v>
      </c>
      <c r="F32" s="2">
        <f t="shared" si="3"/>
        <v>0.24258878999989975</v>
      </c>
      <c r="G32" s="55">
        <v>998.73215684800005</v>
      </c>
      <c r="H32" s="55">
        <f t="shared" si="4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5"/>
        <v>0.86973817000000508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1"/>
        <v>122</v>
      </c>
      <c r="D33" s="56">
        <v>998.46008300799997</v>
      </c>
      <c r="E33" s="1">
        <f t="shared" si="2"/>
        <v>998.32176445360005</v>
      </c>
      <c r="F33" s="2">
        <f t="shared" si="3"/>
        <v>0.13831855439991614</v>
      </c>
      <c r="G33" s="55">
        <v>998.68861578300005</v>
      </c>
      <c r="H33" s="55">
        <f t="shared" si="4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5"/>
        <v>0.84768653899993751</v>
      </c>
      <c r="M33" s="1">
        <v>23.897873870399998</v>
      </c>
      <c r="N33" s="1">
        <f t="shared" si="6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1"/>
        <v>120</v>
      </c>
      <c r="D34" s="56">
        <v>998.52722168000003</v>
      </c>
      <c r="E34" s="1">
        <f t="shared" si="2"/>
        <v>998.27643752120002</v>
      </c>
      <c r="F34" s="2">
        <f t="shared" si="3"/>
        <v>0.25078415880000193</v>
      </c>
      <c r="G34" s="55">
        <v>998.68143431700003</v>
      </c>
      <c r="H34" s="55">
        <f t="shared" si="4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5"/>
        <v>0.79309780199992019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9" ht="15.75" customHeight="1" x14ac:dyDescent="0.25">
      <c r="A35" s="1">
        <v>32</v>
      </c>
      <c r="B35" s="1">
        <v>64</v>
      </c>
      <c r="C35" s="5">
        <f t="shared" si="1"/>
        <v>118</v>
      </c>
      <c r="D35" s="56">
        <v>998.49676513700001</v>
      </c>
      <c r="E35" s="1">
        <f t="shared" si="2"/>
        <v>998.23111058880011</v>
      </c>
      <c r="F35" s="2">
        <f t="shared" si="3"/>
        <v>0.26565454819990464</v>
      </c>
      <c r="G35" s="55">
        <v>998.62977175000003</v>
      </c>
      <c r="H35" s="55">
        <f t="shared" si="4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si="5"/>
        <v>0.77426603100002467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9" ht="15.75" customHeight="1" x14ac:dyDescent="0.25">
      <c r="A36" s="1">
        <v>33</v>
      </c>
      <c r="B36" s="1">
        <v>66</v>
      </c>
      <c r="C36" s="5">
        <f t="shared" si="1"/>
        <v>116</v>
      </c>
      <c r="D36" s="56">
        <v>998.37982177699996</v>
      </c>
      <c r="E36" s="1">
        <f t="shared" si="2"/>
        <v>998.18578365640008</v>
      </c>
      <c r="F36" s="2">
        <f t="shared" si="3"/>
        <v>0.19403812059988468</v>
      </c>
      <c r="G36" s="55">
        <v>998.55600872399998</v>
      </c>
      <c r="H36" s="55">
        <f t="shared" si="4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5"/>
        <v>0.78582031500002358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9" ht="15.75" customHeight="1" x14ac:dyDescent="0.25">
      <c r="A37" s="1">
        <v>34</v>
      </c>
      <c r="B37" s="1">
        <v>68</v>
      </c>
      <c r="C37" s="5">
        <f t="shared" si="1"/>
        <v>114</v>
      </c>
      <c r="D37" s="56">
        <v>998.35296630899995</v>
      </c>
      <c r="E37" s="1">
        <f t="shared" si="2"/>
        <v>998.14045672400005</v>
      </c>
      <c r="F37" s="2">
        <f t="shared" si="3"/>
        <v>0.21250958499990702</v>
      </c>
      <c r="G37" s="55">
        <v>998.49284580200003</v>
      </c>
      <c r="H37" s="55">
        <f t="shared" si="4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5"/>
        <v>0.74520628999994187</v>
      </c>
      <c r="M37" s="1">
        <v>20.095952442000002</v>
      </c>
      <c r="N37" s="1">
        <f t="shared" si="6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1"/>
        <v>112</v>
      </c>
      <c r="D38" s="56">
        <v>998.24566650400004</v>
      </c>
      <c r="E38" s="1">
        <f t="shared" si="2"/>
        <v>998.09512979160002</v>
      </c>
      <c r="F38" s="2">
        <f t="shared" si="3"/>
        <v>0.15053671240002586</v>
      </c>
      <c r="G38" s="55">
        <v>998.50206760699996</v>
      </c>
      <c r="H38" s="55">
        <f t="shared" si="4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5"/>
        <v>0.82451844100000926</v>
      </c>
      <c r="M38" s="1">
        <v>17.92339784376</v>
      </c>
      <c r="N38" s="1">
        <f t="shared" si="6"/>
        <v>8.9616989218800001</v>
      </c>
      <c r="W38" s="71" t="s">
        <v>149</v>
      </c>
      <c r="X38" s="71"/>
    </row>
    <row r="39" spans="1:29" ht="15.75" customHeight="1" x14ac:dyDescent="0.25">
      <c r="A39" s="1">
        <v>36</v>
      </c>
      <c r="B39" s="1">
        <v>72</v>
      </c>
      <c r="C39" s="5">
        <f t="shared" si="1"/>
        <v>110</v>
      </c>
      <c r="D39" s="56">
        <v>998.26776123000002</v>
      </c>
      <c r="E39" s="1">
        <f t="shared" si="2"/>
        <v>998.0498028592001</v>
      </c>
      <c r="F39" s="2">
        <f t="shared" si="3"/>
        <v>0.21795837079991998</v>
      </c>
      <c r="G39" s="55">
        <v>998.48495201799994</v>
      </c>
      <c r="H39" s="55">
        <f t="shared" si="4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5"/>
        <v>0.8216276820000985</v>
      </c>
      <c r="M39" s="1">
        <v>17.224948613280002</v>
      </c>
      <c r="N39" s="1">
        <f t="shared" si="6"/>
        <v>8.6124743066400011</v>
      </c>
      <c r="W39" t="s">
        <v>150</v>
      </c>
      <c r="Z39" s="65">
        <v>1.6000000000000001E-3</v>
      </c>
      <c r="AA39" s="60" t="s">
        <v>148</v>
      </c>
    </row>
    <row r="40" spans="1:29" ht="15.75" customHeight="1" x14ac:dyDescent="0.25">
      <c r="A40" s="1">
        <v>37</v>
      </c>
      <c r="B40" s="1">
        <v>74</v>
      </c>
      <c r="C40" s="5">
        <f t="shared" si="1"/>
        <v>108</v>
      </c>
      <c r="D40" s="56">
        <v>998.39251708999996</v>
      </c>
      <c r="E40" s="1">
        <f t="shared" si="2"/>
        <v>998.00447592680007</v>
      </c>
      <c r="F40" s="2">
        <f t="shared" si="3"/>
        <v>0.3880411631998868</v>
      </c>
      <c r="G40" s="55">
        <v>998.49378360499998</v>
      </c>
      <c r="H40" s="55">
        <f t="shared" si="4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5"/>
        <v>0.74370515800001158</v>
      </c>
      <c r="M40" s="1">
        <v>17.727259805759999</v>
      </c>
      <c r="N40" s="1">
        <f t="shared" si="6"/>
        <v>8.8636299028799996</v>
      </c>
      <c r="Z40" s="65">
        <v>4.4000000000000003E-3</v>
      </c>
      <c r="AA40" s="60" t="s">
        <v>148</v>
      </c>
      <c r="AB40" t="s">
        <v>151</v>
      </c>
    </row>
    <row r="41" spans="1:29" ht="15.75" customHeight="1" x14ac:dyDescent="0.25">
      <c r="A41" s="1">
        <v>38</v>
      </c>
      <c r="B41" s="1">
        <v>76</v>
      </c>
      <c r="C41" s="5">
        <f t="shared" si="1"/>
        <v>106</v>
      </c>
      <c r="D41" s="56">
        <v>998.36468505899995</v>
      </c>
      <c r="E41" s="1">
        <f t="shared" si="2"/>
        <v>997.95914899440004</v>
      </c>
      <c r="F41" s="2">
        <f t="shared" si="3"/>
        <v>0.40553606459991443</v>
      </c>
      <c r="G41" s="55">
        <v>998.44360322199998</v>
      </c>
      <c r="H41" s="55">
        <f t="shared" si="4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5"/>
        <v>0.74090748200001144</v>
      </c>
      <c r="M41" s="1">
        <v>16.370320533360001</v>
      </c>
      <c r="N41" s="1">
        <f t="shared" si="6"/>
        <v>8.1851602666800005</v>
      </c>
      <c r="AB41" s="67"/>
    </row>
    <row r="42" spans="1:29" ht="15.75" customHeight="1" x14ac:dyDescent="0.25">
      <c r="A42" s="1">
        <v>39</v>
      </c>
      <c r="B42" s="1">
        <v>78</v>
      </c>
      <c r="C42" s="5">
        <f t="shared" si="1"/>
        <v>104</v>
      </c>
      <c r="D42" s="56">
        <v>998.30859375</v>
      </c>
      <c r="E42" s="1">
        <f t="shared" si="2"/>
        <v>997.91382206200001</v>
      </c>
      <c r="F42" s="2">
        <f t="shared" si="3"/>
        <v>0.39477168799999163</v>
      </c>
      <c r="G42" s="55">
        <v>998.42176692299995</v>
      </c>
      <c r="H42" s="55">
        <f t="shared" si="4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5"/>
        <v>0.76098913700002413</v>
      </c>
      <c r="M42" s="1">
        <v>15.342077489520001</v>
      </c>
      <c r="N42" s="1">
        <f t="shared" si="6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1"/>
        <v>102</v>
      </c>
      <c r="D43" s="56">
        <v>998.27655029300001</v>
      </c>
      <c r="E43" s="1">
        <f t="shared" si="2"/>
        <v>997.86849512960009</v>
      </c>
      <c r="F43" s="2">
        <f t="shared" si="3"/>
        <v>0.40805516339992209</v>
      </c>
      <c r="G43" s="55">
        <v>998.36809554800004</v>
      </c>
      <c r="H43" s="55">
        <f t="shared" si="4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5"/>
        <v>0.77020962299991425</v>
      </c>
      <c r="M43" s="1">
        <v>16.224960803760002</v>
      </c>
      <c r="N43" s="1">
        <f t="shared" si="6"/>
        <v>8.112480401880001</v>
      </c>
      <c r="AC43" s="67"/>
    </row>
    <row r="44" spans="1:29" ht="15.75" customHeight="1" x14ac:dyDescent="0.25">
      <c r="A44" s="1">
        <v>41</v>
      </c>
      <c r="B44" s="1">
        <v>82</v>
      </c>
      <c r="C44" s="5">
        <f t="shared" si="1"/>
        <v>100</v>
      </c>
      <c r="D44" s="56">
        <v>998.27478027300003</v>
      </c>
      <c r="E44" s="1">
        <f t="shared" si="2"/>
        <v>997.82316819720006</v>
      </c>
      <c r="F44" s="2">
        <f t="shared" si="3"/>
        <v>0.45161207579997154</v>
      </c>
      <c r="G44" s="55">
        <v>998.31855800699998</v>
      </c>
      <c r="H44" s="55">
        <f t="shared" si="4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5"/>
        <v>0.7594186249999666</v>
      </c>
      <c r="M44" s="1">
        <v>16.825874125680002</v>
      </c>
      <c r="N44" s="1">
        <f t="shared" si="6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1"/>
        <v>98</v>
      </c>
      <c r="D45" s="56">
        <v>998.11816406299999</v>
      </c>
      <c r="E45" s="1">
        <f t="shared" si="2"/>
        <v>997.77784126480003</v>
      </c>
      <c r="F45" s="2">
        <f t="shared" si="3"/>
        <v>0.34032279819996347</v>
      </c>
      <c r="G45" s="55">
        <v>998.20020198199995</v>
      </c>
      <c r="H45" s="55">
        <f t="shared" si="4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5"/>
        <v>0.74928321000004416</v>
      </c>
      <c r="M45" s="1">
        <v>15.624017245680001</v>
      </c>
      <c r="N45" s="1">
        <f t="shared" si="6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1"/>
        <v>96</v>
      </c>
      <c r="D46" s="56">
        <v>998.12835693399995</v>
      </c>
      <c r="E46" s="1">
        <f t="shared" si="2"/>
        <v>997.7325143324</v>
      </c>
      <c r="F46" s="2">
        <f t="shared" si="3"/>
        <v>0.3958426015999521</v>
      </c>
      <c r="G46" s="55">
        <v>998.17784604500002</v>
      </c>
      <c r="H46" s="55">
        <f t="shared" si="4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5"/>
        <v>0.72228303199995025</v>
      </c>
      <c r="M46" s="1">
        <v>16.224960803760002</v>
      </c>
      <c r="N46" s="1">
        <f t="shared" si="6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1"/>
        <v>94</v>
      </c>
      <c r="D47" s="56">
        <v>997.93566894499997</v>
      </c>
      <c r="E47" s="1">
        <f t="shared" si="2"/>
        <v>997.68718740000008</v>
      </c>
      <c r="F47" s="2">
        <f t="shared" si="3"/>
        <v>0.2484815449998905</v>
      </c>
      <c r="G47" s="55">
        <v>998.00156731699997</v>
      </c>
      <c r="H47" s="55">
        <f t="shared" si="4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5"/>
        <v>0.75461421199997858</v>
      </c>
      <c r="M47" s="1">
        <v>15.323576281919999</v>
      </c>
      <c r="N47" s="1">
        <f t="shared" si="6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1"/>
        <v>92</v>
      </c>
      <c r="D48" s="56">
        <v>997.77313232400002</v>
      </c>
      <c r="E48" s="1">
        <f t="shared" si="2"/>
        <v>997.64186046760005</v>
      </c>
      <c r="F48" s="2">
        <f t="shared" si="3"/>
        <v>0.13127185639996242</v>
      </c>
      <c r="G48" s="55">
        <v>997.90277660699996</v>
      </c>
      <c r="H48" s="55">
        <f t="shared" si="4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5"/>
        <v>0.8815648949999968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1"/>
        <v>90</v>
      </c>
      <c r="D49" s="56">
        <v>997.77453613299997</v>
      </c>
      <c r="E49" s="1">
        <f t="shared" si="2"/>
        <v>997.59653353520002</v>
      </c>
      <c r="F49" s="2">
        <f t="shared" si="3"/>
        <v>0.17800259779994576</v>
      </c>
      <c r="G49" s="55">
        <v>997.85193018300004</v>
      </c>
      <c r="H49" s="55">
        <f t="shared" si="4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5"/>
        <v>0.88456334799991509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1"/>
        <v>88</v>
      </c>
      <c r="D50" s="56">
        <v>997.71441650400004</v>
      </c>
      <c r="E50" s="1">
        <f t="shared" si="2"/>
        <v>997.55120660280011</v>
      </c>
      <c r="F50" s="2">
        <f t="shared" si="3"/>
        <v>0.16320990119993439</v>
      </c>
      <c r="G50" s="55">
        <v>997.76539519200003</v>
      </c>
      <c r="H50" s="55">
        <f t="shared" si="4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5"/>
        <v>0.88603351799997654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1"/>
        <v>86</v>
      </c>
      <c r="D51" s="56">
        <v>997.65747070299994</v>
      </c>
      <c r="E51" s="1">
        <f t="shared" si="2"/>
        <v>997.50587967040008</v>
      </c>
      <c r="F51" s="2">
        <f t="shared" si="3"/>
        <v>0.1515910325998675</v>
      </c>
      <c r="G51" s="55">
        <v>997.68376785800001</v>
      </c>
      <c r="H51" s="55">
        <f t="shared" si="4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5"/>
        <v>0.96631854299994302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1"/>
        <v>84</v>
      </c>
      <c r="D52" s="56">
        <v>997.44671630899995</v>
      </c>
      <c r="E52" s="1">
        <f t="shared" si="2"/>
        <v>997.46055273800005</v>
      </c>
      <c r="F52" s="2">
        <f t="shared" si="3"/>
        <v>-1.3836429000093631E-2</v>
      </c>
      <c r="G52" s="55">
        <v>997.47370346399998</v>
      </c>
      <c r="H52" s="55">
        <f t="shared" si="4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5"/>
        <v>1.2233242160000373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1"/>
        <v>82</v>
      </c>
      <c r="D53" s="56">
        <v>997.09106445299994</v>
      </c>
      <c r="E53" s="1">
        <f t="shared" si="2"/>
        <v>997.41522580560002</v>
      </c>
      <c r="F53" s="2">
        <f t="shared" si="3"/>
        <v>-0.32416135260007195</v>
      </c>
      <c r="G53" s="55">
        <v>997.20739055900003</v>
      </c>
      <c r="H53" s="55">
        <f t="shared" si="4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5"/>
        <v>1.4425094949999675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1"/>
        <v>80</v>
      </c>
      <c r="D54" s="56">
        <v>996.69470214800003</v>
      </c>
      <c r="E54" s="1">
        <f t="shared" si="2"/>
        <v>997.3698988732001</v>
      </c>
      <c r="F54" s="2">
        <f t="shared" si="3"/>
        <v>-0.67519672520006679</v>
      </c>
      <c r="G54" s="55">
        <v>996.88826785000003</v>
      </c>
      <c r="H54" s="55">
        <f t="shared" si="4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5"/>
        <v>1.3178284609999764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1"/>
        <v>78</v>
      </c>
      <c r="D55" s="56">
        <v>996.87084960899995</v>
      </c>
      <c r="E55" s="1">
        <f t="shared" si="2"/>
        <v>997.32457194080007</v>
      </c>
      <c r="F55" s="2">
        <f t="shared" si="3"/>
        <v>-0.45372233180012245</v>
      </c>
      <c r="G55" s="55">
        <v>997.09526121399995</v>
      </c>
      <c r="H55" s="55">
        <f t="shared" si="4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5"/>
        <v>0.93725554800005284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1"/>
        <v>76</v>
      </c>
      <c r="D56" s="56">
        <v>996.51507568399995</v>
      </c>
      <c r="E56" s="1">
        <f t="shared" si="2"/>
        <v>997.27924500840004</v>
      </c>
      <c r="F56" s="2">
        <f t="shared" si="3"/>
        <v>-0.76416932440008623</v>
      </c>
      <c r="G56" s="55">
        <v>997.01873478899995</v>
      </c>
      <c r="H56" s="55">
        <f t="shared" si="4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5"/>
        <v>1.0195296840000765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1"/>
        <v>74</v>
      </c>
      <c r="D57" s="56">
        <v>996.45324706999997</v>
      </c>
      <c r="E57" s="1">
        <f t="shared" si="2"/>
        <v>997.23391807600001</v>
      </c>
      <c r="F57" s="2">
        <f t="shared" si="3"/>
        <v>-0.78067100600003414</v>
      </c>
      <c r="G57" s="55">
        <v>997.00522618699995</v>
      </c>
      <c r="H57" s="55">
        <f t="shared" si="4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5"/>
        <v>1.141392799000073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1"/>
        <v>72</v>
      </c>
      <c r="D58" s="56">
        <v>996.61364746100003</v>
      </c>
      <c r="E58" s="1">
        <f t="shared" si="2"/>
        <v>997.18859114360009</v>
      </c>
      <c r="F58" s="2">
        <f t="shared" si="3"/>
        <v>-0.57494368260006468</v>
      </c>
      <c r="G58" s="55">
        <v>997.07177251799999</v>
      </c>
      <c r="H58" s="55">
        <f t="shared" si="4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5"/>
        <v>1.1663804070000197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1"/>
        <v>70</v>
      </c>
      <c r="D59" s="56">
        <v>996.47576904300001</v>
      </c>
      <c r="E59" s="1">
        <f t="shared" si="2"/>
        <v>997.14326421120006</v>
      </c>
      <c r="F59" s="2">
        <f t="shared" si="3"/>
        <v>-0.66749516820004828</v>
      </c>
      <c r="G59" s="55">
        <v>997.07299007500001</v>
      </c>
      <c r="H59" s="55">
        <f t="shared" si="4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5"/>
        <v>1.1987985580000213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1"/>
        <v>68</v>
      </c>
      <c r="D60" s="56">
        <v>996.44604492200006</v>
      </c>
      <c r="E60" s="1">
        <f t="shared" si="2"/>
        <v>997.09793727880003</v>
      </c>
      <c r="F60" s="2">
        <f t="shared" si="3"/>
        <v>-0.65189235679997637</v>
      </c>
      <c r="G60" s="55">
        <v>997.08109516800005</v>
      </c>
      <c r="H60" s="55">
        <f t="shared" si="4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5"/>
        <v>1.2404378869999846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1"/>
        <v>66</v>
      </c>
      <c r="D61" s="56">
        <v>996.552246094</v>
      </c>
      <c r="E61" s="1">
        <f t="shared" si="2"/>
        <v>997.0526103464</v>
      </c>
      <c r="F61" s="2">
        <f t="shared" si="3"/>
        <v>-0.50036425240000426</v>
      </c>
      <c r="G61" s="55">
        <v>997.04836530900002</v>
      </c>
      <c r="H61" s="55">
        <f t="shared" si="4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5"/>
        <v>1.2329257059999463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1"/>
        <v>64</v>
      </c>
      <c r="D62" s="56">
        <v>997.04748535199997</v>
      </c>
      <c r="E62" s="1">
        <f t="shared" si="2"/>
        <v>997.00728341400009</v>
      </c>
      <c r="F62" s="2">
        <f t="shared" si="3"/>
        <v>4.020193799988192E-2</v>
      </c>
      <c r="G62" s="55">
        <v>997.23704107599997</v>
      </c>
      <c r="H62" s="55">
        <f t="shared" si="4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5"/>
        <v>1.1436118400000623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1"/>
        <v>62</v>
      </c>
      <c r="D63" s="56">
        <v>996.49261474599996</v>
      </c>
      <c r="E63" s="1">
        <f t="shared" si="2"/>
        <v>996.96195648160005</v>
      </c>
      <c r="F63" s="2">
        <f t="shared" si="3"/>
        <v>-0.4693417356000964</v>
      </c>
      <c r="G63" s="55">
        <v>996.97599705200003</v>
      </c>
      <c r="H63" s="55">
        <f t="shared" si="4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5"/>
        <v>1.1682735209999464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1"/>
        <v>60</v>
      </c>
      <c r="D64" s="56">
        <v>996.57025146499996</v>
      </c>
      <c r="E64" s="1">
        <f t="shared" si="2"/>
        <v>996.91662954920002</v>
      </c>
      <c r="F64" s="2">
        <f t="shared" si="3"/>
        <v>-0.34637808420006877</v>
      </c>
      <c r="G64" s="55">
        <v>997.05408714400005</v>
      </c>
      <c r="H64" s="55">
        <f t="shared" si="4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5"/>
        <v>1.1919213959999979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1"/>
        <v>58</v>
      </c>
      <c r="D65" s="56">
        <v>996.730957031</v>
      </c>
      <c r="E65" s="1">
        <f t="shared" si="2"/>
        <v>996.87130261680011</v>
      </c>
      <c r="F65" s="2">
        <f t="shared" si="3"/>
        <v>-0.14034558580010525</v>
      </c>
      <c r="G65" s="55">
        <v>997.07245436200003</v>
      </c>
      <c r="H65" s="55">
        <f t="shared" si="4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5"/>
        <v>1.1569144499999311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1"/>
        <v>56</v>
      </c>
      <c r="D66" s="56">
        <v>996.84869384800004</v>
      </c>
      <c r="E66" s="1">
        <f t="shared" si="2"/>
        <v>996.82597568440008</v>
      </c>
      <c r="F66" s="2">
        <f t="shared" si="3"/>
        <v>2.2718163599961372E-2</v>
      </c>
      <c r="G66" s="55">
        <v>997.07928538099998</v>
      </c>
      <c r="H66" s="55">
        <f t="shared" si="4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5"/>
        <v>1.0877248890000146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1"/>
        <v>54</v>
      </c>
      <c r="D67" s="56">
        <v>996.854980469</v>
      </c>
      <c r="E67" s="1">
        <f t="shared" si="2"/>
        <v>996.78064875200005</v>
      </c>
      <c r="F67" s="2">
        <f t="shared" si="3"/>
        <v>7.4331716999950004E-2</v>
      </c>
      <c r="G67" s="55">
        <v>997.06460681199997</v>
      </c>
      <c r="H67" s="55">
        <f t="shared" si="4"/>
        <v>0.20962634299996807</v>
      </c>
      <c r="I67" s="1">
        <v>3.9435633600000002</v>
      </c>
      <c r="J67" s="1">
        <f t="shared" ref="J67:J94" si="8">I67*0.5</f>
        <v>1.9717816800000001</v>
      </c>
      <c r="K67" s="56">
        <v>998.11372626800005</v>
      </c>
      <c r="L67" s="56">
        <f t="shared" si="5"/>
        <v>1.0491194560000849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5.030571417</v>
      </c>
      <c r="J68" s="1">
        <f t="shared" si="8"/>
        <v>2.5152857085</v>
      </c>
      <c r="K68" s="56">
        <v>998.09899280699995</v>
      </c>
      <c r="L68" s="56">
        <f t="shared" ref="L68:L94" si="13">K68-G68</f>
        <v>1.0161826759999713</v>
      </c>
      <c r="M68" s="1">
        <v>12.835372358160001</v>
      </c>
      <c r="N68" s="1">
        <f t="shared" ref="N68:N94" si="14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5.2628595889999996</v>
      </c>
      <c r="J69" s="1">
        <f t="shared" si="8"/>
        <v>2.6314297944999998</v>
      </c>
      <c r="K69" s="56">
        <v>998.05115123600001</v>
      </c>
      <c r="L69" s="56">
        <f t="shared" si="13"/>
        <v>0.98103796099996998</v>
      </c>
      <c r="M69" s="1">
        <v>11.621567379120002</v>
      </c>
      <c r="N69" s="1">
        <f t="shared" si="14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5.4481168760000003</v>
      </c>
      <c r="J70" s="1">
        <f t="shared" si="8"/>
        <v>2.7240584380000001</v>
      </c>
      <c r="K70" s="56">
        <v>997.97362700799999</v>
      </c>
      <c r="L70" s="56">
        <f t="shared" si="13"/>
        <v>0.9375351909999381</v>
      </c>
      <c r="M70" s="1">
        <v>12.864511268640001</v>
      </c>
      <c r="N70" s="1">
        <f t="shared" si="14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4.9940568040000004</v>
      </c>
      <c r="J71" s="1">
        <f t="shared" si="8"/>
        <v>2.4970284020000002</v>
      </c>
      <c r="K71" s="56">
        <v>997.98224775999995</v>
      </c>
      <c r="L71" s="56">
        <f t="shared" si="13"/>
        <v>0.93900922399996034</v>
      </c>
      <c r="M71" s="1">
        <v>13.388828106720002</v>
      </c>
      <c r="N71" s="1">
        <f t="shared" si="14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4.4186855090000003</v>
      </c>
      <c r="J72" s="1">
        <f t="shared" si="8"/>
        <v>2.2093427545000002</v>
      </c>
      <c r="K72" s="56">
        <v>997.91647778100003</v>
      </c>
      <c r="L72" s="56">
        <f t="shared" si="13"/>
        <v>0.91949993399998675</v>
      </c>
      <c r="M72" s="1">
        <v>13.154131984800001</v>
      </c>
      <c r="N72" s="1">
        <f t="shared" si="14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5.8623404109999999</v>
      </c>
      <c r="J73" s="1">
        <f t="shared" si="8"/>
        <v>2.9311702055</v>
      </c>
      <c r="K73" s="56">
        <v>997.84783836999998</v>
      </c>
      <c r="L73" s="56">
        <f t="shared" si="13"/>
        <v>0.85103767700002209</v>
      </c>
      <c r="M73" s="1">
        <v>12.781726796160001</v>
      </c>
      <c r="N73" s="1">
        <f t="shared" si="14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5.0294133600000004</v>
      </c>
      <c r="J74" s="1">
        <f t="shared" si="8"/>
        <v>2.5147066800000002</v>
      </c>
      <c r="K74" s="56">
        <v>997.69888114699995</v>
      </c>
      <c r="L74" s="56">
        <f t="shared" si="13"/>
        <v>0.82322489899991069</v>
      </c>
      <c r="M74" s="1">
        <v>13.154131984800001</v>
      </c>
      <c r="N74" s="1">
        <f t="shared" si="14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5.8458199159999999</v>
      </c>
      <c r="J75" s="1">
        <f t="shared" si="8"/>
        <v>2.922909958</v>
      </c>
      <c r="K75" s="56">
        <v>997.60250407299998</v>
      </c>
      <c r="L75" s="56">
        <f t="shared" si="13"/>
        <v>0.83446837099995719</v>
      </c>
      <c r="M75" s="1">
        <v>12.232051055279999</v>
      </c>
      <c r="N75" s="1">
        <f t="shared" si="14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7.0285965600000004</v>
      </c>
      <c r="J76" s="1">
        <f t="shared" si="8"/>
        <v>3.5142982800000002</v>
      </c>
      <c r="K76" s="56">
        <v>997.58863840200002</v>
      </c>
      <c r="L76" s="56">
        <f t="shared" si="13"/>
        <v>0.96249707800006945</v>
      </c>
      <c r="M76" s="1">
        <v>12.32531976384</v>
      </c>
      <c r="N76" s="1">
        <f t="shared" si="14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5.6148427500000002</v>
      </c>
      <c r="J77" s="1">
        <f t="shared" si="8"/>
        <v>2.8074213750000001</v>
      </c>
      <c r="K77" s="56">
        <v>997.57360646500001</v>
      </c>
      <c r="L77" s="56">
        <f t="shared" si="13"/>
        <v>1.0220978510000123</v>
      </c>
      <c r="M77" s="1">
        <v>10.866455340960002</v>
      </c>
      <c r="N77" s="1">
        <f t="shared" si="14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4.8709782590000001</v>
      </c>
      <c r="J78" s="1">
        <f t="shared" si="8"/>
        <v>2.4354891295000001</v>
      </c>
      <c r="K78" s="56">
        <v>997.48679486499998</v>
      </c>
      <c r="L78" s="56">
        <f t="shared" si="13"/>
        <v>1.014920232999998</v>
      </c>
      <c r="M78" s="1">
        <v>11.474226358080001</v>
      </c>
      <c r="N78" s="1">
        <f t="shared" si="14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4.9896977680000001</v>
      </c>
      <c r="J79" s="1">
        <f t="shared" si="8"/>
        <v>2.494848884</v>
      </c>
      <c r="K79" s="56">
        <v>997.51899548699998</v>
      </c>
      <c r="L79" s="56">
        <f t="shared" si="13"/>
        <v>1.0809279620000325</v>
      </c>
      <c r="M79" s="1">
        <v>12.582205264800001</v>
      </c>
      <c r="N79" s="1">
        <f t="shared" si="14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6.0887155540000002</v>
      </c>
      <c r="J80" s="1">
        <f t="shared" si="8"/>
        <v>3.0443577770000001</v>
      </c>
      <c r="K80" s="56">
        <v>997.54912795799999</v>
      </c>
      <c r="L80" s="56">
        <f t="shared" si="13"/>
        <v>1.174878577999948</v>
      </c>
      <c r="M80" s="1">
        <v>12.0102785448</v>
      </c>
      <c r="N80" s="1">
        <f t="shared" si="14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6.0803027089999997</v>
      </c>
      <c r="J81" s="1">
        <f t="shared" si="8"/>
        <v>3.0401513544999998</v>
      </c>
      <c r="K81" s="56">
        <v>997.50421954000001</v>
      </c>
      <c r="L81" s="56">
        <f t="shared" si="13"/>
        <v>1.1539521969999669</v>
      </c>
      <c r="M81" s="1">
        <v>11.347338758159999</v>
      </c>
      <c r="N81" s="1">
        <f t="shared" si="14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3.8692836000000002</v>
      </c>
      <c r="J82" s="1">
        <f t="shared" si="8"/>
        <v>1.9346418000000001</v>
      </c>
      <c r="K82" s="56">
        <v>997.36936191300003</v>
      </c>
      <c r="L82" s="56">
        <f t="shared" si="13"/>
        <v>1.0699264429999857</v>
      </c>
      <c r="M82" s="1">
        <v>11.399368148640001</v>
      </c>
      <c r="N82" s="1">
        <f t="shared" si="14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4.4220385220000002</v>
      </c>
      <c r="J83" s="1">
        <f t="shared" si="8"/>
        <v>2.2110192610000001</v>
      </c>
      <c r="K83" s="56">
        <v>997.18338527499998</v>
      </c>
      <c r="L83" s="56">
        <f t="shared" si="13"/>
        <v>0.96581715599995732</v>
      </c>
      <c r="M83" s="1">
        <v>10.956005672400002</v>
      </c>
      <c r="N83" s="1">
        <f t="shared" si="14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4.9747934440000003</v>
      </c>
      <c r="J84" s="1">
        <f t="shared" si="8"/>
        <v>2.4873967220000002</v>
      </c>
      <c r="K84" s="56">
        <v>997.126988837</v>
      </c>
      <c r="L84" s="56">
        <f t="shared" si="13"/>
        <v>0.96522958699995343</v>
      </c>
      <c r="M84" s="1">
        <v>11.42579327232</v>
      </c>
      <c r="N84" s="1">
        <f t="shared" si="14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4.9747934440000003</v>
      </c>
      <c r="J85" s="1">
        <f t="shared" si="8"/>
        <v>2.4873967220000002</v>
      </c>
      <c r="K85" s="56">
        <v>997.17283707199999</v>
      </c>
      <c r="L85" s="56">
        <f t="shared" si="13"/>
        <v>1.012287227999991</v>
      </c>
      <c r="M85" s="1">
        <v>10.88172533328</v>
      </c>
      <c r="N85" s="1">
        <f t="shared" si="14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4.6909633790000003</v>
      </c>
      <c r="J86" s="1">
        <f t="shared" si="8"/>
        <v>2.3454816895000001</v>
      </c>
      <c r="K86" s="56">
        <v>997.09784968400004</v>
      </c>
      <c r="L86" s="56">
        <f t="shared" si="13"/>
        <v>1.035631823000017</v>
      </c>
      <c r="M86" s="1">
        <v>11.969892636239999</v>
      </c>
      <c r="N86" s="1">
        <f t="shared" si="14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4.2696687579999999</v>
      </c>
      <c r="J87" s="1">
        <f t="shared" si="8"/>
        <v>2.1348343789999999</v>
      </c>
      <c r="K87" s="56">
        <v>997.04330116200003</v>
      </c>
      <c r="L87" s="56">
        <f t="shared" si="13"/>
        <v>1.0220798569999943</v>
      </c>
      <c r="M87" s="1">
        <v>12.45357939048</v>
      </c>
      <c r="N87" s="1">
        <f t="shared" si="14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4.80337368</v>
      </c>
      <c r="J88" s="1">
        <f t="shared" si="8"/>
        <v>2.40168684</v>
      </c>
      <c r="K88" s="56">
        <v>996.981363493</v>
      </c>
      <c r="L88" s="56">
        <f t="shared" si="13"/>
        <v>1.0288993660000187</v>
      </c>
      <c r="M88" s="1">
        <v>11.282476434239999</v>
      </c>
      <c r="N88" s="1">
        <f t="shared" si="14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4.80337368</v>
      </c>
      <c r="J89" s="1">
        <f t="shared" si="8"/>
        <v>2.40168684</v>
      </c>
      <c r="K89" s="56">
        <v>996.97083435399998</v>
      </c>
      <c r="L89" s="56">
        <f t="shared" si="13"/>
        <v>1.1917544890000045</v>
      </c>
      <c r="M89" s="1">
        <v>9.7935591885599997</v>
      </c>
      <c r="N89" s="1">
        <f t="shared" si="14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4.1706698400000004</v>
      </c>
      <c r="J90" s="1">
        <f t="shared" si="8"/>
        <v>2.0853349200000002</v>
      </c>
      <c r="K90" s="56">
        <v>996.90440255500005</v>
      </c>
      <c r="L90" s="56">
        <f t="shared" si="13"/>
        <v>1.183131615000093</v>
      </c>
      <c r="M90" s="1">
        <v>10.337627127600001</v>
      </c>
      <c r="N90" s="1">
        <f t="shared" si="14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4.4473366780000001</v>
      </c>
      <c r="J91" s="1">
        <f t="shared" si="8"/>
        <v>2.223668339</v>
      </c>
      <c r="K91" s="56">
        <v>996.70801699100002</v>
      </c>
      <c r="L91" s="56">
        <f t="shared" si="13"/>
        <v>1.0768618209999659</v>
      </c>
      <c r="M91" s="1">
        <v>9.7935591885599997</v>
      </c>
      <c r="N91" s="1">
        <f t="shared" si="14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4.2696687579999999</v>
      </c>
      <c r="J92" s="1">
        <f t="shared" si="8"/>
        <v>2.1348343789999999</v>
      </c>
      <c r="K92" s="56">
        <v>996.69237975299995</v>
      </c>
      <c r="L92" s="56">
        <f t="shared" si="13"/>
        <v>1.0609799779999776</v>
      </c>
      <c r="M92" s="1">
        <v>10.079523127680002</v>
      </c>
      <c r="N92" s="1">
        <f t="shared" si="14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3.8727888909999999</v>
      </c>
      <c r="J93" s="1">
        <f t="shared" si="8"/>
        <v>1.9363944455</v>
      </c>
      <c r="K93" s="56">
        <v>996.55928845799997</v>
      </c>
      <c r="L93" s="56">
        <f t="shared" si="13"/>
        <v>0.9528412089999847</v>
      </c>
      <c r="M93" s="1">
        <v>9.2494610133600013</v>
      </c>
      <c r="N93" s="1">
        <f t="shared" si="14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2.387815453</v>
      </c>
      <c r="J94" s="1">
        <f t="shared" si="8"/>
        <v>1.1939077265</v>
      </c>
      <c r="K94" s="56">
        <v>996.40722049099998</v>
      </c>
      <c r="L94" s="56">
        <f t="shared" si="13"/>
        <v>0.91447021999999833</v>
      </c>
      <c r="M94" s="1">
        <v>8.0597655923999998</v>
      </c>
      <c r="N94" s="1">
        <f t="shared" si="14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W38:X38"/>
    <mergeCell ref="W2:X2"/>
    <mergeCell ref="Y2:AA2"/>
    <mergeCell ref="W29:X29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71" t="s">
        <v>119</v>
      </c>
      <c r="Z2" s="71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71" t="s">
        <v>85</v>
      </c>
      <c r="Z8" s="71"/>
      <c r="AA8" s="71" t="s">
        <v>86</v>
      </c>
      <c r="AB8" s="71"/>
      <c r="AC8" s="71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SFE_316_classmetrics</vt:lpstr>
      <vt:lpstr>spatial_series_c</vt:lpstr>
      <vt:lpstr>spatial_series_v10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2021-04-09T03:08:28Z</dcterms:modified>
</cp:coreProperties>
</file>