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usu-RiverBuilder\sfe81_gcs_analysis\"/>
    </mc:Choice>
  </mc:AlternateContent>
  <xr:revisionPtr revIDLastSave="0" documentId="13_ncr:1_{B8D850E7-6EAA-4D2E-BE91-35B2FA325C27}" xr6:coauthVersionLast="46" xr6:coauthVersionMax="46" xr10:uidLastSave="{00000000-0000-0000-0000-000000000000}"/>
  <bookViews>
    <workbookView xWindow="3135" yWindow="4050" windowWidth="25350" windowHeight="11310" xr2:uid="{00000000-000D-0000-FFFF-FFFF00000000}"/>
  </bookViews>
  <sheets>
    <sheet name="spatial_series_c" sheetId="4" r:id="rId1"/>
    <sheet name="spatial_series_v1" sheetId="3" r:id="rId2"/>
    <sheet name="spatial_series" sheetId="2" r:id="rId3"/>
  </sheets>
  <calcPr calcId="191029"/>
</workbook>
</file>

<file path=xl/calcChain.xml><?xml version="1.0" encoding="utf-8"?>
<calcChain xmlns="http://schemas.openxmlformats.org/spreadsheetml/2006/main">
  <c r="AB6" i="4" l="1"/>
  <c r="AA6" i="4"/>
  <c r="AA5" i="4"/>
  <c r="AC5" i="4"/>
  <c r="AB5" i="4"/>
  <c r="AC6" i="4"/>
  <c r="AD6" i="4"/>
  <c r="AD5" i="4"/>
  <c r="M145" i="4"/>
  <c r="K145" i="4"/>
  <c r="I145" i="4"/>
  <c r="G145" i="4"/>
  <c r="D145" i="4"/>
  <c r="E145" i="4" s="1"/>
  <c r="M144" i="4"/>
  <c r="K144" i="4"/>
  <c r="I144" i="4"/>
  <c r="G144" i="4"/>
  <c r="D144" i="4"/>
  <c r="E144" i="4" s="1"/>
  <c r="M143" i="4"/>
  <c r="K143" i="4"/>
  <c r="I143" i="4"/>
  <c r="G143" i="4"/>
  <c r="D143" i="4"/>
  <c r="E143" i="4" s="1"/>
  <c r="M142" i="4"/>
  <c r="K142" i="4"/>
  <c r="I142" i="4"/>
  <c r="G142" i="4"/>
  <c r="D142" i="4"/>
  <c r="E142" i="4" s="1"/>
  <c r="M141" i="4"/>
  <c r="K141" i="4"/>
  <c r="I141" i="4"/>
  <c r="G141" i="4"/>
  <c r="D141" i="4"/>
  <c r="E141" i="4" s="1"/>
  <c r="M140" i="4"/>
  <c r="K140" i="4"/>
  <c r="I140" i="4"/>
  <c r="G140" i="4"/>
  <c r="D140" i="4"/>
  <c r="E140" i="4" s="1"/>
  <c r="M139" i="4"/>
  <c r="K139" i="4"/>
  <c r="I139" i="4"/>
  <c r="G139" i="4"/>
  <c r="D139" i="4"/>
  <c r="E139" i="4" s="1"/>
  <c r="M138" i="4"/>
  <c r="K138" i="4"/>
  <c r="I138" i="4"/>
  <c r="G138" i="4"/>
  <c r="D138" i="4"/>
  <c r="E138" i="4" s="1"/>
  <c r="M137" i="4"/>
  <c r="K137" i="4"/>
  <c r="I137" i="4"/>
  <c r="G137" i="4"/>
  <c r="D137" i="4"/>
  <c r="E137" i="4" s="1"/>
  <c r="M136" i="4"/>
  <c r="K136" i="4"/>
  <c r="I136" i="4"/>
  <c r="G136" i="4"/>
  <c r="D136" i="4"/>
  <c r="E136" i="4" s="1"/>
  <c r="M135" i="4"/>
  <c r="K135" i="4"/>
  <c r="I135" i="4"/>
  <c r="G135" i="4"/>
  <c r="D135" i="4"/>
  <c r="E135" i="4" s="1"/>
  <c r="M134" i="4"/>
  <c r="K134" i="4"/>
  <c r="I134" i="4"/>
  <c r="G134" i="4"/>
  <c r="D134" i="4"/>
  <c r="E134" i="4" s="1"/>
  <c r="M133" i="4"/>
  <c r="K133" i="4"/>
  <c r="I133" i="4"/>
  <c r="G133" i="4"/>
  <c r="D133" i="4"/>
  <c r="E133" i="4" s="1"/>
  <c r="M132" i="4"/>
  <c r="K132" i="4"/>
  <c r="I132" i="4"/>
  <c r="G132" i="4"/>
  <c r="D132" i="4"/>
  <c r="E132" i="4" s="1"/>
  <c r="M131" i="4"/>
  <c r="K131" i="4"/>
  <c r="I131" i="4"/>
  <c r="G131" i="4"/>
  <c r="D131" i="4"/>
  <c r="E131" i="4" s="1"/>
  <c r="M130" i="4"/>
  <c r="K130" i="4"/>
  <c r="I130" i="4"/>
  <c r="G130" i="4"/>
  <c r="D130" i="4"/>
  <c r="E130" i="4" s="1"/>
  <c r="M129" i="4"/>
  <c r="K129" i="4"/>
  <c r="I129" i="4"/>
  <c r="G129" i="4"/>
  <c r="D129" i="4"/>
  <c r="E129" i="4" s="1"/>
  <c r="M128" i="4"/>
  <c r="K128" i="4"/>
  <c r="I128" i="4"/>
  <c r="G128" i="4"/>
  <c r="D128" i="4"/>
  <c r="E128" i="4" s="1"/>
  <c r="M127" i="4"/>
  <c r="K127" i="4"/>
  <c r="I127" i="4"/>
  <c r="G127" i="4"/>
  <c r="D127" i="4"/>
  <c r="E127" i="4" s="1"/>
  <c r="M126" i="4"/>
  <c r="K126" i="4"/>
  <c r="I126" i="4"/>
  <c r="G126" i="4"/>
  <c r="D126" i="4"/>
  <c r="E126" i="4" s="1"/>
  <c r="M125" i="4"/>
  <c r="K125" i="4"/>
  <c r="I125" i="4"/>
  <c r="G125" i="4"/>
  <c r="D125" i="4"/>
  <c r="E125" i="4" s="1"/>
  <c r="M124" i="4"/>
  <c r="K124" i="4"/>
  <c r="I124" i="4"/>
  <c r="G124" i="4"/>
  <c r="D124" i="4"/>
  <c r="E124" i="4" s="1"/>
  <c r="M123" i="4"/>
  <c r="K123" i="4"/>
  <c r="I123" i="4"/>
  <c r="G123" i="4"/>
  <c r="D123" i="4"/>
  <c r="E123" i="4" s="1"/>
  <c r="M122" i="4"/>
  <c r="K122" i="4"/>
  <c r="I122" i="4"/>
  <c r="G122" i="4"/>
  <c r="D122" i="4"/>
  <c r="E122" i="4" s="1"/>
  <c r="M121" i="4"/>
  <c r="K121" i="4"/>
  <c r="I121" i="4"/>
  <c r="G121" i="4"/>
  <c r="D121" i="4"/>
  <c r="E121" i="4" s="1"/>
  <c r="M120" i="4"/>
  <c r="K120" i="4"/>
  <c r="I120" i="4"/>
  <c r="G120" i="4"/>
  <c r="D120" i="4"/>
  <c r="E120" i="4" s="1"/>
  <c r="M119" i="4"/>
  <c r="K119" i="4"/>
  <c r="I119" i="4"/>
  <c r="G119" i="4"/>
  <c r="D119" i="4"/>
  <c r="E119" i="4" s="1"/>
  <c r="M118" i="4"/>
  <c r="K118" i="4"/>
  <c r="I118" i="4"/>
  <c r="G118" i="4"/>
  <c r="D118" i="4"/>
  <c r="E118" i="4" s="1"/>
  <c r="M117" i="4"/>
  <c r="K117" i="4"/>
  <c r="I117" i="4"/>
  <c r="G117" i="4"/>
  <c r="D117" i="4"/>
  <c r="E117" i="4" s="1"/>
  <c r="M116" i="4"/>
  <c r="K116" i="4"/>
  <c r="I116" i="4"/>
  <c r="G116" i="4"/>
  <c r="D116" i="4"/>
  <c r="E116" i="4" s="1"/>
  <c r="M115" i="4"/>
  <c r="K115" i="4"/>
  <c r="I115" i="4"/>
  <c r="G115" i="4"/>
  <c r="D115" i="4"/>
  <c r="E115" i="4" s="1"/>
  <c r="M114" i="4"/>
  <c r="K114" i="4"/>
  <c r="I114" i="4"/>
  <c r="G114" i="4"/>
  <c r="D114" i="4"/>
  <c r="E114" i="4" s="1"/>
  <c r="M113" i="4"/>
  <c r="K113" i="4"/>
  <c r="I113" i="4"/>
  <c r="G113" i="4"/>
  <c r="D113" i="4"/>
  <c r="E113" i="4" s="1"/>
  <c r="M112" i="4"/>
  <c r="K112" i="4"/>
  <c r="I112" i="4"/>
  <c r="G112" i="4"/>
  <c r="D112" i="4"/>
  <c r="E112" i="4" s="1"/>
  <c r="M111" i="4"/>
  <c r="K111" i="4"/>
  <c r="I111" i="4"/>
  <c r="G111" i="4"/>
  <c r="D111" i="4"/>
  <c r="E111" i="4" s="1"/>
  <c r="M110" i="4"/>
  <c r="K110" i="4"/>
  <c r="I110" i="4"/>
  <c r="G110" i="4"/>
  <c r="D110" i="4"/>
  <c r="E110" i="4" s="1"/>
  <c r="M109" i="4"/>
  <c r="K109" i="4"/>
  <c r="I109" i="4"/>
  <c r="G109" i="4"/>
  <c r="D109" i="4"/>
  <c r="E109" i="4" s="1"/>
  <c r="M108" i="4"/>
  <c r="K108" i="4"/>
  <c r="I108" i="4"/>
  <c r="G108" i="4"/>
  <c r="D108" i="4"/>
  <c r="E108" i="4" s="1"/>
  <c r="M107" i="4"/>
  <c r="K107" i="4"/>
  <c r="I107" i="4"/>
  <c r="G107" i="4"/>
  <c r="D107" i="4"/>
  <c r="E107" i="4" s="1"/>
  <c r="M106" i="4"/>
  <c r="K106" i="4"/>
  <c r="I106" i="4"/>
  <c r="G106" i="4"/>
  <c r="D106" i="4"/>
  <c r="E106" i="4" s="1"/>
  <c r="M105" i="4"/>
  <c r="K105" i="4"/>
  <c r="I105" i="4"/>
  <c r="G105" i="4"/>
  <c r="D105" i="4"/>
  <c r="E105" i="4" s="1"/>
  <c r="M104" i="4"/>
  <c r="K104" i="4"/>
  <c r="I104" i="4"/>
  <c r="G104" i="4"/>
  <c r="D104" i="4"/>
  <c r="E104" i="4" s="1"/>
  <c r="M103" i="4"/>
  <c r="K103" i="4"/>
  <c r="I103" i="4"/>
  <c r="G103" i="4"/>
  <c r="D103" i="4"/>
  <c r="E103" i="4" s="1"/>
  <c r="M102" i="4"/>
  <c r="K102" i="4"/>
  <c r="I102" i="4"/>
  <c r="G102" i="4"/>
  <c r="D102" i="4"/>
  <c r="E102" i="4" s="1"/>
  <c r="M101" i="4"/>
  <c r="K101" i="4"/>
  <c r="I101" i="4"/>
  <c r="G101" i="4"/>
  <c r="D101" i="4"/>
  <c r="E101" i="4" s="1"/>
  <c r="M100" i="4"/>
  <c r="K100" i="4"/>
  <c r="I100" i="4"/>
  <c r="G100" i="4"/>
  <c r="D100" i="4"/>
  <c r="E100" i="4" s="1"/>
  <c r="M99" i="4"/>
  <c r="K99" i="4"/>
  <c r="I99" i="4"/>
  <c r="G99" i="4"/>
  <c r="D99" i="4"/>
  <c r="E99" i="4" s="1"/>
  <c r="M98" i="4"/>
  <c r="K98" i="4"/>
  <c r="I98" i="4"/>
  <c r="G98" i="4"/>
  <c r="D98" i="4"/>
  <c r="E98" i="4" s="1"/>
  <c r="M97" i="4"/>
  <c r="K97" i="4"/>
  <c r="I97" i="4"/>
  <c r="G97" i="4"/>
  <c r="D97" i="4"/>
  <c r="E97" i="4" s="1"/>
  <c r="M96" i="4"/>
  <c r="K96" i="4"/>
  <c r="I96" i="4"/>
  <c r="G96" i="4"/>
  <c r="D96" i="4"/>
  <c r="E96" i="4" s="1"/>
  <c r="M95" i="4"/>
  <c r="K95" i="4"/>
  <c r="I95" i="4"/>
  <c r="G95" i="4"/>
  <c r="D95" i="4"/>
  <c r="E95" i="4" s="1"/>
  <c r="M94" i="4"/>
  <c r="K94" i="4"/>
  <c r="I94" i="4"/>
  <c r="G94" i="4"/>
  <c r="D94" i="4"/>
  <c r="E94" i="4" s="1"/>
  <c r="M93" i="4"/>
  <c r="K93" i="4"/>
  <c r="I93" i="4"/>
  <c r="G93" i="4"/>
  <c r="D93" i="4"/>
  <c r="E93" i="4" s="1"/>
  <c r="M92" i="4"/>
  <c r="K92" i="4"/>
  <c r="I92" i="4"/>
  <c r="G92" i="4"/>
  <c r="D92" i="4"/>
  <c r="E92" i="4" s="1"/>
  <c r="M91" i="4"/>
  <c r="K91" i="4"/>
  <c r="I91" i="4"/>
  <c r="G91" i="4"/>
  <c r="D91" i="4"/>
  <c r="E91" i="4" s="1"/>
  <c r="M90" i="4"/>
  <c r="K90" i="4"/>
  <c r="I90" i="4"/>
  <c r="G90" i="4"/>
  <c r="D90" i="4"/>
  <c r="E90" i="4" s="1"/>
  <c r="M89" i="4"/>
  <c r="K89" i="4"/>
  <c r="I89" i="4"/>
  <c r="G89" i="4"/>
  <c r="D89" i="4"/>
  <c r="E89" i="4" s="1"/>
  <c r="M88" i="4"/>
  <c r="K88" i="4"/>
  <c r="I88" i="4"/>
  <c r="G88" i="4"/>
  <c r="D88" i="4"/>
  <c r="E88" i="4" s="1"/>
  <c r="M87" i="4"/>
  <c r="K87" i="4"/>
  <c r="I87" i="4"/>
  <c r="G87" i="4"/>
  <c r="D87" i="4"/>
  <c r="E87" i="4" s="1"/>
  <c r="M86" i="4"/>
  <c r="K86" i="4"/>
  <c r="I86" i="4"/>
  <c r="G86" i="4"/>
  <c r="D86" i="4"/>
  <c r="E86" i="4" s="1"/>
  <c r="M85" i="4"/>
  <c r="K85" i="4"/>
  <c r="I85" i="4"/>
  <c r="G85" i="4"/>
  <c r="D85" i="4"/>
  <c r="E85" i="4" s="1"/>
  <c r="M84" i="4"/>
  <c r="K84" i="4"/>
  <c r="I84" i="4"/>
  <c r="G84" i="4"/>
  <c r="D84" i="4"/>
  <c r="E84" i="4" s="1"/>
  <c r="M83" i="4"/>
  <c r="K83" i="4"/>
  <c r="I83" i="4"/>
  <c r="G83" i="4"/>
  <c r="D83" i="4"/>
  <c r="E83" i="4" s="1"/>
  <c r="M82" i="4"/>
  <c r="K82" i="4"/>
  <c r="I82" i="4"/>
  <c r="G82" i="4"/>
  <c r="D82" i="4"/>
  <c r="E82" i="4" s="1"/>
  <c r="M81" i="4"/>
  <c r="K81" i="4"/>
  <c r="I81" i="4"/>
  <c r="G81" i="4"/>
  <c r="D81" i="4"/>
  <c r="E81" i="4" s="1"/>
  <c r="M80" i="4"/>
  <c r="K80" i="4"/>
  <c r="I80" i="4"/>
  <c r="G80" i="4"/>
  <c r="D80" i="4"/>
  <c r="E80" i="4" s="1"/>
  <c r="M79" i="4"/>
  <c r="K79" i="4"/>
  <c r="I79" i="4"/>
  <c r="G79" i="4"/>
  <c r="D79" i="4"/>
  <c r="E79" i="4" s="1"/>
  <c r="M78" i="4"/>
  <c r="K78" i="4"/>
  <c r="I78" i="4"/>
  <c r="G78" i="4"/>
  <c r="D78" i="4"/>
  <c r="E78" i="4" s="1"/>
  <c r="M77" i="4"/>
  <c r="K77" i="4"/>
  <c r="I77" i="4"/>
  <c r="G77" i="4"/>
  <c r="D77" i="4"/>
  <c r="E77" i="4" s="1"/>
  <c r="M76" i="4"/>
  <c r="K76" i="4"/>
  <c r="I76" i="4"/>
  <c r="G76" i="4"/>
  <c r="D76" i="4"/>
  <c r="E76" i="4" s="1"/>
  <c r="M75" i="4"/>
  <c r="K75" i="4"/>
  <c r="I75" i="4"/>
  <c r="G75" i="4"/>
  <c r="D75" i="4"/>
  <c r="E75" i="4" s="1"/>
  <c r="M74" i="4"/>
  <c r="K74" i="4"/>
  <c r="I74" i="4"/>
  <c r="G74" i="4"/>
  <c r="D74" i="4"/>
  <c r="E74" i="4" s="1"/>
  <c r="M73" i="4"/>
  <c r="K73" i="4"/>
  <c r="I73" i="4"/>
  <c r="G73" i="4"/>
  <c r="D73" i="4"/>
  <c r="E73" i="4" s="1"/>
  <c r="M72" i="4"/>
  <c r="K72" i="4"/>
  <c r="I72" i="4"/>
  <c r="G72" i="4"/>
  <c r="D72" i="4"/>
  <c r="E72" i="4" s="1"/>
  <c r="M71" i="4"/>
  <c r="K71" i="4"/>
  <c r="I71" i="4"/>
  <c r="G71" i="4"/>
  <c r="D71" i="4"/>
  <c r="E71" i="4" s="1"/>
  <c r="M70" i="4"/>
  <c r="K70" i="4"/>
  <c r="I70" i="4"/>
  <c r="G70" i="4"/>
  <c r="D70" i="4"/>
  <c r="E70" i="4" s="1"/>
  <c r="M69" i="4"/>
  <c r="K69" i="4"/>
  <c r="I69" i="4"/>
  <c r="G69" i="4"/>
  <c r="D69" i="4"/>
  <c r="E69" i="4" s="1"/>
  <c r="M68" i="4"/>
  <c r="K68" i="4"/>
  <c r="I68" i="4"/>
  <c r="G68" i="4"/>
  <c r="D68" i="4"/>
  <c r="E68" i="4" s="1"/>
  <c r="M67" i="4"/>
  <c r="K67" i="4"/>
  <c r="I67" i="4"/>
  <c r="G67" i="4"/>
  <c r="D67" i="4"/>
  <c r="E67" i="4" s="1"/>
  <c r="M66" i="4"/>
  <c r="K66" i="4"/>
  <c r="I66" i="4"/>
  <c r="G66" i="4"/>
  <c r="D66" i="4"/>
  <c r="E66" i="4" s="1"/>
  <c r="M65" i="4"/>
  <c r="K65" i="4"/>
  <c r="I65" i="4"/>
  <c r="G65" i="4"/>
  <c r="D65" i="4"/>
  <c r="E65" i="4" s="1"/>
  <c r="M64" i="4"/>
  <c r="K64" i="4"/>
  <c r="I64" i="4"/>
  <c r="G64" i="4"/>
  <c r="D64" i="4"/>
  <c r="E64" i="4" s="1"/>
  <c r="M63" i="4"/>
  <c r="K63" i="4"/>
  <c r="I63" i="4"/>
  <c r="G63" i="4"/>
  <c r="D63" i="4"/>
  <c r="E63" i="4" s="1"/>
  <c r="M62" i="4"/>
  <c r="K62" i="4"/>
  <c r="I62" i="4"/>
  <c r="G62" i="4"/>
  <c r="D62" i="4"/>
  <c r="E62" i="4" s="1"/>
  <c r="M61" i="4"/>
  <c r="K61" i="4"/>
  <c r="I61" i="4"/>
  <c r="G61" i="4"/>
  <c r="D61" i="4"/>
  <c r="E61" i="4" s="1"/>
  <c r="M60" i="4"/>
  <c r="K60" i="4"/>
  <c r="I60" i="4"/>
  <c r="G60" i="4"/>
  <c r="D60" i="4"/>
  <c r="E60" i="4" s="1"/>
  <c r="M59" i="4"/>
  <c r="K59" i="4"/>
  <c r="I59" i="4"/>
  <c r="G59" i="4"/>
  <c r="D59" i="4"/>
  <c r="E59" i="4" s="1"/>
  <c r="M58" i="4"/>
  <c r="K58" i="4"/>
  <c r="I58" i="4"/>
  <c r="G58" i="4"/>
  <c r="D58" i="4"/>
  <c r="E58" i="4" s="1"/>
  <c r="M57" i="4"/>
  <c r="K57" i="4"/>
  <c r="I57" i="4"/>
  <c r="G57" i="4"/>
  <c r="D57" i="4"/>
  <c r="E57" i="4" s="1"/>
  <c r="M56" i="4"/>
  <c r="K56" i="4"/>
  <c r="I56" i="4"/>
  <c r="G56" i="4"/>
  <c r="D56" i="4"/>
  <c r="E56" i="4" s="1"/>
  <c r="M55" i="4"/>
  <c r="K55" i="4"/>
  <c r="I55" i="4"/>
  <c r="G55" i="4"/>
  <c r="D55" i="4"/>
  <c r="E55" i="4" s="1"/>
  <c r="M54" i="4"/>
  <c r="K54" i="4"/>
  <c r="I54" i="4"/>
  <c r="G54" i="4"/>
  <c r="D54" i="4"/>
  <c r="E54" i="4" s="1"/>
  <c r="M53" i="4"/>
  <c r="K53" i="4"/>
  <c r="I53" i="4"/>
  <c r="G53" i="4"/>
  <c r="D53" i="4"/>
  <c r="E53" i="4" s="1"/>
  <c r="M52" i="4"/>
  <c r="K52" i="4"/>
  <c r="I52" i="4"/>
  <c r="G52" i="4"/>
  <c r="D52" i="4"/>
  <c r="E52" i="4" s="1"/>
  <c r="M51" i="4"/>
  <c r="K51" i="4"/>
  <c r="I51" i="4"/>
  <c r="G51" i="4"/>
  <c r="D51" i="4"/>
  <c r="E51" i="4" s="1"/>
  <c r="M50" i="4"/>
  <c r="K50" i="4"/>
  <c r="I50" i="4"/>
  <c r="G50" i="4"/>
  <c r="D50" i="4"/>
  <c r="E50" i="4" s="1"/>
  <c r="M49" i="4"/>
  <c r="K49" i="4"/>
  <c r="I49" i="4"/>
  <c r="G49" i="4"/>
  <c r="D49" i="4"/>
  <c r="E49" i="4" s="1"/>
  <c r="M48" i="4"/>
  <c r="K48" i="4"/>
  <c r="I48" i="4"/>
  <c r="G48" i="4"/>
  <c r="D48" i="4"/>
  <c r="E48" i="4" s="1"/>
  <c r="M47" i="4"/>
  <c r="K47" i="4"/>
  <c r="I47" i="4"/>
  <c r="G47" i="4"/>
  <c r="D47" i="4"/>
  <c r="E47" i="4" s="1"/>
  <c r="M46" i="4"/>
  <c r="K46" i="4"/>
  <c r="I46" i="4"/>
  <c r="G46" i="4"/>
  <c r="D46" i="4"/>
  <c r="E46" i="4" s="1"/>
  <c r="M45" i="4"/>
  <c r="K45" i="4"/>
  <c r="I45" i="4"/>
  <c r="G45" i="4"/>
  <c r="D45" i="4"/>
  <c r="E45" i="4" s="1"/>
  <c r="M44" i="4"/>
  <c r="K44" i="4"/>
  <c r="I44" i="4"/>
  <c r="G44" i="4"/>
  <c r="D44" i="4"/>
  <c r="E44" i="4" s="1"/>
  <c r="M43" i="4"/>
  <c r="K43" i="4"/>
  <c r="I43" i="4"/>
  <c r="G43" i="4"/>
  <c r="D43" i="4"/>
  <c r="E43" i="4" s="1"/>
  <c r="M42" i="4"/>
  <c r="K42" i="4"/>
  <c r="I42" i="4"/>
  <c r="G42" i="4"/>
  <c r="D42" i="4"/>
  <c r="E42" i="4" s="1"/>
  <c r="M41" i="4"/>
  <c r="K41" i="4"/>
  <c r="I41" i="4"/>
  <c r="G41" i="4"/>
  <c r="D41" i="4"/>
  <c r="E41" i="4" s="1"/>
  <c r="M40" i="4"/>
  <c r="K40" i="4"/>
  <c r="I40" i="4"/>
  <c r="G40" i="4"/>
  <c r="D40" i="4"/>
  <c r="E40" i="4" s="1"/>
  <c r="M39" i="4"/>
  <c r="K39" i="4"/>
  <c r="I39" i="4"/>
  <c r="G39" i="4"/>
  <c r="D39" i="4"/>
  <c r="E39" i="4" s="1"/>
  <c r="Y38" i="4"/>
  <c r="M38" i="4"/>
  <c r="K38" i="4"/>
  <c r="I38" i="4"/>
  <c r="G38" i="4"/>
  <c r="D38" i="4"/>
  <c r="E38" i="4" s="1"/>
  <c r="M37" i="4"/>
  <c r="K37" i="4"/>
  <c r="I37" i="4"/>
  <c r="G37" i="4"/>
  <c r="D37" i="4"/>
  <c r="E37" i="4" s="1"/>
  <c r="M36" i="4"/>
  <c r="K36" i="4"/>
  <c r="I36" i="4"/>
  <c r="G36" i="4"/>
  <c r="D36" i="4"/>
  <c r="E36" i="4" s="1"/>
  <c r="M35" i="4"/>
  <c r="K35" i="4"/>
  <c r="I35" i="4"/>
  <c r="G35" i="4"/>
  <c r="D35" i="4"/>
  <c r="E35" i="4" s="1"/>
  <c r="M34" i="4"/>
  <c r="K34" i="4"/>
  <c r="I34" i="4"/>
  <c r="G34" i="4"/>
  <c r="D34" i="4"/>
  <c r="E34" i="4" s="1"/>
  <c r="M33" i="4"/>
  <c r="K33" i="4"/>
  <c r="I33" i="4"/>
  <c r="G33" i="4"/>
  <c r="D33" i="4"/>
  <c r="E33" i="4" s="1"/>
  <c r="M32" i="4"/>
  <c r="K32" i="4"/>
  <c r="I32" i="4"/>
  <c r="G32" i="4"/>
  <c r="D32" i="4"/>
  <c r="E32" i="4" s="1"/>
  <c r="M31" i="4"/>
  <c r="K31" i="4"/>
  <c r="I31" i="4"/>
  <c r="G31" i="4"/>
  <c r="E31" i="4"/>
  <c r="D31" i="4"/>
  <c r="Y30" i="4"/>
  <c r="M30" i="4"/>
  <c r="K30" i="4"/>
  <c r="I30" i="4"/>
  <c r="G30" i="4"/>
  <c r="D30" i="4"/>
  <c r="E30" i="4" s="1"/>
  <c r="M29" i="4"/>
  <c r="K29" i="4"/>
  <c r="I29" i="4"/>
  <c r="G29" i="4"/>
  <c r="D29" i="4"/>
  <c r="E29" i="4" s="1"/>
  <c r="M28" i="4"/>
  <c r="K28" i="4"/>
  <c r="I28" i="4"/>
  <c r="G28" i="4"/>
  <c r="D28" i="4"/>
  <c r="E28" i="4" s="1"/>
  <c r="M27" i="4"/>
  <c r="K27" i="4"/>
  <c r="I27" i="4"/>
  <c r="G27" i="4"/>
  <c r="D27" i="4"/>
  <c r="E27" i="4" s="1"/>
  <c r="M26" i="4"/>
  <c r="K26" i="4"/>
  <c r="I26" i="4"/>
  <c r="G26" i="4"/>
  <c r="D26" i="4"/>
  <c r="E26" i="4" s="1"/>
  <c r="M25" i="4"/>
  <c r="K25" i="4"/>
  <c r="I25" i="4"/>
  <c r="G25" i="4"/>
  <c r="D25" i="4"/>
  <c r="E25" i="4" s="1"/>
  <c r="M24" i="4"/>
  <c r="K24" i="4"/>
  <c r="I24" i="4"/>
  <c r="G24" i="4"/>
  <c r="D24" i="4"/>
  <c r="E24" i="4" s="1"/>
  <c r="M23" i="4"/>
  <c r="K23" i="4"/>
  <c r="I23" i="4"/>
  <c r="G23" i="4"/>
  <c r="D23" i="4"/>
  <c r="E23" i="4" s="1"/>
  <c r="M22" i="4"/>
  <c r="K22" i="4"/>
  <c r="I22" i="4"/>
  <c r="G22" i="4"/>
  <c r="D22" i="4"/>
  <c r="E22" i="4" s="1"/>
  <c r="M21" i="4"/>
  <c r="K21" i="4"/>
  <c r="I21" i="4"/>
  <c r="G21" i="4"/>
  <c r="D21" i="4"/>
  <c r="E21" i="4" s="1"/>
  <c r="M20" i="4"/>
  <c r="K20" i="4"/>
  <c r="I20" i="4"/>
  <c r="G20" i="4"/>
  <c r="D20" i="4"/>
  <c r="E20" i="4" s="1"/>
  <c r="M19" i="4"/>
  <c r="K19" i="4"/>
  <c r="I19" i="4"/>
  <c r="G19" i="4"/>
  <c r="D19" i="4"/>
  <c r="E19" i="4" s="1"/>
  <c r="M18" i="4"/>
  <c r="K18" i="4"/>
  <c r="I18" i="4"/>
  <c r="G18" i="4"/>
  <c r="D18" i="4"/>
  <c r="E18" i="4" s="1"/>
  <c r="M17" i="4"/>
  <c r="K17" i="4"/>
  <c r="I17" i="4"/>
  <c r="G17" i="4"/>
  <c r="D17" i="4"/>
  <c r="E17" i="4" s="1"/>
  <c r="M16" i="4"/>
  <c r="K16" i="4"/>
  <c r="I16" i="4"/>
  <c r="G16" i="4"/>
  <c r="D16" i="4"/>
  <c r="E16" i="4" s="1"/>
  <c r="M15" i="4"/>
  <c r="K15" i="4"/>
  <c r="I15" i="4"/>
  <c r="G15" i="4"/>
  <c r="D15" i="4"/>
  <c r="E15" i="4" s="1"/>
  <c r="M14" i="4"/>
  <c r="K14" i="4"/>
  <c r="I14" i="4"/>
  <c r="G14" i="4"/>
  <c r="D14" i="4"/>
  <c r="E14" i="4" s="1"/>
  <c r="M13" i="4"/>
  <c r="K13" i="4"/>
  <c r="I13" i="4"/>
  <c r="G13" i="4"/>
  <c r="D13" i="4"/>
  <c r="E13" i="4" s="1"/>
  <c r="M12" i="4"/>
  <c r="K12" i="4"/>
  <c r="I12" i="4"/>
  <c r="G12" i="4"/>
  <c r="D12" i="4"/>
  <c r="E12" i="4" s="1"/>
  <c r="M11" i="4"/>
  <c r="K11" i="4"/>
  <c r="I11" i="4"/>
  <c r="G11" i="4"/>
  <c r="D11" i="4"/>
  <c r="E11" i="4" s="1"/>
  <c r="M10" i="4"/>
  <c r="K10" i="4"/>
  <c r="I10" i="4"/>
  <c r="G10" i="4"/>
  <c r="D10" i="4"/>
  <c r="E10" i="4" s="1"/>
  <c r="M9" i="4"/>
  <c r="K9" i="4"/>
  <c r="I9" i="4"/>
  <c r="G9" i="4"/>
  <c r="D9" i="4"/>
  <c r="E9" i="4" s="1"/>
  <c r="M8" i="4"/>
  <c r="K8" i="4"/>
  <c r="I8" i="4"/>
  <c r="G8" i="4"/>
  <c r="D8" i="4"/>
  <c r="E8" i="4" s="1"/>
  <c r="M7" i="4"/>
  <c r="K7" i="4"/>
  <c r="I7" i="4"/>
  <c r="G7" i="4"/>
  <c r="D7" i="4"/>
  <c r="E7" i="4" s="1"/>
  <c r="M6" i="4"/>
  <c r="K6" i="4"/>
  <c r="I6" i="4"/>
  <c r="G6" i="4"/>
  <c r="D6" i="4"/>
  <c r="E6" i="4" s="1"/>
  <c r="Y5" i="4"/>
  <c r="M5" i="4"/>
  <c r="K5" i="4"/>
  <c r="I5" i="4"/>
  <c r="G5" i="4"/>
  <c r="D5" i="4"/>
  <c r="E5" i="4" s="1"/>
  <c r="M4" i="4"/>
  <c r="K4" i="4"/>
  <c r="I4" i="4"/>
  <c r="G4" i="4"/>
  <c r="D4" i="4"/>
  <c r="E4" i="4" s="1"/>
  <c r="M3" i="4"/>
  <c r="K3" i="4"/>
  <c r="I3" i="4"/>
  <c r="G3" i="4"/>
  <c r="D3" i="4"/>
  <c r="E3" i="4" s="1"/>
  <c r="Y5" i="3"/>
  <c r="Y6" i="3"/>
  <c r="Y6" i="4" l="1"/>
  <c r="Y32" i="4"/>
  <c r="Y31" i="4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3" i="3"/>
  <c r="M145" i="3"/>
  <c r="I145" i="3"/>
  <c r="G145" i="3"/>
  <c r="E145" i="3"/>
  <c r="D145" i="3"/>
  <c r="M144" i="3"/>
  <c r="I144" i="3"/>
  <c r="G144" i="3"/>
  <c r="E144" i="3"/>
  <c r="D144" i="3"/>
  <c r="M143" i="3"/>
  <c r="I143" i="3"/>
  <c r="G143" i="3"/>
  <c r="E143" i="3"/>
  <c r="D143" i="3"/>
  <c r="M142" i="3"/>
  <c r="I142" i="3"/>
  <c r="G142" i="3"/>
  <c r="E142" i="3"/>
  <c r="D142" i="3"/>
  <c r="M141" i="3"/>
  <c r="I141" i="3"/>
  <c r="G141" i="3"/>
  <c r="E141" i="3"/>
  <c r="D141" i="3"/>
  <c r="M140" i="3"/>
  <c r="I140" i="3"/>
  <c r="G140" i="3"/>
  <c r="E140" i="3"/>
  <c r="D140" i="3"/>
  <c r="M139" i="3"/>
  <c r="I139" i="3"/>
  <c r="G139" i="3"/>
  <c r="E139" i="3"/>
  <c r="D139" i="3"/>
  <c r="M138" i="3"/>
  <c r="I138" i="3"/>
  <c r="G138" i="3"/>
  <c r="E138" i="3"/>
  <c r="D138" i="3"/>
  <c r="M137" i="3"/>
  <c r="I137" i="3"/>
  <c r="G137" i="3"/>
  <c r="E137" i="3"/>
  <c r="D137" i="3"/>
  <c r="M136" i="3"/>
  <c r="I136" i="3"/>
  <c r="G136" i="3"/>
  <c r="E136" i="3"/>
  <c r="D136" i="3"/>
  <c r="M135" i="3"/>
  <c r="I135" i="3"/>
  <c r="G135" i="3"/>
  <c r="E135" i="3"/>
  <c r="D135" i="3"/>
  <c r="M134" i="3"/>
  <c r="I134" i="3"/>
  <c r="G134" i="3"/>
  <c r="E134" i="3"/>
  <c r="D134" i="3"/>
  <c r="M133" i="3"/>
  <c r="I133" i="3"/>
  <c r="G133" i="3"/>
  <c r="E133" i="3"/>
  <c r="D133" i="3"/>
  <c r="M132" i="3"/>
  <c r="I132" i="3"/>
  <c r="G132" i="3"/>
  <c r="E132" i="3"/>
  <c r="D132" i="3"/>
  <c r="M131" i="3"/>
  <c r="I131" i="3"/>
  <c r="G131" i="3"/>
  <c r="E131" i="3"/>
  <c r="D131" i="3"/>
  <c r="M130" i="3"/>
  <c r="I130" i="3"/>
  <c r="G130" i="3"/>
  <c r="E130" i="3"/>
  <c r="D130" i="3"/>
  <c r="M129" i="3"/>
  <c r="I129" i="3"/>
  <c r="G129" i="3"/>
  <c r="E129" i="3"/>
  <c r="D129" i="3"/>
  <c r="M128" i="3"/>
  <c r="I128" i="3"/>
  <c r="G128" i="3"/>
  <c r="E128" i="3"/>
  <c r="D128" i="3"/>
  <c r="M127" i="3"/>
  <c r="I127" i="3"/>
  <c r="G127" i="3"/>
  <c r="E127" i="3"/>
  <c r="D127" i="3"/>
  <c r="M126" i="3"/>
  <c r="I126" i="3"/>
  <c r="G126" i="3"/>
  <c r="E126" i="3"/>
  <c r="D126" i="3"/>
  <c r="M125" i="3"/>
  <c r="I125" i="3"/>
  <c r="G125" i="3"/>
  <c r="E125" i="3"/>
  <c r="D125" i="3"/>
  <c r="M124" i="3"/>
  <c r="I124" i="3"/>
  <c r="G124" i="3"/>
  <c r="E124" i="3"/>
  <c r="D124" i="3"/>
  <c r="M123" i="3"/>
  <c r="I123" i="3"/>
  <c r="G123" i="3"/>
  <c r="E123" i="3"/>
  <c r="D123" i="3"/>
  <c r="M122" i="3"/>
  <c r="I122" i="3"/>
  <c r="G122" i="3"/>
  <c r="E122" i="3"/>
  <c r="D122" i="3"/>
  <c r="M121" i="3"/>
  <c r="I121" i="3"/>
  <c r="G121" i="3"/>
  <c r="E121" i="3"/>
  <c r="D121" i="3"/>
  <c r="M120" i="3"/>
  <c r="I120" i="3"/>
  <c r="G120" i="3"/>
  <c r="E120" i="3"/>
  <c r="D120" i="3"/>
  <c r="M119" i="3"/>
  <c r="I119" i="3"/>
  <c r="G119" i="3"/>
  <c r="E119" i="3"/>
  <c r="D119" i="3"/>
  <c r="M118" i="3"/>
  <c r="I118" i="3"/>
  <c r="G118" i="3"/>
  <c r="E118" i="3"/>
  <c r="D118" i="3"/>
  <c r="M117" i="3"/>
  <c r="I117" i="3"/>
  <c r="G117" i="3"/>
  <c r="E117" i="3"/>
  <c r="D117" i="3"/>
  <c r="M116" i="3"/>
  <c r="I116" i="3"/>
  <c r="G116" i="3"/>
  <c r="E116" i="3"/>
  <c r="D116" i="3"/>
  <c r="M115" i="3"/>
  <c r="I115" i="3"/>
  <c r="G115" i="3"/>
  <c r="E115" i="3"/>
  <c r="D115" i="3"/>
  <c r="M114" i="3"/>
  <c r="I114" i="3"/>
  <c r="G114" i="3"/>
  <c r="E114" i="3"/>
  <c r="D114" i="3"/>
  <c r="M113" i="3"/>
  <c r="I113" i="3"/>
  <c r="G113" i="3"/>
  <c r="E113" i="3"/>
  <c r="D113" i="3"/>
  <c r="M112" i="3"/>
  <c r="I112" i="3"/>
  <c r="G112" i="3"/>
  <c r="E112" i="3"/>
  <c r="D112" i="3"/>
  <c r="M111" i="3"/>
  <c r="I111" i="3"/>
  <c r="G111" i="3"/>
  <c r="E111" i="3"/>
  <c r="D111" i="3"/>
  <c r="M110" i="3"/>
  <c r="I110" i="3"/>
  <c r="G110" i="3"/>
  <c r="E110" i="3"/>
  <c r="D110" i="3"/>
  <c r="M109" i="3"/>
  <c r="I109" i="3"/>
  <c r="G109" i="3"/>
  <c r="E109" i="3"/>
  <c r="D109" i="3"/>
  <c r="M108" i="3"/>
  <c r="I108" i="3"/>
  <c r="G108" i="3"/>
  <c r="E108" i="3"/>
  <c r="D108" i="3"/>
  <c r="M107" i="3"/>
  <c r="I107" i="3"/>
  <c r="G107" i="3"/>
  <c r="E107" i="3"/>
  <c r="D107" i="3"/>
  <c r="M106" i="3"/>
  <c r="I106" i="3"/>
  <c r="G106" i="3"/>
  <c r="E106" i="3"/>
  <c r="D106" i="3"/>
  <c r="M105" i="3"/>
  <c r="I105" i="3"/>
  <c r="G105" i="3"/>
  <c r="E105" i="3"/>
  <c r="D105" i="3"/>
  <c r="M104" i="3"/>
  <c r="I104" i="3"/>
  <c r="G104" i="3"/>
  <c r="E104" i="3"/>
  <c r="D104" i="3"/>
  <c r="M103" i="3"/>
  <c r="I103" i="3"/>
  <c r="G103" i="3"/>
  <c r="E103" i="3"/>
  <c r="D103" i="3"/>
  <c r="M102" i="3"/>
  <c r="I102" i="3"/>
  <c r="G102" i="3"/>
  <c r="E102" i="3"/>
  <c r="D102" i="3"/>
  <c r="M101" i="3"/>
  <c r="I101" i="3"/>
  <c r="G101" i="3"/>
  <c r="E101" i="3"/>
  <c r="D101" i="3"/>
  <c r="M100" i="3"/>
  <c r="I100" i="3"/>
  <c r="G100" i="3"/>
  <c r="E100" i="3"/>
  <c r="D100" i="3"/>
  <c r="M99" i="3"/>
  <c r="I99" i="3"/>
  <c r="G99" i="3"/>
  <c r="E99" i="3"/>
  <c r="D99" i="3"/>
  <c r="M98" i="3"/>
  <c r="I98" i="3"/>
  <c r="G98" i="3"/>
  <c r="E98" i="3"/>
  <c r="D98" i="3"/>
  <c r="M97" i="3"/>
  <c r="I97" i="3"/>
  <c r="G97" i="3"/>
  <c r="E97" i="3"/>
  <c r="D97" i="3"/>
  <c r="M96" i="3"/>
  <c r="I96" i="3"/>
  <c r="G96" i="3"/>
  <c r="E96" i="3"/>
  <c r="D96" i="3"/>
  <c r="M95" i="3"/>
  <c r="I95" i="3"/>
  <c r="G95" i="3"/>
  <c r="E95" i="3"/>
  <c r="D95" i="3"/>
  <c r="M94" i="3"/>
  <c r="I94" i="3"/>
  <c r="G94" i="3"/>
  <c r="E94" i="3"/>
  <c r="D94" i="3"/>
  <c r="M93" i="3"/>
  <c r="I93" i="3"/>
  <c r="G93" i="3"/>
  <c r="E93" i="3"/>
  <c r="D93" i="3"/>
  <c r="M92" i="3"/>
  <c r="I92" i="3"/>
  <c r="G92" i="3"/>
  <c r="E92" i="3"/>
  <c r="D92" i="3"/>
  <c r="M91" i="3"/>
  <c r="I91" i="3"/>
  <c r="G91" i="3"/>
  <c r="E91" i="3"/>
  <c r="D91" i="3"/>
  <c r="M90" i="3"/>
  <c r="I90" i="3"/>
  <c r="G90" i="3"/>
  <c r="E90" i="3"/>
  <c r="D90" i="3"/>
  <c r="M89" i="3"/>
  <c r="I89" i="3"/>
  <c r="G89" i="3"/>
  <c r="E89" i="3"/>
  <c r="D89" i="3"/>
  <c r="M88" i="3"/>
  <c r="I88" i="3"/>
  <c r="G88" i="3"/>
  <c r="E88" i="3"/>
  <c r="D88" i="3"/>
  <c r="M87" i="3"/>
  <c r="I87" i="3"/>
  <c r="G87" i="3"/>
  <c r="E87" i="3"/>
  <c r="D87" i="3"/>
  <c r="M86" i="3"/>
  <c r="I86" i="3"/>
  <c r="G86" i="3"/>
  <c r="E86" i="3"/>
  <c r="D86" i="3"/>
  <c r="M85" i="3"/>
  <c r="I85" i="3"/>
  <c r="G85" i="3"/>
  <c r="E85" i="3"/>
  <c r="D85" i="3"/>
  <c r="M84" i="3"/>
  <c r="I84" i="3"/>
  <c r="G84" i="3"/>
  <c r="E84" i="3"/>
  <c r="D84" i="3"/>
  <c r="M83" i="3"/>
  <c r="I83" i="3"/>
  <c r="G83" i="3"/>
  <c r="E83" i="3"/>
  <c r="D83" i="3"/>
  <c r="M82" i="3"/>
  <c r="I82" i="3"/>
  <c r="G82" i="3"/>
  <c r="E82" i="3"/>
  <c r="D82" i="3"/>
  <c r="M81" i="3"/>
  <c r="I81" i="3"/>
  <c r="G81" i="3"/>
  <c r="E81" i="3"/>
  <c r="D81" i="3"/>
  <c r="M80" i="3"/>
  <c r="I80" i="3"/>
  <c r="G80" i="3"/>
  <c r="E80" i="3"/>
  <c r="D80" i="3"/>
  <c r="M79" i="3"/>
  <c r="I79" i="3"/>
  <c r="G79" i="3"/>
  <c r="E79" i="3"/>
  <c r="D79" i="3"/>
  <c r="M78" i="3"/>
  <c r="I78" i="3"/>
  <c r="G78" i="3"/>
  <c r="E78" i="3"/>
  <c r="D78" i="3"/>
  <c r="M77" i="3"/>
  <c r="I77" i="3"/>
  <c r="G77" i="3"/>
  <c r="E77" i="3"/>
  <c r="D77" i="3"/>
  <c r="M76" i="3"/>
  <c r="I76" i="3"/>
  <c r="G76" i="3"/>
  <c r="E76" i="3"/>
  <c r="D76" i="3"/>
  <c r="M75" i="3"/>
  <c r="I75" i="3"/>
  <c r="G75" i="3"/>
  <c r="E75" i="3"/>
  <c r="D75" i="3"/>
  <c r="M74" i="3"/>
  <c r="I74" i="3"/>
  <c r="G74" i="3"/>
  <c r="E74" i="3"/>
  <c r="D74" i="3"/>
  <c r="M73" i="3"/>
  <c r="I73" i="3"/>
  <c r="G73" i="3"/>
  <c r="E73" i="3"/>
  <c r="D73" i="3"/>
  <c r="M72" i="3"/>
  <c r="I72" i="3"/>
  <c r="G72" i="3"/>
  <c r="E72" i="3"/>
  <c r="D72" i="3"/>
  <c r="M71" i="3"/>
  <c r="I71" i="3"/>
  <c r="G71" i="3"/>
  <c r="E71" i="3"/>
  <c r="D71" i="3"/>
  <c r="M70" i="3"/>
  <c r="I70" i="3"/>
  <c r="G70" i="3"/>
  <c r="E70" i="3"/>
  <c r="D70" i="3"/>
  <c r="M69" i="3"/>
  <c r="I69" i="3"/>
  <c r="G69" i="3"/>
  <c r="E69" i="3"/>
  <c r="D69" i="3"/>
  <c r="M68" i="3"/>
  <c r="I68" i="3"/>
  <c r="G68" i="3"/>
  <c r="E68" i="3"/>
  <c r="D68" i="3"/>
  <c r="M67" i="3"/>
  <c r="I67" i="3"/>
  <c r="G67" i="3"/>
  <c r="E67" i="3"/>
  <c r="D67" i="3"/>
  <c r="M66" i="3"/>
  <c r="I66" i="3"/>
  <c r="G66" i="3"/>
  <c r="E66" i="3"/>
  <c r="D66" i="3"/>
  <c r="M65" i="3"/>
  <c r="I65" i="3"/>
  <c r="G65" i="3"/>
  <c r="E65" i="3"/>
  <c r="D65" i="3"/>
  <c r="M64" i="3"/>
  <c r="I64" i="3"/>
  <c r="G64" i="3"/>
  <c r="E64" i="3"/>
  <c r="D64" i="3"/>
  <c r="M63" i="3"/>
  <c r="I63" i="3"/>
  <c r="G63" i="3"/>
  <c r="E63" i="3"/>
  <c r="D63" i="3"/>
  <c r="M62" i="3"/>
  <c r="I62" i="3"/>
  <c r="G62" i="3"/>
  <c r="E62" i="3"/>
  <c r="D62" i="3"/>
  <c r="M61" i="3"/>
  <c r="I61" i="3"/>
  <c r="G61" i="3"/>
  <c r="E61" i="3"/>
  <c r="D61" i="3"/>
  <c r="M60" i="3"/>
  <c r="I60" i="3"/>
  <c r="G60" i="3"/>
  <c r="E60" i="3"/>
  <c r="D60" i="3"/>
  <c r="M59" i="3"/>
  <c r="I59" i="3"/>
  <c r="G59" i="3"/>
  <c r="E59" i="3"/>
  <c r="D59" i="3"/>
  <c r="M58" i="3"/>
  <c r="I58" i="3"/>
  <c r="G58" i="3"/>
  <c r="E58" i="3"/>
  <c r="D58" i="3"/>
  <c r="M57" i="3"/>
  <c r="I57" i="3"/>
  <c r="G57" i="3"/>
  <c r="E57" i="3"/>
  <c r="D57" i="3"/>
  <c r="M56" i="3"/>
  <c r="I56" i="3"/>
  <c r="G56" i="3"/>
  <c r="E56" i="3"/>
  <c r="D56" i="3"/>
  <c r="M55" i="3"/>
  <c r="I55" i="3"/>
  <c r="G55" i="3"/>
  <c r="E55" i="3"/>
  <c r="D55" i="3"/>
  <c r="M54" i="3"/>
  <c r="I54" i="3"/>
  <c r="G54" i="3"/>
  <c r="E54" i="3"/>
  <c r="D54" i="3"/>
  <c r="M53" i="3"/>
  <c r="I53" i="3"/>
  <c r="G53" i="3"/>
  <c r="E53" i="3"/>
  <c r="D53" i="3"/>
  <c r="M52" i="3"/>
  <c r="I52" i="3"/>
  <c r="G52" i="3"/>
  <c r="E52" i="3"/>
  <c r="D52" i="3"/>
  <c r="M51" i="3"/>
  <c r="I51" i="3"/>
  <c r="G51" i="3"/>
  <c r="E51" i="3"/>
  <c r="D51" i="3"/>
  <c r="M50" i="3"/>
  <c r="I50" i="3"/>
  <c r="G50" i="3"/>
  <c r="E50" i="3"/>
  <c r="D50" i="3"/>
  <c r="M49" i="3"/>
  <c r="I49" i="3"/>
  <c r="G49" i="3"/>
  <c r="E49" i="3"/>
  <c r="D49" i="3"/>
  <c r="M48" i="3"/>
  <c r="I48" i="3"/>
  <c r="G48" i="3"/>
  <c r="E48" i="3"/>
  <c r="D48" i="3"/>
  <c r="M47" i="3"/>
  <c r="I47" i="3"/>
  <c r="G47" i="3"/>
  <c r="E47" i="3"/>
  <c r="D47" i="3"/>
  <c r="M46" i="3"/>
  <c r="I46" i="3"/>
  <c r="G46" i="3"/>
  <c r="E46" i="3"/>
  <c r="D46" i="3"/>
  <c r="M45" i="3"/>
  <c r="I45" i="3"/>
  <c r="G45" i="3"/>
  <c r="E45" i="3"/>
  <c r="D45" i="3"/>
  <c r="M44" i="3"/>
  <c r="I44" i="3"/>
  <c r="G44" i="3"/>
  <c r="E44" i="3"/>
  <c r="D44" i="3"/>
  <c r="M43" i="3"/>
  <c r="I43" i="3"/>
  <c r="G43" i="3"/>
  <c r="E43" i="3"/>
  <c r="D43" i="3"/>
  <c r="M42" i="3"/>
  <c r="I42" i="3"/>
  <c r="G42" i="3"/>
  <c r="E42" i="3"/>
  <c r="D42" i="3"/>
  <c r="M41" i="3"/>
  <c r="I41" i="3"/>
  <c r="G41" i="3"/>
  <c r="E41" i="3"/>
  <c r="D41" i="3"/>
  <c r="M40" i="3"/>
  <c r="I40" i="3"/>
  <c r="G40" i="3"/>
  <c r="E40" i="3"/>
  <c r="D40" i="3"/>
  <c r="M39" i="3"/>
  <c r="I39" i="3"/>
  <c r="G39" i="3"/>
  <c r="E39" i="3"/>
  <c r="D39" i="3"/>
  <c r="Y38" i="3"/>
  <c r="M38" i="3"/>
  <c r="I38" i="3"/>
  <c r="G38" i="3"/>
  <c r="D38" i="3"/>
  <c r="E38" i="3" s="1"/>
  <c r="M37" i="3"/>
  <c r="I37" i="3"/>
  <c r="G37" i="3"/>
  <c r="D37" i="3"/>
  <c r="E37" i="3" s="1"/>
  <c r="M36" i="3"/>
  <c r="I36" i="3"/>
  <c r="G36" i="3"/>
  <c r="D36" i="3"/>
  <c r="E36" i="3" s="1"/>
  <c r="M35" i="3"/>
  <c r="I35" i="3"/>
  <c r="G35" i="3"/>
  <c r="E35" i="3"/>
  <c r="D35" i="3"/>
  <c r="M34" i="3"/>
  <c r="I34" i="3"/>
  <c r="G34" i="3"/>
  <c r="D34" i="3"/>
  <c r="E34" i="3" s="1"/>
  <c r="M33" i="3"/>
  <c r="I33" i="3"/>
  <c r="G33" i="3"/>
  <c r="E33" i="3"/>
  <c r="D33" i="3"/>
  <c r="M32" i="3"/>
  <c r="I32" i="3"/>
  <c r="G32" i="3"/>
  <c r="D32" i="3"/>
  <c r="E32" i="3" s="1"/>
  <c r="M31" i="3"/>
  <c r="I31" i="3"/>
  <c r="G31" i="3"/>
  <c r="E31" i="3"/>
  <c r="D31" i="3"/>
  <c r="Y30" i="3"/>
  <c r="M30" i="3"/>
  <c r="I30" i="3"/>
  <c r="G30" i="3"/>
  <c r="E30" i="3"/>
  <c r="D30" i="3"/>
  <c r="M29" i="3"/>
  <c r="I29" i="3"/>
  <c r="G29" i="3"/>
  <c r="D29" i="3"/>
  <c r="E29" i="3" s="1"/>
  <c r="M28" i="3"/>
  <c r="I28" i="3"/>
  <c r="G28" i="3"/>
  <c r="E28" i="3"/>
  <c r="D28" i="3"/>
  <c r="M27" i="3"/>
  <c r="I27" i="3"/>
  <c r="G27" i="3"/>
  <c r="D27" i="3"/>
  <c r="E27" i="3" s="1"/>
  <c r="M26" i="3"/>
  <c r="I26" i="3"/>
  <c r="G26" i="3"/>
  <c r="E26" i="3"/>
  <c r="D26" i="3"/>
  <c r="M25" i="3"/>
  <c r="I25" i="3"/>
  <c r="G25" i="3"/>
  <c r="D25" i="3"/>
  <c r="E25" i="3" s="1"/>
  <c r="M24" i="3"/>
  <c r="I24" i="3"/>
  <c r="G24" i="3"/>
  <c r="E24" i="3"/>
  <c r="D24" i="3"/>
  <c r="M23" i="3"/>
  <c r="I23" i="3"/>
  <c r="G23" i="3"/>
  <c r="D23" i="3"/>
  <c r="E23" i="3" s="1"/>
  <c r="M22" i="3"/>
  <c r="I22" i="3"/>
  <c r="G22" i="3"/>
  <c r="E22" i="3"/>
  <c r="D22" i="3"/>
  <c r="M21" i="3"/>
  <c r="I21" i="3"/>
  <c r="G21" i="3"/>
  <c r="D21" i="3"/>
  <c r="E21" i="3" s="1"/>
  <c r="M20" i="3"/>
  <c r="I20" i="3"/>
  <c r="G20" i="3"/>
  <c r="D20" i="3"/>
  <c r="E20" i="3" s="1"/>
  <c r="M19" i="3"/>
  <c r="I19" i="3"/>
  <c r="G19" i="3"/>
  <c r="D19" i="3"/>
  <c r="E19" i="3" s="1"/>
  <c r="M18" i="3"/>
  <c r="I18" i="3"/>
  <c r="G18" i="3"/>
  <c r="D18" i="3"/>
  <c r="E18" i="3" s="1"/>
  <c r="M17" i="3"/>
  <c r="I17" i="3"/>
  <c r="G17" i="3"/>
  <c r="E17" i="3"/>
  <c r="D17" i="3"/>
  <c r="M16" i="3"/>
  <c r="I16" i="3"/>
  <c r="G16" i="3"/>
  <c r="E16" i="3"/>
  <c r="D16" i="3"/>
  <c r="M15" i="3"/>
  <c r="I15" i="3"/>
  <c r="G15" i="3"/>
  <c r="D15" i="3"/>
  <c r="E15" i="3" s="1"/>
  <c r="M14" i="3"/>
  <c r="I14" i="3"/>
  <c r="G14" i="3"/>
  <c r="E14" i="3"/>
  <c r="D14" i="3"/>
  <c r="M13" i="3"/>
  <c r="I13" i="3"/>
  <c r="G13" i="3"/>
  <c r="D13" i="3"/>
  <c r="E13" i="3" s="1"/>
  <c r="M12" i="3"/>
  <c r="I12" i="3"/>
  <c r="G12" i="3"/>
  <c r="E12" i="3"/>
  <c r="D12" i="3"/>
  <c r="M11" i="3"/>
  <c r="I11" i="3"/>
  <c r="G11" i="3"/>
  <c r="D11" i="3"/>
  <c r="E11" i="3" s="1"/>
  <c r="M10" i="3"/>
  <c r="I10" i="3"/>
  <c r="G10" i="3"/>
  <c r="E10" i="3"/>
  <c r="D10" i="3"/>
  <c r="M9" i="3"/>
  <c r="I9" i="3"/>
  <c r="G9" i="3"/>
  <c r="D9" i="3"/>
  <c r="E9" i="3" s="1"/>
  <c r="M8" i="3"/>
  <c r="I8" i="3"/>
  <c r="G8" i="3"/>
  <c r="E8" i="3"/>
  <c r="D8" i="3"/>
  <c r="M7" i="3"/>
  <c r="I7" i="3"/>
  <c r="G7" i="3"/>
  <c r="D7" i="3"/>
  <c r="E7" i="3" s="1"/>
  <c r="M6" i="3"/>
  <c r="I6" i="3"/>
  <c r="G6" i="3"/>
  <c r="D6" i="3"/>
  <c r="E6" i="3" s="1"/>
  <c r="M5" i="3"/>
  <c r="I5" i="3"/>
  <c r="G5" i="3"/>
  <c r="E5" i="3"/>
  <c r="D5" i="3"/>
  <c r="M4" i="3"/>
  <c r="I4" i="3"/>
  <c r="G4" i="3"/>
  <c r="E4" i="3"/>
  <c r="D4" i="3"/>
  <c r="M3" i="3"/>
  <c r="Y31" i="3" s="1"/>
  <c r="I3" i="3"/>
  <c r="G3" i="3"/>
  <c r="Y32" i="3" s="1"/>
  <c r="E3" i="3"/>
  <c r="D3" i="3"/>
  <c r="Y32" i="2"/>
  <c r="Y31" i="2"/>
  <c r="Y16" i="2"/>
  <c r="Y20" i="2" l="1"/>
  <c r="Y30" i="2"/>
  <c r="Y17" i="2"/>
  <c r="Y6" i="2"/>
  <c r="Y5" i="2"/>
  <c r="D4" i="2"/>
  <c r="D5" i="2"/>
  <c r="E5" i="2" s="1"/>
  <c r="D6" i="2"/>
  <c r="D7" i="2"/>
  <c r="D8" i="2"/>
  <c r="D9" i="2"/>
  <c r="D10" i="2"/>
  <c r="D11" i="2"/>
  <c r="D12" i="2"/>
  <c r="D13" i="2"/>
  <c r="D14" i="2"/>
  <c r="D15" i="2"/>
  <c r="D16" i="2"/>
  <c r="E16" i="2" s="1"/>
  <c r="D17" i="2"/>
  <c r="E17" i="2" s="1"/>
  <c r="D18" i="2"/>
  <c r="E18" i="2" s="1"/>
  <c r="D19" i="2"/>
  <c r="D20" i="2"/>
  <c r="D21" i="2"/>
  <c r="E21" i="2" s="1"/>
  <c r="D22" i="2"/>
  <c r="D23" i="2"/>
  <c r="E23" i="2" s="1"/>
  <c r="D24" i="2"/>
  <c r="D25" i="2"/>
  <c r="D26" i="2"/>
  <c r="E26" i="2" s="1"/>
  <c r="D27" i="2"/>
  <c r="D28" i="2"/>
  <c r="D29" i="2"/>
  <c r="E29" i="2" s="1"/>
  <c r="D30" i="2"/>
  <c r="E30" i="2" s="1"/>
  <c r="D31" i="2"/>
  <c r="E31" i="2" s="1"/>
  <c r="D32" i="2"/>
  <c r="D33" i="2"/>
  <c r="E33" i="2" s="1"/>
  <c r="D34" i="2"/>
  <c r="D35" i="2"/>
  <c r="D36" i="2"/>
  <c r="D37" i="2"/>
  <c r="E37" i="2" s="1"/>
  <c r="D38" i="2"/>
  <c r="E38" i="2" s="1"/>
  <c r="D39" i="2"/>
  <c r="D40" i="2"/>
  <c r="D41" i="2"/>
  <c r="D42" i="2"/>
  <c r="E42" i="2" s="1"/>
  <c r="D43" i="2"/>
  <c r="E43" i="2" s="1"/>
  <c r="D44" i="2"/>
  <c r="D45" i="2"/>
  <c r="D46" i="2"/>
  <c r="D47" i="2"/>
  <c r="D48" i="2"/>
  <c r="D49" i="2"/>
  <c r="E49" i="2" s="1"/>
  <c r="D50" i="2"/>
  <c r="E50" i="2" s="1"/>
  <c r="D51" i="2"/>
  <c r="D52" i="2"/>
  <c r="D53" i="2"/>
  <c r="E53" i="2" s="1"/>
  <c r="D54" i="2"/>
  <c r="E54" i="2" s="1"/>
  <c r="D55" i="2"/>
  <c r="E55" i="2" s="1"/>
  <c r="D56" i="2"/>
  <c r="D57" i="2"/>
  <c r="D58" i="2"/>
  <c r="D59" i="2"/>
  <c r="D60" i="2"/>
  <c r="D61" i="2"/>
  <c r="D62" i="2"/>
  <c r="D63" i="2"/>
  <c r="D64" i="2"/>
  <c r="D65" i="2"/>
  <c r="D66" i="2"/>
  <c r="E66" i="2" s="1"/>
  <c r="D67" i="2"/>
  <c r="E67" i="2" s="1"/>
  <c r="D68" i="2"/>
  <c r="D69" i="2"/>
  <c r="D70" i="2"/>
  <c r="D71" i="2"/>
  <c r="E71" i="2" s="1"/>
  <c r="D72" i="2"/>
  <c r="D73" i="2"/>
  <c r="D74" i="2"/>
  <c r="D75" i="2"/>
  <c r="D76" i="2"/>
  <c r="D77" i="2"/>
  <c r="E77" i="2" s="1"/>
  <c r="D78" i="2"/>
  <c r="E78" i="2" s="1"/>
  <c r="D79" i="2"/>
  <c r="E79" i="2" s="1"/>
  <c r="D80" i="2"/>
  <c r="D81" i="2"/>
  <c r="D82" i="2"/>
  <c r="D83" i="2"/>
  <c r="D84" i="2"/>
  <c r="D85" i="2"/>
  <c r="D86" i="2"/>
  <c r="E86" i="2" s="1"/>
  <c r="D87" i="2"/>
  <c r="D88" i="2"/>
  <c r="D89" i="2"/>
  <c r="E89" i="2" s="1"/>
  <c r="D90" i="2"/>
  <c r="E90" i="2" s="1"/>
  <c r="D91" i="2"/>
  <c r="E91" i="2" s="1"/>
  <c r="D92" i="2"/>
  <c r="D93" i="2"/>
  <c r="D94" i="2"/>
  <c r="D95" i="2"/>
  <c r="E95" i="2" s="1"/>
  <c r="D96" i="2"/>
  <c r="D97" i="2"/>
  <c r="D98" i="2"/>
  <c r="D99" i="2"/>
  <c r="D100" i="2"/>
  <c r="E100" i="2" s="1"/>
  <c r="D101" i="2"/>
  <c r="E101" i="2" s="1"/>
  <c r="D102" i="2"/>
  <c r="E102" i="2" s="1"/>
  <c r="D103" i="2"/>
  <c r="E103" i="2" s="1"/>
  <c r="D104" i="2"/>
  <c r="D105" i="2"/>
  <c r="D106" i="2"/>
  <c r="D107" i="2"/>
  <c r="D108" i="2"/>
  <c r="D109" i="2"/>
  <c r="E109" i="2" s="1"/>
  <c r="D110" i="2"/>
  <c r="E110" i="2" s="1"/>
  <c r="D111" i="2"/>
  <c r="D112" i="2"/>
  <c r="D113" i="2"/>
  <c r="E113" i="2" s="1"/>
  <c r="D114" i="2"/>
  <c r="E114" i="2" s="1"/>
  <c r="D115" i="2"/>
  <c r="E115" i="2" s="1"/>
  <c r="D116" i="2"/>
  <c r="D117" i="2"/>
  <c r="D118" i="2"/>
  <c r="D119" i="2"/>
  <c r="E119" i="2" s="1"/>
  <c r="D120" i="2"/>
  <c r="D121" i="2"/>
  <c r="D122" i="2"/>
  <c r="D123" i="2"/>
  <c r="D124" i="2"/>
  <c r="D125" i="2"/>
  <c r="D126" i="2"/>
  <c r="E126" i="2" s="1"/>
  <c r="D127" i="2"/>
  <c r="E127" i="2" s="1"/>
  <c r="D128" i="2"/>
  <c r="D129" i="2"/>
  <c r="E129" i="2" s="1"/>
  <c r="D130" i="2"/>
  <c r="D131" i="2"/>
  <c r="D132" i="2"/>
  <c r="D133" i="2"/>
  <c r="D134" i="2"/>
  <c r="E134" i="2" s="1"/>
  <c r="D135" i="2"/>
  <c r="D136" i="2"/>
  <c r="D137" i="2"/>
  <c r="D138" i="2"/>
  <c r="E138" i="2" s="1"/>
  <c r="D139" i="2"/>
  <c r="E139" i="2" s="1"/>
  <c r="D140" i="2"/>
  <c r="D141" i="2"/>
  <c r="D142" i="2"/>
  <c r="D143" i="2"/>
  <c r="D144" i="2"/>
  <c r="D145" i="2"/>
  <c r="E145" i="2" s="1"/>
  <c r="D3" i="2"/>
  <c r="E3" i="2"/>
  <c r="E13" i="2"/>
  <c r="E14" i="2"/>
  <c r="E19" i="2"/>
  <c r="E25" i="2"/>
  <c r="E45" i="2"/>
  <c r="E57" i="2"/>
  <c r="E61" i="2"/>
  <c r="E62" i="2"/>
  <c r="E69" i="2"/>
  <c r="E81" i="2"/>
  <c r="E85" i="2"/>
  <c r="E93" i="2"/>
  <c r="E97" i="2"/>
  <c r="E117" i="2"/>
  <c r="E122" i="2"/>
  <c r="E137" i="2"/>
  <c r="E141" i="2"/>
  <c r="E4" i="2"/>
  <c r="E15" i="2"/>
  <c r="E27" i="2"/>
  <c r="E28" i="2"/>
  <c r="E39" i="2"/>
  <c r="E40" i="2"/>
  <c r="E41" i="2"/>
  <c r="E51" i="2"/>
  <c r="E52" i="2"/>
  <c r="E63" i="2"/>
  <c r="E64" i="2"/>
  <c r="E65" i="2"/>
  <c r="E73" i="2"/>
  <c r="E74" i="2"/>
  <c r="E75" i="2"/>
  <c r="E76" i="2"/>
  <c r="E87" i="2"/>
  <c r="E88" i="2"/>
  <c r="E99" i="2"/>
  <c r="E105" i="2"/>
  <c r="E107" i="2"/>
  <c r="E111" i="2"/>
  <c r="E112" i="2"/>
  <c r="E121" i="2"/>
  <c r="E124" i="2"/>
  <c r="E125" i="2"/>
  <c r="E131" i="2"/>
  <c r="E135" i="2"/>
  <c r="E136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3" i="2"/>
  <c r="E6" i="2"/>
  <c r="E7" i="2"/>
  <c r="E48" i="2"/>
  <c r="E84" i="2"/>
  <c r="E98" i="2"/>
  <c r="E120" i="2"/>
  <c r="I3" i="2"/>
  <c r="E133" i="2"/>
  <c r="E8" i="2"/>
  <c r="E9" i="2"/>
  <c r="E10" i="2"/>
  <c r="E11" i="2"/>
  <c r="E12" i="2"/>
  <c r="E20" i="2"/>
  <c r="E22" i="2"/>
  <c r="E24" i="2"/>
  <c r="E32" i="2"/>
  <c r="E34" i="2"/>
  <c r="E35" i="2"/>
  <c r="E36" i="2"/>
  <c r="E44" i="2"/>
  <c r="E46" i="2"/>
  <c r="E47" i="2"/>
  <c r="E56" i="2"/>
  <c r="E58" i="2"/>
  <c r="E59" i="2"/>
  <c r="E60" i="2"/>
  <c r="E68" i="2"/>
  <c r="E70" i="2"/>
  <c r="E72" i="2"/>
  <c r="E80" i="2"/>
  <c r="E82" i="2"/>
  <c r="E83" i="2"/>
  <c r="E92" i="2"/>
  <c r="E94" i="2"/>
  <c r="E96" i="2"/>
  <c r="E104" i="2"/>
  <c r="E106" i="2"/>
  <c r="E108" i="2"/>
  <c r="E116" i="2"/>
  <c r="E118" i="2"/>
  <c r="E123" i="2"/>
  <c r="E128" i="2"/>
  <c r="E130" i="2"/>
  <c r="E132" i="2"/>
  <c r="E140" i="2"/>
  <c r="E142" i="2"/>
  <c r="E143" i="2"/>
  <c r="E144" i="2"/>
  <c r="G3" i="2"/>
  <c r="Y38" i="2"/>
</calcChain>
</file>

<file path=xl/sharedStrings.xml><?xml version="1.0" encoding="utf-8"?>
<sst xmlns="http://schemas.openxmlformats.org/spreadsheetml/2006/main" count="230" uniqueCount="65">
  <si>
    <t>Thalweg length</t>
  </si>
  <si>
    <t>from up</t>
  </si>
  <si>
    <t>FID</t>
  </si>
  <si>
    <t>Z (m)</t>
  </si>
  <si>
    <t xml:space="preserve">Z_fit </t>
  </si>
  <si>
    <t>Zd (m)</t>
  </si>
  <si>
    <t>Wbf (m)</t>
  </si>
  <si>
    <t>Wbase (m)</t>
  </si>
  <si>
    <t>station (m)</t>
  </si>
  <si>
    <t>WSE_base</t>
  </si>
  <si>
    <t>m</t>
  </si>
  <si>
    <t>RB Metric</t>
  </si>
  <si>
    <t>Geo Metric</t>
  </si>
  <si>
    <t>WSE_bf</t>
  </si>
  <si>
    <t>(WSE_base-Z) Min</t>
  </si>
  <si>
    <t>WSE_base-Z</t>
  </si>
  <si>
    <t>(Wbase) Min</t>
  </si>
  <si>
    <t>L1/R1 Outer bank Height offset</t>
  </si>
  <si>
    <t>Thalweg elevation</t>
  </si>
  <si>
    <t>Centerline amplitude</t>
  </si>
  <si>
    <t>Centerline phase</t>
  </si>
  <si>
    <t>Centerline frequency</t>
  </si>
  <si>
    <t>Zd</t>
  </si>
  <si>
    <t>L1/R1 Outer bank Lateral offset min</t>
  </si>
  <si>
    <t>Inner channel lateral offset min</t>
  </si>
  <si>
    <t>Inner channel depth min</t>
  </si>
  <si>
    <t>(Wbase) Max / 2</t>
  </si>
  <si>
    <t>TXT</t>
  </si>
  <si>
    <t>L1/R1 Outer bank function</t>
  </si>
  <si>
    <t>Wbase_half</t>
  </si>
  <si>
    <t>L2/R2 Outer bank Lateral offset min</t>
  </si>
  <si>
    <t>(TIN width) Min</t>
  </si>
  <si>
    <t>L2/R2 Outer bank Height offset</t>
  </si>
  <si>
    <t>Valley Boundary Lateral offset min</t>
  </si>
  <si>
    <t>Valley Boundary Height offset</t>
  </si>
  <si>
    <t>No physical meaning</t>
  </si>
  <si>
    <t>L Inner bank function</t>
  </si>
  <si>
    <t>Wb_half (m)</t>
  </si>
  <si>
    <t>Wbf_half (m)</t>
  </si>
  <si>
    <t>Wbf_half</t>
  </si>
  <si>
    <t>Check with RB log file</t>
  </si>
  <si>
    <t>Avg. Inner channel width</t>
  </si>
  <si>
    <t>Valley Slope</t>
  </si>
  <si>
    <t>CL length</t>
  </si>
  <si>
    <t>WSE bf slope</t>
  </si>
  <si>
    <t>WSE base slope</t>
  </si>
  <si>
    <t>Avg. of base &amp; bf slope</t>
  </si>
  <si>
    <t>?</t>
  </si>
  <si>
    <t>From RB log file</t>
  </si>
  <si>
    <t>Channel Slope</t>
  </si>
  <si>
    <t>(TIN elev - Z) Avg, estimate</t>
  </si>
  <si>
    <t>(Straight) length</t>
  </si>
  <si>
    <t>From trend analysis</t>
  </si>
  <si>
    <t>WSE_bf-WSE_base</t>
  </si>
  <si>
    <t>(WSE_bf - WSE_base) Avg</t>
  </si>
  <si>
    <t>Avg. wdith offset of L1/R1</t>
  </si>
  <si>
    <t>1st trial</t>
  </si>
  <si>
    <t>Inner channel depth avg</t>
  </si>
  <si>
    <t>WSE_bf-Z</t>
  </si>
  <si>
    <t>(Wbf) Min</t>
  </si>
  <si>
    <t>v2</t>
  </si>
  <si>
    <t>C1</t>
  </si>
  <si>
    <t>C2</t>
  </si>
  <si>
    <t>C4</t>
  </si>
  <si>
    <t>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</si>
</sst>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2" tint="-0.249977111117893"/>
      <name val="Arial"/>
      <family val="2"/>
    </font>
    <font>
      <sz val="11"/>
      <color theme="2" tint="-0.249977111117893"/>
      <name val="Calibri"/>
      <family val="2"/>
    </font>
    <font>
      <sz val="11"/>
      <color rgb="FF006100"/>
      <name val="Calibri"/>
      <family val="2"/>
      <scheme val="minor"/>
    </font>
    <font>
      <sz val="11"/>
      <name val="Calibri"/>
      <family val="2"/>
    </font>
    <font>
      <sz val="11"/>
      <name val="Arial"/>
      <family val="2"/>
    </font>
    <font>
      <sz val="11"/>
      <color theme="6"/>
      <name val="Arial"/>
      <family val="2"/>
    </font>
    <font>
      <b/>
      <sz val="11"/>
      <color theme="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2" fillId="0" borderId="1"/>
    <xf numFmtId="0" fontId="2" fillId="0" borderId="1"/>
    <xf numFmtId="0" fontId="9" fillId="3" borderId="0" applyNumberFormat="0" applyBorder="0" applyAlignment="0" applyProtection="0"/>
  </cellStyleXfs>
  <cellXfs count="42">
    <xf numFmtId="0" fontId="0" fillId="0" borderId="0" xfId="0" applyFont="1" applyAlignment="1"/>
    <xf numFmtId="0" fontId="1" fillId="0" borderId="0" xfId="0" applyFont="1"/>
    <xf numFmtId="2" fontId="1" fillId="0" borderId="0" xfId="0" applyNumberFormat="1" applyFont="1"/>
    <xf numFmtId="0" fontId="1" fillId="2" borderId="0" xfId="0" applyFont="1" applyFill="1"/>
    <xf numFmtId="0" fontId="1" fillId="0" borderId="0" xfId="0" applyFont="1" applyFill="1"/>
    <xf numFmtId="165" fontId="0" fillId="0" borderId="0" xfId="0" applyNumberFormat="1"/>
    <xf numFmtId="164" fontId="0" fillId="0" borderId="0" xfId="0" applyNumberFormat="1"/>
    <xf numFmtId="165" fontId="0" fillId="0" borderId="0" xfId="0" applyNumberFormat="1" applyFont="1" applyAlignment="1"/>
    <xf numFmtId="0" fontId="3" fillId="0" borderId="0" xfId="0" applyFont="1" applyAlignment="1"/>
    <xf numFmtId="164" fontId="0" fillId="0" borderId="0" xfId="0" applyNumberFormat="1" applyFont="1" applyAlignment="1"/>
    <xf numFmtId="0" fontId="4" fillId="2" borderId="0" xfId="0" applyFont="1" applyFill="1"/>
    <xf numFmtId="0" fontId="6" fillId="0" borderId="0" xfId="0" applyFont="1" applyAlignment="1"/>
    <xf numFmtId="165" fontId="6" fillId="0" borderId="0" xfId="0" applyNumberFormat="1" applyFont="1" applyAlignment="1"/>
    <xf numFmtId="0" fontId="3" fillId="0" borderId="0" xfId="0" applyFont="1" applyAlignment="1">
      <alignment wrapText="1"/>
    </xf>
    <xf numFmtId="165" fontId="1" fillId="0" borderId="0" xfId="0" applyNumberFormat="1" applyFont="1"/>
    <xf numFmtId="0" fontId="7" fillId="0" borderId="0" xfId="0" applyFont="1" applyAlignment="1"/>
    <xf numFmtId="165" fontId="7" fillId="0" borderId="0" xfId="0" applyNumberFormat="1" applyFont="1"/>
    <xf numFmtId="165" fontId="8" fillId="0" borderId="0" xfId="0" applyNumberFormat="1" applyFont="1"/>
    <xf numFmtId="0" fontId="8" fillId="0" borderId="0" xfId="0" applyFont="1"/>
    <xf numFmtId="0" fontId="8" fillId="0" borderId="0" xfId="0" applyFont="1" applyFill="1"/>
    <xf numFmtId="2" fontId="8" fillId="0" borderId="0" xfId="0" applyNumberFormat="1" applyFont="1"/>
    <xf numFmtId="164" fontId="1" fillId="0" borderId="0" xfId="0" applyNumberFormat="1" applyFont="1"/>
    <xf numFmtId="164" fontId="8" fillId="0" borderId="0" xfId="0" applyNumberFormat="1" applyFont="1"/>
    <xf numFmtId="0" fontId="0" fillId="0" borderId="0" xfId="0"/>
    <xf numFmtId="0" fontId="9" fillId="3" borderId="0" xfId="3"/>
    <xf numFmtId="0" fontId="10" fillId="0" borderId="0" xfId="0" applyFont="1"/>
    <xf numFmtId="0" fontId="10" fillId="0" borderId="0" xfId="0" applyFont="1" applyFill="1"/>
    <xf numFmtId="164" fontId="11" fillId="0" borderId="0" xfId="0" applyNumberFormat="1" applyFont="1"/>
    <xf numFmtId="2" fontId="10" fillId="0" borderId="0" xfId="0" applyNumberFormat="1" applyFont="1"/>
    <xf numFmtId="165" fontId="11" fillId="0" borderId="0" xfId="0" applyNumberFormat="1" applyFont="1"/>
    <xf numFmtId="165" fontId="10" fillId="0" borderId="0" xfId="0" applyNumberFormat="1" applyFont="1"/>
    <xf numFmtId="166" fontId="0" fillId="0" borderId="0" xfId="0" applyNumberFormat="1" applyFont="1" applyAlignment="1"/>
    <xf numFmtId="1" fontId="0" fillId="0" borderId="0" xfId="0" applyNumberFormat="1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2" fillId="0" borderId="0" xfId="0" applyFont="1" applyAlignment="1"/>
    <xf numFmtId="0" fontId="13" fillId="0" borderId="0" xfId="0" applyFont="1" applyAlignment="1">
      <alignment horizontal="center"/>
    </xf>
    <xf numFmtId="0" fontId="13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3" fillId="0" borderId="0" xfId="0" applyNumberFormat="1" applyFont="1" applyAlignment="1"/>
    <xf numFmtId="164" fontId="3" fillId="0" borderId="0" xfId="0" applyNumberFormat="1" applyFont="1" applyAlignment="1"/>
  </cellXfs>
  <cellStyles count="4">
    <cellStyle name="Good" xfId="3" builtinId="26"/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spatial_series_c!$C$2</c:f>
              <c:strCache>
                <c:ptCount val="1"/>
                <c:pt idx="0">
                  <c:v>Z (m)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6410535284396641"/>
                  <c:y val="-5.614920651474857E-2"/>
                </c:manualLayout>
              </c:layout>
              <c:numFmt formatCode="#,##0.000000" sourceLinked="0"/>
            </c:trendlineLbl>
          </c:trendline>
          <c:xVal>
            <c:numRef>
              <c:f>spatial_series_c!$B$3:$B$145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xVal>
          <c:yVal>
            <c:numRef>
              <c:f>spatial_series_c!$C$3:$C$145</c:f>
              <c:numCache>
                <c:formatCode>0.0000</c:formatCode>
                <c:ptCount val="143"/>
                <c:pt idx="0">
                  <c:v>1002.47</c:v>
                </c:pt>
                <c:pt idx="1">
                  <c:v>1002.43</c:v>
                </c:pt>
                <c:pt idx="2">
                  <c:v>1002.38</c:v>
                </c:pt>
                <c:pt idx="3">
                  <c:v>1002.36</c:v>
                </c:pt>
                <c:pt idx="4">
                  <c:v>1002.36</c:v>
                </c:pt>
                <c:pt idx="5">
                  <c:v>1002.34</c:v>
                </c:pt>
                <c:pt idx="6">
                  <c:v>1002.3</c:v>
                </c:pt>
                <c:pt idx="7">
                  <c:v>1002.3</c:v>
                </c:pt>
                <c:pt idx="8">
                  <c:v>1002.25</c:v>
                </c:pt>
                <c:pt idx="9">
                  <c:v>1002.23</c:v>
                </c:pt>
                <c:pt idx="10">
                  <c:v>1002.19</c:v>
                </c:pt>
                <c:pt idx="11">
                  <c:v>1002.14</c:v>
                </c:pt>
                <c:pt idx="12">
                  <c:v>1002.11</c:v>
                </c:pt>
                <c:pt idx="13">
                  <c:v>1002.17</c:v>
                </c:pt>
                <c:pt idx="14">
                  <c:v>1002.23</c:v>
                </c:pt>
                <c:pt idx="15">
                  <c:v>1002.22</c:v>
                </c:pt>
                <c:pt idx="16">
                  <c:v>1002.23</c:v>
                </c:pt>
                <c:pt idx="17">
                  <c:v>1002.23</c:v>
                </c:pt>
                <c:pt idx="18">
                  <c:v>1002.27</c:v>
                </c:pt>
                <c:pt idx="19">
                  <c:v>1002.26</c:v>
                </c:pt>
                <c:pt idx="20">
                  <c:v>1002.18</c:v>
                </c:pt>
                <c:pt idx="21">
                  <c:v>1002.21</c:v>
                </c:pt>
                <c:pt idx="22">
                  <c:v>1002.13</c:v>
                </c:pt>
                <c:pt idx="23">
                  <c:v>1002.13</c:v>
                </c:pt>
                <c:pt idx="24">
                  <c:v>1002.1</c:v>
                </c:pt>
                <c:pt idx="25">
                  <c:v>1002.07</c:v>
                </c:pt>
                <c:pt idx="26">
                  <c:v>1002.06</c:v>
                </c:pt>
                <c:pt idx="27">
                  <c:v>1001.98</c:v>
                </c:pt>
                <c:pt idx="28">
                  <c:v>1001.79</c:v>
                </c:pt>
                <c:pt idx="29">
                  <c:v>1001.43</c:v>
                </c:pt>
                <c:pt idx="30">
                  <c:v>1001.39</c:v>
                </c:pt>
                <c:pt idx="31">
                  <c:v>1001.31</c:v>
                </c:pt>
                <c:pt idx="32">
                  <c:v>1001.21</c:v>
                </c:pt>
                <c:pt idx="33">
                  <c:v>1000.84</c:v>
                </c:pt>
                <c:pt idx="34">
                  <c:v>1000.62</c:v>
                </c:pt>
                <c:pt idx="35">
                  <c:v>1000.54</c:v>
                </c:pt>
                <c:pt idx="36">
                  <c:v>1000.61</c:v>
                </c:pt>
                <c:pt idx="37">
                  <c:v>1001.04</c:v>
                </c:pt>
                <c:pt idx="38">
                  <c:v>1001.33</c:v>
                </c:pt>
                <c:pt idx="39">
                  <c:v>1001.68</c:v>
                </c:pt>
                <c:pt idx="40">
                  <c:v>1001.87</c:v>
                </c:pt>
                <c:pt idx="41">
                  <c:v>1001.98</c:v>
                </c:pt>
                <c:pt idx="42">
                  <c:v>1002.03</c:v>
                </c:pt>
                <c:pt idx="43">
                  <c:v>1002.02</c:v>
                </c:pt>
                <c:pt idx="44">
                  <c:v>1002</c:v>
                </c:pt>
                <c:pt idx="45">
                  <c:v>1001.9</c:v>
                </c:pt>
                <c:pt idx="46">
                  <c:v>1001.75</c:v>
                </c:pt>
                <c:pt idx="47">
                  <c:v>1001.69</c:v>
                </c:pt>
                <c:pt idx="48">
                  <c:v>1001.7</c:v>
                </c:pt>
                <c:pt idx="49">
                  <c:v>1001.76</c:v>
                </c:pt>
                <c:pt idx="50">
                  <c:v>1001.84</c:v>
                </c:pt>
                <c:pt idx="51">
                  <c:v>1001.86</c:v>
                </c:pt>
                <c:pt idx="52">
                  <c:v>1001.85</c:v>
                </c:pt>
                <c:pt idx="53">
                  <c:v>1001.82</c:v>
                </c:pt>
                <c:pt idx="54">
                  <c:v>1001.84</c:v>
                </c:pt>
                <c:pt idx="55">
                  <c:v>1001.84</c:v>
                </c:pt>
                <c:pt idx="56">
                  <c:v>1001.79</c:v>
                </c:pt>
                <c:pt idx="57">
                  <c:v>1001.71</c:v>
                </c:pt>
                <c:pt idx="58">
                  <c:v>1001.64</c:v>
                </c:pt>
                <c:pt idx="59">
                  <c:v>1001.51</c:v>
                </c:pt>
                <c:pt idx="60">
                  <c:v>1001.41</c:v>
                </c:pt>
                <c:pt idx="61">
                  <c:v>1001.32</c:v>
                </c:pt>
                <c:pt idx="62">
                  <c:v>1001.27</c:v>
                </c:pt>
                <c:pt idx="63">
                  <c:v>1001.02</c:v>
                </c:pt>
                <c:pt idx="64">
                  <c:v>1001.05</c:v>
                </c:pt>
                <c:pt idx="65">
                  <c:v>1001.06</c:v>
                </c:pt>
                <c:pt idx="66">
                  <c:v>1001.06</c:v>
                </c:pt>
                <c:pt idx="67">
                  <c:v>1001.04</c:v>
                </c:pt>
                <c:pt idx="68">
                  <c:v>1000.96</c:v>
                </c:pt>
                <c:pt idx="69">
                  <c:v>1000.86</c:v>
                </c:pt>
                <c:pt idx="70">
                  <c:v>1000.84</c:v>
                </c:pt>
                <c:pt idx="71">
                  <c:v>1000.83</c:v>
                </c:pt>
                <c:pt idx="72">
                  <c:v>1000.8</c:v>
                </c:pt>
                <c:pt idx="73">
                  <c:v>1000.85</c:v>
                </c:pt>
                <c:pt idx="74">
                  <c:v>1000.74</c:v>
                </c:pt>
                <c:pt idx="75">
                  <c:v>1000.69</c:v>
                </c:pt>
                <c:pt idx="76">
                  <c:v>1000.69</c:v>
                </c:pt>
                <c:pt idx="77">
                  <c:v>1000.53</c:v>
                </c:pt>
                <c:pt idx="78">
                  <c:v>1000.5</c:v>
                </c:pt>
                <c:pt idx="79">
                  <c:v>1000.45</c:v>
                </c:pt>
                <c:pt idx="80">
                  <c:v>1000.29</c:v>
                </c:pt>
                <c:pt idx="81">
                  <c:v>1000.16</c:v>
                </c:pt>
                <c:pt idx="82">
                  <c:v>1000.12</c:v>
                </c:pt>
                <c:pt idx="83">
                  <c:v>1000.14</c:v>
                </c:pt>
                <c:pt idx="84">
                  <c:v>999.94200000000001</c:v>
                </c:pt>
                <c:pt idx="85">
                  <c:v>999.59299999999996</c:v>
                </c:pt>
                <c:pt idx="86">
                  <c:v>999.44600000000003</c:v>
                </c:pt>
                <c:pt idx="87">
                  <c:v>999.54</c:v>
                </c:pt>
                <c:pt idx="88">
                  <c:v>999.60400000000004</c:v>
                </c:pt>
                <c:pt idx="89">
                  <c:v>999.73699999999997</c:v>
                </c:pt>
                <c:pt idx="90">
                  <c:v>1000.04</c:v>
                </c:pt>
                <c:pt idx="91">
                  <c:v>1000.17</c:v>
                </c:pt>
                <c:pt idx="92">
                  <c:v>1000.26</c:v>
                </c:pt>
                <c:pt idx="93">
                  <c:v>1000.26</c:v>
                </c:pt>
                <c:pt idx="94">
                  <c:v>1000.1</c:v>
                </c:pt>
                <c:pt idx="95">
                  <c:v>1000.03</c:v>
                </c:pt>
                <c:pt idx="96">
                  <c:v>999.98199999999997</c:v>
                </c:pt>
                <c:pt idx="97">
                  <c:v>999.87199999999996</c:v>
                </c:pt>
                <c:pt idx="98">
                  <c:v>999.95600000000002</c:v>
                </c:pt>
                <c:pt idx="99">
                  <c:v>999.92700000000002</c:v>
                </c:pt>
                <c:pt idx="100">
                  <c:v>999.88300000000004</c:v>
                </c:pt>
                <c:pt idx="101">
                  <c:v>999.84100000000001</c:v>
                </c:pt>
                <c:pt idx="102">
                  <c:v>999.78599999999994</c:v>
                </c:pt>
                <c:pt idx="103">
                  <c:v>999.721</c:v>
                </c:pt>
                <c:pt idx="104">
                  <c:v>999.72199999999998</c:v>
                </c:pt>
                <c:pt idx="105">
                  <c:v>999.67399999999998</c:v>
                </c:pt>
                <c:pt idx="106">
                  <c:v>999.62400000000002</c:v>
                </c:pt>
                <c:pt idx="107">
                  <c:v>999.60900000000004</c:v>
                </c:pt>
                <c:pt idx="108">
                  <c:v>999.62</c:v>
                </c:pt>
                <c:pt idx="109">
                  <c:v>999.62199999999996</c:v>
                </c:pt>
                <c:pt idx="110">
                  <c:v>999.65300000000002</c:v>
                </c:pt>
                <c:pt idx="111">
                  <c:v>999.80499999999995</c:v>
                </c:pt>
                <c:pt idx="112">
                  <c:v>999.65800000000002</c:v>
                </c:pt>
                <c:pt idx="113">
                  <c:v>999.495</c:v>
                </c:pt>
                <c:pt idx="114">
                  <c:v>999.50300000000004</c:v>
                </c:pt>
                <c:pt idx="115">
                  <c:v>999.46699999999998</c:v>
                </c:pt>
                <c:pt idx="116">
                  <c:v>999.49599999999998</c:v>
                </c:pt>
                <c:pt idx="117">
                  <c:v>999.50900000000001</c:v>
                </c:pt>
                <c:pt idx="118">
                  <c:v>999.40099999999995</c:v>
                </c:pt>
                <c:pt idx="119">
                  <c:v>999.25300000000004</c:v>
                </c:pt>
                <c:pt idx="120">
                  <c:v>999.18399999999997</c:v>
                </c:pt>
                <c:pt idx="121">
                  <c:v>999.20500000000004</c:v>
                </c:pt>
                <c:pt idx="122">
                  <c:v>999.18499999999995</c:v>
                </c:pt>
                <c:pt idx="123">
                  <c:v>999.17499999999995</c:v>
                </c:pt>
                <c:pt idx="124">
                  <c:v>999.27800000000002</c:v>
                </c:pt>
                <c:pt idx="125">
                  <c:v>999.28499999999997</c:v>
                </c:pt>
                <c:pt idx="126">
                  <c:v>999.28899999999999</c:v>
                </c:pt>
                <c:pt idx="127">
                  <c:v>999.30700000000002</c:v>
                </c:pt>
                <c:pt idx="128">
                  <c:v>999.30399999999997</c:v>
                </c:pt>
                <c:pt idx="129">
                  <c:v>999.37900000000002</c:v>
                </c:pt>
                <c:pt idx="130">
                  <c:v>999.40899999999999</c:v>
                </c:pt>
                <c:pt idx="131">
                  <c:v>999.48500000000001</c:v>
                </c:pt>
                <c:pt idx="132">
                  <c:v>999.54300000000001</c:v>
                </c:pt>
                <c:pt idx="133">
                  <c:v>999.53300000000002</c:v>
                </c:pt>
                <c:pt idx="134">
                  <c:v>999.447</c:v>
                </c:pt>
                <c:pt idx="135">
                  <c:v>999.346</c:v>
                </c:pt>
                <c:pt idx="136">
                  <c:v>999.15499999999997</c:v>
                </c:pt>
                <c:pt idx="137">
                  <c:v>998.85500000000002</c:v>
                </c:pt>
                <c:pt idx="138">
                  <c:v>998.39200000000005</c:v>
                </c:pt>
                <c:pt idx="139">
                  <c:v>998.48199999999997</c:v>
                </c:pt>
                <c:pt idx="140">
                  <c:v>998.59100000000001</c:v>
                </c:pt>
                <c:pt idx="141">
                  <c:v>998.40700000000004</c:v>
                </c:pt>
                <c:pt idx="142">
                  <c:v>998.35900000000004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EB-40B0-89E5-FF2375E09531}"/>
            </c:ext>
          </c:extLst>
        </c:ser>
        <c:ser>
          <c:idx val="1"/>
          <c:order val="1"/>
          <c:tx>
            <c:strRef>
              <c:f>spatial_series_c!$F$2</c:f>
              <c:strCache>
                <c:ptCount val="1"/>
                <c:pt idx="0">
                  <c:v>WSE_base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spatial_series_c!$B$3:$B$145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xVal>
          <c:yVal>
            <c:numRef>
              <c:f>spatial_series_c!$F$3:$F$145</c:f>
              <c:numCache>
                <c:formatCode>0.000</c:formatCode>
                <c:ptCount val="143"/>
                <c:pt idx="0">
                  <c:v>1002.6</c:v>
                </c:pt>
                <c:pt idx="1">
                  <c:v>1002.56</c:v>
                </c:pt>
                <c:pt idx="2">
                  <c:v>1002.54</c:v>
                </c:pt>
                <c:pt idx="3">
                  <c:v>1002.52</c:v>
                </c:pt>
                <c:pt idx="4">
                  <c:v>1002.51</c:v>
                </c:pt>
                <c:pt idx="5">
                  <c:v>1002.48</c:v>
                </c:pt>
                <c:pt idx="6">
                  <c:v>1002.45</c:v>
                </c:pt>
                <c:pt idx="7">
                  <c:v>1002.44</c:v>
                </c:pt>
                <c:pt idx="8">
                  <c:v>1002.42</c:v>
                </c:pt>
                <c:pt idx="9">
                  <c:v>1002.42</c:v>
                </c:pt>
                <c:pt idx="10">
                  <c:v>1002.42</c:v>
                </c:pt>
                <c:pt idx="11">
                  <c:v>1002.42</c:v>
                </c:pt>
                <c:pt idx="12">
                  <c:v>1002.42</c:v>
                </c:pt>
                <c:pt idx="13">
                  <c:v>1002.42</c:v>
                </c:pt>
                <c:pt idx="14">
                  <c:v>1002.41</c:v>
                </c:pt>
                <c:pt idx="15">
                  <c:v>1002.41</c:v>
                </c:pt>
                <c:pt idx="16">
                  <c:v>1002.4</c:v>
                </c:pt>
                <c:pt idx="17">
                  <c:v>1002.4</c:v>
                </c:pt>
                <c:pt idx="18">
                  <c:v>1002.39</c:v>
                </c:pt>
                <c:pt idx="19">
                  <c:v>1002.34</c:v>
                </c:pt>
                <c:pt idx="20">
                  <c:v>1002.32</c:v>
                </c:pt>
                <c:pt idx="21">
                  <c:v>1002.29</c:v>
                </c:pt>
                <c:pt idx="22">
                  <c:v>1002.26</c:v>
                </c:pt>
                <c:pt idx="23">
                  <c:v>1002.24</c:v>
                </c:pt>
                <c:pt idx="24">
                  <c:v>1002.21</c:v>
                </c:pt>
                <c:pt idx="25">
                  <c:v>1002.18</c:v>
                </c:pt>
                <c:pt idx="26">
                  <c:v>1002.15</c:v>
                </c:pt>
                <c:pt idx="27">
                  <c:v>1002.11</c:v>
                </c:pt>
                <c:pt idx="28">
                  <c:v>1002.12</c:v>
                </c:pt>
                <c:pt idx="29">
                  <c:v>1002.12</c:v>
                </c:pt>
                <c:pt idx="30">
                  <c:v>1002.12</c:v>
                </c:pt>
                <c:pt idx="31">
                  <c:v>1002.12</c:v>
                </c:pt>
                <c:pt idx="32">
                  <c:v>1002.12</c:v>
                </c:pt>
                <c:pt idx="33">
                  <c:v>1002.12</c:v>
                </c:pt>
                <c:pt idx="34">
                  <c:v>1002.12</c:v>
                </c:pt>
                <c:pt idx="35">
                  <c:v>1002.12</c:v>
                </c:pt>
                <c:pt idx="36">
                  <c:v>1002.12</c:v>
                </c:pt>
                <c:pt idx="37">
                  <c:v>1002.12</c:v>
                </c:pt>
                <c:pt idx="38">
                  <c:v>1002.12</c:v>
                </c:pt>
                <c:pt idx="39">
                  <c:v>1002.12</c:v>
                </c:pt>
                <c:pt idx="40">
                  <c:v>1002.12</c:v>
                </c:pt>
                <c:pt idx="41">
                  <c:v>1002.11</c:v>
                </c:pt>
                <c:pt idx="42">
                  <c:v>1002.1</c:v>
                </c:pt>
                <c:pt idx="43">
                  <c:v>1002.08</c:v>
                </c:pt>
                <c:pt idx="44">
                  <c:v>1002.04</c:v>
                </c:pt>
                <c:pt idx="45">
                  <c:v>1002.01</c:v>
                </c:pt>
                <c:pt idx="46">
                  <c:v>1002.01</c:v>
                </c:pt>
                <c:pt idx="47">
                  <c:v>1002.01</c:v>
                </c:pt>
                <c:pt idx="48">
                  <c:v>1002.01</c:v>
                </c:pt>
                <c:pt idx="49">
                  <c:v>1002.01</c:v>
                </c:pt>
                <c:pt idx="50">
                  <c:v>1002</c:v>
                </c:pt>
                <c:pt idx="51">
                  <c:v>1002</c:v>
                </c:pt>
                <c:pt idx="52">
                  <c:v>1001.99</c:v>
                </c:pt>
                <c:pt idx="53">
                  <c:v>1001.98</c:v>
                </c:pt>
                <c:pt idx="54">
                  <c:v>1001.95</c:v>
                </c:pt>
                <c:pt idx="55">
                  <c:v>1001.91</c:v>
                </c:pt>
                <c:pt idx="56">
                  <c:v>1001.86</c:v>
                </c:pt>
                <c:pt idx="57">
                  <c:v>1001.8</c:v>
                </c:pt>
                <c:pt idx="58">
                  <c:v>1001.72</c:v>
                </c:pt>
                <c:pt idx="59">
                  <c:v>1001.6</c:v>
                </c:pt>
                <c:pt idx="60">
                  <c:v>1001.53</c:v>
                </c:pt>
                <c:pt idx="61">
                  <c:v>1001.47</c:v>
                </c:pt>
                <c:pt idx="62">
                  <c:v>1001.38</c:v>
                </c:pt>
                <c:pt idx="63">
                  <c:v>1001.25</c:v>
                </c:pt>
                <c:pt idx="64">
                  <c:v>1001.25</c:v>
                </c:pt>
                <c:pt idx="65">
                  <c:v>1001.22</c:v>
                </c:pt>
                <c:pt idx="66">
                  <c:v>1001.19</c:v>
                </c:pt>
                <c:pt idx="67">
                  <c:v>1001.14</c:v>
                </c:pt>
                <c:pt idx="68">
                  <c:v>1001.05</c:v>
                </c:pt>
                <c:pt idx="69">
                  <c:v>1001</c:v>
                </c:pt>
                <c:pt idx="70">
                  <c:v>1000.99</c:v>
                </c:pt>
                <c:pt idx="71">
                  <c:v>1000.97</c:v>
                </c:pt>
                <c:pt idx="72">
                  <c:v>1000.96</c:v>
                </c:pt>
                <c:pt idx="73">
                  <c:v>1000.93</c:v>
                </c:pt>
                <c:pt idx="74">
                  <c:v>1000.84</c:v>
                </c:pt>
                <c:pt idx="75">
                  <c:v>1000.81</c:v>
                </c:pt>
                <c:pt idx="76">
                  <c:v>1000.78</c:v>
                </c:pt>
                <c:pt idx="77">
                  <c:v>1000.72</c:v>
                </c:pt>
                <c:pt idx="78">
                  <c:v>1000.7</c:v>
                </c:pt>
                <c:pt idx="79">
                  <c:v>1000.59</c:v>
                </c:pt>
                <c:pt idx="80">
                  <c:v>1000.43</c:v>
                </c:pt>
                <c:pt idx="81">
                  <c:v>1000.44</c:v>
                </c:pt>
                <c:pt idx="82">
                  <c:v>1000.44</c:v>
                </c:pt>
                <c:pt idx="83">
                  <c:v>1000.44</c:v>
                </c:pt>
                <c:pt idx="84">
                  <c:v>1000.44</c:v>
                </c:pt>
                <c:pt idx="85">
                  <c:v>1000.44</c:v>
                </c:pt>
                <c:pt idx="86">
                  <c:v>1000.44</c:v>
                </c:pt>
                <c:pt idx="87">
                  <c:v>1000.44</c:v>
                </c:pt>
                <c:pt idx="88">
                  <c:v>1000.44</c:v>
                </c:pt>
                <c:pt idx="89">
                  <c:v>1000.44</c:v>
                </c:pt>
                <c:pt idx="90">
                  <c:v>1000.44</c:v>
                </c:pt>
                <c:pt idx="91">
                  <c:v>1000.43</c:v>
                </c:pt>
                <c:pt idx="92">
                  <c:v>1000.42</c:v>
                </c:pt>
                <c:pt idx="93">
                  <c:v>1000.34</c:v>
                </c:pt>
                <c:pt idx="94">
                  <c:v>1000.21</c:v>
                </c:pt>
                <c:pt idx="95">
                  <c:v>1000.16</c:v>
                </c:pt>
                <c:pt idx="96">
                  <c:v>1000.13</c:v>
                </c:pt>
                <c:pt idx="97">
                  <c:v>1000.12</c:v>
                </c:pt>
                <c:pt idx="98">
                  <c:v>1000.11</c:v>
                </c:pt>
                <c:pt idx="99">
                  <c:v>1000.06</c:v>
                </c:pt>
                <c:pt idx="100">
                  <c:v>1000.03</c:v>
                </c:pt>
                <c:pt idx="101">
                  <c:v>999.99</c:v>
                </c:pt>
                <c:pt idx="102">
                  <c:v>999.94899999999996</c:v>
                </c:pt>
                <c:pt idx="103">
                  <c:v>999.92499999999995</c:v>
                </c:pt>
                <c:pt idx="104">
                  <c:v>999.90499999999997</c:v>
                </c:pt>
                <c:pt idx="105">
                  <c:v>999.88499999999999</c:v>
                </c:pt>
                <c:pt idx="106">
                  <c:v>999.88400000000001</c:v>
                </c:pt>
                <c:pt idx="107">
                  <c:v>999.88300000000004</c:v>
                </c:pt>
                <c:pt idx="108">
                  <c:v>999.88199999999995</c:v>
                </c:pt>
                <c:pt idx="109">
                  <c:v>999.87900000000002</c:v>
                </c:pt>
                <c:pt idx="110">
                  <c:v>999.87599999999998</c:v>
                </c:pt>
                <c:pt idx="111">
                  <c:v>999.846</c:v>
                </c:pt>
                <c:pt idx="112">
                  <c:v>999.71400000000006</c:v>
                </c:pt>
                <c:pt idx="113">
                  <c:v>999.68200000000002</c:v>
                </c:pt>
                <c:pt idx="114">
                  <c:v>999.68</c:v>
                </c:pt>
                <c:pt idx="115">
                  <c:v>999.67600000000004</c:v>
                </c:pt>
                <c:pt idx="116">
                  <c:v>999.66399999999999</c:v>
                </c:pt>
                <c:pt idx="117">
                  <c:v>999.64599999999996</c:v>
                </c:pt>
                <c:pt idx="118">
                  <c:v>999.64400000000001</c:v>
                </c:pt>
                <c:pt idx="119">
                  <c:v>999.64499999999998</c:v>
                </c:pt>
                <c:pt idx="120">
                  <c:v>999.64400000000001</c:v>
                </c:pt>
                <c:pt idx="121">
                  <c:v>999.64300000000003</c:v>
                </c:pt>
                <c:pt idx="122">
                  <c:v>999.64300000000003</c:v>
                </c:pt>
                <c:pt idx="123">
                  <c:v>999.64300000000003</c:v>
                </c:pt>
                <c:pt idx="124">
                  <c:v>999.64300000000003</c:v>
                </c:pt>
                <c:pt idx="125">
                  <c:v>999.64200000000005</c:v>
                </c:pt>
                <c:pt idx="126">
                  <c:v>999.64099999999996</c:v>
                </c:pt>
                <c:pt idx="127">
                  <c:v>999.63900000000001</c:v>
                </c:pt>
                <c:pt idx="128">
                  <c:v>999.63900000000001</c:v>
                </c:pt>
                <c:pt idx="129">
                  <c:v>999.63599999999997</c:v>
                </c:pt>
                <c:pt idx="130">
                  <c:v>999.63199999999995</c:v>
                </c:pt>
                <c:pt idx="131">
                  <c:v>999.62900000000002</c:v>
                </c:pt>
                <c:pt idx="132">
                  <c:v>999.61699999999996</c:v>
                </c:pt>
                <c:pt idx="133">
                  <c:v>999.572</c:v>
                </c:pt>
                <c:pt idx="134">
                  <c:v>999.471</c:v>
                </c:pt>
                <c:pt idx="135">
                  <c:v>999.36500000000001</c:v>
                </c:pt>
                <c:pt idx="136">
                  <c:v>999.18600000000004</c:v>
                </c:pt>
                <c:pt idx="137">
                  <c:v>998.98</c:v>
                </c:pt>
                <c:pt idx="138">
                  <c:v>998.928</c:v>
                </c:pt>
                <c:pt idx="139">
                  <c:v>998.92700000000002</c:v>
                </c:pt>
                <c:pt idx="140">
                  <c:v>998.91499999999996</c:v>
                </c:pt>
                <c:pt idx="141">
                  <c:v>998.91499999999996</c:v>
                </c:pt>
                <c:pt idx="142">
                  <c:v>998.91499999999996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EB-40B0-89E5-FF2375E09531}"/>
            </c:ext>
          </c:extLst>
        </c:ser>
        <c:ser>
          <c:idx val="2"/>
          <c:order val="2"/>
          <c:tx>
            <c:strRef>
              <c:f>spatial_series_c!$J$2</c:f>
              <c:strCache>
                <c:ptCount val="1"/>
                <c:pt idx="0">
                  <c:v>WSE_bf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1.7188799112529234E-2"/>
                  <c:y val="-0.19959952025864316"/>
                </c:manualLayout>
              </c:layout>
              <c:numFmt formatCode="General" sourceLinked="0"/>
            </c:trendlineLbl>
          </c:trendline>
          <c:xVal>
            <c:numRef>
              <c:f>spatial_series_c!$B$3:$B$145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xVal>
          <c:yVal>
            <c:numRef>
              <c:f>spatial_series_c!$J$3:$J$145</c:f>
              <c:numCache>
                <c:formatCode>0.000</c:formatCode>
                <c:ptCount val="143"/>
                <c:pt idx="0">
                  <c:v>1003.62</c:v>
                </c:pt>
                <c:pt idx="1">
                  <c:v>1003.56</c:v>
                </c:pt>
                <c:pt idx="2">
                  <c:v>1003.56</c:v>
                </c:pt>
                <c:pt idx="3">
                  <c:v>1003.56</c:v>
                </c:pt>
                <c:pt idx="4">
                  <c:v>1003.56</c:v>
                </c:pt>
                <c:pt idx="5">
                  <c:v>1003.55</c:v>
                </c:pt>
                <c:pt idx="6">
                  <c:v>1003.55</c:v>
                </c:pt>
                <c:pt idx="7">
                  <c:v>1003.54</c:v>
                </c:pt>
                <c:pt idx="8">
                  <c:v>1003.51</c:v>
                </c:pt>
                <c:pt idx="9">
                  <c:v>1003.48</c:v>
                </c:pt>
                <c:pt idx="10">
                  <c:v>1003.46</c:v>
                </c:pt>
                <c:pt idx="11">
                  <c:v>1003.45</c:v>
                </c:pt>
                <c:pt idx="12">
                  <c:v>1003.45</c:v>
                </c:pt>
                <c:pt idx="13">
                  <c:v>1003.43</c:v>
                </c:pt>
                <c:pt idx="14">
                  <c:v>1003.4</c:v>
                </c:pt>
                <c:pt idx="15">
                  <c:v>1003.39</c:v>
                </c:pt>
                <c:pt idx="16">
                  <c:v>1003.38</c:v>
                </c:pt>
                <c:pt idx="17">
                  <c:v>1003.36</c:v>
                </c:pt>
                <c:pt idx="18">
                  <c:v>1003.29</c:v>
                </c:pt>
                <c:pt idx="19">
                  <c:v>1003.23</c:v>
                </c:pt>
                <c:pt idx="20">
                  <c:v>1003.24</c:v>
                </c:pt>
                <c:pt idx="21">
                  <c:v>1003.21</c:v>
                </c:pt>
                <c:pt idx="22">
                  <c:v>1003.2</c:v>
                </c:pt>
                <c:pt idx="23">
                  <c:v>1003.19</c:v>
                </c:pt>
                <c:pt idx="24">
                  <c:v>1003.16</c:v>
                </c:pt>
                <c:pt idx="25">
                  <c:v>1003.15</c:v>
                </c:pt>
                <c:pt idx="26">
                  <c:v>1003.15</c:v>
                </c:pt>
                <c:pt idx="27">
                  <c:v>1003.15</c:v>
                </c:pt>
                <c:pt idx="28">
                  <c:v>1003.16</c:v>
                </c:pt>
                <c:pt idx="29">
                  <c:v>1003.19</c:v>
                </c:pt>
                <c:pt idx="30">
                  <c:v>1003.17</c:v>
                </c:pt>
                <c:pt idx="31">
                  <c:v>1003.13</c:v>
                </c:pt>
                <c:pt idx="32">
                  <c:v>1003.09</c:v>
                </c:pt>
                <c:pt idx="33">
                  <c:v>1003.1</c:v>
                </c:pt>
                <c:pt idx="34">
                  <c:v>1003.12</c:v>
                </c:pt>
                <c:pt idx="35">
                  <c:v>1003.14</c:v>
                </c:pt>
                <c:pt idx="36">
                  <c:v>1003.16</c:v>
                </c:pt>
                <c:pt idx="37">
                  <c:v>1003.16</c:v>
                </c:pt>
                <c:pt idx="38">
                  <c:v>1003.15</c:v>
                </c:pt>
                <c:pt idx="39">
                  <c:v>1003.13</c:v>
                </c:pt>
                <c:pt idx="40">
                  <c:v>1003.1</c:v>
                </c:pt>
                <c:pt idx="41">
                  <c:v>1003.05</c:v>
                </c:pt>
                <c:pt idx="42">
                  <c:v>1002.99</c:v>
                </c:pt>
                <c:pt idx="43">
                  <c:v>1002.94</c:v>
                </c:pt>
                <c:pt idx="44">
                  <c:v>1002.92</c:v>
                </c:pt>
                <c:pt idx="45">
                  <c:v>1002.9</c:v>
                </c:pt>
                <c:pt idx="46">
                  <c:v>1002.9</c:v>
                </c:pt>
                <c:pt idx="47">
                  <c:v>1002.9</c:v>
                </c:pt>
                <c:pt idx="48">
                  <c:v>1002.91</c:v>
                </c:pt>
                <c:pt idx="49">
                  <c:v>1002.91</c:v>
                </c:pt>
                <c:pt idx="50">
                  <c:v>1002.89</c:v>
                </c:pt>
                <c:pt idx="51">
                  <c:v>1002.88</c:v>
                </c:pt>
                <c:pt idx="52">
                  <c:v>1002.86</c:v>
                </c:pt>
                <c:pt idx="53">
                  <c:v>1002.83</c:v>
                </c:pt>
                <c:pt idx="54">
                  <c:v>1002.77</c:v>
                </c:pt>
                <c:pt idx="55">
                  <c:v>1002.72</c:v>
                </c:pt>
                <c:pt idx="56">
                  <c:v>1002.67</c:v>
                </c:pt>
                <c:pt idx="57">
                  <c:v>1002.63</c:v>
                </c:pt>
                <c:pt idx="58">
                  <c:v>1002.57</c:v>
                </c:pt>
                <c:pt idx="59">
                  <c:v>1002.55</c:v>
                </c:pt>
                <c:pt idx="60">
                  <c:v>1002.56</c:v>
                </c:pt>
                <c:pt idx="61">
                  <c:v>1002.45</c:v>
                </c:pt>
                <c:pt idx="62">
                  <c:v>1002.29</c:v>
                </c:pt>
                <c:pt idx="63">
                  <c:v>1002.32</c:v>
                </c:pt>
                <c:pt idx="64">
                  <c:v>1002.37</c:v>
                </c:pt>
                <c:pt idx="65">
                  <c:v>1002.31</c:v>
                </c:pt>
                <c:pt idx="66">
                  <c:v>1002.24</c:v>
                </c:pt>
                <c:pt idx="67">
                  <c:v>1002.2</c:v>
                </c:pt>
                <c:pt idx="68">
                  <c:v>1002.18</c:v>
                </c:pt>
                <c:pt idx="69">
                  <c:v>1002.14</c:v>
                </c:pt>
                <c:pt idx="70">
                  <c:v>1002.06</c:v>
                </c:pt>
                <c:pt idx="71">
                  <c:v>1002.04</c:v>
                </c:pt>
                <c:pt idx="72">
                  <c:v>1002.06</c:v>
                </c:pt>
                <c:pt idx="73">
                  <c:v>1001.95</c:v>
                </c:pt>
                <c:pt idx="74">
                  <c:v>1001.77</c:v>
                </c:pt>
                <c:pt idx="75">
                  <c:v>1001.82</c:v>
                </c:pt>
                <c:pt idx="76">
                  <c:v>1001.81</c:v>
                </c:pt>
                <c:pt idx="77">
                  <c:v>1001.84</c:v>
                </c:pt>
                <c:pt idx="78">
                  <c:v>1001.8</c:v>
                </c:pt>
                <c:pt idx="79">
                  <c:v>1001.58</c:v>
                </c:pt>
                <c:pt idx="80">
                  <c:v>1001.35</c:v>
                </c:pt>
                <c:pt idx="81">
                  <c:v>1001.43</c:v>
                </c:pt>
                <c:pt idx="82">
                  <c:v>1001.5</c:v>
                </c:pt>
                <c:pt idx="83">
                  <c:v>1001.42</c:v>
                </c:pt>
                <c:pt idx="84">
                  <c:v>1001.5</c:v>
                </c:pt>
                <c:pt idx="85">
                  <c:v>1001.6</c:v>
                </c:pt>
                <c:pt idx="86">
                  <c:v>1001.63</c:v>
                </c:pt>
                <c:pt idx="87">
                  <c:v>1001.61</c:v>
                </c:pt>
                <c:pt idx="88">
                  <c:v>1001.57</c:v>
                </c:pt>
                <c:pt idx="89">
                  <c:v>1001.54</c:v>
                </c:pt>
                <c:pt idx="90">
                  <c:v>1001.48</c:v>
                </c:pt>
                <c:pt idx="91">
                  <c:v>1001.45</c:v>
                </c:pt>
                <c:pt idx="92">
                  <c:v>1001.39</c:v>
                </c:pt>
                <c:pt idx="93">
                  <c:v>1001.33</c:v>
                </c:pt>
                <c:pt idx="94">
                  <c:v>1001.35</c:v>
                </c:pt>
                <c:pt idx="95">
                  <c:v>1001.33</c:v>
                </c:pt>
                <c:pt idx="96">
                  <c:v>1001.28</c:v>
                </c:pt>
                <c:pt idx="97">
                  <c:v>1001.26</c:v>
                </c:pt>
                <c:pt idx="98">
                  <c:v>1001.21</c:v>
                </c:pt>
                <c:pt idx="99">
                  <c:v>1001.18</c:v>
                </c:pt>
                <c:pt idx="100">
                  <c:v>1001.16</c:v>
                </c:pt>
                <c:pt idx="101">
                  <c:v>1001.11</c:v>
                </c:pt>
                <c:pt idx="102">
                  <c:v>1001.08</c:v>
                </c:pt>
                <c:pt idx="103">
                  <c:v>1001.06</c:v>
                </c:pt>
                <c:pt idx="104">
                  <c:v>1000.99</c:v>
                </c:pt>
                <c:pt idx="105">
                  <c:v>1000.91</c:v>
                </c:pt>
                <c:pt idx="106">
                  <c:v>1000.93</c:v>
                </c:pt>
                <c:pt idx="107">
                  <c:v>1000.95</c:v>
                </c:pt>
                <c:pt idx="108">
                  <c:v>1000.95</c:v>
                </c:pt>
                <c:pt idx="109">
                  <c:v>1000.93</c:v>
                </c:pt>
                <c:pt idx="110">
                  <c:v>1000.9</c:v>
                </c:pt>
                <c:pt idx="111">
                  <c:v>1000.76</c:v>
                </c:pt>
                <c:pt idx="112">
                  <c:v>1000.76</c:v>
                </c:pt>
                <c:pt idx="113">
                  <c:v>1000.84</c:v>
                </c:pt>
                <c:pt idx="114">
                  <c:v>1000.83</c:v>
                </c:pt>
                <c:pt idx="115">
                  <c:v>1000.83</c:v>
                </c:pt>
                <c:pt idx="116">
                  <c:v>1000.79</c:v>
                </c:pt>
                <c:pt idx="117">
                  <c:v>1000.73</c:v>
                </c:pt>
                <c:pt idx="118">
                  <c:v>1000.76</c:v>
                </c:pt>
                <c:pt idx="119">
                  <c:v>1000.79</c:v>
                </c:pt>
                <c:pt idx="120">
                  <c:v>1000.78</c:v>
                </c:pt>
                <c:pt idx="121">
                  <c:v>1000.76</c:v>
                </c:pt>
                <c:pt idx="122">
                  <c:v>1000.74</c:v>
                </c:pt>
                <c:pt idx="123">
                  <c:v>1000.72</c:v>
                </c:pt>
                <c:pt idx="124">
                  <c:v>1000.68</c:v>
                </c:pt>
                <c:pt idx="125">
                  <c:v>1000.67</c:v>
                </c:pt>
                <c:pt idx="126">
                  <c:v>1000.62</c:v>
                </c:pt>
                <c:pt idx="127">
                  <c:v>1000.6</c:v>
                </c:pt>
                <c:pt idx="128">
                  <c:v>1000.64</c:v>
                </c:pt>
                <c:pt idx="129">
                  <c:v>1000.62</c:v>
                </c:pt>
                <c:pt idx="130">
                  <c:v>1000.6</c:v>
                </c:pt>
                <c:pt idx="131">
                  <c:v>1000.59</c:v>
                </c:pt>
                <c:pt idx="132">
                  <c:v>1000.54</c:v>
                </c:pt>
                <c:pt idx="133">
                  <c:v>1000.43</c:v>
                </c:pt>
                <c:pt idx="134">
                  <c:v>1000.3</c:v>
                </c:pt>
                <c:pt idx="135">
                  <c:v>1000.17</c:v>
                </c:pt>
                <c:pt idx="136">
                  <c:v>1000.19</c:v>
                </c:pt>
                <c:pt idx="137">
                  <c:v>1000.29</c:v>
                </c:pt>
                <c:pt idx="138">
                  <c:v>1000.36</c:v>
                </c:pt>
                <c:pt idx="139">
                  <c:v>1000.27</c:v>
                </c:pt>
                <c:pt idx="140">
                  <c:v>1000.03</c:v>
                </c:pt>
                <c:pt idx="141">
                  <c:v>1000.12</c:v>
                </c:pt>
                <c:pt idx="142">
                  <c:v>1000.13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EB-40B0-89E5-FF2375E09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4029357441430936E-2"/>
          <c:y val="0.78035876310163221"/>
          <c:w val="0.86806443312233028"/>
          <c:h val="0.15305000782186995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spatial_series!$E$2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spatial_series!$B$3:$B$145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xVal>
          <c:yVal>
            <c:numRef>
              <c:f>spatial_series!$E$3:$E$145</c:f>
              <c:numCache>
                <c:formatCode>0.00</c:formatCode>
                <c:ptCount val="143"/>
                <c:pt idx="0">
                  <c:v>-0.15279999999995653</c:v>
                </c:pt>
                <c:pt idx="1">
                  <c:v>-0.16586600000005092</c:v>
                </c:pt>
                <c:pt idx="2">
                  <c:v>-0.18893200000002253</c:v>
                </c:pt>
                <c:pt idx="3">
                  <c:v>-0.18199800000002142</c:v>
                </c:pt>
                <c:pt idx="4">
                  <c:v>-0.15506399999992482</c:v>
                </c:pt>
                <c:pt idx="5">
                  <c:v>-0.14812999999992371</c:v>
                </c:pt>
                <c:pt idx="6">
                  <c:v>-0.1611960000000181</c:v>
                </c:pt>
                <c:pt idx="7">
                  <c:v>-0.13426200000003519</c:v>
                </c:pt>
                <c:pt idx="8">
                  <c:v>-0.1573280000000068</c:v>
                </c:pt>
                <c:pt idx="9">
                  <c:v>-0.15039400000000569</c:v>
                </c:pt>
                <c:pt idx="10">
                  <c:v>-0.16345999999987271</c:v>
                </c:pt>
                <c:pt idx="11">
                  <c:v>-0.186525999999958</c:v>
                </c:pt>
                <c:pt idx="12">
                  <c:v>-0.1895919999999478</c:v>
                </c:pt>
                <c:pt idx="13">
                  <c:v>-0.10265800000001946</c:v>
                </c:pt>
                <c:pt idx="14">
                  <c:v>-1.5723999999977423E-2</c:v>
                </c:pt>
                <c:pt idx="15">
                  <c:v>1.2100000000145883E-3</c:v>
                </c:pt>
                <c:pt idx="16">
                  <c:v>3.8143999999988409E-2</c:v>
                </c:pt>
                <c:pt idx="17">
                  <c:v>6.5078000000085012E-2</c:v>
                </c:pt>
                <c:pt idx="18">
                  <c:v>0.13201200000003155</c:v>
                </c:pt>
                <c:pt idx="19">
                  <c:v>0.14894600000002356</c:v>
                </c:pt>
                <c:pt idx="20">
                  <c:v>9.5879999999965548E-2</c:v>
                </c:pt>
                <c:pt idx="21">
                  <c:v>0.15281400000003487</c:v>
                </c:pt>
                <c:pt idx="22">
                  <c:v>9.9747999999976855E-2</c:v>
                </c:pt>
                <c:pt idx="23">
                  <c:v>0.12668199999995977</c:v>
                </c:pt>
                <c:pt idx="24">
                  <c:v>0.12361600000008366</c:v>
                </c:pt>
                <c:pt idx="25">
                  <c:v>0.12055000000009386</c:v>
                </c:pt>
                <c:pt idx="26">
                  <c:v>0.13748399999997218</c:v>
                </c:pt>
                <c:pt idx="27">
                  <c:v>8.441800000002786E-2</c:v>
                </c:pt>
                <c:pt idx="28">
                  <c:v>-7.8648000000043794E-2</c:v>
                </c:pt>
                <c:pt idx="29">
                  <c:v>-0.41171400000007452</c:v>
                </c:pt>
                <c:pt idx="30">
                  <c:v>-0.42477999999994154</c:v>
                </c:pt>
                <c:pt idx="31">
                  <c:v>-0.47784599999999955</c:v>
                </c:pt>
                <c:pt idx="32">
                  <c:v>-0.55091199999992568</c:v>
                </c:pt>
                <c:pt idx="33">
                  <c:v>-0.89397799999994731</c:v>
                </c:pt>
                <c:pt idx="34">
                  <c:v>-1.0870439999999917</c:v>
                </c:pt>
                <c:pt idx="35">
                  <c:v>-1.1401100000000497</c:v>
                </c:pt>
                <c:pt idx="36">
                  <c:v>-1.0431760000000168</c:v>
                </c:pt>
                <c:pt idx="37">
                  <c:v>-0.58624199999997018</c:v>
                </c:pt>
                <c:pt idx="38">
                  <c:v>-0.26930799999990995</c:v>
                </c:pt>
                <c:pt idx="39">
                  <c:v>0.10762599999998201</c:v>
                </c:pt>
                <c:pt idx="40">
                  <c:v>0.3245600000000195</c:v>
                </c:pt>
                <c:pt idx="41">
                  <c:v>0.46149400000001606</c:v>
                </c:pt>
                <c:pt idx="42">
                  <c:v>0.5384279999999535</c:v>
                </c:pt>
                <c:pt idx="43">
                  <c:v>0.55536199999994551</c:v>
                </c:pt>
                <c:pt idx="44">
                  <c:v>0.5622960000000603</c:v>
                </c:pt>
                <c:pt idx="45">
                  <c:v>0.48923000000002048</c:v>
                </c:pt>
                <c:pt idx="46">
                  <c:v>0.36616400000002614</c:v>
                </c:pt>
                <c:pt idx="47">
                  <c:v>0.33309800000006362</c:v>
                </c:pt>
                <c:pt idx="48">
                  <c:v>0.37003200000003744</c:v>
                </c:pt>
                <c:pt idx="49">
                  <c:v>0.45696599999996579</c:v>
                </c:pt>
                <c:pt idx="50">
                  <c:v>0.56390000000010332</c:v>
                </c:pt>
                <c:pt idx="51">
                  <c:v>0.61083400000006804</c:v>
                </c:pt>
                <c:pt idx="52">
                  <c:v>0.62776800000006006</c:v>
                </c:pt>
                <c:pt idx="53">
                  <c:v>0.62470200000007026</c:v>
                </c:pt>
                <c:pt idx="54">
                  <c:v>0.67163600000003498</c:v>
                </c:pt>
                <c:pt idx="55">
                  <c:v>0.6985700000000179</c:v>
                </c:pt>
                <c:pt idx="56">
                  <c:v>0.6755039999999326</c:v>
                </c:pt>
                <c:pt idx="57">
                  <c:v>0.62243800000010197</c:v>
                </c:pt>
                <c:pt idx="58">
                  <c:v>0.57937200000003486</c:v>
                </c:pt>
                <c:pt idx="59">
                  <c:v>0.47630600000002232</c:v>
                </c:pt>
                <c:pt idx="60">
                  <c:v>0.4032399999999825</c:v>
                </c:pt>
                <c:pt idx="61">
                  <c:v>0.34017400000004727</c:v>
                </c:pt>
                <c:pt idx="62">
                  <c:v>0.31710799999996198</c:v>
                </c:pt>
                <c:pt idx="63">
                  <c:v>9.4041999999944892E-2</c:v>
                </c:pt>
                <c:pt idx="64">
                  <c:v>0.15097600000001421</c:v>
                </c:pt>
                <c:pt idx="65">
                  <c:v>0.18790999999998803</c:v>
                </c:pt>
                <c:pt idx="66">
                  <c:v>0.21484399999997095</c:v>
                </c:pt>
                <c:pt idx="67">
                  <c:v>0.22177799999997205</c:v>
                </c:pt>
                <c:pt idx="68">
                  <c:v>0.16871200000002773</c:v>
                </c:pt>
                <c:pt idx="69">
                  <c:v>9.5645999999987907E-2</c:v>
                </c:pt>
                <c:pt idx="70">
                  <c:v>0.1025800000001027</c:v>
                </c:pt>
                <c:pt idx="71">
                  <c:v>0.11951400000009471</c:v>
                </c:pt>
                <c:pt idx="72">
                  <c:v>0.11644799999999123</c:v>
                </c:pt>
                <c:pt idx="73">
                  <c:v>0.19338200000004235</c:v>
                </c:pt>
                <c:pt idx="74">
                  <c:v>0.11031600000001163</c:v>
                </c:pt>
                <c:pt idx="75">
                  <c:v>8.7250000000040018E-2</c:v>
                </c:pt>
                <c:pt idx="76">
                  <c:v>0.11418400000002293</c:v>
                </c:pt>
                <c:pt idx="77">
                  <c:v>-1.8881999999962318E-2</c:v>
                </c:pt>
                <c:pt idx="78">
                  <c:v>-2.1947999999952117E-2</c:v>
                </c:pt>
                <c:pt idx="79">
                  <c:v>-4.5013999999923726E-2</c:v>
                </c:pt>
                <c:pt idx="80">
                  <c:v>-0.17808000000002266</c:v>
                </c:pt>
                <c:pt idx="81">
                  <c:v>-0.2811460000000352</c:v>
                </c:pt>
                <c:pt idx="82">
                  <c:v>-0.29421200000001591</c:v>
                </c:pt>
                <c:pt idx="83">
                  <c:v>-0.24727800000005118</c:v>
                </c:pt>
                <c:pt idx="84">
                  <c:v>-0.41834399999993366</c:v>
                </c:pt>
                <c:pt idx="85">
                  <c:v>-0.74040999999999713</c:v>
                </c:pt>
                <c:pt idx="86">
                  <c:v>-0.86047599999994873</c:v>
                </c:pt>
                <c:pt idx="87">
                  <c:v>-0.73954200000002857</c:v>
                </c:pt>
                <c:pt idx="88">
                  <c:v>-0.64860799999996743</c:v>
                </c:pt>
                <c:pt idx="89">
                  <c:v>-0.48867400000006</c:v>
                </c:pt>
                <c:pt idx="90">
                  <c:v>-0.15873999999996613</c:v>
                </c:pt>
                <c:pt idx="91">
                  <c:v>-1.8059999999877618E-3</c:v>
                </c:pt>
                <c:pt idx="92">
                  <c:v>0.11512800000002699</c:v>
                </c:pt>
                <c:pt idx="93">
                  <c:v>0.1420620000000099</c:v>
                </c:pt>
                <c:pt idx="94">
                  <c:v>8.9960000000246509E-3</c:v>
                </c:pt>
                <c:pt idx="95">
                  <c:v>-3.4070000000042455E-2</c:v>
                </c:pt>
                <c:pt idx="96">
                  <c:v>-5.5136000000061358E-2</c:v>
                </c:pt>
                <c:pt idx="97">
                  <c:v>-0.1382019999999784</c:v>
                </c:pt>
                <c:pt idx="98">
                  <c:v>-2.7267999999935455E-2</c:v>
                </c:pt>
                <c:pt idx="99">
                  <c:v>-2.9333999999948901E-2</c:v>
                </c:pt>
                <c:pt idx="100">
                  <c:v>-4.6399999999948704E-2</c:v>
                </c:pt>
                <c:pt idx="101">
                  <c:v>-6.1465999999995802E-2</c:v>
                </c:pt>
                <c:pt idx="102">
                  <c:v>-8.953200000007655E-2</c:v>
                </c:pt>
                <c:pt idx="103">
                  <c:v>-0.12759800000003452</c:v>
                </c:pt>
                <c:pt idx="104">
                  <c:v>-9.9663999999961561E-2</c:v>
                </c:pt>
                <c:pt idx="105">
                  <c:v>-0.12072999999998046</c:v>
                </c:pt>
                <c:pt idx="106">
                  <c:v>-0.14379599999995207</c:v>
                </c:pt>
                <c:pt idx="107">
                  <c:v>-0.13186199999995551</c:v>
                </c:pt>
                <c:pt idx="108">
                  <c:v>-9.3928000000005341E-2</c:v>
                </c:pt>
                <c:pt idx="109">
                  <c:v>-6.4994000000069718E-2</c:v>
                </c:pt>
                <c:pt idx="110">
                  <c:v>-7.0599999999103602E-3</c:v>
                </c:pt>
                <c:pt idx="111">
                  <c:v>0.17187400000000252</c:v>
                </c:pt>
                <c:pt idx="112">
                  <c:v>5.1808000000050924E-2</c:v>
                </c:pt>
                <c:pt idx="113">
                  <c:v>-8.4257999999977073E-2</c:v>
                </c:pt>
                <c:pt idx="114">
                  <c:v>-4.9323999999955959E-2</c:v>
                </c:pt>
                <c:pt idx="115">
                  <c:v>-5.839000000003125E-2</c:v>
                </c:pt>
                <c:pt idx="116">
                  <c:v>-2.4560000000519722E-3</c:v>
                </c:pt>
                <c:pt idx="117">
                  <c:v>3.7478000000078282E-2</c:v>
                </c:pt>
                <c:pt idx="118">
                  <c:v>-4.3587999999999738E-2</c:v>
                </c:pt>
                <c:pt idx="119">
                  <c:v>-0.16465399999992769</c:v>
                </c:pt>
                <c:pt idx="120">
                  <c:v>-0.20672000000001844</c:v>
                </c:pt>
                <c:pt idx="121">
                  <c:v>-0.15878599999996368</c:v>
                </c:pt>
                <c:pt idx="122">
                  <c:v>-0.15185200000007626</c:v>
                </c:pt>
                <c:pt idx="123">
                  <c:v>-0.13491800000008425</c:v>
                </c:pt>
                <c:pt idx="124">
                  <c:v>-4.9839999999221618E-3</c:v>
                </c:pt>
                <c:pt idx="125">
                  <c:v>2.8950000000008913E-2</c:v>
                </c:pt>
                <c:pt idx="126">
                  <c:v>5.9884000000010928E-2</c:v>
                </c:pt>
                <c:pt idx="127">
                  <c:v>0.10481800000002295</c:v>
                </c:pt>
                <c:pt idx="128">
                  <c:v>0.12875199999996312</c:v>
                </c:pt>
                <c:pt idx="129">
                  <c:v>0.23068599999999151</c:v>
                </c:pt>
                <c:pt idx="130">
                  <c:v>0.28762000000006083</c:v>
                </c:pt>
                <c:pt idx="131">
                  <c:v>0.39055400000006557</c:v>
                </c:pt>
                <c:pt idx="132">
                  <c:v>0.47548800000004121</c:v>
                </c:pt>
                <c:pt idx="133">
                  <c:v>0.49242200000003322</c:v>
                </c:pt>
                <c:pt idx="134">
                  <c:v>0.43335600000000341</c:v>
                </c:pt>
                <c:pt idx="135">
                  <c:v>0.35928999999998723</c:v>
                </c:pt>
                <c:pt idx="136">
                  <c:v>0.19522399999993922</c:v>
                </c:pt>
                <c:pt idx="137">
                  <c:v>-7.7841999999918698E-2</c:v>
                </c:pt>
                <c:pt idx="138">
                  <c:v>-0.51390799999990122</c:v>
                </c:pt>
                <c:pt idx="139">
                  <c:v>-0.39697400000000016</c:v>
                </c:pt>
                <c:pt idx="140">
                  <c:v>-0.26103999999997995</c:v>
                </c:pt>
                <c:pt idx="141">
                  <c:v>-0.41810599999996612</c:v>
                </c:pt>
                <c:pt idx="142">
                  <c:v>-0.43917199999998502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A6-483B-A74E-50DF942D3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spatial_series!$L$2</c:f>
              <c:strCache>
                <c:ptCount val="1"/>
                <c:pt idx="0">
                  <c:v>Wbf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spatial_series!$B$4:$B$146</c:f>
              <c:numCache>
                <c:formatCode>General</c:formatCode>
                <c:ptCount val="14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</c:numCache>
            </c:numRef>
          </c:xVal>
          <c:yVal>
            <c:numRef>
              <c:f>spatial_series!$L$4:$L$146</c:f>
              <c:numCache>
                <c:formatCode>0.000</c:formatCode>
                <c:ptCount val="143"/>
                <c:pt idx="0">
                  <c:v>13.0074222789115</c:v>
                </c:pt>
                <c:pt idx="1">
                  <c:v>13.154279918373501</c:v>
                </c:pt>
                <c:pt idx="2">
                  <c:v>12.970922919147601</c:v>
                </c:pt>
                <c:pt idx="3">
                  <c:v>13.1518433520811</c:v>
                </c:pt>
                <c:pt idx="4">
                  <c:v>12.949941450154499</c:v>
                </c:pt>
                <c:pt idx="5">
                  <c:v>12.6205626264899</c:v>
                </c:pt>
                <c:pt idx="6">
                  <c:v>12.296079137406799</c:v>
                </c:pt>
                <c:pt idx="7">
                  <c:v>12.4627797013421</c:v>
                </c:pt>
                <c:pt idx="8">
                  <c:v>11.489287976758201</c:v>
                </c:pt>
                <c:pt idx="9">
                  <c:v>12.1666178561448</c:v>
                </c:pt>
                <c:pt idx="10">
                  <c:v>10.5578411473749</c:v>
                </c:pt>
                <c:pt idx="11">
                  <c:v>10.8854430009479</c:v>
                </c:pt>
                <c:pt idx="12">
                  <c:v>10.4160370288095</c:v>
                </c:pt>
                <c:pt idx="13">
                  <c:v>11.1024177304185</c:v>
                </c:pt>
                <c:pt idx="14">
                  <c:v>11.068388970128099</c:v>
                </c:pt>
                <c:pt idx="15">
                  <c:v>11.052091478492301</c:v>
                </c:pt>
                <c:pt idx="16">
                  <c:v>11.281859172672601</c:v>
                </c:pt>
                <c:pt idx="17">
                  <c:v>11.9225562957037</c:v>
                </c:pt>
                <c:pt idx="18">
                  <c:v>11.9830965754626</c:v>
                </c:pt>
                <c:pt idx="19">
                  <c:v>11.849633764094801</c:v>
                </c:pt>
                <c:pt idx="20">
                  <c:v>12.4195316354784</c:v>
                </c:pt>
                <c:pt idx="21">
                  <c:v>12.528710837034501</c:v>
                </c:pt>
                <c:pt idx="22">
                  <c:v>12.2185402374998</c:v>
                </c:pt>
                <c:pt idx="23">
                  <c:v>13.1882122951219</c:v>
                </c:pt>
                <c:pt idx="24">
                  <c:v>13.019548521997301</c:v>
                </c:pt>
                <c:pt idx="25">
                  <c:v>12.0886206123175</c:v>
                </c:pt>
                <c:pt idx="26">
                  <c:v>12.028345217022901</c:v>
                </c:pt>
                <c:pt idx="27">
                  <c:v>11.5104560178925</c:v>
                </c:pt>
                <c:pt idx="28">
                  <c:v>11.4939612055983</c:v>
                </c:pt>
                <c:pt idx="29">
                  <c:v>11.7867219691078</c:v>
                </c:pt>
                <c:pt idx="30">
                  <c:v>11.512040503249899</c:v>
                </c:pt>
                <c:pt idx="31">
                  <c:v>10.8416134012865</c:v>
                </c:pt>
                <c:pt idx="32">
                  <c:v>11.029072890621901</c:v>
                </c:pt>
                <c:pt idx="33">
                  <c:v>11.8253930411348</c:v>
                </c:pt>
                <c:pt idx="34">
                  <c:v>12.115608855838699</c:v>
                </c:pt>
                <c:pt idx="35">
                  <c:v>12.0570837242596</c:v>
                </c:pt>
                <c:pt idx="36">
                  <c:v>12.126829861530799</c:v>
                </c:pt>
                <c:pt idx="37">
                  <c:v>13.102276909541899</c:v>
                </c:pt>
                <c:pt idx="38">
                  <c:v>13.577047046764401</c:v>
                </c:pt>
                <c:pt idx="39">
                  <c:v>13.0614882514509</c:v>
                </c:pt>
                <c:pt idx="40">
                  <c:v>12.847049644798799</c:v>
                </c:pt>
                <c:pt idx="41">
                  <c:v>12.897738447723601</c:v>
                </c:pt>
                <c:pt idx="42">
                  <c:v>12.5248801413326</c:v>
                </c:pt>
                <c:pt idx="43">
                  <c:v>12.746104266567899</c:v>
                </c:pt>
                <c:pt idx="44">
                  <c:v>12.5682486064876</c:v>
                </c:pt>
                <c:pt idx="45">
                  <c:v>14.212785379700099</c:v>
                </c:pt>
                <c:pt idx="46">
                  <c:v>16.5194405042025</c:v>
                </c:pt>
                <c:pt idx="47">
                  <c:v>17.214532010624499</c:v>
                </c:pt>
                <c:pt idx="48">
                  <c:v>17.947868493292599</c:v>
                </c:pt>
                <c:pt idx="49">
                  <c:v>18.401966816241998</c:v>
                </c:pt>
                <c:pt idx="50">
                  <c:v>18.154098155494498</c:v>
                </c:pt>
                <c:pt idx="51">
                  <c:v>17.947851626703699</c:v>
                </c:pt>
                <c:pt idx="52">
                  <c:v>17.832061286703301</c:v>
                </c:pt>
                <c:pt idx="53">
                  <c:v>17.894723252791</c:v>
                </c:pt>
                <c:pt idx="54">
                  <c:v>17.004401569589501</c:v>
                </c:pt>
                <c:pt idx="55">
                  <c:v>15.7581312353865</c:v>
                </c:pt>
                <c:pt idx="56">
                  <c:v>16.115352033003902</c:v>
                </c:pt>
                <c:pt idx="57">
                  <c:v>15.934540520288801</c:v>
                </c:pt>
                <c:pt idx="58">
                  <c:v>16.081956554108999</c:v>
                </c:pt>
                <c:pt idx="59">
                  <c:v>16.100682260545799</c:v>
                </c:pt>
                <c:pt idx="60">
                  <c:v>15.6150754192098</c:v>
                </c:pt>
                <c:pt idx="61">
                  <c:v>16.404263277715501</c:v>
                </c:pt>
                <c:pt idx="62">
                  <c:v>15.5129008662906</c:v>
                </c:pt>
                <c:pt idx="63">
                  <c:v>14.6120350897411</c:v>
                </c:pt>
                <c:pt idx="64">
                  <c:v>14.9458578023886</c:v>
                </c:pt>
                <c:pt idx="65">
                  <c:v>14.8413586293384</c:v>
                </c:pt>
                <c:pt idx="66">
                  <c:v>13.9727214340567</c:v>
                </c:pt>
                <c:pt idx="67">
                  <c:v>14.3448673629482</c:v>
                </c:pt>
                <c:pt idx="68">
                  <c:v>14.3648800457341</c:v>
                </c:pt>
                <c:pt idx="69">
                  <c:v>13.5420744035578</c:v>
                </c:pt>
                <c:pt idx="70">
                  <c:v>13.5294345978346</c:v>
                </c:pt>
                <c:pt idx="71">
                  <c:v>12.3555240367249</c:v>
                </c:pt>
                <c:pt idx="72">
                  <c:v>14.3363518338316</c:v>
                </c:pt>
                <c:pt idx="73">
                  <c:v>13.126886174689901</c:v>
                </c:pt>
                <c:pt idx="74">
                  <c:v>11.9705351411623</c:v>
                </c:pt>
                <c:pt idx="75">
                  <c:v>10.7905329999864</c:v>
                </c:pt>
                <c:pt idx="76">
                  <c:v>9.9794999059055893</c:v>
                </c:pt>
                <c:pt idx="77">
                  <c:v>9.5731272131987293</c:v>
                </c:pt>
                <c:pt idx="78">
                  <c:v>9.4464034978456901</c:v>
                </c:pt>
                <c:pt idx="79">
                  <c:v>9.6311354869796997</c:v>
                </c:pt>
                <c:pt idx="80">
                  <c:v>10.235968698687101</c:v>
                </c:pt>
                <c:pt idx="81">
                  <c:v>11.925327336495901</c:v>
                </c:pt>
                <c:pt idx="82">
                  <c:v>13.040547998941101</c:v>
                </c:pt>
                <c:pt idx="83">
                  <c:v>13.9682949770026</c:v>
                </c:pt>
                <c:pt idx="84">
                  <c:v>14.0455457448757</c:v>
                </c:pt>
                <c:pt idx="85">
                  <c:v>14.379691282813001</c:v>
                </c:pt>
                <c:pt idx="86">
                  <c:v>15.1281561098025</c:v>
                </c:pt>
                <c:pt idx="87">
                  <c:v>15.137452572017599</c:v>
                </c:pt>
                <c:pt idx="88">
                  <c:v>16.366799553303199</c:v>
                </c:pt>
                <c:pt idx="89">
                  <c:v>15.1850185309137</c:v>
                </c:pt>
                <c:pt idx="90">
                  <c:v>14.5771347290005</c:v>
                </c:pt>
                <c:pt idx="91">
                  <c:v>13.399590524130099</c:v>
                </c:pt>
                <c:pt idx="92">
                  <c:v>11.1486338618458</c:v>
                </c:pt>
                <c:pt idx="93">
                  <c:v>13.623584920162299</c:v>
                </c:pt>
                <c:pt idx="94">
                  <c:v>12.053008090824701</c:v>
                </c:pt>
                <c:pt idx="95">
                  <c:v>12.3739036283604</c:v>
                </c:pt>
                <c:pt idx="96">
                  <c:v>12.7423157374363</c:v>
                </c:pt>
                <c:pt idx="97">
                  <c:v>16.464739210728201</c:v>
                </c:pt>
                <c:pt idx="98">
                  <c:v>20.1592541050642</c:v>
                </c:pt>
                <c:pt idx="99">
                  <c:v>24.721595599304599</c:v>
                </c:pt>
                <c:pt idx="100">
                  <c:v>21.608228253389999</c:v>
                </c:pt>
                <c:pt idx="101">
                  <c:v>18.758479873025902</c:v>
                </c:pt>
                <c:pt idx="102">
                  <c:v>17.190532947532901</c:v>
                </c:pt>
                <c:pt idx="103">
                  <c:v>15.1453272951592</c:v>
                </c:pt>
                <c:pt idx="104">
                  <c:v>14.1297310318977</c:v>
                </c:pt>
                <c:pt idx="105">
                  <c:v>12.291209970632</c:v>
                </c:pt>
                <c:pt idx="106">
                  <c:v>11.373336861853801</c:v>
                </c:pt>
                <c:pt idx="107">
                  <c:v>10.788576309601501</c:v>
                </c:pt>
                <c:pt idx="108">
                  <c:v>10.021690905109599</c:v>
                </c:pt>
                <c:pt idx="109">
                  <c:v>10.5941754114698</c:v>
                </c:pt>
                <c:pt idx="110">
                  <c:v>10.860623278446999</c:v>
                </c:pt>
                <c:pt idx="111">
                  <c:v>10.2932807192309</c:v>
                </c:pt>
                <c:pt idx="112">
                  <c:v>11.100389651790699</c:v>
                </c:pt>
                <c:pt idx="113">
                  <c:v>11.646957123664</c:v>
                </c:pt>
                <c:pt idx="114">
                  <c:v>12.103079528973399</c:v>
                </c:pt>
                <c:pt idx="115">
                  <c:v>12.0230732866724</c:v>
                </c:pt>
                <c:pt idx="116">
                  <c:v>12.0170953464711</c:v>
                </c:pt>
                <c:pt idx="117">
                  <c:v>12.192961470696501</c:v>
                </c:pt>
                <c:pt idx="118">
                  <c:v>13.138071681256401</c:v>
                </c:pt>
                <c:pt idx="119">
                  <c:v>12.341980347398099</c:v>
                </c:pt>
                <c:pt idx="120">
                  <c:v>12.7229148999721</c:v>
                </c:pt>
                <c:pt idx="121">
                  <c:v>14.0865730386779</c:v>
                </c:pt>
                <c:pt idx="122">
                  <c:v>14.643086137920999</c:v>
                </c:pt>
                <c:pt idx="123">
                  <c:v>15.323361917651599</c:v>
                </c:pt>
                <c:pt idx="124">
                  <c:v>16.085004497231001</c:v>
                </c:pt>
                <c:pt idx="125">
                  <c:v>16.983094824935002</c:v>
                </c:pt>
                <c:pt idx="126">
                  <c:v>16.208462053900799</c:v>
                </c:pt>
                <c:pt idx="127">
                  <c:v>15.3096101711575</c:v>
                </c:pt>
                <c:pt idx="128">
                  <c:v>13.8300434954162</c:v>
                </c:pt>
                <c:pt idx="129">
                  <c:v>15.4315492524399</c:v>
                </c:pt>
                <c:pt idx="130">
                  <c:v>16.492305005830399</c:v>
                </c:pt>
                <c:pt idx="131">
                  <c:v>17.7206474065013</c:v>
                </c:pt>
                <c:pt idx="132">
                  <c:v>18.628810943731501</c:v>
                </c:pt>
                <c:pt idx="133">
                  <c:v>19.116256792514299</c:v>
                </c:pt>
                <c:pt idx="134">
                  <c:v>13.5251660986169</c:v>
                </c:pt>
                <c:pt idx="135">
                  <c:v>14.664314237280999</c:v>
                </c:pt>
                <c:pt idx="136">
                  <c:v>14.986198400655599</c:v>
                </c:pt>
                <c:pt idx="137">
                  <c:v>15.533433001580701</c:v>
                </c:pt>
                <c:pt idx="138">
                  <c:v>14.1318896457664</c:v>
                </c:pt>
                <c:pt idx="139">
                  <c:v>13.027017628130199</c:v>
                </c:pt>
                <c:pt idx="140">
                  <c:v>12.364840839663</c:v>
                </c:pt>
                <c:pt idx="141">
                  <c:v>7.5315914806938604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89-4E12-8B1E-4C001CBED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spatial_series!$H$2</c:f>
              <c:strCache>
                <c:ptCount val="1"/>
                <c:pt idx="0">
                  <c:v>Wbase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spatial_series!$B$4:$B$163</c:f>
              <c:numCache>
                <c:formatCode>General</c:formatCode>
                <c:ptCount val="16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</c:numCache>
            </c:numRef>
          </c:xVal>
          <c:yVal>
            <c:numRef>
              <c:f>spatial_series!$H$4:$H$164</c:f>
              <c:numCache>
                <c:formatCode>0.000</c:formatCode>
                <c:ptCount val="161"/>
                <c:pt idx="0">
                  <c:v>3.3437589699600001</c:v>
                </c:pt>
                <c:pt idx="1">
                  <c:v>3.5607252136100001</c:v>
                </c:pt>
                <c:pt idx="2">
                  <c:v>3.8953641277700002</c:v>
                </c:pt>
                <c:pt idx="3">
                  <c:v>4.61164934451</c:v>
                </c:pt>
                <c:pt idx="4">
                  <c:v>4.1617483651400002</c:v>
                </c:pt>
                <c:pt idx="5">
                  <c:v>4.1663363703699998</c:v>
                </c:pt>
                <c:pt idx="6">
                  <c:v>4.7108993839600002</c:v>
                </c:pt>
                <c:pt idx="7">
                  <c:v>4.0724788949199997</c:v>
                </c:pt>
                <c:pt idx="8">
                  <c:v>4.0723812756299997</c:v>
                </c:pt>
                <c:pt idx="9">
                  <c:v>5.1013224730399997</c:v>
                </c:pt>
                <c:pt idx="10">
                  <c:v>5.3410414137100002</c:v>
                </c:pt>
                <c:pt idx="11">
                  <c:v>5.9750940109500004</c:v>
                </c:pt>
                <c:pt idx="12">
                  <c:v>5.8612886854799999</c:v>
                </c:pt>
                <c:pt idx="13">
                  <c:v>5.2835955193000004</c:v>
                </c:pt>
                <c:pt idx="14">
                  <c:v>6.3588972707</c:v>
                </c:pt>
                <c:pt idx="15">
                  <c:v>5.9635927507000002</c:v>
                </c:pt>
                <c:pt idx="16">
                  <c:v>6.1993859309800001</c:v>
                </c:pt>
                <c:pt idx="17">
                  <c:v>6.1502239742900002</c:v>
                </c:pt>
                <c:pt idx="18">
                  <c:v>5.2868256654600003</c:v>
                </c:pt>
                <c:pt idx="19">
                  <c:v>5.0268007261900003</c:v>
                </c:pt>
                <c:pt idx="20">
                  <c:v>5.1825164710299996</c:v>
                </c:pt>
                <c:pt idx="21">
                  <c:v>5.3266559159</c:v>
                </c:pt>
                <c:pt idx="22">
                  <c:v>5.96252592987</c:v>
                </c:pt>
                <c:pt idx="23">
                  <c:v>5.2394986685399996</c:v>
                </c:pt>
                <c:pt idx="24">
                  <c:v>4.1632538528999996</c:v>
                </c:pt>
                <c:pt idx="25">
                  <c:v>4.7705937838099999</c:v>
                </c:pt>
                <c:pt idx="26">
                  <c:v>5.4399614011799997</c:v>
                </c:pt>
                <c:pt idx="27">
                  <c:v>5.7785683039000002</c:v>
                </c:pt>
                <c:pt idx="28">
                  <c:v>6.0127764838399997</c:v>
                </c:pt>
                <c:pt idx="29">
                  <c:v>5.1147035588199996</c:v>
                </c:pt>
                <c:pt idx="30">
                  <c:v>4.8626530914200004</c:v>
                </c:pt>
                <c:pt idx="31">
                  <c:v>5.5993252496299997</c:v>
                </c:pt>
                <c:pt idx="32">
                  <c:v>5.8362596830499998</c:v>
                </c:pt>
                <c:pt idx="33">
                  <c:v>6.8377722110099999</c:v>
                </c:pt>
                <c:pt idx="34">
                  <c:v>6.6949708804399997</c:v>
                </c:pt>
                <c:pt idx="35">
                  <c:v>8.8497303377200005</c:v>
                </c:pt>
                <c:pt idx="36">
                  <c:v>9.2240565566000008</c:v>
                </c:pt>
                <c:pt idx="37">
                  <c:v>9.2880764344899998</c:v>
                </c:pt>
                <c:pt idx="38">
                  <c:v>9.5138692411899992</c:v>
                </c:pt>
                <c:pt idx="39">
                  <c:v>9.7184613605700001</c:v>
                </c:pt>
                <c:pt idx="40">
                  <c:v>10.2027645747</c:v>
                </c:pt>
                <c:pt idx="41">
                  <c:v>9.8164620392500002</c:v>
                </c:pt>
                <c:pt idx="42">
                  <c:v>8.9749434076399996</c:v>
                </c:pt>
                <c:pt idx="43">
                  <c:v>9.1639871587700004</c:v>
                </c:pt>
                <c:pt idx="44">
                  <c:v>8.8856355688300006</c:v>
                </c:pt>
                <c:pt idx="45">
                  <c:v>9.2059127763500008</c:v>
                </c:pt>
                <c:pt idx="46">
                  <c:v>9.2539972646499997</c:v>
                </c:pt>
                <c:pt idx="47">
                  <c:v>9.7344280675599997</c:v>
                </c:pt>
                <c:pt idx="48">
                  <c:v>10.217982746700001</c:v>
                </c:pt>
                <c:pt idx="49">
                  <c:v>11.814732087299999</c:v>
                </c:pt>
                <c:pt idx="50">
                  <c:v>12.468669181399999</c:v>
                </c:pt>
                <c:pt idx="51">
                  <c:v>9.2077994149299993</c:v>
                </c:pt>
                <c:pt idx="52">
                  <c:v>7.0621828036199998</c:v>
                </c:pt>
                <c:pt idx="53">
                  <c:v>5.6764018512899996</c:v>
                </c:pt>
                <c:pt idx="54">
                  <c:v>4.8044915750300001</c:v>
                </c:pt>
                <c:pt idx="55">
                  <c:v>5.01400538574</c:v>
                </c:pt>
                <c:pt idx="56">
                  <c:v>5.2449814203300003</c:v>
                </c:pt>
                <c:pt idx="57">
                  <c:v>5.22884143929</c:v>
                </c:pt>
                <c:pt idx="58">
                  <c:v>4.44098127052</c:v>
                </c:pt>
                <c:pt idx="59">
                  <c:v>4.1005728995200004</c:v>
                </c:pt>
                <c:pt idx="60">
                  <c:v>3.0731545762899999</c:v>
                </c:pt>
                <c:pt idx="61">
                  <c:v>3.35808627201</c:v>
                </c:pt>
                <c:pt idx="62">
                  <c:v>3.2679883964899998</c:v>
                </c:pt>
                <c:pt idx="63">
                  <c:v>3.15948598683</c:v>
                </c:pt>
                <c:pt idx="64">
                  <c:v>3.5170177038300001</c:v>
                </c:pt>
                <c:pt idx="65">
                  <c:v>2.8024210759799999</c:v>
                </c:pt>
                <c:pt idx="66">
                  <c:v>3.5461010208000001</c:v>
                </c:pt>
                <c:pt idx="67">
                  <c:v>4.2800149906299998</c:v>
                </c:pt>
                <c:pt idx="68">
                  <c:v>3.49834038335</c:v>
                </c:pt>
                <c:pt idx="69">
                  <c:v>3.5041508296499999</c:v>
                </c:pt>
                <c:pt idx="70">
                  <c:v>3.4975504362000001</c:v>
                </c:pt>
                <c:pt idx="71">
                  <c:v>3.9538004764500001</c:v>
                </c:pt>
                <c:pt idx="72">
                  <c:v>4.2346433924899998</c:v>
                </c:pt>
                <c:pt idx="73">
                  <c:v>4.2084285168599997</c:v>
                </c:pt>
                <c:pt idx="74">
                  <c:v>4.9304348152099999</c:v>
                </c:pt>
                <c:pt idx="75">
                  <c:v>4.8951549323899997</c:v>
                </c:pt>
                <c:pt idx="76">
                  <c:v>5.86689334212</c:v>
                </c:pt>
                <c:pt idx="77">
                  <c:v>5.7717077962500003</c:v>
                </c:pt>
                <c:pt idx="78">
                  <c:v>5.08367350345</c:v>
                </c:pt>
                <c:pt idx="79">
                  <c:v>3.3373833529599999</c:v>
                </c:pt>
                <c:pt idx="80">
                  <c:v>3.5730258128800001</c:v>
                </c:pt>
                <c:pt idx="81">
                  <c:v>4.1722539574799997</c:v>
                </c:pt>
                <c:pt idx="82">
                  <c:v>4.5157929803399997</c:v>
                </c:pt>
                <c:pt idx="83">
                  <c:v>3.6663167835600001</c:v>
                </c:pt>
                <c:pt idx="84">
                  <c:v>4.92418336312</c:v>
                </c:pt>
                <c:pt idx="85">
                  <c:v>5.7081726724999999</c:v>
                </c:pt>
                <c:pt idx="86">
                  <c:v>7.0743779896000003</c:v>
                </c:pt>
                <c:pt idx="87">
                  <c:v>5.4921799846199999</c:v>
                </c:pt>
                <c:pt idx="88">
                  <c:v>5.3000249284800001</c:v>
                </c:pt>
                <c:pt idx="89">
                  <c:v>5.3494858111100001</c:v>
                </c:pt>
                <c:pt idx="90">
                  <c:v>4.4576627270199998</c:v>
                </c:pt>
                <c:pt idx="91">
                  <c:v>5.8403873169800002</c:v>
                </c:pt>
                <c:pt idx="92">
                  <c:v>3.8370744650700002</c:v>
                </c:pt>
                <c:pt idx="93">
                  <c:v>5.1098038640699999</c:v>
                </c:pt>
                <c:pt idx="94">
                  <c:v>4.1647027233799996</c:v>
                </c:pt>
                <c:pt idx="95">
                  <c:v>3.8783559574800002</c:v>
                </c:pt>
                <c:pt idx="96">
                  <c:v>3.4974905887499999</c:v>
                </c:pt>
                <c:pt idx="97">
                  <c:v>3.4050323407400001</c:v>
                </c:pt>
                <c:pt idx="98">
                  <c:v>2.8485298975200002</c:v>
                </c:pt>
                <c:pt idx="99">
                  <c:v>3.46555243745</c:v>
                </c:pt>
                <c:pt idx="100">
                  <c:v>3.5363433802199999</c:v>
                </c:pt>
                <c:pt idx="101">
                  <c:v>3.4800313120499999</c:v>
                </c:pt>
                <c:pt idx="102">
                  <c:v>2.8143829203199999</c:v>
                </c:pt>
                <c:pt idx="103">
                  <c:v>3.3063084250300001</c:v>
                </c:pt>
                <c:pt idx="104">
                  <c:v>2.99544891699</c:v>
                </c:pt>
                <c:pt idx="105">
                  <c:v>3.4341602368699999</c:v>
                </c:pt>
                <c:pt idx="106">
                  <c:v>4.3019541333099998</c:v>
                </c:pt>
                <c:pt idx="107">
                  <c:v>4.4130749974499999</c:v>
                </c:pt>
                <c:pt idx="108">
                  <c:v>5.2887974918099996</c:v>
                </c:pt>
                <c:pt idx="109">
                  <c:v>5.2351875993399997</c:v>
                </c:pt>
                <c:pt idx="110">
                  <c:v>5.1396780986400001</c:v>
                </c:pt>
                <c:pt idx="111">
                  <c:v>5.4709139590399998</c:v>
                </c:pt>
                <c:pt idx="112">
                  <c:v>7.0439894988400003</c:v>
                </c:pt>
                <c:pt idx="113">
                  <c:v>6.5236560860899999</c:v>
                </c:pt>
                <c:pt idx="114">
                  <c:v>6.5173174360599999</c:v>
                </c:pt>
                <c:pt idx="115">
                  <c:v>5.7154214871600004</c:v>
                </c:pt>
                <c:pt idx="116">
                  <c:v>5.04592442518</c:v>
                </c:pt>
                <c:pt idx="117">
                  <c:v>5.0160394356199998</c:v>
                </c:pt>
                <c:pt idx="118">
                  <c:v>5.8302039354300002</c:v>
                </c:pt>
                <c:pt idx="119">
                  <c:v>6.0263699756399998</c:v>
                </c:pt>
                <c:pt idx="120">
                  <c:v>5.32850251154</c:v>
                </c:pt>
                <c:pt idx="121">
                  <c:v>5.2716218534900001</c:v>
                </c:pt>
                <c:pt idx="122">
                  <c:v>4.9293841441500001</c:v>
                </c:pt>
                <c:pt idx="123">
                  <c:v>5.9866726003300004</c:v>
                </c:pt>
                <c:pt idx="124">
                  <c:v>5.2526710589999999</c:v>
                </c:pt>
                <c:pt idx="125">
                  <c:v>5.9662597469199996</c:v>
                </c:pt>
                <c:pt idx="126">
                  <c:v>5.0866528693199999</c:v>
                </c:pt>
                <c:pt idx="127">
                  <c:v>5.4255629341800002</c:v>
                </c:pt>
                <c:pt idx="128">
                  <c:v>5.3417929795900001</c:v>
                </c:pt>
                <c:pt idx="129">
                  <c:v>6.5101507275400001</c:v>
                </c:pt>
                <c:pt idx="130">
                  <c:v>7.10256567289</c:v>
                </c:pt>
                <c:pt idx="131">
                  <c:v>7.5401232090199999</c:v>
                </c:pt>
                <c:pt idx="132">
                  <c:v>7.3956208999999999</c:v>
                </c:pt>
                <c:pt idx="133">
                  <c:v>7.03632282458</c:v>
                </c:pt>
                <c:pt idx="134">
                  <c:v>5.8657893269599999</c:v>
                </c:pt>
                <c:pt idx="135">
                  <c:v>5.6904750237500004</c:v>
                </c:pt>
                <c:pt idx="136">
                  <c:v>6.2029857530000001</c:v>
                </c:pt>
                <c:pt idx="137">
                  <c:v>6.5589464014400001</c:v>
                </c:pt>
                <c:pt idx="138">
                  <c:v>7.8379364307900001</c:v>
                </c:pt>
                <c:pt idx="139">
                  <c:v>9.5979698529400004</c:v>
                </c:pt>
                <c:pt idx="140">
                  <c:v>5.0969427410100003</c:v>
                </c:pt>
                <c:pt idx="141">
                  <c:v>4.5394447730499996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4-4BE3-B127-83C10B6CA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spatial_series_c!$E$2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spatial_series_c!$B$3:$B$145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xVal>
          <c:yVal>
            <c:numRef>
              <c:f>spatial_series_c!$E$3:$E$145</c:f>
              <c:numCache>
                <c:formatCode>0.00</c:formatCode>
                <c:ptCount val="143"/>
                <c:pt idx="0">
                  <c:v>-0.15279999999995653</c:v>
                </c:pt>
                <c:pt idx="1">
                  <c:v>-0.16586600000005092</c:v>
                </c:pt>
                <c:pt idx="2">
                  <c:v>-0.18893200000002253</c:v>
                </c:pt>
                <c:pt idx="3">
                  <c:v>-0.18199800000002142</c:v>
                </c:pt>
                <c:pt idx="4">
                  <c:v>-0.15506399999992482</c:v>
                </c:pt>
                <c:pt idx="5">
                  <c:v>-0.14812999999992371</c:v>
                </c:pt>
                <c:pt idx="6">
                  <c:v>-0.1611960000000181</c:v>
                </c:pt>
                <c:pt idx="7">
                  <c:v>-0.13426200000003519</c:v>
                </c:pt>
                <c:pt idx="8">
                  <c:v>-0.1573280000000068</c:v>
                </c:pt>
                <c:pt idx="9">
                  <c:v>-0.15039400000000569</c:v>
                </c:pt>
                <c:pt idx="10">
                  <c:v>-0.16345999999987271</c:v>
                </c:pt>
                <c:pt idx="11">
                  <c:v>-0.186525999999958</c:v>
                </c:pt>
                <c:pt idx="12">
                  <c:v>-0.1895919999999478</c:v>
                </c:pt>
                <c:pt idx="13">
                  <c:v>-0.10265800000001946</c:v>
                </c:pt>
                <c:pt idx="14">
                  <c:v>-1.5723999999977423E-2</c:v>
                </c:pt>
                <c:pt idx="15">
                  <c:v>1.2100000000145883E-3</c:v>
                </c:pt>
                <c:pt idx="16">
                  <c:v>3.8143999999988409E-2</c:v>
                </c:pt>
                <c:pt idx="17">
                  <c:v>6.5078000000085012E-2</c:v>
                </c:pt>
                <c:pt idx="18">
                  <c:v>0.13201200000003155</c:v>
                </c:pt>
                <c:pt idx="19">
                  <c:v>0.14894600000002356</c:v>
                </c:pt>
                <c:pt idx="20">
                  <c:v>9.5879999999965548E-2</c:v>
                </c:pt>
                <c:pt idx="21">
                  <c:v>0.15281400000003487</c:v>
                </c:pt>
                <c:pt idx="22">
                  <c:v>9.9747999999976855E-2</c:v>
                </c:pt>
                <c:pt idx="23">
                  <c:v>0.12668199999995977</c:v>
                </c:pt>
                <c:pt idx="24">
                  <c:v>0.12361600000008366</c:v>
                </c:pt>
                <c:pt idx="25">
                  <c:v>0.12055000000009386</c:v>
                </c:pt>
                <c:pt idx="26">
                  <c:v>0.13748399999997218</c:v>
                </c:pt>
                <c:pt idx="27">
                  <c:v>8.441800000002786E-2</c:v>
                </c:pt>
                <c:pt idx="28">
                  <c:v>-7.8648000000043794E-2</c:v>
                </c:pt>
                <c:pt idx="29">
                  <c:v>-0.41171400000007452</c:v>
                </c:pt>
                <c:pt idx="30">
                  <c:v>-0.42477999999994154</c:v>
                </c:pt>
                <c:pt idx="31">
                  <c:v>-0.47784599999999955</c:v>
                </c:pt>
                <c:pt idx="32">
                  <c:v>-0.55091199999992568</c:v>
                </c:pt>
                <c:pt idx="33">
                  <c:v>-0.89397799999994731</c:v>
                </c:pt>
                <c:pt idx="34">
                  <c:v>-1.0870439999999917</c:v>
                </c:pt>
                <c:pt idx="35">
                  <c:v>-1.1401100000000497</c:v>
                </c:pt>
                <c:pt idx="36">
                  <c:v>-1.0431760000000168</c:v>
                </c:pt>
                <c:pt idx="37">
                  <c:v>-0.58624199999997018</c:v>
                </c:pt>
                <c:pt idx="38">
                  <c:v>-0.26930799999990995</c:v>
                </c:pt>
                <c:pt idx="39">
                  <c:v>0.10762599999998201</c:v>
                </c:pt>
                <c:pt idx="40">
                  <c:v>0.3245600000000195</c:v>
                </c:pt>
                <c:pt idx="41">
                  <c:v>0.46149400000001606</c:v>
                </c:pt>
                <c:pt idx="42">
                  <c:v>0.5384279999999535</c:v>
                </c:pt>
                <c:pt idx="43">
                  <c:v>0.55536199999994551</c:v>
                </c:pt>
                <c:pt idx="44">
                  <c:v>0.5622960000000603</c:v>
                </c:pt>
                <c:pt idx="45">
                  <c:v>0.48923000000002048</c:v>
                </c:pt>
                <c:pt idx="46">
                  <c:v>0.36616400000002614</c:v>
                </c:pt>
                <c:pt idx="47">
                  <c:v>0.33309800000006362</c:v>
                </c:pt>
                <c:pt idx="48">
                  <c:v>0.37003200000003744</c:v>
                </c:pt>
                <c:pt idx="49">
                  <c:v>0.45696599999996579</c:v>
                </c:pt>
                <c:pt idx="50">
                  <c:v>0.56390000000010332</c:v>
                </c:pt>
                <c:pt idx="51">
                  <c:v>0.61083400000006804</c:v>
                </c:pt>
                <c:pt idx="52">
                  <c:v>0.62776800000006006</c:v>
                </c:pt>
                <c:pt idx="53">
                  <c:v>0.62470200000007026</c:v>
                </c:pt>
                <c:pt idx="54">
                  <c:v>0.67163600000003498</c:v>
                </c:pt>
                <c:pt idx="55">
                  <c:v>0.6985700000000179</c:v>
                </c:pt>
                <c:pt idx="56">
                  <c:v>0.6755039999999326</c:v>
                </c:pt>
                <c:pt idx="57">
                  <c:v>0.62243800000010197</c:v>
                </c:pt>
                <c:pt idx="58">
                  <c:v>0.57937200000003486</c:v>
                </c:pt>
                <c:pt idx="59">
                  <c:v>0.47630600000002232</c:v>
                </c:pt>
                <c:pt idx="60">
                  <c:v>0.4032399999999825</c:v>
                </c:pt>
                <c:pt idx="61">
                  <c:v>0.34017400000004727</c:v>
                </c:pt>
                <c:pt idx="62">
                  <c:v>0.31710799999996198</c:v>
                </c:pt>
                <c:pt idx="63">
                  <c:v>9.4041999999944892E-2</c:v>
                </c:pt>
                <c:pt idx="64">
                  <c:v>0.15097600000001421</c:v>
                </c:pt>
                <c:pt idx="65">
                  <c:v>0.18790999999998803</c:v>
                </c:pt>
                <c:pt idx="66">
                  <c:v>0.21484399999997095</c:v>
                </c:pt>
                <c:pt idx="67">
                  <c:v>0.22177799999997205</c:v>
                </c:pt>
                <c:pt idx="68">
                  <c:v>0.16871200000002773</c:v>
                </c:pt>
                <c:pt idx="69">
                  <c:v>9.5645999999987907E-2</c:v>
                </c:pt>
                <c:pt idx="70">
                  <c:v>0.1025800000001027</c:v>
                </c:pt>
                <c:pt idx="71">
                  <c:v>0.11951400000009471</c:v>
                </c:pt>
                <c:pt idx="72">
                  <c:v>0.11644799999999123</c:v>
                </c:pt>
                <c:pt idx="73">
                  <c:v>0.19338200000004235</c:v>
                </c:pt>
                <c:pt idx="74">
                  <c:v>0.11031600000001163</c:v>
                </c:pt>
                <c:pt idx="75">
                  <c:v>8.7250000000040018E-2</c:v>
                </c:pt>
                <c:pt idx="76">
                  <c:v>0.11418400000002293</c:v>
                </c:pt>
                <c:pt idx="77">
                  <c:v>-1.8881999999962318E-2</c:v>
                </c:pt>
                <c:pt idx="78">
                  <c:v>-2.1947999999952117E-2</c:v>
                </c:pt>
                <c:pt idx="79">
                  <c:v>-4.5013999999923726E-2</c:v>
                </c:pt>
                <c:pt idx="80">
                  <c:v>-0.17808000000002266</c:v>
                </c:pt>
                <c:pt idx="81">
                  <c:v>-0.2811460000000352</c:v>
                </c:pt>
                <c:pt idx="82">
                  <c:v>-0.29421200000001591</c:v>
                </c:pt>
                <c:pt idx="83">
                  <c:v>-0.24727800000005118</c:v>
                </c:pt>
                <c:pt idx="84">
                  <c:v>-0.41834399999993366</c:v>
                </c:pt>
                <c:pt idx="85">
                  <c:v>-0.74040999999999713</c:v>
                </c:pt>
                <c:pt idx="86">
                  <c:v>-0.86047599999994873</c:v>
                </c:pt>
                <c:pt idx="87">
                  <c:v>-0.73954200000002857</c:v>
                </c:pt>
                <c:pt idx="88">
                  <c:v>-0.64860799999996743</c:v>
                </c:pt>
                <c:pt idx="89">
                  <c:v>-0.48867400000006</c:v>
                </c:pt>
                <c:pt idx="90">
                  <c:v>-0.15873999999996613</c:v>
                </c:pt>
                <c:pt idx="91">
                  <c:v>-1.8059999999877618E-3</c:v>
                </c:pt>
                <c:pt idx="92">
                  <c:v>0.11512800000002699</c:v>
                </c:pt>
                <c:pt idx="93">
                  <c:v>0.1420620000000099</c:v>
                </c:pt>
                <c:pt idx="94">
                  <c:v>8.9960000000246509E-3</c:v>
                </c:pt>
                <c:pt idx="95">
                  <c:v>-3.4070000000042455E-2</c:v>
                </c:pt>
                <c:pt idx="96">
                  <c:v>-5.5136000000061358E-2</c:v>
                </c:pt>
                <c:pt idx="97">
                  <c:v>-0.1382019999999784</c:v>
                </c:pt>
                <c:pt idx="98">
                  <c:v>-2.7267999999935455E-2</c:v>
                </c:pt>
                <c:pt idx="99">
                  <c:v>-2.9333999999948901E-2</c:v>
                </c:pt>
                <c:pt idx="100">
                  <c:v>-4.6399999999948704E-2</c:v>
                </c:pt>
                <c:pt idx="101">
                  <c:v>-6.1465999999995802E-2</c:v>
                </c:pt>
                <c:pt idx="102">
                  <c:v>-8.953200000007655E-2</c:v>
                </c:pt>
                <c:pt idx="103">
                  <c:v>-0.12759800000003452</c:v>
                </c:pt>
                <c:pt idx="104">
                  <c:v>-9.9663999999961561E-2</c:v>
                </c:pt>
                <c:pt idx="105">
                  <c:v>-0.12072999999998046</c:v>
                </c:pt>
                <c:pt idx="106">
                  <c:v>-0.14379599999995207</c:v>
                </c:pt>
                <c:pt idx="107">
                  <c:v>-0.13186199999995551</c:v>
                </c:pt>
                <c:pt idx="108">
                  <c:v>-9.3928000000005341E-2</c:v>
                </c:pt>
                <c:pt idx="109">
                  <c:v>-6.4994000000069718E-2</c:v>
                </c:pt>
                <c:pt idx="110">
                  <c:v>-7.0599999999103602E-3</c:v>
                </c:pt>
                <c:pt idx="111">
                  <c:v>0.17187400000000252</c:v>
                </c:pt>
                <c:pt idx="112">
                  <c:v>5.1808000000050924E-2</c:v>
                </c:pt>
                <c:pt idx="113">
                  <c:v>-8.4257999999977073E-2</c:v>
                </c:pt>
                <c:pt idx="114">
                  <c:v>-4.9323999999955959E-2</c:v>
                </c:pt>
                <c:pt idx="115">
                  <c:v>-5.839000000003125E-2</c:v>
                </c:pt>
                <c:pt idx="116">
                  <c:v>-2.4560000000519722E-3</c:v>
                </c:pt>
                <c:pt idx="117">
                  <c:v>3.7478000000078282E-2</c:v>
                </c:pt>
                <c:pt idx="118">
                  <c:v>-4.3587999999999738E-2</c:v>
                </c:pt>
                <c:pt idx="119">
                  <c:v>-0.16465399999992769</c:v>
                </c:pt>
                <c:pt idx="120">
                  <c:v>-0.20672000000001844</c:v>
                </c:pt>
                <c:pt idx="121">
                  <c:v>-0.15878599999996368</c:v>
                </c:pt>
                <c:pt idx="122">
                  <c:v>-0.15185200000007626</c:v>
                </c:pt>
                <c:pt idx="123">
                  <c:v>-0.13491800000008425</c:v>
                </c:pt>
                <c:pt idx="124">
                  <c:v>-4.9839999999221618E-3</c:v>
                </c:pt>
                <c:pt idx="125">
                  <c:v>2.8950000000008913E-2</c:v>
                </c:pt>
                <c:pt idx="126">
                  <c:v>5.9884000000010928E-2</c:v>
                </c:pt>
                <c:pt idx="127">
                  <c:v>0.10481800000002295</c:v>
                </c:pt>
                <c:pt idx="128">
                  <c:v>0.12875199999996312</c:v>
                </c:pt>
                <c:pt idx="129">
                  <c:v>0.23068599999999151</c:v>
                </c:pt>
                <c:pt idx="130">
                  <c:v>0.28762000000006083</c:v>
                </c:pt>
                <c:pt idx="131">
                  <c:v>0.39055400000006557</c:v>
                </c:pt>
                <c:pt idx="132">
                  <c:v>0.47548800000004121</c:v>
                </c:pt>
                <c:pt idx="133">
                  <c:v>0.49242200000003322</c:v>
                </c:pt>
                <c:pt idx="134">
                  <c:v>0.43335600000000341</c:v>
                </c:pt>
                <c:pt idx="135">
                  <c:v>0.35928999999998723</c:v>
                </c:pt>
                <c:pt idx="136">
                  <c:v>0.19522399999993922</c:v>
                </c:pt>
                <c:pt idx="137">
                  <c:v>-7.7841999999918698E-2</c:v>
                </c:pt>
                <c:pt idx="138">
                  <c:v>-0.51390799999990122</c:v>
                </c:pt>
                <c:pt idx="139">
                  <c:v>-0.39697400000000016</c:v>
                </c:pt>
                <c:pt idx="140">
                  <c:v>-0.26103999999997995</c:v>
                </c:pt>
                <c:pt idx="141">
                  <c:v>-0.41810599999996612</c:v>
                </c:pt>
                <c:pt idx="142">
                  <c:v>-0.43917199999998502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35-4E70-81F0-C740EB8AA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spatial_series_c!$L$2</c:f>
              <c:strCache>
                <c:ptCount val="1"/>
                <c:pt idx="0">
                  <c:v>Wbf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spatial_series_c!$B$4:$B$146</c:f>
              <c:numCache>
                <c:formatCode>General</c:formatCode>
                <c:ptCount val="14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</c:numCache>
            </c:numRef>
          </c:xVal>
          <c:yVal>
            <c:numRef>
              <c:f>spatial_series_c!$L$4:$L$146</c:f>
              <c:numCache>
                <c:formatCode>0.000</c:formatCode>
                <c:ptCount val="143"/>
                <c:pt idx="0">
                  <c:v>13.0074222789115</c:v>
                </c:pt>
                <c:pt idx="1">
                  <c:v>13.154279918373501</c:v>
                </c:pt>
                <c:pt idx="2">
                  <c:v>12.970922919147601</c:v>
                </c:pt>
                <c:pt idx="3">
                  <c:v>13.1518433520811</c:v>
                </c:pt>
                <c:pt idx="4">
                  <c:v>12.949941450154499</c:v>
                </c:pt>
                <c:pt idx="5">
                  <c:v>12.6205626264899</c:v>
                </c:pt>
                <c:pt idx="6">
                  <c:v>12.296079137406799</c:v>
                </c:pt>
                <c:pt idx="7">
                  <c:v>12.4627797013421</c:v>
                </c:pt>
                <c:pt idx="8">
                  <c:v>11.489287976758201</c:v>
                </c:pt>
                <c:pt idx="9">
                  <c:v>12.1666178561448</c:v>
                </c:pt>
                <c:pt idx="10">
                  <c:v>10.5578411473749</c:v>
                </c:pt>
                <c:pt idx="11">
                  <c:v>10.8854430009479</c:v>
                </c:pt>
                <c:pt idx="12">
                  <c:v>10.4160370288095</c:v>
                </c:pt>
                <c:pt idx="13">
                  <c:v>11.1024177304185</c:v>
                </c:pt>
                <c:pt idx="14">
                  <c:v>11.068388970128099</c:v>
                </c:pt>
                <c:pt idx="15">
                  <c:v>11.052091478492301</c:v>
                </c:pt>
                <c:pt idx="16">
                  <c:v>11.281859172672601</c:v>
                </c:pt>
                <c:pt idx="17">
                  <c:v>11.9225562957037</c:v>
                </c:pt>
                <c:pt idx="18">
                  <c:v>11.9830965754626</c:v>
                </c:pt>
                <c:pt idx="19">
                  <c:v>11.849633764094801</c:v>
                </c:pt>
                <c:pt idx="20">
                  <c:v>12.4195316354784</c:v>
                </c:pt>
                <c:pt idx="21">
                  <c:v>12.528710837034501</c:v>
                </c:pt>
                <c:pt idx="22">
                  <c:v>12.2185402374998</c:v>
                </c:pt>
                <c:pt idx="23">
                  <c:v>13.1882122951219</c:v>
                </c:pt>
                <c:pt idx="24">
                  <c:v>13.019548521997301</c:v>
                </c:pt>
                <c:pt idx="25">
                  <c:v>12.0886206123175</c:v>
                </c:pt>
                <c:pt idx="26">
                  <c:v>12.028345217022901</c:v>
                </c:pt>
                <c:pt idx="27">
                  <c:v>11.5104560178925</c:v>
                </c:pt>
                <c:pt idx="28">
                  <c:v>11.4939612055983</c:v>
                </c:pt>
                <c:pt idx="29">
                  <c:v>11.7867219691078</c:v>
                </c:pt>
                <c:pt idx="30">
                  <c:v>11.512040503249899</c:v>
                </c:pt>
                <c:pt idx="31">
                  <c:v>10.8416134012865</c:v>
                </c:pt>
                <c:pt idx="32">
                  <c:v>11.029072890621901</c:v>
                </c:pt>
                <c:pt idx="33">
                  <c:v>11.8253930411348</c:v>
                </c:pt>
                <c:pt idx="34">
                  <c:v>12.115608855838699</c:v>
                </c:pt>
                <c:pt idx="35">
                  <c:v>12.0570837242596</c:v>
                </c:pt>
                <c:pt idx="36">
                  <c:v>12.126829861530799</c:v>
                </c:pt>
                <c:pt idx="37">
                  <c:v>13.102276909541899</c:v>
                </c:pt>
                <c:pt idx="38">
                  <c:v>13.577047046764401</c:v>
                </c:pt>
                <c:pt idx="39">
                  <c:v>13.0614882514509</c:v>
                </c:pt>
                <c:pt idx="40">
                  <c:v>12.847049644798799</c:v>
                </c:pt>
                <c:pt idx="41">
                  <c:v>12.897738447723601</c:v>
                </c:pt>
                <c:pt idx="42">
                  <c:v>12.5248801413326</c:v>
                </c:pt>
                <c:pt idx="43">
                  <c:v>12.746104266567899</c:v>
                </c:pt>
                <c:pt idx="44">
                  <c:v>12.5682486064876</c:v>
                </c:pt>
                <c:pt idx="45">
                  <c:v>14.212785379700099</c:v>
                </c:pt>
                <c:pt idx="46">
                  <c:v>16.5194405042025</c:v>
                </c:pt>
                <c:pt idx="47">
                  <c:v>17.214532010624499</c:v>
                </c:pt>
                <c:pt idx="48">
                  <c:v>17.947868493292599</c:v>
                </c:pt>
                <c:pt idx="49">
                  <c:v>18.401966816241998</c:v>
                </c:pt>
                <c:pt idx="50">
                  <c:v>18.154098155494498</c:v>
                </c:pt>
                <c:pt idx="51">
                  <c:v>17.947851626703699</c:v>
                </c:pt>
                <c:pt idx="52">
                  <c:v>17.832061286703301</c:v>
                </c:pt>
                <c:pt idx="53">
                  <c:v>17.894723252791</c:v>
                </c:pt>
                <c:pt idx="54">
                  <c:v>17.004401569589501</c:v>
                </c:pt>
                <c:pt idx="55">
                  <c:v>15.7581312353865</c:v>
                </c:pt>
                <c:pt idx="56">
                  <c:v>16.115352033003902</c:v>
                </c:pt>
                <c:pt idx="57">
                  <c:v>15.934540520288801</c:v>
                </c:pt>
                <c:pt idx="58">
                  <c:v>16.081956554108999</c:v>
                </c:pt>
                <c:pt idx="59">
                  <c:v>16.100682260545799</c:v>
                </c:pt>
                <c:pt idx="60">
                  <c:v>15.6150754192098</c:v>
                </c:pt>
                <c:pt idx="61">
                  <c:v>16.404263277715501</c:v>
                </c:pt>
                <c:pt idx="62">
                  <c:v>15.5129008662906</c:v>
                </c:pt>
                <c:pt idx="63">
                  <c:v>14.6120350897411</c:v>
                </c:pt>
                <c:pt idx="64">
                  <c:v>14.9458578023886</c:v>
                </c:pt>
                <c:pt idx="65">
                  <c:v>14.8413586293384</c:v>
                </c:pt>
                <c:pt idx="66">
                  <c:v>13.9727214340567</c:v>
                </c:pt>
                <c:pt idx="67">
                  <c:v>14.3448673629482</c:v>
                </c:pt>
                <c:pt idx="68">
                  <c:v>14.3648800457341</c:v>
                </c:pt>
                <c:pt idx="69">
                  <c:v>13.5420744035578</c:v>
                </c:pt>
                <c:pt idx="70">
                  <c:v>13.5294345978346</c:v>
                </c:pt>
                <c:pt idx="71">
                  <c:v>12.3555240367249</c:v>
                </c:pt>
                <c:pt idx="72">
                  <c:v>14.3363518338316</c:v>
                </c:pt>
                <c:pt idx="73">
                  <c:v>13.126886174689901</c:v>
                </c:pt>
                <c:pt idx="74">
                  <c:v>11.9705351411623</c:v>
                </c:pt>
                <c:pt idx="75">
                  <c:v>10.7905329999864</c:v>
                </c:pt>
                <c:pt idx="76">
                  <c:v>9.9794999059055893</c:v>
                </c:pt>
                <c:pt idx="77">
                  <c:v>9.5731272131987293</c:v>
                </c:pt>
                <c:pt idx="78">
                  <c:v>9.4464034978456901</c:v>
                </c:pt>
                <c:pt idx="79">
                  <c:v>9.6311354869796997</c:v>
                </c:pt>
                <c:pt idx="80">
                  <c:v>10.235968698687101</c:v>
                </c:pt>
                <c:pt idx="81">
                  <c:v>11.925327336495901</c:v>
                </c:pt>
                <c:pt idx="82">
                  <c:v>13.040547998941101</c:v>
                </c:pt>
                <c:pt idx="83">
                  <c:v>13.9682949770026</c:v>
                </c:pt>
                <c:pt idx="84">
                  <c:v>14.0455457448757</c:v>
                </c:pt>
                <c:pt idx="85">
                  <c:v>14.379691282813001</c:v>
                </c:pt>
                <c:pt idx="86">
                  <c:v>15.1281561098025</c:v>
                </c:pt>
                <c:pt idx="87">
                  <c:v>15.137452572017599</c:v>
                </c:pt>
                <c:pt idx="88">
                  <c:v>16.366799553303199</c:v>
                </c:pt>
                <c:pt idx="89">
                  <c:v>15.1850185309137</c:v>
                </c:pt>
                <c:pt idx="90">
                  <c:v>14.5771347290005</c:v>
                </c:pt>
                <c:pt idx="91">
                  <c:v>13.399590524130099</c:v>
                </c:pt>
                <c:pt idx="92">
                  <c:v>11.1486338618458</c:v>
                </c:pt>
                <c:pt idx="93">
                  <c:v>13.623584920162299</c:v>
                </c:pt>
                <c:pt idx="94">
                  <c:v>12.053008090824701</c:v>
                </c:pt>
                <c:pt idx="95">
                  <c:v>12.3739036283604</c:v>
                </c:pt>
                <c:pt idx="96">
                  <c:v>12.7423157374363</c:v>
                </c:pt>
                <c:pt idx="97">
                  <c:v>16.464739210728201</c:v>
                </c:pt>
                <c:pt idx="98">
                  <c:v>20.1592541050642</c:v>
                </c:pt>
                <c:pt idx="99">
                  <c:v>24.721595599304599</c:v>
                </c:pt>
                <c:pt idx="100">
                  <c:v>21.608228253389999</c:v>
                </c:pt>
                <c:pt idx="101">
                  <c:v>18.758479873025902</c:v>
                </c:pt>
                <c:pt idx="102">
                  <c:v>17.190532947532901</c:v>
                </c:pt>
                <c:pt idx="103">
                  <c:v>15.1453272951592</c:v>
                </c:pt>
                <c:pt idx="104">
                  <c:v>14.1297310318977</c:v>
                </c:pt>
                <c:pt idx="105">
                  <c:v>12.291209970632</c:v>
                </c:pt>
                <c:pt idx="106">
                  <c:v>11.373336861853801</c:v>
                </c:pt>
                <c:pt idx="107">
                  <c:v>10.788576309601501</c:v>
                </c:pt>
                <c:pt idx="108">
                  <c:v>10.021690905109599</c:v>
                </c:pt>
                <c:pt idx="109">
                  <c:v>10.5941754114698</c:v>
                </c:pt>
                <c:pt idx="110">
                  <c:v>10.860623278446999</c:v>
                </c:pt>
                <c:pt idx="111">
                  <c:v>10.2932807192309</c:v>
                </c:pt>
                <c:pt idx="112">
                  <c:v>11.100389651790699</c:v>
                </c:pt>
                <c:pt idx="113">
                  <c:v>11.646957123664</c:v>
                </c:pt>
                <c:pt idx="114">
                  <c:v>12.103079528973399</c:v>
                </c:pt>
                <c:pt idx="115">
                  <c:v>12.0230732866724</c:v>
                </c:pt>
                <c:pt idx="116">
                  <c:v>12.0170953464711</c:v>
                </c:pt>
                <c:pt idx="117">
                  <c:v>12.192961470696501</c:v>
                </c:pt>
                <c:pt idx="118">
                  <c:v>13.138071681256401</c:v>
                </c:pt>
                <c:pt idx="119">
                  <c:v>12.341980347398099</c:v>
                </c:pt>
                <c:pt idx="120">
                  <c:v>12.7229148999721</c:v>
                </c:pt>
                <c:pt idx="121">
                  <c:v>14.0865730386779</c:v>
                </c:pt>
                <c:pt idx="122">
                  <c:v>14.643086137920999</c:v>
                </c:pt>
                <c:pt idx="123">
                  <c:v>15.323361917651599</c:v>
                </c:pt>
                <c:pt idx="124">
                  <c:v>16.085004497231001</c:v>
                </c:pt>
                <c:pt idx="125">
                  <c:v>16.983094824935002</c:v>
                </c:pt>
                <c:pt idx="126">
                  <c:v>16.208462053900799</c:v>
                </c:pt>
                <c:pt idx="127">
                  <c:v>15.3096101711575</c:v>
                </c:pt>
                <c:pt idx="128">
                  <c:v>13.8300434954162</c:v>
                </c:pt>
                <c:pt idx="129">
                  <c:v>15.4315492524399</c:v>
                </c:pt>
                <c:pt idx="130">
                  <c:v>16.492305005830399</c:v>
                </c:pt>
                <c:pt idx="131">
                  <c:v>17.7206474065013</c:v>
                </c:pt>
                <c:pt idx="132">
                  <c:v>18.628810943731501</c:v>
                </c:pt>
                <c:pt idx="133">
                  <c:v>19.116256792514299</c:v>
                </c:pt>
                <c:pt idx="134">
                  <c:v>13.5251660986169</c:v>
                </c:pt>
                <c:pt idx="135">
                  <c:v>14.664314237280999</c:v>
                </c:pt>
                <c:pt idx="136">
                  <c:v>14.986198400655599</c:v>
                </c:pt>
                <c:pt idx="137">
                  <c:v>15.533433001580701</c:v>
                </c:pt>
                <c:pt idx="138">
                  <c:v>14.1318896457664</c:v>
                </c:pt>
                <c:pt idx="139">
                  <c:v>13.027017628130199</c:v>
                </c:pt>
                <c:pt idx="140">
                  <c:v>12.364840839663</c:v>
                </c:pt>
                <c:pt idx="141">
                  <c:v>7.5315914806938604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BA-4C9F-A237-822904F2B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spatial_series_c!$H$2</c:f>
              <c:strCache>
                <c:ptCount val="1"/>
                <c:pt idx="0">
                  <c:v>Wbase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spatial_series_c!$B$4:$B$163</c:f>
              <c:numCache>
                <c:formatCode>General</c:formatCode>
                <c:ptCount val="16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</c:numCache>
            </c:numRef>
          </c:xVal>
          <c:yVal>
            <c:numRef>
              <c:f>spatial_series_c!$H$4:$H$164</c:f>
              <c:numCache>
                <c:formatCode>0.000</c:formatCode>
                <c:ptCount val="161"/>
                <c:pt idx="0">
                  <c:v>3.3437589699600001</c:v>
                </c:pt>
                <c:pt idx="1">
                  <c:v>3.5607252136100001</c:v>
                </c:pt>
                <c:pt idx="2">
                  <c:v>3.8953641277700002</c:v>
                </c:pt>
                <c:pt idx="3">
                  <c:v>4.61164934451</c:v>
                </c:pt>
                <c:pt idx="4">
                  <c:v>4.1617483651400002</c:v>
                </c:pt>
                <c:pt idx="5">
                  <c:v>4.1663363703699998</c:v>
                </c:pt>
                <c:pt idx="6">
                  <c:v>4.7108993839600002</c:v>
                </c:pt>
                <c:pt idx="7">
                  <c:v>4.0724788949199997</c:v>
                </c:pt>
                <c:pt idx="8">
                  <c:v>4.0723812756299997</c:v>
                </c:pt>
                <c:pt idx="9">
                  <c:v>5.1013224730399997</c:v>
                </c:pt>
                <c:pt idx="10">
                  <c:v>5.3410414137100002</c:v>
                </c:pt>
                <c:pt idx="11">
                  <c:v>5.9750940109500004</c:v>
                </c:pt>
                <c:pt idx="12">
                  <c:v>5.8612886854799999</c:v>
                </c:pt>
                <c:pt idx="13">
                  <c:v>5.2835955193000004</c:v>
                </c:pt>
                <c:pt idx="14">
                  <c:v>6.3588972707</c:v>
                </c:pt>
                <c:pt idx="15">
                  <c:v>5.9635927507000002</c:v>
                </c:pt>
                <c:pt idx="16">
                  <c:v>6.1993859309800001</c:v>
                </c:pt>
                <c:pt idx="17">
                  <c:v>6.1502239742900002</c:v>
                </c:pt>
                <c:pt idx="18">
                  <c:v>5.2868256654600003</c:v>
                </c:pt>
                <c:pt idx="19">
                  <c:v>5.0268007261900003</c:v>
                </c:pt>
                <c:pt idx="20">
                  <c:v>5.1825164710299996</c:v>
                </c:pt>
                <c:pt idx="21">
                  <c:v>5.3266559159</c:v>
                </c:pt>
                <c:pt idx="22">
                  <c:v>5.96252592987</c:v>
                </c:pt>
                <c:pt idx="23">
                  <c:v>5.2394986685399996</c:v>
                </c:pt>
                <c:pt idx="24">
                  <c:v>4.1632538528999996</c:v>
                </c:pt>
                <c:pt idx="25">
                  <c:v>4.7705937838099999</c:v>
                </c:pt>
                <c:pt idx="26">
                  <c:v>5.4399614011799997</c:v>
                </c:pt>
                <c:pt idx="27">
                  <c:v>5.7785683039000002</c:v>
                </c:pt>
                <c:pt idx="28">
                  <c:v>6.0127764838399997</c:v>
                </c:pt>
                <c:pt idx="29">
                  <c:v>5.1147035588199996</c:v>
                </c:pt>
                <c:pt idx="30">
                  <c:v>4.8626530914200004</c:v>
                </c:pt>
                <c:pt idx="31">
                  <c:v>5.5993252496299997</c:v>
                </c:pt>
                <c:pt idx="32">
                  <c:v>5.8362596830499998</c:v>
                </c:pt>
                <c:pt idx="33">
                  <c:v>6.8377722110099999</c:v>
                </c:pt>
                <c:pt idx="34">
                  <c:v>6.6949708804399997</c:v>
                </c:pt>
                <c:pt idx="35">
                  <c:v>8.8497303377200005</c:v>
                </c:pt>
                <c:pt idx="36">
                  <c:v>9.2240565566000008</c:v>
                </c:pt>
                <c:pt idx="37">
                  <c:v>9.2880764344899998</c:v>
                </c:pt>
                <c:pt idx="38">
                  <c:v>9.5138692411899992</c:v>
                </c:pt>
                <c:pt idx="39">
                  <c:v>9.7184613605700001</c:v>
                </c:pt>
                <c:pt idx="40">
                  <c:v>10.2027645747</c:v>
                </c:pt>
                <c:pt idx="41">
                  <c:v>9.8164620392500002</c:v>
                </c:pt>
                <c:pt idx="42">
                  <c:v>8.9749434076399996</c:v>
                </c:pt>
                <c:pt idx="43">
                  <c:v>9.1639871587700004</c:v>
                </c:pt>
                <c:pt idx="44">
                  <c:v>8.8856355688300006</c:v>
                </c:pt>
                <c:pt idx="45">
                  <c:v>9.2059127763500008</c:v>
                </c:pt>
                <c:pt idx="46">
                  <c:v>9.2539972646499997</c:v>
                </c:pt>
                <c:pt idx="47">
                  <c:v>9.7344280675599997</c:v>
                </c:pt>
                <c:pt idx="48">
                  <c:v>10.217982746700001</c:v>
                </c:pt>
                <c:pt idx="49">
                  <c:v>11.814732087299999</c:v>
                </c:pt>
                <c:pt idx="50">
                  <c:v>12.468669181399999</c:v>
                </c:pt>
                <c:pt idx="51">
                  <c:v>9.2077994149299993</c:v>
                </c:pt>
                <c:pt idx="52">
                  <c:v>7.0621828036199998</c:v>
                </c:pt>
                <c:pt idx="53">
                  <c:v>5.6764018512899996</c:v>
                </c:pt>
                <c:pt idx="54">
                  <c:v>4.8044915750300001</c:v>
                </c:pt>
                <c:pt idx="55">
                  <c:v>5.01400538574</c:v>
                </c:pt>
                <c:pt idx="56">
                  <c:v>5.2449814203300003</c:v>
                </c:pt>
                <c:pt idx="57">
                  <c:v>5.22884143929</c:v>
                </c:pt>
                <c:pt idx="58">
                  <c:v>4.44098127052</c:v>
                </c:pt>
                <c:pt idx="59">
                  <c:v>4.1005728995200004</c:v>
                </c:pt>
                <c:pt idx="60">
                  <c:v>3.0731545762899999</c:v>
                </c:pt>
                <c:pt idx="61">
                  <c:v>3.35808627201</c:v>
                </c:pt>
                <c:pt idx="62">
                  <c:v>3.2679883964899998</c:v>
                </c:pt>
                <c:pt idx="63">
                  <c:v>3.15948598683</c:v>
                </c:pt>
                <c:pt idx="64">
                  <c:v>3.5170177038300001</c:v>
                </c:pt>
                <c:pt idx="65">
                  <c:v>2.8024210759799999</c:v>
                </c:pt>
                <c:pt idx="66">
                  <c:v>3.5461010208000001</c:v>
                </c:pt>
                <c:pt idx="67">
                  <c:v>4.2800149906299998</c:v>
                </c:pt>
                <c:pt idx="68">
                  <c:v>3.49834038335</c:v>
                </c:pt>
                <c:pt idx="69">
                  <c:v>3.5041508296499999</c:v>
                </c:pt>
                <c:pt idx="70">
                  <c:v>3.4975504362000001</c:v>
                </c:pt>
                <c:pt idx="71">
                  <c:v>3.9538004764500001</c:v>
                </c:pt>
                <c:pt idx="72">
                  <c:v>4.2346433924899998</c:v>
                </c:pt>
                <c:pt idx="73">
                  <c:v>4.2084285168599997</c:v>
                </c:pt>
                <c:pt idx="74">
                  <c:v>4.9304348152099999</c:v>
                </c:pt>
                <c:pt idx="75">
                  <c:v>4.8951549323899997</c:v>
                </c:pt>
                <c:pt idx="76">
                  <c:v>5.86689334212</c:v>
                </c:pt>
                <c:pt idx="77">
                  <c:v>5.7717077962500003</c:v>
                </c:pt>
                <c:pt idx="78">
                  <c:v>5.08367350345</c:v>
                </c:pt>
                <c:pt idx="79">
                  <c:v>3.3373833529599999</c:v>
                </c:pt>
                <c:pt idx="80">
                  <c:v>3.5730258128800001</c:v>
                </c:pt>
                <c:pt idx="81">
                  <c:v>4.1722539574799997</c:v>
                </c:pt>
                <c:pt idx="82">
                  <c:v>4.5157929803399997</c:v>
                </c:pt>
                <c:pt idx="83">
                  <c:v>3.6663167835600001</c:v>
                </c:pt>
                <c:pt idx="84">
                  <c:v>4.92418336312</c:v>
                </c:pt>
                <c:pt idx="85">
                  <c:v>5.7081726724999999</c:v>
                </c:pt>
                <c:pt idx="86">
                  <c:v>7.0743779896000003</c:v>
                </c:pt>
                <c:pt idx="87">
                  <c:v>5.4921799846199999</c:v>
                </c:pt>
                <c:pt idx="88">
                  <c:v>5.3000249284800001</c:v>
                </c:pt>
                <c:pt idx="89">
                  <c:v>5.3494858111100001</c:v>
                </c:pt>
                <c:pt idx="90">
                  <c:v>4.4576627270199998</c:v>
                </c:pt>
                <c:pt idx="91">
                  <c:v>5.8403873169800002</c:v>
                </c:pt>
                <c:pt idx="92">
                  <c:v>3.8370744650700002</c:v>
                </c:pt>
                <c:pt idx="93">
                  <c:v>5.1098038640699999</c:v>
                </c:pt>
                <c:pt idx="94">
                  <c:v>4.1647027233799996</c:v>
                </c:pt>
                <c:pt idx="95">
                  <c:v>3.8783559574800002</c:v>
                </c:pt>
                <c:pt idx="96">
                  <c:v>3.4974905887499999</c:v>
                </c:pt>
                <c:pt idx="97">
                  <c:v>3.4050323407400001</c:v>
                </c:pt>
                <c:pt idx="98">
                  <c:v>2.8485298975200002</c:v>
                </c:pt>
                <c:pt idx="99">
                  <c:v>3.46555243745</c:v>
                </c:pt>
                <c:pt idx="100">
                  <c:v>3.5363433802199999</c:v>
                </c:pt>
                <c:pt idx="101">
                  <c:v>3.4800313120499999</c:v>
                </c:pt>
                <c:pt idx="102">
                  <c:v>2.8143829203199999</c:v>
                </c:pt>
                <c:pt idx="103">
                  <c:v>3.3063084250300001</c:v>
                </c:pt>
                <c:pt idx="104">
                  <c:v>2.99544891699</c:v>
                </c:pt>
                <c:pt idx="105">
                  <c:v>3.4341602368699999</c:v>
                </c:pt>
                <c:pt idx="106">
                  <c:v>4.3019541333099998</c:v>
                </c:pt>
                <c:pt idx="107">
                  <c:v>4.4130749974499999</c:v>
                </c:pt>
                <c:pt idx="108">
                  <c:v>5.2887974918099996</c:v>
                </c:pt>
                <c:pt idx="109">
                  <c:v>5.2351875993399997</c:v>
                </c:pt>
                <c:pt idx="110">
                  <c:v>5.1396780986400001</c:v>
                </c:pt>
                <c:pt idx="111">
                  <c:v>5.4709139590399998</c:v>
                </c:pt>
                <c:pt idx="112">
                  <c:v>7.0439894988400003</c:v>
                </c:pt>
                <c:pt idx="113">
                  <c:v>6.5236560860899999</c:v>
                </c:pt>
                <c:pt idx="114">
                  <c:v>6.5173174360599999</c:v>
                </c:pt>
                <c:pt idx="115">
                  <c:v>5.7154214871600004</c:v>
                </c:pt>
                <c:pt idx="116">
                  <c:v>5.04592442518</c:v>
                </c:pt>
                <c:pt idx="117">
                  <c:v>5.0160394356199998</c:v>
                </c:pt>
                <c:pt idx="118">
                  <c:v>5.8302039354300002</c:v>
                </c:pt>
                <c:pt idx="119">
                  <c:v>6.0263699756399998</c:v>
                </c:pt>
                <c:pt idx="120">
                  <c:v>5.32850251154</c:v>
                </c:pt>
                <c:pt idx="121">
                  <c:v>5.2716218534900001</c:v>
                </c:pt>
                <c:pt idx="122">
                  <c:v>4.9293841441500001</c:v>
                </c:pt>
                <c:pt idx="123">
                  <c:v>5.9866726003300004</c:v>
                </c:pt>
                <c:pt idx="124">
                  <c:v>5.2526710589999999</c:v>
                </c:pt>
                <c:pt idx="125">
                  <c:v>5.9662597469199996</c:v>
                </c:pt>
                <c:pt idx="126">
                  <c:v>5.0866528693199999</c:v>
                </c:pt>
                <c:pt idx="127">
                  <c:v>5.4255629341800002</c:v>
                </c:pt>
                <c:pt idx="128">
                  <c:v>5.3417929795900001</c:v>
                </c:pt>
                <c:pt idx="129">
                  <c:v>6.5101507275400001</c:v>
                </c:pt>
                <c:pt idx="130">
                  <c:v>7.10256567289</c:v>
                </c:pt>
                <c:pt idx="131">
                  <c:v>7.5401232090199999</c:v>
                </c:pt>
                <c:pt idx="132">
                  <c:v>7.3956208999999999</c:v>
                </c:pt>
                <c:pt idx="133">
                  <c:v>7.03632282458</c:v>
                </c:pt>
                <c:pt idx="134">
                  <c:v>5.8657893269599999</c:v>
                </c:pt>
                <c:pt idx="135">
                  <c:v>5.6904750237500004</c:v>
                </c:pt>
                <c:pt idx="136">
                  <c:v>6.2029857530000001</c:v>
                </c:pt>
                <c:pt idx="137">
                  <c:v>6.5589464014400001</c:v>
                </c:pt>
                <c:pt idx="138">
                  <c:v>7.8379364307900001</c:v>
                </c:pt>
                <c:pt idx="139">
                  <c:v>9.5979698529400004</c:v>
                </c:pt>
                <c:pt idx="140">
                  <c:v>5.0969427410100003</c:v>
                </c:pt>
                <c:pt idx="141">
                  <c:v>4.5394447730499996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6C-468E-A5C8-B96681DFC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spatial_series_v1!$C$2</c:f>
              <c:strCache>
                <c:ptCount val="1"/>
                <c:pt idx="0">
                  <c:v>Z (m)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6410535284396641"/>
                  <c:y val="-5.614920651474857E-2"/>
                </c:manualLayout>
              </c:layout>
              <c:numFmt formatCode="#,##0.000000" sourceLinked="0"/>
            </c:trendlineLbl>
          </c:trendline>
          <c:xVal>
            <c:numRef>
              <c:f>spatial_series_v1!$B$3:$B$145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xVal>
          <c:yVal>
            <c:numRef>
              <c:f>spatial_series_v1!$C$3:$C$145</c:f>
              <c:numCache>
                <c:formatCode>0.0000</c:formatCode>
                <c:ptCount val="143"/>
                <c:pt idx="0">
                  <c:v>1002.47</c:v>
                </c:pt>
                <c:pt idx="1">
                  <c:v>1002.43</c:v>
                </c:pt>
                <c:pt idx="2">
                  <c:v>1002.38</c:v>
                </c:pt>
                <c:pt idx="3">
                  <c:v>1002.36</c:v>
                </c:pt>
                <c:pt idx="4">
                  <c:v>1002.36</c:v>
                </c:pt>
                <c:pt idx="5">
                  <c:v>1002.34</c:v>
                </c:pt>
                <c:pt idx="6">
                  <c:v>1002.3</c:v>
                </c:pt>
                <c:pt idx="7">
                  <c:v>1002.3</c:v>
                </c:pt>
                <c:pt idx="8">
                  <c:v>1002.25</c:v>
                </c:pt>
                <c:pt idx="9">
                  <c:v>1002.23</c:v>
                </c:pt>
                <c:pt idx="10">
                  <c:v>1002.19</c:v>
                </c:pt>
                <c:pt idx="11">
                  <c:v>1002.14</c:v>
                </c:pt>
                <c:pt idx="12">
                  <c:v>1002.11</c:v>
                </c:pt>
                <c:pt idx="13">
                  <c:v>1002.17</c:v>
                </c:pt>
                <c:pt idx="14">
                  <c:v>1002.23</c:v>
                </c:pt>
                <c:pt idx="15">
                  <c:v>1002.22</c:v>
                </c:pt>
                <c:pt idx="16">
                  <c:v>1002.23</c:v>
                </c:pt>
                <c:pt idx="17">
                  <c:v>1002.23</c:v>
                </c:pt>
                <c:pt idx="18">
                  <c:v>1002.27</c:v>
                </c:pt>
                <c:pt idx="19">
                  <c:v>1002.26</c:v>
                </c:pt>
                <c:pt idx="20">
                  <c:v>1002.18</c:v>
                </c:pt>
                <c:pt idx="21">
                  <c:v>1002.21</c:v>
                </c:pt>
                <c:pt idx="22">
                  <c:v>1002.13</c:v>
                </c:pt>
                <c:pt idx="23">
                  <c:v>1002.13</c:v>
                </c:pt>
                <c:pt idx="24">
                  <c:v>1002.1</c:v>
                </c:pt>
                <c:pt idx="25">
                  <c:v>1002.07</c:v>
                </c:pt>
                <c:pt idx="26">
                  <c:v>1002.06</c:v>
                </c:pt>
                <c:pt idx="27">
                  <c:v>1001.98</c:v>
                </c:pt>
                <c:pt idx="28">
                  <c:v>1001.79</c:v>
                </c:pt>
                <c:pt idx="29">
                  <c:v>1001.43</c:v>
                </c:pt>
                <c:pt idx="30">
                  <c:v>1001.39</c:v>
                </c:pt>
                <c:pt idx="31">
                  <c:v>1001.31</c:v>
                </c:pt>
                <c:pt idx="32">
                  <c:v>1001.21</c:v>
                </c:pt>
                <c:pt idx="33">
                  <c:v>1000.84</c:v>
                </c:pt>
                <c:pt idx="34">
                  <c:v>1000.62</c:v>
                </c:pt>
                <c:pt idx="35">
                  <c:v>1000.54</c:v>
                </c:pt>
                <c:pt idx="36">
                  <c:v>1000.61</c:v>
                </c:pt>
                <c:pt idx="37">
                  <c:v>1001.04</c:v>
                </c:pt>
                <c:pt idx="38">
                  <c:v>1001.33</c:v>
                </c:pt>
                <c:pt idx="39">
                  <c:v>1001.68</c:v>
                </c:pt>
                <c:pt idx="40">
                  <c:v>1001.87</c:v>
                </c:pt>
                <c:pt idx="41">
                  <c:v>1001.98</c:v>
                </c:pt>
                <c:pt idx="42">
                  <c:v>1002.03</c:v>
                </c:pt>
                <c:pt idx="43">
                  <c:v>1002.02</c:v>
                </c:pt>
                <c:pt idx="44">
                  <c:v>1002</c:v>
                </c:pt>
                <c:pt idx="45">
                  <c:v>1001.9</c:v>
                </c:pt>
                <c:pt idx="46">
                  <c:v>1001.75</c:v>
                </c:pt>
                <c:pt idx="47">
                  <c:v>1001.69</c:v>
                </c:pt>
                <c:pt idx="48">
                  <c:v>1001.7</c:v>
                </c:pt>
                <c:pt idx="49">
                  <c:v>1001.76</c:v>
                </c:pt>
                <c:pt idx="50">
                  <c:v>1001.84</c:v>
                </c:pt>
                <c:pt idx="51">
                  <c:v>1001.86</c:v>
                </c:pt>
                <c:pt idx="52">
                  <c:v>1001.85</c:v>
                </c:pt>
                <c:pt idx="53">
                  <c:v>1001.82</c:v>
                </c:pt>
                <c:pt idx="54">
                  <c:v>1001.84</c:v>
                </c:pt>
                <c:pt idx="55">
                  <c:v>1001.84</c:v>
                </c:pt>
                <c:pt idx="56">
                  <c:v>1001.79</c:v>
                </c:pt>
                <c:pt idx="57">
                  <c:v>1001.71</c:v>
                </c:pt>
                <c:pt idx="58">
                  <c:v>1001.64</c:v>
                </c:pt>
                <c:pt idx="59">
                  <c:v>1001.51</c:v>
                </c:pt>
                <c:pt idx="60">
                  <c:v>1001.41</c:v>
                </c:pt>
                <c:pt idx="61">
                  <c:v>1001.32</c:v>
                </c:pt>
                <c:pt idx="62">
                  <c:v>1001.27</c:v>
                </c:pt>
                <c:pt idx="63">
                  <c:v>1001.02</c:v>
                </c:pt>
                <c:pt idx="64">
                  <c:v>1001.05</c:v>
                </c:pt>
                <c:pt idx="65">
                  <c:v>1001.06</c:v>
                </c:pt>
                <c:pt idx="66">
                  <c:v>1001.06</c:v>
                </c:pt>
                <c:pt idx="67">
                  <c:v>1001.04</c:v>
                </c:pt>
                <c:pt idx="68">
                  <c:v>1000.96</c:v>
                </c:pt>
                <c:pt idx="69">
                  <c:v>1000.86</c:v>
                </c:pt>
                <c:pt idx="70">
                  <c:v>1000.84</c:v>
                </c:pt>
                <c:pt idx="71">
                  <c:v>1000.83</c:v>
                </c:pt>
                <c:pt idx="72">
                  <c:v>1000.8</c:v>
                </c:pt>
                <c:pt idx="73">
                  <c:v>1000.85</c:v>
                </c:pt>
                <c:pt idx="74">
                  <c:v>1000.74</c:v>
                </c:pt>
                <c:pt idx="75">
                  <c:v>1000.69</c:v>
                </c:pt>
                <c:pt idx="76">
                  <c:v>1000.69</c:v>
                </c:pt>
                <c:pt idx="77">
                  <c:v>1000.53</c:v>
                </c:pt>
                <c:pt idx="78">
                  <c:v>1000.5</c:v>
                </c:pt>
                <c:pt idx="79">
                  <c:v>1000.45</c:v>
                </c:pt>
                <c:pt idx="80">
                  <c:v>1000.29</c:v>
                </c:pt>
                <c:pt idx="81">
                  <c:v>1000.16</c:v>
                </c:pt>
                <c:pt idx="82">
                  <c:v>1000.12</c:v>
                </c:pt>
                <c:pt idx="83">
                  <c:v>1000.14</c:v>
                </c:pt>
                <c:pt idx="84">
                  <c:v>999.94200000000001</c:v>
                </c:pt>
                <c:pt idx="85">
                  <c:v>999.59299999999996</c:v>
                </c:pt>
                <c:pt idx="86">
                  <c:v>999.44600000000003</c:v>
                </c:pt>
                <c:pt idx="87">
                  <c:v>999.54</c:v>
                </c:pt>
                <c:pt idx="88">
                  <c:v>999.60400000000004</c:v>
                </c:pt>
                <c:pt idx="89">
                  <c:v>999.73699999999997</c:v>
                </c:pt>
                <c:pt idx="90">
                  <c:v>1000.04</c:v>
                </c:pt>
                <c:pt idx="91">
                  <c:v>1000.17</c:v>
                </c:pt>
                <c:pt idx="92">
                  <c:v>1000.26</c:v>
                </c:pt>
                <c:pt idx="93">
                  <c:v>1000.26</c:v>
                </c:pt>
                <c:pt idx="94">
                  <c:v>1000.1</c:v>
                </c:pt>
                <c:pt idx="95">
                  <c:v>1000.03</c:v>
                </c:pt>
                <c:pt idx="96">
                  <c:v>999.98199999999997</c:v>
                </c:pt>
                <c:pt idx="97">
                  <c:v>999.87199999999996</c:v>
                </c:pt>
                <c:pt idx="98">
                  <c:v>999.95600000000002</c:v>
                </c:pt>
                <c:pt idx="99">
                  <c:v>999.92700000000002</c:v>
                </c:pt>
                <c:pt idx="100">
                  <c:v>999.88300000000004</c:v>
                </c:pt>
                <c:pt idx="101">
                  <c:v>999.84100000000001</c:v>
                </c:pt>
                <c:pt idx="102">
                  <c:v>999.78599999999994</c:v>
                </c:pt>
                <c:pt idx="103">
                  <c:v>999.721</c:v>
                </c:pt>
                <c:pt idx="104">
                  <c:v>999.72199999999998</c:v>
                </c:pt>
                <c:pt idx="105">
                  <c:v>999.67399999999998</c:v>
                </c:pt>
                <c:pt idx="106">
                  <c:v>999.62400000000002</c:v>
                </c:pt>
                <c:pt idx="107">
                  <c:v>999.60900000000004</c:v>
                </c:pt>
                <c:pt idx="108">
                  <c:v>999.62</c:v>
                </c:pt>
                <c:pt idx="109">
                  <c:v>999.62199999999996</c:v>
                </c:pt>
                <c:pt idx="110">
                  <c:v>999.65300000000002</c:v>
                </c:pt>
                <c:pt idx="111">
                  <c:v>999.80499999999995</c:v>
                </c:pt>
                <c:pt idx="112">
                  <c:v>999.65800000000002</c:v>
                </c:pt>
                <c:pt idx="113">
                  <c:v>999.495</c:v>
                </c:pt>
                <c:pt idx="114">
                  <c:v>999.50300000000004</c:v>
                </c:pt>
                <c:pt idx="115">
                  <c:v>999.46699999999998</c:v>
                </c:pt>
                <c:pt idx="116">
                  <c:v>999.49599999999998</c:v>
                </c:pt>
                <c:pt idx="117">
                  <c:v>999.50900000000001</c:v>
                </c:pt>
                <c:pt idx="118">
                  <c:v>999.40099999999995</c:v>
                </c:pt>
                <c:pt idx="119">
                  <c:v>999.25300000000004</c:v>
                </c:pt>
                <c:pt idx="120">
                  <c:v>999.18399999999997</c:v>
                </c:pt>
                <c:pt idx="121">
                  <c:v>999.20500000000004</c:v>
                </c:pt>
                <c:pt idx="122">
                  <c:v>999.18499999999995</c:v>
                </c:pt>
                <c:pt idx="123">
                  <c:v>999.17499999999995</c:v>
                </c:pt>
                <c:pt idx="124">
                  <c:v>999.27800000000002</c:v>
                </c:pt>
                <c:pt idx="125">
                  <c:v>999.28499999999997</c:v>
                </c:pt>
                <c:pt idx="126">
                  <c:v>999.28899999999999</c:v>
                </c:pt>
                <c:pt idx="127">
                  <c:v>999.30700000000002</c:v>
                </c:pt>
                <c:pt idx="128">
                  <c:v>999.30399999999997</c:v>
                </c:pt>
                <c:pt idx="129">
                  <c:v>999.37900000000002</c:v>
                </c:pt>
                <c:pt idx="130">
                  <c:v>999.40899999999999</c:v>
                </c:pt>
                <c:pt idx="131">
                  <c:v>999.48500000000001</c:v>
                </c:pt>
                <c:pt idx="132">
                  <c:v>999.54300000000001</c:v>
                </c:pt>
                <c:pt idx="133">
                  <c:v>999.53300000000002</c:v>
                </c:pt>
                <c:pt idx="134">
                  <c:v>999.447</c:v>
                </c:pt>
                <c:pt idx="135">
                  <c:v>999.346</c:v>
                </c:pt>
                <c:pt idx="136">
                  <c:v>999.15499999999997</c:v>
                </c:pt>
                <c:pt idx="137">
                  <c:v>998.85500000000002</c:v>
                </c:pt>
                <c:pt idx="138">
                  <c:v>998.39200000000005</c:v>
                </c:pt>
                <c:pt idx="139">
                  <c:v>998.48199999999997</c:v>
                </c:pt>
                <c:pt idx="140">
                  <c:v>998.59100000000001</c:v>
                </c:pt>
                <c:pt idx="141">
                  <c:v>998.40700000000004</c:v>
                </c:pt>
                <c:pt idx="142">
                  <c:v>998.35900000000004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37-42CF-8C65-3B515F6536D7}"/>
            </c:ext>
          </c:extLst>
        </c:ser>
        <c:ser>
          <c:idx val="1"/>
          <c:order val="1"/>
          <c:tx>
            <c:strRef>
              <c:f>spatial_series_v1!$F$2</c:f>
              <c:strCache>
                <c:ptCount val="1"/>
                <c:pt idx="0">
                  <c:v>WSE_base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spatial_series_v1!$B$3:$B$145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xVal>
          <c:yVal>
            <c:numRef>
              <c:f>spatial_series_v1!$F$3:$F$145</c:f>
              <c:numCache>
                <c:formatCode>0.000</c:formatCode>
                <c:ptCount val="143"/>
                <c:pt idx="0">
                  <c:v>1002.6</c:v>
                </c:pt>
                <c:pt idx="1">
                  <c:v>1002.56</c:v>
                </c:pt>
                <c:pt idx="2">
                  <c:v>1002.54</c:v>
                </c:pt>
                <c:pt idx="3">
                  <c:v>1002.52</c:v>
                </c:pt>
                <c:pt idx="4">
                  <c:v>1002.51</c:v>
                </c:pt>
                <c:pt idx="5">
                  <c:v>1002.48</c:v>
                </c:pt>
                <c:pt idx="6">
                  <c:v>1002.45</c:v>
                </c:pt>
                <c:pt idx="7">
                  <c:v>1002.44</c:v>
                </c:pt>
                <c:pt idx="8">
                  <c:v>1002.42</c:v>
                </c:pt>
                <c:pt idx="9">
                  <c:v>1002.42</c:v>
                </c:pt>
                <c:pt idx="10">
                  <c:v>1002.42</c:v>
                </c:pt>
                <c:pt idx="11">
                  <c:v>1002.42</c:v>
                </c:pt>
                <c:pt idx="12">
                  <c:v>1002.42</c:v>
                </c:pt>
                <c:pt idx="13">
                  <c:v>1002.42</c:v>
                </c:pt>
                <c:pt idx="14">
                  <c:v>1002.41</c:v>
                </c:pt>
                <c:pt idx="15">
                  <c:v>1002.41</c:v>
                </c:pt>
                <c:pt idx="16">
                  <c:v>1002.4</c:v>
                </c:pt>
                <c:pt idx="17">
                  <c:v>1002.4</c:v>
                </c:pt>
                <c:pt idx="18">
                  <c:v>1002.39</c:v>
                </c:pt>
                <c:pt idx="19">
                  <c:v>1002.34</c:v>
                </c:pt>
                <c:pt idx="20">
                  <c:v>1002.32</c:v>
                </c:pt>
                <c:pt idx="21">
                  <c:v>1002.29</c:v>
                </c:pt>
                <c:pt idx="22">
                  <c:v>1002.26</c:v>
                </c:pt>
                <c:pt idx="23">
                  <c:v>1002.24</c:v>
                </c:pt>
                <c:pt idx="24">
                  <c:v>1002.21</c:v>
                </c:pt>
                <c:pt idx="25">
                  <c:v>1002.18</c:v>
                </c:pt>
                <c:pt idx="26">
                  <c:v>1002.15</c:v>
                </c:pt>
                <c:pt idx="27">
                  <c:v>1002.11</c:v>
                </c:pt>
                <c:pt idx="28">
                  <c:v>1002.12</c:v>
                </c:pt>
                <c:pt idx="29">
                  <c:v>1002.12</c:v>
                </c:pt>
                <c:pt idx="30">
                  <c:v>1002.12</c:v>
                </c:pt>
                <c:pt idx="31">
                  <c:v>1002.12</c:v>
                </c:pt>
                <c:pt idx="32">
                  <c:v>1002.12</c:v>
                </c:pt>
                <c:pt idx="33">
                  <c:v>1002.12</c:v>
                </c:pt>
                <c:pt idx="34">
                  <c:v>1002.12</c:v>
                </c:pt>
                <c:pt idx="35">
                  <c:v>1002.12</c:v>
                </c:pt>
                <c:pt idx="36">
                  <c:v>1002.12</c:v>
                </c:pt>
                <c:pt idx="37">
                  <c:v>1002.12</c:v>
                </c:pt>
                <c:pt idx="38">
                  <c:v>1002.12</c:v>
                </c:pt>
                <c:pt idx="39">
                  <c:v>1002.12</c:v>
                </c:pt>
                <c:pt idx="40">
                  <c:v>1002.12</c:v>
                </c:pt>
                <c:pt idx="41">
                  <c:v>1002.11</c:v>
                </c:pt>
                <c:pt idx="42">
                  <c:v>1002.1</c:v>
                </c:pt>
                <c:pt idx="43">
                  <c:v>1002.08</c:v>
                </c:pt>
                <c:pt idx="44">
                  <c:v>1002.04</c:v>
                </c:pt>
                <c:pt idx="45">
                  <c:v>1002.01</c:v>
                </c:pt>
                <c:pt idx="46">
                  <c:v>1002.01</c:v>
                </c:pt>
                <c:pt idx="47">
                  <c:v>1002.01</c:v>
                </c:pt>
                <c:pt idx="48">
                  <c:v>1002.01</c:v>
                </c:pt>
                <c:pt idx="49">
                  <c:v>1002.01</c:v>
                </c:pt>
                <c:pt idx="50">
                  <c:v>1002</c:v>
                </c:pt>
                <c:pt idx="51">
                  <c:v>1002</c:v>
                </c:pt>
                <c:pt idx="52">
                  <c:v>1001.99</c:v>
                </c:pt>
                <c:pt idx="53">
                  <c:v>1001.98</c:v>
                </c:pt>
                <c:pt idx="54">
                  <c:v>1001.95</c:v>
                </c:pt>
                <c:pt idx="55">
                  <c:v>1001.91</c:v>
                </c:pt>
                <c:pt idx="56">
                  <c:v>1001.86</c:v>
                </c:pt>
                <c:pt idx="57">
                  <c:v>1001.8</c:v>
                </c:pt>
                <c:pt idx="58">
                  <c:v>1001.72</c:v>
                </c:pt>
                <c:pt idx="59">
                  <c:v>1001.6</c:v>
                </c:pt>
                <c:pt idx="60">
                  <c:v>1001.53</c:v>
                </c:pt>
                <c:pt idx="61">
                  <c:v>1001.47</c:v>
                </c:pt>
                <c:pt idx="62">
                  <c:v>1001.38</c:v>
                </c:pt>
                <c:pt idx="63">
                  <c:v>1001.25</c:v>
                </c:pt>
                <c:pt idx="64">
                  <c:v>1001.25</c:v>
                </c:pt>
                <c:pt idx="65">
                  <c:v>1001.22</c:v>
                </c:pt>
                <c:pt idx="66">
                  <c:v>1001.19</c:v>
                </c:pt>
                <c:pt idx="67">
                  <c:v>1001.14</c:v>
                </c:pt>
                <c:pt idx="68">
                  <c:v>1001.05</c:v>
                </c:pt>
                <c:pt idx="69">
                  <c:v>1001</c:v>
                </c:pt>
                <c:pt idx="70">
                  <c:v>1000.99</c:v>
                </c:pt>
                <c:pt idx="71">
                  <c:v>1000.97</c:v>
                </c:pt>
                <c:pt idx="72">
                  <c:v>1000.96</c:v>
                </c:pt>
                <c:pt idx="73">
                  <c:v>1000.93</c:v>
                </c:pt>
                <c:pt idx="74">
                  <c:v>1000.84</c:v>
                </c:pt>
                <c:pt idx="75">
                  <c:v>1000.81</c:v>
                </c:pt>
                <c:pt idx="76">
                  <c:v>1000.78</c:v>
                </c:pt>
                <c:pt idx="77">
                  <c:v>1000.72</c:v>
                </c:pt>
                <c:pt idx="78">
                  <c:v>1000.7</c:v>
                </c:pt>
                <c:pt idx="79">
                  <c:v>1000.59</c:v>
                </c:pt>
                <c:pt idx="80">
                  <c:v>1000.43</c:v>
                </c:pt>
                <c:pt idx="81">
                  <c:v>1000.44</c:v>
                </c:pt>
                <c:pt idx="82">
                  <c:v>1000.44</c:v>
                </c:pt>
                <c:pt idx="83">
                  <c:v>1000.44</c:v>
                </c:pt>
                <c:pt idx="84">
                  <c:v>1000.44</c:v>
                </c:pt>
                <c:pt idx="85">
                  <c:v>1000.44</c:v>
                </c:pt>
                <c:pt idx="86">
                  <c:v>1000.44</c:v>
                </c:pt>
                <c:pt idx="87">
                  <c:v>1000.44</c:v>
                </c:pt>
                <c:pt idx="88">
                  <c:v>1000.44</c:v>
                </c:pt>
                <c:pt idx="89">
                  <c:v>1000.44</c:v>
                </c:pt>
                <c:pt idx="90">
                  <c:v>1000.44</c:v>
                </c:pt>
                <c:pt idx="91">
                  <c:v>1000.43</c:v>
                </c:pt>
                <c:pt idx="92">
                  <c:v>1000.42</c:v>
                </c:pt>
                <c:pt idx="93">
                  <c:v>1000.34</c:v>
                </c:pt>
                <c:pt idx="94">
                  <c:v>1000.21</c:v>
                </c:pt>
                <c:pt idx="95">
                  <c:v>1000.16</c:v>
                </c:pt>
                <c:pt idx="96">
                  <c:v>1000.13</c:v>
                </c:pt>
                <c:pt idx="97">
                  <c:v>1000.12</c:v>
                </c:pt>
                <c:pt idx="98">
                  <c:v>1000.11</c:v>
                </c:pt>
                <c:pt idx="99">
                  <c:v>1000.06</c:v>
                </c:pt>
                <c:pt idx="100">
                  <c:v>1000.03</c:v>
                </c:pt>
                <c:pt idx="101">
                  <c:v>999.99</c:v>
                </c:pt>
                <c:pt idx="102">
                  <c:v>999.94899999999996</c:v>
                </c:pt>
                <c:pt idx="103">
                  <c:v>999.92499999999995</c:v>
                </c:pt>
                <c:pt idx="104">
                  <c:v>999.90499999999997</c:v>
                </c:pt>
                <c:pt idx="105">
                  <c:v>999.88499999999999</c:v>
                </c:pt>
                <c:pt idx="106">
                  <c:v>999.88400000000001</c:v>
                </c:pt>
                <c:pt idx="107">
                  <c:v>999.88300000000004</c:v>
                </c:pt>
                <c:pt idx="108">
                  <c:v>999.88199999999995</c:v>
                </c:pt>
                <c:pt idx="109">
                  <c:v>999.87900000000002</c:v>
                </c:pt>
                <c:pt idx="110">
                  <c:v>999.87599999999998</c:v>
                </c:pt>
                <c:pt idx="111">
                  <c:v>999.846</c:v>
                </c:pt>
                <c:pt idx="112">
                  <c:v>999.71400000000006</c:v>
                </c:pt>
                <c:pt idx="113">
                  <c:v>999.68200000000002</c:v>
                </c:pt>
                <c:pt idx="114">
                  <c:v>999.68</c:v>
                </c:pt>
                <c:pt idx="115">
                  <c:v>999.67600000000004</c:v>
                </c:pt>
                <c:pt idx="116">
                  <c:v>999.66399999999999</c:v>
                </c:pt>
                <c:pt idx="117">
                  <c:v>999.64599999999996</c:v>
                </c:pt>
                <c:pt idx="118">
                  <c:v>999.64400000000001</c:v>
                </c:pt>
                <c:pt idx="119">
                  <c:v>999.64499999999998</c:v>
                </c:pt>
                <c:pt idx="120">
                  <c:v>999.64400000000001</c:v>
                </c:pt>
                <c:pt idx="121">
                  <c:v>999.64300000000003</c:v>
                </c:pt>
                <c:pt idx="122">
                  <c:v>999.64300000000003</c:v>
                </c:pt>
                <c:pt idx="123">
                  <c:v>999.64300000000003</c:v>
                </c:pt>
                <c:pt idx="124">
                  <c:v>999.64300000000003</c:v>
                </c:pt>
                <c:pt idx="125">
                  <c:v>999.64200000000005</c:v>
                </c:pt>
                <c:pt idx="126">
                  <c:v>999.64099999999996</c:v>
                </c:pt>
                <c:pt idx="127">
                  <c:v>999.63900000000001</c:v>
                </c:pt>
                <c:pt idx="128">
                  <c:v>999.63900000000001</c:v>
                </c:pt>
                <c:pt idx="129">
                  <c:v>999.63599999999997</c:v>
                </c:pt>
                <c:pt idx="130">
                  <c:v>999.63199999999995</c:v>
                </c:pt>
                <c:pt idx="131">
                  <c:v>999.62900000000002</c:v>
                </c:pt>
                <c:pt idx="132">
                  <c:v>999.61699999999996</c:v>
                </c:pt>
                <c:pt idx="133">
                  <c:v>999.572</c:v>
                </c:pt>
                <c:pt idx="134">
                  <c:v>999.471</c:v>
                </c:pt>
                <c:pt idx="135">
                  <c:v>999.36500000000001</c:v>
                </c:pt>
                <c:pt idx="136">
                  <c:v>999.18600000000004</c:v>
                </c:pt>
                <c:pt idx="137">
                  <c:v>998.98</c:v>
                </c:pt>
                <c:pt idx="138">
                  <c:v>998.928</c:v>
                </c:pt>
                <c:pt idx="139">
                  <c:v>998.92700000000002</c:v>
                </c:pt>
                <c:pt idx="140">
                  <c:v>998.91499999999996</c:v>
                </c:pt>
                <c:pt idx="141">
                  <c:v>998.91499999999996</c:v>
                </c:pt>
                <c:pt idx="142">
                  <c:v>998.91499999999996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37-42CF-8C65-3B515F6536D7}"/>
            </c:ext>
          </c:extLst>
        </c:ser>
        <c:ser>
          <c:idx val="2"/>
          <c:order val="2"/>
          <c:tx>
            <c:strRef>
              <c:f>spatial_series_v1!$J$2</c:f>
              <c:strCache>
                <c:ptCount val="1"/>
                <c:pt idx="0">
                  <c:v>WSE_bf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1.7188799112529234E-2"/>
                  <c:y val="-0.19959952025864316"/>
                </c:manualLayout>
              </c:layout>
              <c:numFmt formatCode="General" sourceLinked="0"/>
            </c:trendlineLbl>
          </c:trendline>
          <c:xVal>
            <c:numRef>
              <c:f>spatial_series_v1!$B$3:$B$145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xVal>
          <c:yVal>
            <c:numRef>
              <c:f>spatial_series_v1!$J$3:$J$145</c:f>
              <c:numCache>
                <c:formatCode>0.000</c:formatCode>
                <c:ptCount val="143"/>
                <c:pt idx="0">
                  <c:v>1003.62</c:v>
                </c:pt>
                <c:pt idx="1">
                  <c:v>1003.56</c:v>
                </c:pt>
                <c:pt idx="2">
                  <c:v>1003.56</c:v>
                </c:pt>
                <c:pt idx="3">
                  <c:v>1003.56</c:v>
                </c:pt>
                <c:pt idx="4">
                  <c:v>1003.56</c:v>
                </c:pt>
                <c:pt idx="5">
                  <c:v>1003.55</c:v>
                </c:pt>
                <c:pt idx="6">
                  <c:v>1003.55</c:v>
                </c:pt>
                <c:pt idx="7">
                  <c:v>1003.54</c:v>
                </c:pt>
                <c:pt idx="8">
                  <c:v>1003.51</c:v>
                </c:pt>
                <c:pt idx="9">
                  <c:v>1003.48</c:v>
                </c:pt>
                <c:pt idx="10">
                  <c:v>1003.46</c:v>
                </c:pt>
                <c:pt idx="11">
                  <c:v>1003.45</c:v>
                </c:pt>
                <c:pt idx="12">
                  <c:v>1003.45</c:v>
                </c:pt>
                <c:pt idx="13">
                  <c:v>1003.43</c:v>
                </c:pt>
                <c:pt idx="14">
                  <c:v>1003.4</c:v>
                </c:pt>
                <c:pt idx="15">
                  <c:v>1003.39</c:v>
                </c:pt>
                <c:pt idx="16">
                  <c:v>1003.38</c:v>
                </c:pt>
                <c:pt idx="17">
                  <c:v>1003.36</c:v>
                </c:pt>
                <c:pt idx="18">
                  <c:v>1003.29</c:v>
                </c:pt>
                <c:pt idx="19">
                  <c:v>1003.23</c:v>
                </c:pt>
                <c:pt idx="20">
                  <c:v>1003.24</c:v>
                </c:pt>
                <c:pt idx="21">
                  <c:v>1003.21</c:v>
                </c:pt>
                <c:pt idx="22">
                  <c:v>1003.2</c:v>
                </c:pt>
                <c:pt idx="23">
                  <c:v>1003.19</c:v>
                </c:pt>
                <c:pt idx="24">
                  <c:v>1003.16</c:v>
                </c:pt>
                <c:pt idx="25">
                  <c:v>1003.15</c:v>
                </c:pt>
                <c:pt idx="26">
                  <c:v>1003.15</c:v>
                </c:pt>
                <c:pt idx="27">
                  <c:v>1003.15</c:v>
                </c:pt>
                <c:pt idx="28">
                  <c:v>1003.16</c:v>
                </c:pt>
                <c:pt idx="29">
                  <c:v>1003.19</c:v>
                </c:pt>
                <c:pt idx="30">
                  <c:v>1003.17</c:v>
                </c:pt>
                <c:pt idx="31">
                  <c:v>1003.13</c:v>
                </c:pt>
                <c:pt idx="32">
                  <c:v>1003.09</c:v>
                </c:pt>
                <c:pt idx="33">
                  <c:v>1003.1</c:v>
                </c:pt>
                <c:pt idx="34">
                  <c:v>1003.12</c:v>
                </c:pt>
                <c:pt idx="35">
                  <c:v>1003.14</c:v>
                </c:pt>
                <c:pt idx="36">
                  <c:v>1003.16</c:v>
                </c:pt>
                <c:pt idx="37">
                  <c:v>1003.16</c:v>
                </c:pt>
                <c:pt idx="38">
                  <c:v>1003.15</c:v>
                </c:pt>
                <c:pt idx="39">
                  <c:v>1003.13</c:v>
                </c:pt>
                <c:pt idx="40">
                  <c:v>1003.1</c:v>
                </c:pt>
                <c:pt idx="41">
                  <c:v>1003.05</c:v>
                </c:pt>
                <c:pt idx="42">
                  <c:v>1002.99</c:v>
                </c:pt>
                <c:pt idx="43">
                  <c:v>1002.94</c:v>
                </c:pt>
                <c:pt idx="44">
                  <c:v>1002.92</c:v>
                </c:pt>
                <c:pt idx="45">
                  <c:v>1002.9</c:v>
                </c:pt>
                <c:pt idx="46">
                  <c:v>1002.9</c:v>
                </c:pt>
                <c:pt idx="47">
                  <c:v>1002.9</c:v>
                </c:pt>
                <c:pt idx="48">
                  <c:v>1002.91</c:v>
                </c:pt>
                <c:pt idx="49">
                  <c:v>1002.91</c:v>
                </c:pt>
                <c:pt idx="50">
                  <c:v>1002.89</c:v>
                </c:pt>
                <c:pt idx="51">
                  <c:v>1002.88</c:v>
                </c:pt>
                <c:pt idx="52">
                  <c:v>1002.86</c:v>
                </c:pt>
                <c:pt idx="53">
                  <c:v>1002.83</c:v>
                </c:pt>
                <c:pt idx="54">
                  <c:v>1002.77</c:v>
                </c:pt>
                <c:pt idx="55">
                  <c:v>1002.72</c:v>
                </c:pt>
                <c:pt idx="56">
                  <c:v>1002.67</c:v>
                </c:pt>
                <c:pt idx="57">
                  <c:v>1002.63</c:v>
                </c:pt>
                <c:pt idx="58">
                  <c:v>1002.57</c:v>
                </c:pt>
                <c:pt idx="59">
                  <c:v>1002.55</c:v>
                </c:pt>
                <c:pt idx="60">
                  <c:v>1002.56</c:v>
                </c:pt>
                <c:pt idx="61">
                  <c:v>1002.45</c:v>
                </c:pt>
                <c:pt idx="62">
                  <c:v>1002.29</c:v>
                </c:pt>
                <c:pt idx="63">
                  <c:v>1002.32</c:v>
                </c:pt>
                <c:pt idx="64">
                  <c:v>1002.37</c:v>
                </c:pt>
                <c:pt idx="65">
                  <c:v>1002.31</c:v>
                </c:pt>
                <c:pt idx="66">
                  <c:v>1002.24</c:v>
                </c:pt>
                <c:pt idx="67">
                  <c:v>1002.2</c:v>
                </c:pt>
                <c:pt idx="68">
                  <c:v>1002.18</c:v>
                </c:pt>
                <c:pt idx="69">
                  <c:v>1002.14</c:v>
                </c:pt>
                <c:pt idx="70">
                  <c:v>1002.06</c:v>
                </c:pt>
                <c:pt idx="71">
                  <c:v>1002.04</c:v>
                </c:pt>
                <c:pt idx="72">
                  <c:v>1002.06</c:v>
                </c:pt>
                <c:pt idx="73">
                  <c:v>1001.95</c:v>
                </c:pt>
                <c:pt idx="74">
                  <c:v>1001.77</c:v>
                </c:pt>
                <c:pt idx="75">
                  <c:v>1001.82</c:v>
                </c:pt>
                <c:pt idx="76">
                  <c:v>1001.81</c:v>
                </c:pt>
                <c:pt idx="77">
                  <c:v>1001.84</c:v>
                </c:pt>
                <c:pt idx="78">
                  <c:v>1001.8</c:v>
                </c:pt>
                <c:pt idx="79">
                  <c:v>1001.58</c:v>
                </c:pt>
                <c:pt idx="80">
                  <c:v>1001.35</c:v>
                </c:pt>
                <c:pt idx="81">
                  <c:v>1001.43</c:v>
                </c:pt>
                <c:pt idx="82">
                  <c:v>1001.5</c:v>
                </c:pt>
                <c:pt idx="83">
                  <c:v>1001.42</c:v>
                </c:pt>
                <c:pt idx="84">
                  <c:v>1001.5</c:v>
                </c:pt>
                <c:pt idx="85">
                  <c:v>1001.6</c:v>
                </c:pt>
                <c:pt idx="86">
                  <c:v>1001.63</c:v>
                </c:pt>
                <c:pt idx="87">
                  <c:v>1001.61</c:v>
                </c:pt>
                <c:pt idx="88">
                  <c:v>1001.57</c:v>
                </c:pt>
                <c:pt idx="89">
                  <c:v>1001.54</c:v>
                </c:pt>
                <c:pt idx="90">
                  <c:v>1001.48</c:v>
                </c:pt>
                <c:pt idx="91">
                  <c:v>1001.45</c:v>
                </c:pt>
                <c:pt idx="92">
                  <c:v>1001.39</c:v>
                </c:pt>
                <c:pt idx="93">
                  <c:v>1001.33</c:v>
                </c:pt>
                <c:pt idx="94">
                  <c:v>1001.35</c:v>
                </c:pt>
                <c:pt idx="95">
                  <c:v>1001.33</c:v>
                </c:pt>
                <c:pt idx="96">
                  <c:v>1001.28</c:v>
                </c:pt>
                <c:pt idx="97">
                  <c:v>1001.26</c:v>
                </c:pt>
                <c:pt idx="98">
                  <c:v>1001.21</c:v>
                </c:pt>
                <c:pt idx="99">
                  <c:v>1001.18</c:v>
                </c:pt>
                <c:pt idx="100">
                  <c:v>1001.16</c:v>
                </c:pt>
                <c:pt idx="101">
                  <c:v>1001.11</c:v>
                </c:pt>
                <c:pt idx="102">
                  <c:v>1001.08</c:v>
                </c:pt>
                <c:pt idx="103">
                  <c:v>1001.06</c:v>
                </c:pt>
                <c:pt idx="104">
                  <c:v>1000.99</c:v>
                </c:pt>
                <c:pt idx="105">
                  <c:v>1000.91</c:v>
                </c:pt>
                <c:pt idx="106">
                  <c:v>1000.93</c:v>
                </c:pt>
                <c:pt idx="107">
                  <c:v>1000.95</c:v>
                </c:pt>
                <c:pt idx="108">
                  <c:v>1000.95</c:v>
                </c:pt>
                <c:pt idx="109">
                  <c:v>1000.93</c:v>
                </c:pt>
                <c:pt idx="110">
                  <c:v>1000.9</c:v>
                </c:pt>
                <c:pt idx="111">
                  <c:v>1000.76</c:v>
                </c:pt>
                <c:pt idx="112">
                  <c:v>1000.76</c:v>
                </c:pt>
                <c:pt idx="113">
                  <c:v>1000.84</c:v>
                </c:pt>
                <c:pt idx="114">
                  <c:v>1000.83</c:v>
                </c:pt>
                <c:pt idx="115">
                  <c:v>1000.83</c:v>
                </c:pt>
                <c:pt idx="116">
                  <c:v>1000.79</c:v>
                </c:pt>
                <c:pt idx="117">
                  <c:v>1000.73</c:v>
                </c:pt>
                <c:pt idx="118">
                  <c:v>1000.76</c:v>
                </c:pt>
                <c:pt idx="119">
                  <c:v>1000.79</c:v>
                </c:pt>
                <c:pt idx="120">
                  <c:v>1000.78</c:v>
                </c:pt>
                <c:pt idx="121">
                  <c:v>1000.76</c:v>
                </c:pt>
                <c:pt idx="122">
                  <c:v>1000.74</c:v>
                </c:pt>
                <c:pt idx="123">
                  <c:v>1000.72</c:v>
                </c:pt>
                <c:pt idx="124">
                  <c:v>1000.68</c:v>
                </c:pt>
                <c:pt idx="125">
                  <c:v>1000.67</c:v>
                </c:pt>
                <c:pt idx="126">
                  <c:v>1000.62</c:v>
                </c:pt>
                <c:pt idx="127">
                  <c:v>1000.6</c:v>
                </c:pt>
                <c:pt idx="128">
                  <c:v>1000.64</c:v>
                </c:pt>
                <c:pt idx="129">
                  <c:v>1000.62</c:v>
                </c:pt>
                <c:pt idx="130">
                  <c:v>1000.6</c:v>
                </c:pt>
                <c:pt idx="131">
                  <c:v>1000.59</c:v>
                </c:pt>
                <c:pt idx="132">
                  <c:v>1000.54</c:v>
                </c:pt>
                <c:pt idx="133">
                  <c:v>1000.43</c:v>
                </c:pt>
                <c:pt idx="134">
                  <c:v>1000.3</c:v>
                </c:pt>
                <c:pt idx="135">
                  <c:v>1000.17</c:v>
                </c:pt>
                <c:pt idx="136">
                  <c:v>1000.19</c:v>
                </c:pt>
                <c:pt idx="137">
                  <c:v>1000.29</c:v>
                </c:pt>
                <c:pt idx="138">
                  <c:v>1000.36</c:v>
                </c:pt>
                <c:pt idx="139">
                  <c:v>1000.27</c:v>
                </c:pt>
                <c:pt idx="140">
                  <c:v>1000.03</c:v>
                </c:pt>
                <c:pt idx="141">
                  <c:v>1000.12</c:v>
                </c:pt>
                <c:pt idx="142">
                  <c:v>1000.13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37-42CF-8C65-3B515F653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4029357441430936E-2"/>
          <c:y val="0.78035876310163221"/>
          <c:w val="0.86806443312233028"/>
          <c:h val="0.15305000782186995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spatial_series_v1!$E$2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spatial_series_v1!$B$3:$B$145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xVal>
          <c:yVal>
            <c:numRef>
              <c:f>spatial_series_v1!$E$3:$E$145</c:f>
              <c:numCache>
                <c:formatCode>0.00</c:formatCode>
                <c:ptCount val="143"/>
                <c:pt idx="0">
                  <c:v>-0.15279999999995653</c:v>
                </c:pt>
                <c:pt idx="1">
                  <c:v>-0.16586600000005092</c:v>
                </c:pt>
                <c:pt idx="2">
                  <c:v>-0.18893200000002253</c:v>
                </c:pt>
                <c:pt idx="3">
                  <c:v>-0.18199800000002142</c:v>
                </c:pt>
                <c:pt idx="4">
                  <c:v>-0.15506399999992482</c:v>
                </c:pt>
                <c:pt idx="5">
                  <c:v>-0.14812999999992371</c:v>
                </c:pt>
                <c:pt idx="6">
                  <c:v>-0.1611960000000181</c:v>
                </c:pt>
                <c:pt idx="7">
                  <c:v>-0.13426200000003519</c:v>
                </c:pt>
                <c:pt idx="8">
                  <c:v>-0.1573280000000068</c:v>
                </c:pt>
                <c:pt idx="9">
                  <c:v>-0.15039400000000569</c:v>
                </c:pt>
                <c:pt idx="10">
                  <c:v>-0.16345999999987271</c:v>
                </c:pt>
                <c:pt idx="11">
                  <c:v>-0.186525999999958</c:v>
                </c:pt>
                <c:pt idx="12">
                  <c:v>-0.1895919999999478</c:v>
                </c:pt>
                <c:pt idx="13">
                  <c:v>-0.10265800000001946</c:v>
                </c:pt>
                <c:pt idx="14">
                  <c:v>-1.5723999999977423E-2</c:v>
                </c:pt>
                <c:pt idx="15">
                  <c:v>1.2100000000145883E-3</c:v>
                </c:pt>
                <c:pt idx="16">
                  <c:v>3.8143999999988409E-2</c:v>
                </c:pt>
                <c:pt idx="17">
                  <c:v>6.5078000000085012E-2</c:v>
                </c:pt>
                <c:pt idx="18">
                  <c:v>0.13201200000003155</c:v>
                </c:pt>
                <c:pt idx="19">
                  <c:v>0.14894600000002356</c:v>
                </c:pt>
                <c:pt idx="20">
                  <c:v>9.5879999999965548E-2</c:v>
                </c:pt>
                <c:pt idx="21">
                  <c:v>0.15281400000003487</c:v>
                </c:pt>
                <c:pt idx="22">
                  <c:v>9.9747999999976855E-2</c:v>
                </c:pt>
                <c:pt idx="23">
                  <c:v>0.12668199999995977</c:v>
                </c:pt>
                <c:pt idx="24">
                  <c:v>0.12361600000008366</c:v>
                </c:pt>
                <c:pt idx="25">
                  <c:v>0.12055000000009386</c:v>
                </c:pt>
                <c:pt idx="26">
                  <c:v>0.13748399999997218</c:v>
                </c:pt>
                <c:pt idx="27">
                  <c:v>8.441800000002786E-2</c:v>
                </c:pt>
                <c:pt idx="28">
                  <c:v>-7.8648000000043794E-2</c:v>
                </c:pt>
                <c:pt idx="29">
                  <c:v>-0.41171400000007452</c:v>
                </c:pt>
                <c:pt idx="30">
                  <c:v>-0.42477999999994154</c:v>
                </c:pt>
                <c:pt idx="31">
                  <c:v>-0.47784599999999955</c:v>
                </c:pt>
                <c:pt idx="32">
                  <c:v>-0.55091199999992568</c:v>
                </c:pt>
                <c:pt idx="33">
                  <c:v>-0.89397799999994731</c:v>
                </c:pt>
                <c:pt idx="34">
                  <c:v>-1.0870439999999917</c:v>
                </c:pt>
                <c:pt idx="35">
                  <c:v>-1.1401100000000497</c:v>
                </c:pt>
                <c:pt idx="36">
                  <c:v>-1.0431760000000168</c:v>
                </c:pt>
                <c:pt idx="37">
                  <c:v>-0.58624199999997018</c:v>
                </c:pt>
                <c:pt idx="38">
                  <c:v>-0.26930799999990995</c:v>
                </c:pt>
                <c:pt idx="39">
                  <c:v>0.10762599999998201</c:v>
                </c:pt>
                <c:pt idx="40">
                  <c:v>0.3245600000000195</c:v>
                </c:pt>
                <c:pt idx="41">
                  <c:v>0.46149400000001606</c:v>
                </c:pt>
                <c:pt idx="42">
                  <c:v>0.5384279999999535</c:v>
                </c:pt>
                <c:pt idx="43">
                  <c:v>0.55536199999994551</c:v>
                </c:pt>
                <c:pt idx="44">
                  <c:v>0.5622960000000603</c:v>
                </c:pt>
                <c:pt idx="45">
                  <c:v>0.48923000000002048</c:v>
                </c:pt>
                <c:pt idx="46">
                  <c:v>0.36616400000002614</c:v>
                </c:pt>
                <c:pt idx="47">
                  <c:v>0.33309800000006362</c:v>
                </c:pt>
                <c:pt idx="48">
                  <c:v>0.37003200000003744</c:v>
                </c:pt>
                <c:pt idx="49">
                  <c:v>0.45696599999996579</c:v>
                </c:pt>
                <c:pt idx="50">
                  <c:v>0.56390000000010332</c:v>
                </c:pt>
                <c:pt idx="51">
                  <c:v>0.61083400000006804</c:v>
                </c:pt>
                <c:pt idx="52">
                  <c:v>0.62776800000006006</c:v>
                </c:pt>
                <c:pt idx="53">
                  <c:v>0.62470200000007026</c:v>
                </c:pt>
                <c:pt idx="54">
                  <c:v>0.67163600000003498</c:v>
                </c:pt>
                <c:pt idx="55">
                  <c:v>0.6985700000000179</c:v>
                </c:pt>
                <c:pt idx="56">
                  <c:v>0.6755039999999326</c:v>
                </c:pt>
                <c:pt idx="57">
                  <c:v>0.62243800000010197</c:v>
                </c:pt>
                <c:pt idx="58">
                  <c:v>0.57937200000003486</c:v>
                </c:pt>
                <c:pt idx="59">
                  <c:v>0.47630600000002232</c:v>
                </c:pt>
                <c:pt idx="60">
                  <c:v>0.4032399999999825</c:v>
                </c:pt>
                <c:pt idx="61">
                  <c:v>0.34017400000004727</c:v>
                </c:pt>
                <c:pt idx="62">
                  <c:v>0.31710799999996198</c:v>
                </c:pt>
                <c:pt idx="63">
                  <c:v>9.4041999999944892E-2</c:v>
                </c:pt>
                <c:pt idx="64">
                  <c:v>0.15097600000001421</c:v>
                </c:pt>
                <c:pt idx="65">
                  <c:v>0.18790999999998803</c:v>
                </c:pt>
                <c:pt idx="66">
                  <c:v>0.21484399999997095</c:v>
                </c:pt>
                <c:pt idx="67">
                  <c:v>0.22177799999997205</c:v>
                </c:pt>
                <c:pt idx="68">
                  <c:v>0.16871200000002773</c:v>
                </c:pt>
                <c:pt idx="69">
                  <c:v>9.5645999999987907E-2</c:v>
                </c:pt>
                <c:pt idx="70">
                  <c:v>0.1025800000001027</c:v>
                </c:pt>
                <c:pt idx="71">
                  <c:v>0.11951400000009471</c:v>
                </c:pt>
                <c:pt idx="72">
                  <c:v>0.11644799999999123</c:v>
                </c:pt>
                <c:pt idx="73">
                  <c:v>0.19338200000004235</c:v>
                </c:pt>
                <c:pt idx="74">
                  <c:v>0.11031600000001163</c:v>
                </c:pt>
                <c:pt idx="75">
                  <c:v>8.7250000000040018E-2</c:v>
                </c:pt>
                <c:pt idx="76">
                  <c:v>0.11418400000002293</c:v>
                </c:pt>
                <c:pt idx="77">
                  <c:v>-1.8881999999962318E-2</c:v>
                </c:pt>
                <c:pt idx="78">
                  <c:v>-2.1947999999952117E-2</c:v>
                </c:pt>
                <c:pt idx="79">
                  <c:v>-4.5013999999923726E-2</c:v>
                </c:pt>
                <c:pt idx="80">
                  <c:v>-0.17808000000002266</c:v>
                </c:pt>
                <c:pt idx="81">
                  <c:v>-0.2811460000000352</c:v>
                </c:pt>
                <c:pt idx="82">
                  <c:v>-0.29421200000001591</c:v>
                </c:pt>
                <c:pt idx="83">
                  <c:v>-0.24727800000005118</c:v>
                </c:pt>
                <c:pt idx="84">
                  <c:v>-0.41834399999993366</c:v>
                </c:pt>
                <c:pt idx="85">
                  <c:v>-0.74040999999999713</c:v>
                </c:pt>
                <c:pt idx="86">
                  <c:v>-0.86047599999994873</c:v>
                </c:pt>
                <c:pt idx="87">
                  <c:v>-0.73954200000002857</c:v>
                </c:pt>
                <c:pt idx="88">
                  <c:v>-0.64860799999996743</c:v>
                </c:pt>
                <c:pt idx="89">
                  <c:v>-0.48867400000006</c:v>
                </c:pt>
                <c:pt idx="90">
                  <c:v>-0.15873999999996613</c:v>
                </c:pt>
                <c:pt idx="91">
                  <c:v>-1.8059999999877618E-3</c:v>
                </c:pt>
                <c:pt idx="92">
                  <c:v>0.11512800000002699</c:v>
                </c:pt>
                <c:pt idx="93">
                  <c:v>0.1420620000000099</c:v>
                </c:pt>
                <c:pt idx="94">
                  <c:v>8.9960000000246509E-3</c:v>
                </c:pt>
                <c:pt idx="95">
                  <c:v>-3.4070000000042455E-2</c:v>
                </c:pt>
                <c:pt idx="96">
                  <c:v>-5.5136000000061358E-2</c:v>
                </c:pt>
                <c:pt idx="97">
                  <c:v>-0.1382019999999784</c:v>
                </c:pt>
                <c:pt idx="98">
                  <c:v>-2.7267999999935455E-2</c:v>
                </c:pt>
                <c:pt idx="99">
                  <c:v>-2.9333999999948901E-2</c:v>
                </c:pt>
                <c:pt idx="100">
                  <c:v>-4.6399999999948704E-2</c:v>
                </c:pt>
                <c:pt idx="101">
                  <c:v>-6.1465999999995802E-2</c:v>
                </c:pt>
                <c:pt idx="102">
                  <c:v>-8.953200000007655E-2</c:v>
                </c:pt>
                <c:pt idx="103">
                  <c:v>-0.12759800000003452</c:v>
                </c:pt>
                <c:pt idx="104">
                  <c:v>-9.9663999999961561E-2</c:v>
                </c:pt>
                <c:pt idx="105">
                  <c:v>-0.12072999999998046</c:v>
                </c:pt>
                <c:pt idx="106">
                  <c:v>-0.14379599999995207</c:v>
                </c:pt>
                <c:pt idx="107">
                  <c:v>-0.13186199999995551</c:v>
                </c:pt>
                <c:pt idx="108">
                  <c:v>-9.3928000000005341E-2</c:v>
                </c:pt>
                <c:pt idx="109">
                  <c:v>-6.4994000000069718E-2</c:v>
                </c:pt>
                <c:pt idx="110">
                  <c:v>-7.0599999999103602E-3</c:v>
                </c:pt>
                <c:pt idx="111">
                  <c:v>0.17187400000000252</c:v>
                </c:pt>
                <c:pt idx="112">
                  <c:v>5.1808000000050924E-2</c:v>
                </c:pt>
                <c:pt idx="113">
                  <c:v>-8.4257999999977073E-2</c:v>
                </c:pt>
                <c:pt idx="114">
                  <c:v>-4.9323999999955959E-2</c:v>
                </c:pt>
                <c:pt idx="115">
                  <c:v>-5.839000000003125E-2</c:v>
                </c:pt>
                <c:pt idx="116">
                  <c:v>-2.4560000000519722E-3</c:v>
                </c:pt>
                <c:pt idx="117">
                  <c:v>3.7478000000078282E-2</c:v>
                </c:pt>
                <c:pt idx="118">
                  <c:v>-4.3587999999999738E-2</c:v>
                </c:pt>
                <c:pt idx="119">
                  <c:v>-0.16465399999992769</c:v>
                </c:pt>
                <c:pt idx="120">
                  <c:v>-0.20672000000001844</c:v>
                </c:pt>
                <c:pt idx="121">
                  <c:v>-0.15878599999996368</c:v>
                </c:pt>
                <c:pt idx="122">
                  <c:v>-0.15185200000007626</c:v>
                </c:pt>
                <c:pt idx="123">
                  <c:v>-0.13491800000008425</c:v>
                </c:pt>
                <c:pt idx="124">
                  <c:v>-4.9839999999221618E-3</c:v>
                </c:pt>
                <c:pt idx="125">
                  <c:v>2.8950000000008913E-2</c:v>
                </c:pt>
                <c:pt idx="126">
                  <c:v>5.9884000000010928E-2</c:v>
                </c:pt>
                <c:pt idx="127">
                  <c:v>0.10481800000002295</c:v>
                </c:pt>
                <c:pt idx="128">
                  <c:v>0.12875199999996312</c:v>
                </c:pt>
                <c:pt idx="129">
                  <c:v>0.23068599999999151</c:v>
                </c:pt>
                <c:pt idx="130">
                  <c:v>0.28762000000006083</c:v>
                </c:pt>
                <c:pt idx="131">
                  <c:v>0.39055400000006557</c:v>
                </c:pt>
                <c:pt idx="132">
                  <c:v>0.47548800000004121</c:v>
                </c:pt>
                <c:pt idx="133">
                  <c:v>0.49242200000003322</c:v>
                </c:pt>
                <c:pt idx="134">
                  <c:v>0.43335600000000341</c:v>
                </c:pt>
                <c:pt idx="135">
                  <c:v>0.35928999999998723</c:v>
                </c:pt>
                <c:pt idx="136">
                  <c:v>0.19522399999993922</c:v>
                </c:pt>
                <c:pt idx="137">
                  <c:v>-7.7841999999918698E-2</c:v>
                </c:pt>
                <c:pt idx="138">
                  <c:v>-0.51390799999990122</c:v>
                </c:pt>
                <c:pt idx="139">
                  <c:v>-0.39697400000000016</c:v>
                </c:pt>
                <c:pt idx="140">
                  <c:v>-0.26103999999997995</c:v>
                </c:pt>
                <c:pt idx="141">
                  <c:v>-0.41810599999996612</c:v>
                </c:pt>
                <c:pt idx="142">
                  <c:v>-0.43917199999998502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DB-4B43-A89A-F6BE8E448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spatial_series_v1!$L$2</c:f>
              <c:strCache>
                <c:ptCount val="1"/>
                <c:pt idx="0">
                  <c:v>Wbf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spatial_series_v1!$B$4:$B$146</c:f>
              <c:numCache>
                <c:formatCode>General</c:formatCode>
                <c:ptCount val="14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</c:numCache>
            </c:numRef>
          </c:xVal>
          <c:yVal>
            <c:numRef>
              <c:f>spatial_series_v1!$L$4:$L$146</c:f>
              <c:numCache>
                <c:formatCode>0.000</c:formatCode>
                <c:ptCount val="143"/>
                <c:pt idx="0">
                  <c:v>13.0074222789115</c:v>
                </c:pt>
                <c:pt idx="1">
                  <c:v>13.154279918373501</c:v>
                </c:pt>
                <c:pt idx="2">
                  <c:v>12.970922919147601</c:v>
                </c:pt>
                <c:pt idx="3">
                  <c:v>13.1518433520811</c:v>
                </c:pt>
                <c:pt idx="4">
                  <c:v>12.949941450154499</c:v>
                </c:pt>
                <c:pt idx="5">
                  <c:v>12.6205626264899</c:v>
                </c:pt>
                <c:pt idx="6">
                  <c:v>12.296079137406799</c:v>
                </c:pt>
                <c:pt idx="7">
                  <c:v>12.4627797013421</c:v>
                </c:pt>
                <c:pt idx="8">
                  <c:v>11.489287976758201</c:v>
                </c:pt>
                <c:pt idx="9">
                  <c:v>12.1666178561448</c:v>
                </c:pt>
                <c:pt idx="10">
                  <c:v>10.5578411473749</c:v>
                </c:pt>
                <c:pt idx="11">
                  <c:v>10.8854430009479</c:v>
                </c:pt>
                <c:pt idx="12">
                  <c:v>10.4160370288095</c:v>
                </c:pt>
                <c:pt idx="13">
                  <c:v>11.1024177304185</c:v>
                </c:pt>
                <c:pt idx="14">
                  <c:v>11.068388970128099</c:v>
                </c:pt>
                <c:pt idx="15">
                  <c:v>11.052091478492301</c:v>
                </c:pt>
                <c:pt idx="16">
                  <c:v>11.281859172672601</c:v>
                </c:pt>
                <c:pt idx="17">
                  <c:v>11.9225562957037</c:v>
                </c:pt>
                <c:pt idx="18">
                  <c:v>11.9830965754626</c:v>
                </c:pt>
                <c:pt idx="19">
                  <c:v>11.849633764094801</c:v>
                </c:pt>
                <c:pt idx="20">
                  <c:v>12.4195316354784</c:v>
                </c:pt>
                <c:pt idx="21">
                  <c:v>12.528710837034501</c:v>
                </c:pt>
                <c:pt idx="22">
                  <c:v>12.2185402374998</c:v>
                </c:pt>
                <c:pt idx="23">
                  <c:v>13.1882122951219</c:v>
                </c:pt>
                <c:pt idx="24">
                  <c:v>13.019548521997301</c:v>
                </c:pt>
                <c:pt idx="25">
                  <c:v>12.0886206123175</c:v>
                </c:pt>
                <c:pt idx="26">
                  <c:v>12.028345217022901</c:v>
                </c:pt>
                <c:pt idx="27">
                  <c:v>11.5104560178925</c:v>
                </c:pt>
                <c:pt idx="28">
                  <c:v>11.4939612055983</c:v>
                </c:pt>
                <c:pt idx="29">
                  <c:v>11.7867219691078</c:v>
                </c:pt>
                <c:pt idx="30">
                  <c:v>11.512040503249899</c:v>
                </c:pt>
                <c:pt idx="31">
                  <c:v>10.8416134012865</c:v>
                </c:pt>
                <c:pt idx="32">
                  <c:v>11.029072890621901</c:v>
                </c:pt>
                <c:pt idx="33">
                  <c:v>11.8253930411348</c:v>
                </c:pt>
                <c:pt idx="34">
                  <c:v>12.115608855838699</c:v>
                </c:pt>
                <c:pt idx="35">
                  <c:v>12.0570837242596</c:v>
                </c:pt>
                <c:pt idx="36">
                  <c:v>12.126829861530799</c:v>
                </c:pt>
                <c:pt idx="37">
                  <c:v>13.102276909541899</c:v>
                </c:pt>
                <c:pt idx="38">
                  <c:v>13.577047046764401</c:v>
                </c:pt>
                <c:pt idx="39">
                  <c:v>13.0614882514509</c:v>
                </c:pt>
                <c:pt idx="40">
                  <c:v>12.847049644798799</c:v>
                </c:pt>
                <c:pt idx="41">
                  <c:v>12.897738447723601</c:v>
                </c:pt>
                <c:pt idx="42">
                  <c:v>12.5248801413326</c:v>
                </c:pt>
                <c:pt idx="43">
                  <c:v>12.746104266567899</c:v>
                </c:pt>
                <c:pt idx="44">
                  <c:v>12.5682486064876</c:v>
                </c:pt>
                <c:pt idx="45">
                  <c:v>14.212785379700099</c:v>
                </c:pt>
                <c:pt idx="46">
                  <c:v>16.5194405042025</c:v>
                </c:pt>
                <c:pt idx="47">
                  <c:v>17.214532010624499</c:v>
                </c:pt>
                <c:pt idx="48">
                  <c:v>17.947868493292599</c:v>
                </c:pt>
                <c:pt idx="49">
                  <c:v>18.401966816241998</c:v>
                </c:pt>
                <c:pt idx="50">
                  <c:v>18.154098155494498</c:v>
                </c:pt>
                <c:pt idx="51">
                  <c:v>17.947851626703699</c:v>
                </c:pt>
                <c:pt idx="52">
                  <c:v>17.832061286703301</c:v>
                </c:pt>
                <c:pt idx="53">
                  <c:v>17.894723252791</c:v>
                </c:pt>
                <c:pt idx="54">
                  <c:v>17.004401569589501</c:v>
                </c:pt>
                <c:pt idx="55">
                  <c:v>15.7581312353865</c:v>
                </c:pt>
                <c:pt idx="56">
                  <c:v>16.115352033003902</c:v>
                </c:pt>
                <c:pt idx="57">
                  <c:v>15.934540520288801</c:v>
                </c:pt>
                <c:pt idx="58">
                  <c:v>16.081956554108999</c:v>
                </c:pt>
                <c:pt idx="59">
                  <c:v>16.100682260545799</c:v>
                </c:pt>
                <c:pt idx="60">
                  <c:v>15.6150754192098</c:v>
                </c:pt>
                <c:pt idx="61">
                  <c:v>16.404263277715501</c:v>
                </c:pt>
                <c:pt idx="62">
                  <c:v>15.5129008662906</c:v>
                </c:pt>
                <c:pt idx="63">
                  <c:v>14.6120350897411</c:v>
                </c:pt>
                <c:pt idx="64">
                  <c:v>14.9458578023886</c:v>
                </c:pt>
                <c:pt idx="65">
                  <c:v>14.8413586293384</c:v>
                </c:pt>
                <c:pt idx="66">
                  <c:v>13.9727214340567</c:v>
                </c:pt>
                <c:pt idx="67">
                  <c:v>14.3448673629482</c:v>
                </c:pt>
                <c:pt idx="68">
                  <c:v>14.3648800457341</c:v>
                </c:pt>
                <c:pt idx="69">
                  <c:v>13.5420744035578</c:v>
                </c:pt>
                <c:pt idx="70">
                  <c:v>13.5294345978346</c:v>
                </c:pt>
                <c:pt idx="71">
                  <c:v>12.3555240367249</c:v>
                </c:pt>
                <c:pt idx="72">
                  <c:v>14.3363518338316</c:v>
                </c:pt>
                <c:pt idx="73">
                  <c:v>13.126886174689901</c:v>
                </c:pt>
                <c:pt idx="74">
                  <c:v>11.9705351411623</c:v>
                </c:pt>
                <c:pt idx="75">
                  <c:v>10.7905329999864</c:v>
                </c:pt>
                <c:pt idx="76">
                  <c:v>9.9794999059055893</c:v>
                </c:pt>
                <c:pt idx="77">
                  <c:v>9.5731272131987293</c:v>
                </c:pt>
                <c:pt idx="78">
                  <c:v>9.4464034978456901</c:v>
                </c:pt>
                <c:pt idx="79">
                  <c:v>9.6311354869796997</c:v>
                </c:pt>
                <c:pt idx="80">
                  <c:v>10.235968698687101</c:v>
                </c:pt>
                <c:pt idx="81">
                  <c:v>11.925327336495901</c:v>
                </c:pt>
                <c:pt idx="82">
                  <c:v>13.040547998941101</c:v>
                </c:pt>
                <c:pt idx="83">
                  <c:v>13.9682949770026</c:v>
                </c:pt>
                <c:pt idx="84">
                  <c:v>14.0455457448757</c:v>
                </c:pt>
                <c:pt idx="85">
                  <c:v>14.379691282813001</c:v>
                </c:pt>
                <c:pt idx="86">
                  <c:v>15.1281561098025</c:v>
                </c:pt>
                <c:pt idx="87">
                  <c:v>15.137452572017599</c:v>
                </c:pt>
                <c:pt idx="88">
                  <c:v>16.366799553303199</c:v>
                </c:pt>
                <c:pt idx="89">
                  <c:v>15.1850185309137</c:v>
                </c:pt>
                <c:pt idx="90">
                  <c:v>14.5771347290005</c:v>
                </c:pt>
                <c:pt idx="91">
                  <c:v>13.399590524130099</c:v>
                </c:pt>
                <c:pt idx="92">
                  <c:v>11.1486338618458</c:v>
                </c:pt>
                <c:pt idx="93">
                  <c:v>13.623584920162299</c:v>
                </c:pt>
                <c:pt idx="94">
                  <c:v>12.053008090824701</c:v>
                </c:pt>
                <c:pt idx="95">
                  <c:v>12.3739036283604</c:v>
                </c:pt>
                <c:pt idx="96">
                  <c:v>12.7423157374363</c:v>
                </c:pt>
                <c:pt idx="97">
                  <c:v>16.464739210728201</c:v>
                </c:pt>
                <c:pt idx="98">
                  <c:v>20.1592541050642</c:v>
                </c:pt>
                <c:pt idx="99">
                  <c:v>24.721595599304599</c:v>
                </c:pt>
                <c:pt idx="100">
                  <c:v>21.608228253389999</c:v>
                </c:pt>
                <c:pt idx="101">
                  <c:v>18.758479873025902</c:v>
                </c:pt>
                <c:pt idx="102">
                  <c:v>17.190532947532901</c:v>
                </c:pt>
                <c:pt idx="103">
                  <c:v>15.1453272951592</c:v>
                </c:pt>
                <c:pt idx="104">
                  <c:v>14.1297310318977</c:v>
                </c:pt>
                <c:pt idx="105">
                  <c:v>12.291209970632</c:v>
                </c:pt>
                <c:pt idx="106">
                  <c:v>11.373336861853801</c:v>
                </c:pt>
                <c:pt idx="107">
                  <c:v>10.788576309601501</c:v>
                </c:pt>
                <c:pt idx="108">
                  <c:v>10.021690905109599</c:v>
                </c:pt>
                <c:pt idx="109">
                  <c:v>10.5941754114698</c:v>
                </c:pt>
                <c:pt idx="110">
                  <c:v>10.860623278446999</c:v>
                </c:pt>
                <c:pt idx="111">
                  <c:v>10.2932807192309</c:v>
                </c:pt>
                <c:pt idx="112">
                  <c:v>11.100389651790699</c:v>
                </c:pt>
                <c:pt idx="113">
                  <c:v>11.646957123664</c:v>
                </c:pt>
                <c:pt idx="114">
                  <c:v>12.103079528973399</c:v>
                </c:pt>
                <c:pt idx="115">
                  <c:v>12.0230732866724</c:v>
                </c:pt>
                <c:pt idx="116">
                  <c:v>12.0170953464711</c:v>
                </c:pt>
                <c:pt idx="117">
                  <c:v>12.192961470696501</c:v>
                </c:pt>
                <c:pt idx="118">
                  <c:v>13.138071681256401</c:v>
                </c:pt>
                <c:pt idx="119">
                  <c:v>12.341980347398099</c:v>
                </c:pt>
                <c:pt idx="120">
                  <c:v>12.7229148999721</c:v>
                </c:pt>
                <c:pt idx="121">
                  <c:v>14.0865730386779</c:v>
                </c:pt>
                <c:pt idx="122">
                  <c:v>14.643086137920999</c:v>
                </c:pt>
                <c:pt idx="123">
                  <c:v>15.323361917651599</c:v>
                </c:pt>
                <c:pt idx="124">
                  <c:v>16.085004497231001</c:v>
                </c:pt>
                <c:pt idx="125">
                  <c:v>16.983094824935002</c:v>
                </c:pt>
                <c:pt idx="126">
                  <c:v>16.208462053900799</c:v>
                </c:pt>
                <c:pt idx="127">
                  <c:v>15.3096101711575</c:v>
                </c:pt>
                <c:pt idx="128">
                  <c:v>13.8300434954162</c:v>
                </c:pt>
                <c:pt idx="129">
                  <c:v>15.4315492524399</c:v>
                </c:pt>
                <c:pt idx="130">
                  <c:v>16.492305005830399</c:v>
                </c:pt>
                <c:pt idx="131">
                  <c:v>17.7206474065013</c:v>
                </c:pt>
                <c:pt idx="132">
                  <c:v>18.628810943731501</c:v>
                </c:pt>
                <c:pt idx="133">
                  <c:v>19.116256792514299</c:v>
                </c:pt>
                <c:pt idx="134">
                  <c:v>13.5251660986169</c:v>
                </c:pt>
                <c:pt idx="135">
                  <c:v>14.664314237280999</c:v>
                </c:pt>
                <c:pt idx="136">
                  <c:v>14.986198400655599</c:v>
                </c:pt>
                <c:pt idx="137">
                  <c:v>15.533433001580701</c:v>
                </c:pt>
                <c:pt idx="138">
                  <c:v>14.1318896457664</c:v>
                </c:pt>
                <c:pt idx="139">
                  <c:v>13.027017628130199</c:v>
                </c:pt>
                <c:pt idx="140">
                  <c:v>12.364840839663</c:v>
                </c:pt>
                <c:pt idx="141">
                  <c:v>7.5315914806938604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FC-4320-9319-B33E1DA10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spatial_series_v1!$H$2</c:f>
              <c:strCache>
                <c:ptCount val="1"/>
                <c:pt idx="0">
                  <c:v>Wbase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spatial_series_v1!$B$4:$B$163</c:f>
              <c:numCache>
                <c:formatCode>General</c:formatCode>
                <c:ptCount val="16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</c:numCache>
            </c:numRef>
          </c:xVal>
          <c:yVal>
            <c:numRef>
              <c:f>spatial_series_v1!$H$4:$H$164</c:f>
              <c:numCache>
                <c:formatCode>0.000</c:formatCode>
                <c:ptCount val="161"/>
                <c:pt idx="0">
                  <c:v>3.3437589699600001</c:v>
                </c:pt>
                <c:pt idx="1">
                  <c:v>3.5607252136100001</c:v>
                </c:pt>
                <c:pt idx="2">
                  <c:v>3.8953641277700002</c:v>
                </c:pt>
                <c:pt idx="3">
                  <c:v>4.61164934451</c:v>
                </c:pt>
                <c:pt idx="4">
                  <c:v>4.1617483651400002</c:v>
                </c:pt>
                <c:pt idx="5">
                  <c:v>4.1663363703699998</c:v>
                </c:pt>
                <c:pt idx="6">
                  <c:v>4.7108993839600002</c:v>
                </c:pt>
                <c:pt idx="7">
                  <c:v>4.0724788949199997</c:v>
                </c:pt>
                <c:pt idx="8">
                  <c:v>4.0723812756299997</c:v>
                </c:pt>
                <c:pt idx="9">
                  <c:v>5.1013224730399997</c:v>
                </c:pt>
                <c:pt idx="10">
                  <c:v>5.3410414137100002</c:v>
                </c:pt>
                <c:pt idx="11">
                  <c:v>5.9750940109500004</c:v>
                </c:pt>
                <c:pt idx="12">
                  <c:v>5.8612886854799999</c:v>
                </c:pt>
                <c:pt idx="13">
                  <c:v>5.2835955193000004</c:v>
                </c:pt>
                <c:pt idx="14">
                  <c:v>6.3588972707</c:v>
                </c:pt>
                <c:pt idx="15">
                  <c:v>5.9635927507000002</c:v>
                </c:pt>
                <c:pt idx="16">
                  <c:v>6.1993859309800001</c:v>
                </c:pt>
                <c:pt idx="17">
                  <c:v>6.1502239742900002</c:v>
                </c:pt>
                <c:pt idx="18">
                  <c:v>5.2868256654600003</c:v>
                </c:pt>
                <c:pt idx="19">
                  <c:v>5.0268007261900003</c:v>
                </c:pt>
                <c:pt idx="20">
                  <c:v>5.1825164710299996</c:v>
                </c:pt>
                <c:pt idx="21">
                  <c:v>5.3266559159</c:v>
                </c:pt>
                <c:pt idx="22">
                  <c:v>5.96252592987</c:v>
                </c:pt>
                <c:pt idx="23">
                  <c:v>5.2394986685399996</c:v>
                </c:pt>
                <c:pt idx="24">
                  <c:v>4.1632538528999996</c:v>
                </c:pt>
                <c:pt idx="25">
                  <c:v>4.7705937838099999</c:v>
                </c:pt>
                <c:pt idx="26">
                  <c:v>5.4399614011799997</c:v>
                </c:pt>
                <c:pt idx="27">
                  <c:v>5.7785683039000002</c:v>
                </c:pt>
                <c:pt idx="28">
                  <c:v>6.0127764838399997</c:v>
                </c:pt>
                <c:pt idx="29">
                  <c:v>5.1147035588199996</c:v>
                </c:pt>
                <c:pt idx="30">
                  <c:v>4.8626530914200004</c:v>
                </c:pt>
                <c:pt idx="31">
                  <c:v>5.5993252496299997</c:v>
                </c:pt>
                <c:pt idx="32">
                  <c:v>5.8362596830499998</c:v>
                </c:pt>
                <c:pt idx="33">
                  <c:v>6.8377722110099999</c:v>
                </c:pt>
                <c:pt idx="34">
                  <c:v>6.6949708804399997</c:v>
                </c:pt>
                <c:pt idx="35">
                  <c:v>8.8497303377200005</c:v>
                </c:pt>
                <c:pt idx="36">
                  <c:v>9.2240565566000008</c:v>
                </c:pt>
                <c:pt idx="37">
                  <c:v>9.2880764344899998</c:v>
                </c:pt>
                <c:pt idx="38">
                  <c:v>9.5138692411899992</c:v>
                </c:pt>
                <c:pt idx="39">
                  <c:v>9.7184613605700001</c:v>
                </c:pt>
                <c:pt idx="40">
                  <c:v>10.2027645747</c:v>
                </c:pt>
                <c:pt idx="41">
                  <c:v>9.8164620392500002</c:v>
                </c:pt>
                <c:pt idx="42">
                  <c:v>8.9749434076399996</c:v>
                </c:pt>
                <c:pt idx="43">
                  <c:v>9.1639871587700004</c:v>
                </c:pt>
                <c:pt idx="44">
                  <c:v>8.8856355688300006</c:v>
                </c:pt>
                <c:pt idx="45">
                  <c:v>9.2059127763500008</c:v>
                </c:pt>
                <c:pt idx="46">
                  <c:v>9.2539972646499997</c:v>
                </c:pt>
                <c:pt idx="47">
                  <c:v>9.7344280675599997</c:v>
                </c:pt>
                <c:pt idx="48">
                  <c:v>10.217982746700001</c:v>
                </c:pt>
                <c:pt idx="49">
                  <c:v>11.814732087299999</c:v>
                </c:pt>
                <c:pt idx="50">
                  <c:v>12.468669181399999</c:v>
                </c:pt>
                <c:pt idx="51">
                  <c:v>9.2077994149299993</c:v>
                </c:pt>
                <c:pt idx="52">
                  <c:v>7.0621828036199998</c:v>
                </c:pt>
                <c:pt idx="53">
                  <c:v>5.6764018512899996</c:v>
                </c:pt>
                <c:pt idx="54">
                  <c:v>4.8044915750300001</c:v>
                </c:pt>
                <c:pt idx="55">
                  <c:v>5.01400538574</c:v>
                </c:pt>
                <c:pt idx="56">
                  <c:v>5.2449814203300003</c:v>
                </c:pt>
                <c:pt idx="57">
                  <c:v>5.22884143929</c:v>
                </c:pt>
                <c:pt idx="58">
                  <c:v>4.44098127052</c:v>
                </c:pt>
                <c:pt idx="59">
                  <c:v>4.1005728995200004</c:v>
                </c:pt>
                <c:pt idx="60">
                  <c:v>3.0731545762899999</c:v>
                </c:pt>
                <c:pt idx="61">
                  <c:v>3.35808627201</c:v>
                </c:pt>
                <c:pt idx="62">
                  <c:v>3.2679883964899998</c:v>
                </c:pt>
                <c:pt idx="63">
                  <c:v>3.15948598683</c:v>
                </c:pt>
                <c:pt idx="64">
                  <c:v>3.5170177038300001</c:v>
                </c:pt>
                <c:pt idx="65">
                  <c:v>2.8024210759799999</c:v>
                </c:pt>
                <c:pt idx="66">
                  <c:v>3.5461010208000001</c:v>
                </c:pt>
                <c:pt idx="67">
                  <c:v>4.2800149906299998</c:v>
                </c:pt>
                <c:pt idx="68">
                  <c:v>3.49834038335</c:v>
                </c:pt>
                <c:pt idx="69">
                  <c:v>3.5041508296499999</c:v>
                </c:pt>
                <c:pt idx="70">
                  <c:v>3.4975504362000001</c:v>
                </c:pt>
                <c:pt idx="71">
                  <c:v>3.9538004764500001</c:v>
                </c:pt>
                <c:pt idx="72">
                  <c:v>4.2346433924899998</c:v>
                </c:pt>
                <c:pt idx="73">
                  <c:v>4.2084285168599997</c:v>
                </c:pt>
                <c:pt idx="74">
                  <c:v>4.9304348152099999</c:v>
                </c:pt>
                <c:pt idx="75">
                  <c:v>4.8951549323899997</c:v>
                </c:pt>
                <c:pt idx="76">
                  <c:v>5.86689334212</c:v>
                </c:pt>
                <c:pt idx="77">
                  <c:v>5.7717077962500003</c:v>
                </c:pt>
                <c:pt idx="78">
                  <c:v>5.08367350345</c:v>
                </c:pt>
                <c:pt idx="79">
                  <c:v>3.3373833529599999</c:v>
                </c:pt>
                <c:pt idx="80">
                  <c:v>3.5730258128800001</c:v>
                </c:pt>
                <c:pt idx="81">
                  <c:v>4.1722539574799997</c:v>
                </c:pt>
                <c:pt idx="82">
                  <c:v>4.5157929803399997</c:v>
                </c:pt>
                <c:pt idx="83">
                  <c:v>3.6663167835600001</c:v>
                </c:pt>
                <c:pt idx="84">
                  <c:v>4.92418336312</c:v>
                </c:pt>
                <c:pt idx="85">
                  <c:v>5.7081726724999999</c:v>
                </c:pt>
                <c:pt idx="86">
                  <c:v>7.0743779896000003</c:v>
                </c:pt>
                <c:pt idx="87">
                  <c:v>5.4921799846199999</c:v>
                </c:pt>
                <c:pt idx="88">
                  <c:v>5.3000249284800001</c:v>
                </c:pt>
                <c:pt idx="89">
                  <c:v>5.3494858111100001</c:v>
                </c:pt>
                <c:pt idx="90">
                  <c:v>4.4576627270199998</c:v>
                </c:pt>
                <c:pt idx="91">
                  <c:v>5.8403873169800002</c:v>
                </c:pt>
                <c:pt idx="92">
                  <c:v>3.8370744650700002</c:v>
                </c:pt>
                <c:pt idx="93">
                  <c:v>5.1098038640699999</c:v>
                </c:pt>
                <c:pt idx="94">
                  <c:v>4.1647027233799996</c:v>
                </c:pt>
                <c:pt idx="95">
                  <c:v>3.8783559574800002</c:v>
                </c:pt>
                <c:pt idx="96">
                  <c:v>3.4974905887499999</c:v>
                </c:pt>
                <c:pt idx="97">
                  <c:v>3.4050323407400001</c:v>
                </c:pt>
                <c:pt idx="98">
                  <c:v>2.8485298975200002</c:v>
                </c:pt>
                <c:pt idx="99">
                  <c:v>3.46555243745</c:v>
                </c:pt>
                <c:pt idx="100">
                  <c:v>3.5363433802199999</c:v>
                </c:pt>
                <c:pt idx="101">
                  <c:v>3.4800313120499999</c:v>
                </c:pt>
                <c:pt idx="102">
                  <c:v>2.8143829203199999</c:v>
                </c:pt>
                <c:pt idx="103">
                  <c:v>3.3063084250300001</c:v>
                </c:pt>
                <c:pt idx="104">
                  <c:v>2.99544891699</c:v>
                </c:pt>
                <c:pt idx="105">
                  <c:v>3.4341602368699999</c:v>
                </c:pt>
                <c:pt idx="106">
                  <c:v>4.3019541333099998</c:v>
                </c:pt>
                <c:pt idx="107">
                  <c:v>4.4130749974499999</c:v>
                </c:pt>
                <c:pt idx="108">
                  <c:v>5.2887974918099996</c:v>
                </c:pt>
                <c:pt idx="109">
                  <c:v>5.2351875993399997</c:v>
                </c:pt>
                <c:pt idx="110">
                  <c:v>5.1396780986400001</c:v>
                </c:pt>
                <c:pt idx="111">
                  <c:v>5.4709139590399998</c:v>
                </c:pt>
                <c:pt idx="112">
                  <c:v>7.0439894988400003</c:v>
                </c:pt>
                <c:pt idx="113">
                  <c:v>6.5236560860899999</c:v>
                </c:pt>
                <c:pt idx="114">
                  <c:v>6.5173174360599999</c:v>
                </c:pt>
                <c:pt idx="115">
                  <c:v>5.7154214871600004</c:v>
                </c:pt>
                <c:pt idx="116">
                  <c:v>5.04592442518</c:v>
                </c:pt>
                <c:pt idx="117">
                  <c:v>5.0160394356199998</c:v>
                </c:pt>
                <c:pt idx="118">
                  <c:v>5.8302039354300002</c:v>
                </c:pt>
                <c:pt idx="119">
                  <c:v>6.0263699756399998</c:v>
                </c:pt>
                <c:pt idx="120">
                  <c:v>5.32850251154</c:v>
                </c:pt>
                <c:pt idx="121">
                  <c:v>5.2716218534900001</c:v>
                </c:pt>
                <c:pt idx="122">
                  <c:v>4.9293841441500001</c:v>
                </c:pt>
                <c:pt idx="123">
                  <c:v>5.9866726003300004</c:v>
                </c:pt>
                <c:pt idx="124">
                  <c:v>5.2526710589999999</c:v>
                </c:pt>
                <c:pt idx="125">
                  <c:v>5.9662597469199996</c:v>
                </c:pt>
                <c:pt idx="126">
                  <c:v>5.0866528693199999</c:v>
                </c:pt>
                <c:pt idx="127">
                  <c:v>5.4255629341800002</c:v>
                </c:pt>
                <c:pt idx="128">
                  <c:v>5.3417929795900001</c:v>
                </c:pt>
                <c:pt idx="129">
                  <c:v>6.5101507275400001</c:v>
                </c:pt>
                <c:pt idx="130">
                  <c:v>7.10256567289</c:v>
                </c:pt>
                <c:pt idx="131">
                  <c:v>7.5401232090199999</c:v>
                </c:pt>
                <c:pt idx="132">
                  <c:v>7.3956208999999999</c:v>
                </c:pt>
                <c:pt idx="133">
                  <c:v>7.03632282458</c:v>
                </c:pt>
                <c:pt idx="134">
                  <c:v>5.8657893269599999</c:v>
                </c:pt>
                <c:pt idx="135">
                  <c:v>5.6904750237500004</c:v>
                </c:pt>
                <c:pt idx="136">
                  <c:v>6.2029857530000001</c:v>
                </c:pt>
                <c:pt idx="137">
                  <c:v>6.5589464014400001</c:v>
                </c:pt>
                <c:pt idx="138">
                  <c:v>7.8379364307900001</c:v>
                </c:pt>
                <c:pt idx="139">
                  <c:v>9.5979698529400004</c:v>
                </c:pt>
                <c:pt idx="140">
                  <c:v>5.0969427410100003</c:v>
                </c:pt>
                <c:pt idx="141">
                  <c:v>4.5394447730499996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7-4579-BA85-C86E0697C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0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spatial_series!$C$2</c:f>
              <c:strCache>
                <c:ptCount val="1"/>
                <c:pt idx="0">
                  <c:v>Z (m)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6410535284396641"/>
                  <c:y val="-5.614920651474857E-2"/>
                </c:manualLayout>
              </c:layout>
              <c:numFmt formatCode="#,##0.000000" sourceLinked="0"/>
            </c:trendlineLbl>
          </c:trendline>
          <c:xVal>
            <c:numRef>
              <c:f>spatial_series!$B$3:$B$145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xVal>
          <c:yVal>
            <c:numRef>
              <c:f>spatial_series!$C$3:$C$145</c:f>
              <c:numCache>
                <c:formatCode>0.0000</c:formatCode>
                <c:ptCount val="143"/>
                <c:pt idx="0">
                  <c:v>1002.47</c:v>
                </c:pt>
                <c:pt idx="1">
                  <c:v>1002.43</c:v>
                </c:pt>
                <c:pt idx="2">
                  <c:v>1002.38</c:v>
                </c:pt>
                <c:pt idx="3">
                  <c:v>1002.36</c:v>
                </c:pt>
                <c:pt idx="4">
                  <c:v>1002.36</c:v>
                </c:pt>
                <c:pt idx="5">
                  <c:v>1002.34</c:v>
                </c:pt>
                <c:pt idx="6">
                  <c:v>1002.3</c:v>
                </c:pt>
                <c:pt idx="7">
                  <c:v>1002.3</c:v>
                </c:pt>
                <c:pt idx="8">
                  <c:v>1002.25</c:v>
                </c:pt>
                <c:pt idx="9">
                  <c:v>1002.23</c:v>
                </c:pt>
                <c:pt idx="10">
                  <c:v>1002.19</c:v>
                </c:pt>
                <c:pt idx="11">
                  <c:v>1002.14</c:v>
                </c:pt>
                <c:pt idx="12">
                  <c:v>1002.11</c:v>
                </c:pt>
                <c:pt idx="13">
                  <c:v>1002.17</c:v>
                </c:pt>
                <c:pt idx="14">
                  <c:v>1002.23</c:v>
                </c:pt>
                <c:pt idx="15">
                  <c:v>1002.22</c:v>
                </c:pt>
                <c:pt idx="16">
                  <c:v>1002.23</c:v>
                </c:pt>
                <c:pt idx="17">
                  <c:v>1002.23</c:v>
                </c:pt>
                <c:pt idx="18">
                  <c:v>1002.27</c:v>
                </c:pt>
                <c:pt idx="19">
                  <c:v>1002.26</c:v>
                </c:pt>
                <c:pt idx="20">
                  <c:v>1002.18</c:v>
                </c:pt>
                <c:pt idx="21">
                  <c:v>1002.21</c:v>
                </c:pt>
                <c:pt idx="22">
                  <c:v>1002.13</c:v>
                </c:pt>
                <c:pt idx="23">
                  <c:v>1002.13</c:v>
                </c:pt>
                <c:pt idx="24">
                  <c:v>1002.1</c:v>
                </c:pt>
                <c:pt idx="25">
                  <c:v>1002.07</c:v>
                </c:pt>
                <c:pt idx="26">
                  <c:v>1002.06</c:v>
                </c:pt>
                <c:pt idx="27">
                  <c:v>1001.98</c:v>
                </c:pt>
                <c:pt idx="28">
                  <c:v>1001.79</c:v>
                </c:pt>
                <c:pt idx="29">
                  <c:v>1001.43</c:v>
                </c:pt>
                <c:pt idx="30">
                  <c:v>1001.39</c:v>
                </c:pt>
                <c:pt idx="31">
                  <c:v>1001.31</c:v>
                </c:pt>
                <c:pt idx="32">
                  <c:v>1001.21</c:v>
                </c:pt>
                <c:pt idx="33">
                  <c:v>1000.84</c:v>
                </c:pt>
                <c:pt idx="34">
                  <c:v>1000.62</c:v>
                </c:pt>
                <c:pt idx="35">
                  <c:v>1000.54</c:v>
                </c:pt>
                <c:pt idx="36">
                  <c:v>1000.61</c:v>
                </c:pt>
                <c:pt idx="37">
                  <c:v>1001.04</c:v>
                </c:pt>
                <c:pt idx="38">
                  <c:v>1001.33</c:v>
                </c:pt>
                <c:pt idx="39">
                  <c:v>1001.68</c:v>
                </c:pt>
                <c:pt idx="40">
                  <c:v>1001.87</c:v>
                </c:pt>
                <c:pt idx="41">
                  <c:v>1001.98</c:v>
                </c:pt>
                <c:pt idx="42">
                  <c:v>1002.03</c:v>
                </c:pt>
                <c:pt idx="43">
                  <c:v>1002.02</c:v>
                </c:pt>
                <c:pt idx="44">
                  <c:v>1002</c:v>
                </c:pt>
                <c:pt idx="45">
                  <c:v>1001.9</c:v>
                </c:pt>
                <c:pt idx="46">
                  <c:v>1001.75</c:v>
                </c:pt>
                <c:pt idx="47">
                  <c:v>1001.69</c:v>
                </c:pt>
                <c:pt idx="48">
                  <c:v>1001.7</c:v>
                </c:pt>
                <c:pt idx="49">
                  <c:v>1001.76</c:v>
                </c:pt>
                <c:pt idx="50">
                  <c:v>1001.84</c:v>
                </c:pt>
                <c:pt idx="51">
                  <c:v>1001.86</c:v>
                </c:pt>
                <c:pt idx="52">
                  <c:v>1001.85</c:v>
                </c:pt>
                <c:pt idx="53">
                  <c:v>1001.82</c:v>
                </c:pt>
                <c:pt idx="54">
                  <c:v>1001.84</c:v>
                </c:pt>
                <c:pt idx="55">
                  <c:v>1001.84</c:v>
                </c:pt>
                <c:pt idx="56">
                  <c:v>1001.79</c:v>
                </c:pt>
                <c:pt idx="57">
                  <c:v>1001.71</c:v>
                </c:pt>
                <c:pt idx="58">
                  <c:v>1001.64</c:v>
                </c:pt>
                <c:pt idx="59">
                  <c:v>1001.51</c:v>
                </c:pt>
                <c:pt idx="60">
                  <c:v>1001.41</c:v>
                </c:pt>
                <c:pt idx="61">
                  <c:v>1001.32</c:v>
                </c:pt>
                <c:pt idx="62">
                  <c:v>1001.27</c:v>
                </c:pt>
                <c:pt idx="63">
                  <c:v>1001.02</c:v>
                </c:pt>
                <c:pt idx="64">
                  <c:v>1001.05</c:v>
                </c:pt>
                <c:pt idx="65">
                  <c:v>1001.06</c:v>
                </c:pt>
                <c:pt idx="66">
                  <c:v>1001.06</c:v>
                </c:pt>
                <c:pt idx="67">
                  <c:v>1001.04</c:v>
                </c:pt>
                <c:pt idx="68">
                  <c:v>1000.96</c:v>
                </c:pt>
                <c:pt idx="69">
                  <c:v>1000.86</c:v>
                </c:pt>
                <c:pt idx="70">
                  <c:v>1000.84</c:v>
                </c:pt>
                <c:pt idx="71">
                  <c:v>1000.83</c:v>
                </c:pt>
                <c:pt idx="72">
                  <c:v>1000.8</c:v>
                </c:pt>
                <c:pt idx="73">
                  <c:v>1000.85</c:v>
                </c:pt>
                <c:pt idx="74">
                  <c:v>1000.74</c:v>
                </c:pt>
                <c:pt idx="75">
                  <c:v>1000.69</c:v>
                </c:pt>
                <c:pt idx="76">
                  <c:v>1000.69</c:v>
                </c:pt>
                <c:pt idx="77">
                  <c:v>1000.53</c:v>
                </c:pt>
                <c:pt idx="78">
                  <c:v>1000.5</c:v>
                </c:pt>
                <c:pt idx="79">
                  <c:v>1000.45</c:v>
                </c:pt>
                <c:pt idx="80">
                  <c:v>1000.29</c:v>
                </c:pt>
                <c:pt idx="81">
                  <c:v>1000.16</c:v>
                </c:pt>
                <c:pt idx="82">
                  <c:v>1000.12</c:v>
                </c:pt>
                <c:pt idx="83">
                  <c:v>1000.14</c:v>
                </c:pt>
                <c:pt idx="84">
                  <c:v>999.94200000000001</c:v>
                </c:pt>
                <c:pt idx="85">
                  <c:v>999.59299999999996</c:v>
                </c:pt>
                <c:pt idx="86">
                  <c:v>999.44600000000003</c:v>
                </c:pt>
                <c:pt idx="87">
                  <c:v>999.54</c:v>
                </c:pt>
                <c:pt idx="88">
                  <c:v>999.60400000000004</c:v>
                </c:pt>
                <c:pt idx="89">
                  <c:v>999.73699999999997</c:v>
                </c:pt>
                <c:pt idx="90">
                  <c:v>1000.04</c:v>
                </c:pt>
                <c:pt idx="91">
                  <c:v>1000.17</c:v>
                </c:pt>
                <c:pt idx="92">
                  <c:v>1000.26</c:v>
                </c:pt>
                <c:pt idx="93">
                  <c:v>1000.26</c:v>
                </c:pt>
                <c:pt idx="94">
                  <c:v>1000.1</c:v>
                </c:pt>
                <c:pt idx="95">
                  <c:v>1000.03</c:v>
                </c:pt>
                <c:pt idx="96">
                  <c:v>999.98199999999997</c:v>
                </c:pt>
                <c:pt idx="97">
                  <c:v>999.87199999999996</c:v>
                </c:pt>
                <c:pt idx="98">
                  <c:v>999.95600000000002</c:v>
                </c:pt>
                <c:pt idx="99">
                  <c:v>999.92700000000002</c:v>
                </c:pt>
                <c:pt idx="100">
                  <c:v>999.88300000000004</c:v>
                </c:pt>
                <c:pt idx="101">
                  <c:v>999.84100000000001</c:v>
                </c:pt>
                <c:pt idx="102">
                  <c:v>999.78599999999994</c:v>
                </c:pt>
                <c:pt idx="103">
                  <c:v>999.721</c:v>
                </c:pt>
                <c:pt idx="104">
                  <c:v>999.72199999999998</c:v>
                </c:pt>
                <c:pt idx="105">
                  <c:v>999.67399999999998</c:v>
                </c:pt>
                <c:pt idx="106">
                  <c:v>999.62400000000002</c:v>
                </c:pt>
                <c:pt idx="107">
                  <c:v>999.60900000000004</c:v>
                </c:pt>
                <c:pt idx="108">
                  <c:v>999.62</c:v>
                </c:pt>
                <c:pt idx="109">
                  <c:v>999.62199999999996</c:v>
                </c:pt>
                <c:pt idx="110">
                  <c:v>999.65300000000002</c:v>
                </c:pt>
                <c:pt idx="111">
                  <c:v>999.80499999999995</c:v>
                </c:pt>
                <c:pt idx="112">
                  <c:v>999.65800000000002</c:v>
                </c:pt>
                <c:pt idx="113">
                  <c:v>999.495</c:v>
                </c:pt>
                <c:pt idx="114">
                  <c:v>999.50300000000004</c:v>
                </c:pt>
                <c:pt idx="115">
                  <c:v>999.46699999999998</c:v>
                </c:pt>
                <c:pt idx="116">
                  <c:v>999.49599999999998</c:v>
                </c:pt>
                <c:pt idx="117">
                  <c:v>999.50900000000001</c:v>
                </c:pt>
                <c:pt idx="118">
                  <c:v>999.40099999999995</c:v>
                </c:pt>
                <c:pt idx="119">
                  <c:v>999.25300000000004</c:v>
                </c:pt>
                <c:pt idx="120">
                  <c:v>999.18399999999997</c:v>
                </c:pt>
                <c:pt idx="121">
                  <c:v>999.20500000000004</c:v>
                </c:pt>
                <c:pt idx="122">
                  <c:v>999.18499999999995</c:v>
                </c:pt>
                <c:pt idx="123">
                  <c:v>999.17499999999995</c:v>
                </c:pt>
                <c:pt idx="124">
                  <c:v>999.27800000000002</c:v>
                </c:pt>
                <c:pt idx="125">
                  <c:v>999.28499999999997</c:v>
                </c:pt>
                <c:pt idx="126">
                  <c:v>999.28899999999999</c:v>
                </c:pt>
                <c:pt idx="127">
                  <c:v>999.30700000000002</c:v>
                </c:pt>
                <c:pt idx="128">
                  <c:v>999.30399999999997</c:v>
                </c:pt>
                <c:pt idx="129">
                  <c:v>999.37900000000002</c:v>
                </c:pt>
                <c:pt idx="130">
                  <c:v>999.40899999999999</c:v>
                </c:pt>
                <c:pt idx="131">
                  <c:v>999.48500000000001</c:v>
                </c:pt>
                <c:pt idx="132">
                  <c:v>999.54300000000001</c:v>
                </c:pt>
                <c:pt idx="133">
                  <c:v>999.53300000000002</c:v>
                </c:pt>
                <c:pt idx="134">
                  <c:v>999.447</c:v>
                </c:pt>
                <c:pt idx="135">
                  <c:v>999.346</c:v>
                </c:pt>
                <c:pt idx="136">
                  <c:v>999.15499999999997</c:v>
                </c:pt>
                <c:pt idx="137">
                  <c:v>998.85500000000002</c:v>
                </c:pt>
                <c:pt idx="138">
                  <c:v>998.39200000000005</c:v>
                </c:pt>
                <c:pt idx="139">
                  <c:v>998.48199999999997</c:v>
                </c:pt>
                <c:pt idx="140">
                  <c:v>998.59100000000001</c:v>
                </c:pt>
                <c:pt idx="141">
                  <c:v>998.40700000000004</c:v>
                </c:pt>
                <c:pt idx="142">
                  <c:v>998.35900000000004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D0-4080-93D8-1C66059BC1D8}"/>
            </c:ext>
          </c:extLst>
        </c:ser>
        <c:ser>
          <c:idx val="1"/>
          <c:order val="1"/>
          <c:tx>
            <c:strRef>
              <c:f>spatial_series!$F$2</c:f>
              <c:strCache>
                <c:ptCount val="1"/>
                <c:pt idx="0">
                  <c:v>WSE_base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spatial_series!$B$3:$B$145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xVal>
          <c:yVal>
            <c:numRef>
              <c:f>spatial_series!$F$3:$F$145</c:f>
              <c:numCache>
                <c:formatCode>0.000</c:formatCode>
                <c:ptCount val="143"/>
                <c:pt idx="0">
                  <c:v>1002.6</c:v>
                </c:pt>
                <c:pt idx="1">
                  <c:v>1002.56</c:v>
                </c:pt>
                <c:pt idx="2">
                  <c:v>1002.54</c:v>
                </c:pt>
                <c:pt idx="3">
                  <c:v>1002.52</c:v>
                </c:pt>
                <c:pt idx="4">
                  <c:v>1002.51</c:v>
                </c:pt>
                <c:pt idx="5">
                  <c:v>1002.48</c:v>
                </c:pt>
                <c:pt idx="6">
                  <c:v>1002.45</c:v>
                </c:pt>
                <c:pt idx="7">
                  <c:v>1002.44</c:v>
                </c:pt>
                <c:pt idx="8">
                  <c:v>1002.42</c:v>
                </c:pt>
                <c:pt idx="9">
                  <c:v>1002.42</c:v>
                </c:pt>
                <c:pt idx="10">
                  <c:v>1002.42</c:v>
                </c:pt>
                <c:pt idx="11">
                  <c:v>1002.42</c:v>
                </c:pt>
                <c:pt idx="12">
                  <c:v>1002.42</c:v>
                </c:pt>
                <c:pt idx="13">
                  <c:v>1002.42</c:v>
                </c:pt>
                <c:pt idx="14">
                  <c:v>1002.41</c:v>
                </c:pt>
                <c:pt idx="15">
                  <c:v>1002.41</c:v>
                </c:pt>
                <c:pt idx="16">
                  <c:v>1002.4</c:v>
                </c:pt>
                <c:pt idx="17">
                  <c:v>1002.4</c:v>
                </c:pt>
                <c:pt idx="18">
                  <c:v>1002.39</c:v>
                </c:pt>
                <c:pt idx="19">
                  <c:v>1002.34</c:v>
                </c:pt>
                <c:pt idx="20">
                  <c:v>1002.32</c:v>
                </c:pt>
                <c:pt idx="21">
                  <c:v>1002.29</c:v>
                </c:pt>
                <c:pt idx="22">
                  <c:v>1002.26</c:v>
                </c:pt>
                <c:pt idx="23">
                  <c:v>1002.24</c:v>
                </c:pt>
                <c:pt idx="24">
                  <c:v>1002.21</c:v>
                </c:pt>
                <c:pt idx="25">
                  <c:v>1002.18</c:v>
                </c:pt>
                <c:pt idx="26">
                  <c:v>1002.15</c:v>
                </c:pt>
                <c:pt idx="27">
                  <c:v>1002.11</c:v>
                </c:pt>
                <c:pt idx="28">
                  <c:v>1002.12</c:v>
                </c:pt>
                <c:pt idx="29">
                  <c:v>1002.12</c:v>
                </c:pt>
                <c:pt idx="30">
                  <c:v>1002.12</c:v>
                </c:pt>
                <c:pt idx="31">
                  <c:v>1002.12</c:v>
                </c:pt>
                <c:pt idx="32">
                  <c:v>1002.12</c:v>
                </c:pt>
                <c:pt idx="33">
                  <c:v>1002.12</c:v>
                </c:pt>
                <c:pt idx="34">
                  <c:v>1002.12</c:v>
                </c:pt>
                <c:pt idx="35">
                  <c:v>1002.12</c:v>
                </c:pt>
                <c:pt idx="36">
                  <c:v>1002.12</c:v>
                </c:pt>
                <c:pt idx="37">
                  <c:v>1002.12</c:v>
                </c:pt>
                <c:pt idx="38">
                  <c:v>1002.12</c:v>
                </c:pt>
                <c:pt idx="39">
                  <c:v>1002.12</c:v>
                </c:pt>
                <c:pt idx="40">
                  <c:v>1002.12</c:v>
                </c:pt>
                <c:pt idx="41">
                  <c:v>1002.11</c:v>
                </c:pt>
                <c:pt idx="42">
                  <c:v>1002.1</c:v>
                </c:pt>
                <c:pt idx="43">
                  <c:v>1002.08</c:v>
                </c:pt>
                <c:pt idx="44">
                  <c:v>1002.04</c:v>
                </c:pt>
                <c:pt idx="45">
                  <c:v>1002.01</c:v>
                </c:pt>
                <c:pt idx="46">
                  <c:v>1002.01</c:v>
                </c:pt>
                <c:pt idx="47">
                  <c:v>1002.01</c:v>
                </c:pt>
                <c:pt idx="48">
                  <c:v>1002.01</c:v>
                </c:pt>
                <c:pt idx="49">
                  <c:v>1002.01</c:v>
                </c:pt>
                <c:pt idx="50">
                  <c:v>1002</c:v>
                </c:pt>
                <c:pt idx="51">
                  <c:v>1002</c:v>
                </c:pt>
                <c:pt idx="52">
                  <c:v>1001.99</c:v>
                </c:pt>
                <c:pt idx="53">
                  <c:v>1001.98</c:v>
                </c:pt>
                <c:pt idx="54">
                  <c:v>1001.95</c:v>
                </c:pt>
                <c:pt idx="55">
                  <c:v>1001.91</c:v>
                </c:pt>
                <c:pt idx="56">
                  <c:v>1001.86</c:v>
                </c:pt>
                <c:pt idx="57">
                  <c:v>1001.8</c:v>
                </c:pt>
                <c:pt idx="58">
                  <c:v>1001.72</c:v>
                </c:pt>
                <c:pt idx="59">
                  <c:v>1001.6</c:v>
                </c:pt>
                <c:pt idx="60">
                  <c:v>1001.53</c:v>
                </c:pt>
                <c:pt idx="61">
                  <c:v>1001.47</c:v>
                </c:pt>
                <c:pt idx="62">
                  <c:v>1001.38</c:v>
                </c:pt>
                <c:pt idx="63">
                  <c:v>1001.25</c:v>
                </c:pt>
                <c:pt idx="64">
                  <c:v>1001.25</c:v>
                </c:pt>
                <c:pt idx="65">
                  <c:v>1001.22</c:v>
                </c:pt>
                <c:pt idx="66">
                  <c:v>1001.19</c:v>
                </c:pt>
                <c:pt idx="67">
                  <c:v>1001.14</c:v>
                </c:pt>
                <c:pt idx="68">
                  <c:v>1001.05</c:v>
                </c:pt>
                <c:pt idx="69">
                  <c:v>1001</c:v>
                </c:pt>
                <c:pt idx="70">
                  <c:v>1000.99</c:v>
                </c:pt>
                <c:pt idx="71">
                  <c:v>1000.97</c:v>
                </c:pt>
                <c:pt idx="72">
                  <c:v>1000.96</c:v>
                </c:pt>
                <c:pt idx="73">
                  <c:v>1000.93</c:v>
                </c:pt>
                <c:pt idx="74">
                  <c:v>1000.84</c:v>
                </c:pt>
                <c:pt idx="75">
                  <c:v>1000.81</c:v>
                </c:pt>
                <c:pt idx="76">
                  <c:v>1000.78</c:v>
                </c:pt>
                <c:pt idx="77">
                  <c:v>1000.72</c:v>
                </c:pt>
                <c:pt idx="78">
                  <c:v>1000.7</c:v>
                </c:pt>
                <c:pt idx="79">
                  <c:v>1000.59</c:v>
                </c:pt>
                <c:pt idx="80">
                  <c:v>1000.43</c:v>
                </c:pt>
                <c:pt idx="81">
                  <c:v>1000.44</c:v>
                </c:pt>
                <c:pt idx="82">
                  <c:v>1000.44</c:v>
                </c:pt>
                <c:pt idx="83">
                  <c:v>1000.44</c:v>
                </c:pt>
                <c:pt idx="84">
                  <c:v>1000.44</c:v>
                </c:pt>
                <c:pt idx="85">
                  <c:v>1000.44</c:v>
                </c:pt>
                <c:pt idx="86">
                  <c:v>1000.44</c:v>
                </c:pt>
                <c:pt idx="87">
                  <c:v>1000.44</c:v>
                </c:pt>
                <c:pt idx="88">
                  <c:v>1000.44</c:v>
                </c:pt>
                <c:pt idx="89">
                  <c:v>1000.44</c:v>
                </c:pt>
                <c:pt idx="90">
                  <c:v>1000.44</c:v>
                </c:pt>
                <c:pt idx="91">
                  <c:v>1000.43</c:v>
                </c:pt>
                <c:pt idx="92">
                  <c:v>1000.42</c:v>
                </c:pt>
                <c:pt idx="93">
                  <c:v>1000.34</c:v>
                </c:pt>
                <c:pt idx="94">
                  <c:v>1000.21</c:v>
                </c:pt>
                <c:pt idx="95">
                  <c:v>1000.16</c:v>
                </c:pt>
                <c:pt idx="96">
                  <c:v>1000.13</c:v>
                </c:pt>
                <c:pt idx="97">
                  <c:v>1000.12</c:v>
                </c:pt>
                <c:pt idx="98">
                  <c:v>1000.11</c:v>
                </c:pt>
                <c:pt idx="99">
                  <c:v>1000.06</c:v>
                </c:pt>
                <c:pt idx="100">
                  <c:v>1000.03</c:v>
                </c:pt>
                <c:pt idx="101">
                  <c:v>999.99</c:v>
                </c:pt>
                <c:pt idx="102">
                  <c:v>999.94899999999996</c:v>
                </c:pt>
                <c:pt idx="103">
                  <c:v>999.92499999999995</c:v>
                </c:pt>
                <c:pt idx="104">
                  <c:v>999.90499999999997</c:v>
                </c:pt>
                <c:pt idx="105">
                  <c:v>999.88499999999999</c:v>
                </c:pt>
                <c:pt idx="106">
                  <c:v>999.88400000000001</c:v>
                </c:pt>
                <c:pt idx="107">
                  <c:v>999.88300000000004</c:v>
                </c:pt>
                <c:pt idx="108">
                  <c:v>999.88199999999995</c:v>
                </c:pt>
                <c:pt idx="109">
                  <c:v>999.87900000000002</c:v>
                </c:pt>
                <c:pt idx="110">
                  <c:v>999.87599999999998</c:v>
                </c:pt>
                <c:pt idx="111">
                  <c:v>999.846</c:v>
                </c:pt>
                <c:pt idx="112">
                  <c:v>999.71400000000006</c:v>
                </c:pt>
                <c:pt idx="113">
                  <c:v>999.68200000000002</c:v>
                </c:pt>
                <c:pt idx="114">
                  <c:v>999.68</c:v>
                </c:pt>
                <c:pt idx="115">
                  <c:v>999.67600000000004</c:v>
                </c:pt>
                <c:pt idx="116">
                  <c:v>999.66399999999999</c:v>
                </c:pt>
                <c:pt idx="117">
                  <c:v>999.64599999999996</c:v>
                </c:pt>
                <c:pt idx="118">
                  <c:v>999.64400000000001</c:v>
                </c:pt>
                <c:pt idx="119">
                  <c:v>999.64499999999998</c:v>
                </c:pt>
                <c:pt idx="120">
                  <c:v>999.64400000000001</c:v>
                </c:pt>
                <c:pt idx="121">
                  <c:v>999.64300000000003</c:v>
                </c:pt>
                <c:pt idx="122">
                  <c:v>999.64300000000003</c:v>
                </c:pt>
                <c:pt idx="123">
                  <c:v>999.64300000000003</c:v>
                </c:pt>
                <c:pt idx="124">
                  <c:v>999.64300000000003</c:v>
                </c:pt>
                <c:pt idx="125">
                  <c:v>999.64200000000005</c:v>
                </c:pt>
                <c:pt idx="126">
                  <c:v>999.64099999999996</c:v>
                </c:pt>
                <c:pt idx="127">
                  <c:v>999.63900000000001</c:v>
                </c:pt>
                <c:pt idx="128">
                  <c:v>999.63900000000001</c:v>
                </c:pt>
                <c:pt idx="129">
                  <c:v>999.63599999999997</c:v>
                </c:pt>
                <c:pt idx="130">
                  <c:v>999.63199999999995</c:v>
                </c:pt>
                <c:pt idx="131">
                  <c:v>999.62900000000002</c:v>
                </c:pt>
                <c:pt idx="132">
                  <c:v>999.61699999999996</c:v>
                </c:pt>
                <c:pt idx="133">
                  <c:v>999.572</c:v>
                </c:pt>
                <c:pt idx="134">
                  <c:v>999.471</c:v>
                </c:pt>
                <c:pt idx="135">
                  <c:v>999.36500000000001</c:v>
                </c:pt>
                <c:pt idx="136">
                  <c:v>999.18600000000004</c:v>
                </c:pt>
                <c:pt idx="137">
                  <c:v>998.98</c:v>
                </c:pt>
                <c:pt idx="138">
                  <c:v>998.928</c:v>
                </c:pt>
                <c:pt idx="139">
                  <c:v>998.92700000000002</c:v>
                </c:pt>
                <c:pt idx="140">
                  <c:v>998.91499999999996</c:v>
                </c:pt>
                <c:pt idx="141">
                  <c:v>998.91499999999996</c:v>
                </c:pt>
                <c:pt idx="142">
                  <c:v>998.91499999999996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7C-4244-AB15-31A9495B61F2}"/>
            </c:ext>
          </c:extLst>
        </c:ser>
        <c:ser>
          <c:idx val="2"/>
          <c:order val="2"/>
          <c:tx>
            <c:strRef>
              <c:f>spatial_series!$J$2</c:f>
              <c:strCache>
                <c:ptCount val="1"/>
                <c:pt idx="0">
                  <c:v>WSE_bf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1.7188799112529234E-2"/>
                  <c:y val="-0.19959952025864316"/>
                </c:manualLayout>
              </c:layout>
              <c:numFmt formatCode="General" sourceLinked="0"/>
            </c:trendlineLbl>
          </c:trendline>
          <c:xVal>
            <c:numRef>
              <c:f>spatial_series!$B$3:$B$145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xVal>
          <c:yVal>
            <c:numRef>
              <c:f>spatial_series!$J$3:$J$145</c:f>
              <c:numCache>
                <c:formatCode>0.000</c:formatCode>
                <c:ptCount val="143"/>
                <c:pt idx="0">
                  <c:v>1003.62</c:v>
                </c:pt>
                <c:pt idx="1">
                  <c:v>1003.56</c:v>
                </c:pt>
                <c:pt idx="2">
                  <c:v>1003.56</c:v>
                </c:pt>
                <c:pt idx="3">
                  <c:v>1003.56</c:v>
                </c:pt>
                <c:pt idx="4">
                  <c:v>1003.56</c:v>
                </c:pt>
                <c:pt idx="5">
                  <c:v>1003.55</c:v>
                </c:pt>
                <c:pt idx="6">
                  <c:v>1003.55</c:v>
                </c:pt>
                <c:pt idx="7">
                  <c:v>1003.54</c:v>
                </c:pt>
                <c:pt idx="8">
                  <c:v>1003.51</c:v>
                </c:pt>
                <c:pt idx="9">
                  <c:v>1003.48</c:v>
                </c:pt>
                <c:pt idx="10">
                  <c:v>1003.46</c:v>
                </c:pt>
                <c:pt idx="11">
                  <c:v>1003.45</c:v>
                </c:pt>
                <c:pt idx="12">
                  <c:v>1003.45</c:v>
                </c:pt>
                <c:pt idx="13">
                  <c:v>1003.43</c:v>
                </c:pt>
                <c:pt idx="14">
                  <c:v>1003.4</c:v>
                </c:pt>
                <c:pt idx="15">
                  <c:v>1003.39</c:v>
                </c:pt>
                <c:pt idx="16">
                  <c:v>1003.38</c:v>
                </c:pt>
                <c:pt idx="17">
                  <c:v>1003.36</c:v>
                </c:pt>
                <c:pt idx="18">
                  <c:v>1003.29</c:v>
                </c:pt>
                <c:pt idx="19">
                  <c:v>1003.23</c:v>
                </c:pt>
                <c:pt idx="20">
                  <c:v>1003.24</c:v>
                </c:pt>
                <c:pt idx="21">
                  <c:v>1003.21</c:v>
                </c:pt>
                <c:pt idx="22">
                  <c:v>1003.2</c:v>
                </c:pt>
                <c:pt idx="23">
                  <c:v>1003.19</c:v>
                </c:pt>
                <c:pt idx="24">
                  <c:v>1003.16</c:v>
                </c:pt>
                <c:pt idx="25">
                  <c:v>1003.15</c:v>
                </c:pt>
                <c:pt idx="26">
                  <c:v>1003.15</c:v>
                </c:pt>
                <c:pt idx="27">
                  <c:v>1003.15</c:v>
                </c:pt>
                <c:pt idx="28">
                  <c:v>1003.16</c:v>
                </c:pt>
                <c:pt idx="29">
                  <c:v>1003.19</c:v>
                </c:pt>
                <c:pt idx="30">
                  <c:v>1003.17</c:v>
                </c:pt>
                <c:pt idx="31">
                  <c:v>1003.13</c:v>
                </c:pt>
                <c:pt idx="32">
                  <c:v>1003.09</c:v>
                </c:pt>
                <c:pt idx="33">
                  <c:v>1003.1</c:v>
                </c:pt>
                <c:pt idx="34">
                  <c:v>1003.12</c:v>
                </c:pt>
                <c:pt idx="35">
                  <c:v>1003.14</c:v>
                </c:pt>
                <c:pt idx="36">
                  <c:v>1003.16</c:v>
                </c:pt>
                <c:pt idx="37">
                  <c:v>1003.16</c:v>
                </c:pt>
                <c:pt idx="38">
                  <c:v>1003.15</c:v>
                </c:pt>
                <c:pt idx="39">
                  <c:v>1003.13</c:v>
                </c:pt>
                <c:pt idx="40">
                  <c:v>1003.1</c:v>
                </c:pt>
                <c:pt idx="41">
                  <c:v>1003.05</c:v>
                </c:pt>
                <c:pt idx="42">
                  <c:v>1002.99</c:v>
                </c:pt>
                <c:pt idx="43">
                  <c:v>1002.94</c:v>
                </c:pt>
                <c:pt idx="44">
                  <c:v>1002.92</c:v>
                </c:pt>
                <c:pt idx="45">
                  <c:v>1002.9</c:v>
                </c:pt>
                <c:pt idx="46">
                  <c:v>1002.9</c:v>
                </c:pt>
                <c:pt idx="47">
                  <c:v>1002.9</c:v>
                </c:pt>
                <c:pt idx="48">
                  <c:v>1002.91</c:v>
                </c:pt>
                <c:pt idx="49">
                  <c:v>1002.91</c:v>
                </c:pt>
                <c:pt idx="50">
                  <c:v>1002.89</c:v>
                </c:pt>
                <c:pt idx="51">
                  <c:v>1002.88</c:v>
                </c:pt>
                <c:pt idx="52">
                  <c:v>1002.86</c:v>
                </c:pt>
                <c:pt idx="53">
                  <c:v>1002.83</c:v>
                </c:pt>
                <c:pt idx="54">
                  <c:v>1002.77</c:v>
                </c:pt>
                <c:pt idx="55">
                  <c:v>1002.72</c:v>
                </c:pt>
                <c:pt idx="56">
                  <c:v>1002.67</c:v>
                </c:pt>
                <c:pt idx="57">
                  <c:v>1002.63</c:v>
                </c:pt>
                <c:pt idx="58">
                  <c:v>1002.57</c:v>
                </c:pt>
                <c:pt idx="59">
                  <c:v>1002.55</c:v>
                </c:pt>
                <c:pt idx="60">
                  <c:v>1002.56</c:v>
                </c:pt>
                <c:pt idx="61">
                  <c:v>1002.45</c:v>
                </c:pt>
                <c:pt idx="62">
                  <c:v>1002.29</c:v>
                </c:pt>
                <c:pt idx="63">
                  <c:v>1002.32</c:v>
                </c:pt>
                <c:pt idx="64">
                  <c:v>1002.37</c:v>
                </c:pt>
                <c:pt idx="65">
                  <c:v>1002.31</c:v>
                </c:pt>
                <c:pt idx="66">
                  <c:v>1002.24</c:v>
                </c:pt>
                <c:pt idx="67">
                  <c:v>1002.2</c:v>
                </c:pt>
                <c:pt idx="68">
                  <c:v>1002.18</c:v>
                </c:pt>
                <c:pt idx="69">
                  <c:v>1002.14</c:v>
                </c:pt>
                <c:pt idx="70">
                  <c:v>1002.06</c:v>
                </c:pt>
                <c:pt idx="71">
                  <c:v>1002.04</c:v>
                </c:pt>
                <c:pt idx="72">
                  <c:v>1002.06</c:v>
                </c:pt>
                <c:pt idx="73">
                  <c:v>1001.95</c:v>
                </c:pt>
                <c:pt idx="74">
                  <c:v>1001.77</c:v>
                </c:pt>
                <c:pt idx="75">
                  <c:v>1001.82</c:v>
                </c:pt>
                <c:pt idx="76">
                  <c:v>1001.81</c:v>
                </c:pt>
                <c:pt idx="77">
                  <c:v>1001.84</c:v>
                </c:pt>
                <c:pt idx="78">
                  <c:v>1001.8</c:v>
                </c:pt>
                <c:pt idx="79">
                  <c:v>1001.58</c:v>
                </c:pt>
                <c:pt idx="80">
                  <c:v>1001.35</c:v>
                </c:pt>
                <c:pt idx="81">
                  <c:v>1001.43</c:v>
                </c:pt>
                <c:pt idx="82">
                  <c:v>1001.5</c:v>
                </c:pt>
                <c:pt idx="83">
                  <c:v>1001.42</c:v>
                </c:pt>
                <c:pt idx="84">
                  <c:v>1001.5</c:v>
                </c:pt>
                <c:pt idx="85">
                  <c:v>1001.6</c:v>
                </c:pt>
                <c:pt idx="86">
                  <c:v>1001.63</c:v>
                </c:pt>
                <c:pt idx="87">
                  <c:v>1001.61</c:v>
                </c:pt>
                <c:pt idx="88">
                  <c:v>1001.57</c:v>
                </c:pt>
                <c:pt idx="89">
                  <c:v>1001.54</c:v>
                </c:pt>
                <c:pt idx="90">
                  <c:v>1001.48</c:v>
                </c:pt>
                <c:pt idx="91">
                  <c:v>1001.45</c:v>
                </c:pt>
                <c:pt idx="92">
                  <c:v>1001.39</c:v>
                </c:pt>
                <c:pt idx="93">
                  <c:v>1001.33</c:v>
                </c:pt>
                <c:pt idx="94">
                  <c:v>1001.35</c:v>
                </c:pt>
                <c:pt idx="95">
                  <c:v>1001.33</c:v>
                </c:pt>
                <c:pt idx="96">
                  <c:v>1001.28</c:v>
                </c:pt>
                <c:pt idx="97">
                  <c:v>1001.26</c:v>
                </c:pt>
                <c:pt idx="98">
                  <c:v>1001.21</c:v>
                </c:pt>
                <c:pt idx="99">
                  <c:v>1001.18</c:v>
                </c:pt>
                <c:pt idx="100">
                  <c:v>1001.16</c:v>
                </c:pt>
                <c:pt idx="101">
                  <c:v>1001.11</c:v>
                </c:pt>
                <c:pt idx="102">
                  <c:v>1001.08</c:v>
                </c:pt>
                <c:pt idx="103">
                  <c:v>1001.06</c:v>
                </c:pt>
                <c:pt idx="104">
                  <c:v>1000.99</c:v>
                </c:pt>
                <c:pt idx="105">
                  <c:v>1000.91</c:v>
                </c:pt>
                <c:pt idx="106">
                  <c:v>1000.93</c:v>
                </c:pt>
                <c:pt idx="107">
                  <c:v>1000.95</c:v>
                </c:pt>
                <c:pt idx="108">
                  <c:v>1000.95</c:v>
                </c:pt>
                <c:pt idx="109">
                  <c:v>1000.93</c:v>
                </c:pt>
                <c:pt idx="110">
                  <c:v>1000.9</c:v>
                </c:pt>
                <c:pt idx="111">
                  <c:v>1000.76</c:v>
                </c:pt>
                <c:pt idx="112">
                  <c:v>1000.76</c:v>
                </c:pt>
                <c:pt idx="113">
                  <c:v>1000.84</c:v>
                </c:pt>
                <c:pt idx="114">
                  <c:v>1000.83</c:v>
                </c:pt>
                <c:pt idx="115">
                  <c:v>1000.83</c:v>
                </c:pt>
                <c:pt idx="116">
                  <c:v>1000.79</c:v>
                </c:pt>
                <c:pt idx="117">
                  <c:v>1000.73</c:v>
                </c:pt>
                <c:pt idx="118">
                  <c:v>1000.76</c:v>
                </c:pt>
                <c:pt idx="119">
                  <c:v>1000.79</c:v>
                </c:pt>
                <c:pt idx="120">
                  <c:v>1000.78</c:v>
                </c:pt>
                <c:pt idx="121">
                  <c:v>1000.76</c:v>
                </c:pt>
                <c:pt idx="122">
                  <c:v>1000.74</c:v>
                </c:pt>
                <c:pt idx="123">
                  <c:v>1000.72</c:v>
                </c:pt>
                <c:pt idx="124">
                  <c:v>1000.68</c:v>
                </c:pt>
                <c:pt idx="125">
                  <c:v>1000.67</c:v>
                </c:pt>
                <c:pt idx="126">
                  <c:v>1000.62</c:v>
                </c:pt>
                <c:pt idx="127">
                  <c:v>1000.6</c:v>
                </c:pt>
                <c:pt idx="128">
                  <c:v>1000.64</c:v>
                </c:pt>
                <c:pt idx="129">
                  <c:v>1000.62</c:v>
                </c:pt>
                <c:pt idx="130">
                  <c:v>1000.6</c:v>
                </c:pt>
                <c:pt idx="131">
                  <c:v>1000.59</c:v>
                </c:pt>
                <c:pt idx="132">
                  <c:v>1000.54</c:v>
                </c:pt>
                <c:pt idx="133">
                  <c:v>1000.43</c:v>
                </c:pt>
                <c:pt idx="134">
                  <c:v>1000.3</c:v>
                </c:pt>
                <c:pt idx="135">
                  <c:v>1000.17</c:v>
                </c:pt>
                <c:pt idx="136">
                  <c:v>1000.19</c:v>
                </c:pt>
                <c:pt idx="137">
                  <c:v>1000.29</c:v>
                </c:pt>
                <c:pt idx="138">
                  <c:v>1000.36</c:v>
                </c:pt>
                <c:pt idx="139">
                  <c:v>1000.27</c:v>
                </c:pt>
                <c:pt idx="140">
                  <c:v>1000.03</c:v>
                </c:pt>
                <c:pt idx="141">
                  <c:v>1000.12</c:v>
                </c:pt>
                <c:pt idx="142">
                  <c:v>1000.13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7C-4244-AB15-31A9495B6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4029357441430936E-2"/>
          <c:y val="0.78035876310163221"/>
          <c:w val="0.86806443312233028"/>
          <c:h val="0.15305000782186995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7.xml"/><Relationship Id="rId7" Type="http://schemas.openxmlformats.org/officeDocument/2006/relationships/image" Target="../media/image3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image" Target="../media/image3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</xdr:row>
      <xdr:rowOff>9525</xdr:rowOff>
    </xdr:from>
    <xdr:ext cx="4371975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6CDCCA-9F18-49BA-AD5D-9CBDFDA36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38100</xdr:colOff>
      <xdr:row>15</xdr:row>
      <xdr:rowOff>180975</xdr:rowOff>
    </xdr:from>
    <xdr:ext cx="4371975" cy="28860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158FF8-31BF-4621-94BF-B69A1FB76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56029</xdr:colOff>
      <xdr:row>44</xdr:row>
      <xdr:rowOff>112059</xdr:rowOff>
    </xdr:from>
    <xdr:ext cx="4371975" cy="287655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83FAAA-C3A7-468F-B0E2-6459D4725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13</xdr:col>
      <xdr:colOff>0</xdr:colOff>
      <xdr:row>30</xdr:row>
      <xdr:rowOff>124383</xdr:rowOff>
    </xdr:from>
    <xdr:to>
      <xdr:col>20</xdr:col>
      <xdr:colOff>336177</xdr:colOff>
      <xdr:row>44</xdr:row>
      <xdr:rowOff>43701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5EEB4C-3C55-4EDF-8B27-0C749EF1A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31</xdr:col>
      <xdr:colOff>133349</xdr:colOff>
      <xdr:row>1</xdr:row>
      <xdr:rowOff>123825</xdr:rowOff>
    </xdr:from>
    <xdr:to>
      <xdr:col>34</xdr:col>
      <xdr:colOff>609599</xdr:colOff>
      <xdr:row>10</xdr:row>
      <xdr:rowOff>48563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82C12C7-75C6-45A6-B107-443F9D4EE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707224" y="314325"/>
          <a:ext cx="3362325" cy="1639238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</xdr:colOff>
      <xdr:row>11</xdr:row>
      <xdr:rowOff>156598</xdr:rowOff>
    </xdr:from>
    <xdr:to>
      <xdr:col>34</xdr:col>
      <xdr:colOff>676275</xdr:colOff>
      <xdr:row>20</xdr:row>
      <xdr:rowOff>93575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5697C49-8A48-4F25-AADE-32A503AB90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611975" y="2252098"/>
          <a:ext cx="3524250" cy="1661002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23</xdr:row>
      <xdr:rowOff>1</xdr:rowOff>
    </xdr:from>
    <xdr:to>
      <xdr:col>34</xdr:col>
      <xdr:colOff>685800</xdr:colOff>
      <xdr:row>33</xdr:row>
      <xdr:rowOff>39633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E083AB0-15F7-4CDD-A0F9-4FE579039C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573875" y="4419601"/>
          <a:ext cx="3571875" cy="2039882"/>
        </a:xfrm>
        <a:prstGeom prst="rect">
          <a:avLst/>
        </a:prstGeom>
      </xdr:spPr>
    </xdr:pic>
    <xdr:clientData/>
  </xdr:twoCellAnchor>
  <xdr:twoCellAnchor editAs="oneCell">
    <xdr:from>
      <xdr:col>31</xdr:col>
      <xdr:colOff>1</xdr:colOff>
      <xdr:row>33</xdr:row>
      <xdr:rowOff>1</xdr:rowOff>
    </xdr:from>
    <xdr:to>
      <xdr:col>34</xdr:col>
      <xdr:colOff>727931</xdr:colOff>
      <xdr:row>42</xdr:row>
      <xdr:rowOff>117981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4C23C00-F99C-4339-B4D3-F03F9F62E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573876" y="6419851"/>
          <a:ext cx="3614005" cy="19182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</xdr:row>
      <xdr:rowOff>9525</xdr:rowOff>
    </xdr:from>
    <xdr:ext cx="4371975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7C0344-16EE-4BD8-85D4-4DB76EA36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38100</xdr:colOff>
      <xdr:row>15</xdr:row>
      <xdr:rowOff>180975</xdr:rowOff>
    </xdr:from>
    <xdr:ext cx="4371975" cy="28860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62E2D5-939A-48DC-A75E-5C3865B04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56029</xdr:colOff>
      <xdr:row>44</xdr:row>
      <xdr:rowOff>112059</xdr:rowOff>
    </xdr:from>
    <xdr:ext cx="4371975" cy="287655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887CCD-702E-447B-ABCB-7A55AAF66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13</xdr:col>
      <xdr:colOff>0</xdr:colOff>
      <xdr:row>30</xdr:row>
      <xdr:rowOff>124383</xdr:rowOff>
    </xdr:from>
    <xdr:to>
      <xdr:col>20</xdr:col>
      <xdr:colOff>336177</xdr:colOff>
      <xdr:row>44</xdr:row>
      <xdr:rowOff>43701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14381D-5BDC-4EFE-95A5-74ABD841C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27</xdr:col>
      <xdr:colOff>133349</xdr:colOff>
      <xdr:row>1</xdr:row>
      <xdr:rowOff>123825</xdr:rowOff>
    </xdr:from>
    <xdr:to>
      <xdr:col>30</xdr:col>
      <xdr:colOff>609599</xdr:colOff>
      <xdr:row>10</xdr:row>
      <xdr:rowOff>48563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B05F2D2-F290-4DBC-BED5-A50CDB391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707224" y="314325"/>
          <a:ext cx="3362325" cy="1639238"/>
        </a:xfrm>
        <a:prstGeom prst="rect">
          <a:avLst/>
        </a:prstGeom>
      </xdr:spPr>
    </xdr:pic>
    <xdr:clientData/>
  </xdr:twoCellAnchor>
  <xdr:twoCellAnchor editAs="oneCell">
    <xdr:from>
      <xdr:col>27</xdr:col>
      <xdr:colOff>38100</xdr:colOff>
      <xdr:row>11</xdr:row>
      <xdr:rowOff>156598</xdr:rowOff>
    </xdr:from>
    <xdr:to>
      <xdr:col>30</xdr:col>
      <xdr:colOff>676275</xdr:colOff>
      <xdr:row>20</xdr:row>
      <xdr:rowOff>93575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18AD9BA-256D-4EAA-ABE1-40C147B23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611975" y="2252098"/>
          <a:ext cx="3524250" cy="1661002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23</xdr:row>
      <xdr:rowOff>1</xdr:rowOff>
    </xdr:from>
    <xdr:to>
      <xdr:col>30</xdr:col>
      <xdr:colOff>685800</xdr:colOff>
      <xdr:row>33</xdr:row>
      <xdr:rowOff>39633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700916C-09A6-488C-9B8D-C83F691FFE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573875" y="4419601"/>
          <a:ext cx="3571875" cy="2039882"/>
        </a:xfrm>
        <a:prstGeom prst="rect">
          <a:avLst/>
        </a:prstGeom>
      </xdr:spPr>
    </xdr:pic>
    <xdr:clientData/>
  </xdr:twoCellAnchor>
  <xdr:twoCellAnchor editAs="oneCell">
    <xdr:from>
      <xdr:col>27</xdr:col>
      <xdr:colOff>1</xdr:colOff>
      <xdr:row>33</xdr:row>
      <xdr:rowOff>1</xdr:rowOff>
    </xdr:from>
    <xdr:to>
      <xdr:col>30</xdr:col>
      <xdr:colOff>727931</xdr:colOff>
      <xdr:row>42</xdr:row>
      <xdr:rowOff>117981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E0216FE-6126-46C5-8DF4-40E2876AC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587883" y="6443383"/>
          <a:ext cx="3619048" cy="19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</xdr:row>
      <xdr:rowOff>9525</xdr:rowOff>
    </xdr:from>
    <xdr:ext cx="4371975" cy="2876550"/>
    <xdr:graphicFrame macro="">
      <xdr:nvGraphicFramePr>
        <xdr:cNvPr id="1217673354" name="Chart 1">
          <a:extLst>
            <a:ext uri="{FF2B5EF4-FFF2-40B4-BE49-F238E27FC236}">
              <a16:creationId xmlns:a16="http://schemas.microsoft.com/office/drawing/2014/main" id="{00000000-0008-0000-0100-00008A389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38100</xdr:colOff>
      <xdr:row>15</xdr:row>
      <xdr:rowOff>180975</xdr:rowOff>
    </xdr:from>
    <xdr:ext cx="4371975" cy="2886075"/>
    <xdr:graphicFrame macro="">
      <xdr:nvGraphicFramePr>
        <xdr:cNvPr id="1946575297" name="Chart 2">
          <a:extLst>
            <a:ext uri="{FF2B5EF4-FFF2-40B4-BE49-F238E27FC236}">
              <a16:creationId xmlns:a16="http://schemas.microsoft.com/office/drawing/2014/main" id="{00000000-0008-0000-0100-0000C1610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56029</xdr:colOff>
      <xdr:row>44</xdr:row>
      <xdr:rowOff>112059</xdr:rowOff>
    </xdr:from>
    <xdr:ext cx="4371975" cy="2876550"/>
    <xdr:graphicFrame macro="">
      <xdr:nvGraphicFramePr>
        <xdr:cNvPr id="619515202" name="Chart 3">
          <a:extLst>
            <a:ext uri="{FF2B5EF4-FFF2-40B4-BE49-F238E27FC236}">
              <a16:creationId xmlns:a16="http://schemas.microsoft.com/office/drawing/2014/main" id="{00000000-0008-0000-0100-0000420DE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13</xdr:col>
      <xdr:colOff>0</xdr:colOff>
      <xdr:row>30</xdr:row>
      <xdr:rowOff>124383</xdr:rowOff>
    </xdr:from>
    <xdr:to>
      <xdr:col>20</xdr:col>
      <xdr:colOff>336177</xdr:colOff>
      <xdr:row>44</xdr:row>
      <xdr:rowOff>43701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B3FA5-85B2-4811-B221-DDB6EACEF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27</xdr:col>
      <xdr:colOff>133349</xdr:colOff>
      <xdr:row>1</xdr:row>
      <xdr:rowOff>123825</xdr:rowOff>
    </xdr:from>
    <xdr:to>
      <xdr:col>30</xdr:col>
      <xdr:colOff>609599</xdr:colOff>
      <xdr:row>10</xdr:row>
      <xdr:rowOff>48563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17C498-CB75-4D9B-B235-F62953764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516724" y="314325"/>
          <a:ext cx="3362325" cy="1639238"/>
        </a:xfrm>
        <a:prstGeom prst="rect">
          <a:avLst/>
        </a:prstGeom>
      </xdr:spPr>
    </xdr:pic>
    <xdr:clientData/>
  </xdr:twoCellAnchor>
  <xdr:twoCellAnchor editAs="oneCell">
    <xdr:from>
      <xdr:col>27</xdr:col>
      <xdr:colOff>38100</xdr:colOff>
      <xdr:row>11</xdr:row>
      <xdr:rowOff>156598</xdr:rowOff>
    </xdr:from>
    <xdr:to>
      <xdr:col>30</xdr:col>
      <xdr:colOff>676275</xdr:colOff>
      <xdr:row>20</xdr:row>
      <xdr:rowOff>93575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7422000-26D3-4682-BA10-D7590BA24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421475" y="2252098"/>
          <a:ext cx="3524250" cy="1661002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23</xdr:row>
      <xdr:rowOff>1</xdr:rowOff>
    </xdr:from>
    <xdr:to>
      <xdr:col>30</xdr:col>
      <xdr:colOff>685800</xdr:colOff>
      <xdr:row>33</xdr:row>
      <xdr:rowOff>39633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2FD054C-BD8E-4ABC-AF57-21DB3E28F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573875" y="4419601"/>
          <a:ext cx="3571875" cy="20398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6E91D-29C1-487C-86DB-64DEE75C6CF4}">
  <dimension ref="A1:AF998"/>
  <sheetViews>
    <sheetView tabSelected="1" topLeftCell="O1" zoomScale="70" zoomScaleNormal="70" workbookViewId="0">
      <selection activeCell="AD11" sqref="AD11"/>
    </sheetView>
  </sheetViews>
  <sheetFormatPr defaultColWidth="12.625" defaultRowHeight="15" customHeight="1" x14ac:dyDescent="0.2"/>
  <cols>
    <col min="1" max="1" width="3.875" customWidth="1"/>
    <col min="2" max="2" width="9.875" customWidth="1"/>
    <col min="3" max="3" width="12.75" customWidth="1"/>
    <col min="4" max="4" width="10.625" customWidth="1"/>
    <col min="5" max="5" width="8.375" customWidth="1"/>
    <col min="6" max="6" width="10.125" customWidth="1"/>
    <col min="7" max="7" width="11" customWidth="1"/>
    <col min="8" max="9" width="9.75" customWidth="1"/>
    <col min="10" max="10" width="10.375" customWidth="1"/>
    <col min="11" max="11" width="10.125" customWidth="1"/>
    <col min="12" max="13" width="10.25" customWidth="1"/>
    <col min="14" max="20" width="7.625" customWidth="1"/>
    <col min="21" max="21" width="5.5" customWidth="1"/>
    <col min="22" max="22" width="9.75" customWidth="1"/>
    <col min="23" max="23" width="20" customWidth="1"/>
    <col min="24" max="24" width="21.875" customWidth="1"/>
    <col min="25" max="25" width="7.875" customWidth="1"/>
    <col min="26" max="26" width="3.125" customWidth="1"/>
    <col min="27" max="28" width="6.625" bestFit="1" customWidth="1"/>
    <col min="29" max="30" width="7.125" bestFit="1" customWidth="1"/>
    <col min="31" max="31" width="8.25" style="35" customWidth="1"/>
  </cols>
  <sheetData>
    <row r="1" spans="1:31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31" x14ac:dyDescent="0.25">
      <c r="A2" s="1" t="s">
        <v>2</v>
      </c>
      <c r="B2" s="3" t="s">
        <v>8</v>
      </c>
      <c r="C2" s="24" t="s">
        <v>3</v>
      </c>
      <c r="D2" s="1" t="s">
        <v>4</v>
      </c>
      <c r="E2" s="3" t="s">
        <v>5</v>
      </c>
      <c r="F2" s="24" t="s">
        <v>9</v>
      </c>
      <c r="G2" s="1" t="s">
        <v>15</v>
      </c>
      <c r="H2" s="24" t="s">
        <v>7</v>
      </c>
      <c r="I2" s="10" t="s">
        <v>37</v>
      </c>
      <c r="J2" s="24" t="s">
        <v>13</v>
      </c>
      <c r="K2" s="1" t="s">
        <v>58</v>
      </c>
      <c r="L2" s="24" t="s">
        <v>6</v>
      </c>
      <c r="M2" s="10" t="s">
        <v>38</v>
      </c>
      <c r="V2" s="39" t="s">
        <v>11</v>
      </c>
      <c r="W2" s="39"/>
      <c r="X2" s="39" t="s">
        <v>12</v>
      </c>
      <c r="Y2" s="39"/>
      <c r="Z2" s="39"/>
      <c r="AA2" s="38" t="s">
        <v>61</v>
      </c>
      <c r="AB2" s="38" t="s">
        <v>62</v>
      </c>
      <c r="AC2" s="38" t="s">
        <v>63</v>
      </c>
      <c r="AD2" s="38" t="s">
        <v>64</v>
      </c>
      <c r="AE2" s="36" t="s">
        <v>56</v>
      </c>
    </row>
    <row r="3" spans="1:31" x14ac:dyDescent="0.25">
      <c r="A3" s="25">
        <v>0</v>
      </c>
      <c r="B3" s="26">
        <v>0</v>
      </c>
      <c r="C3" s="5">
        <v>1002.47</v>
      </c>
      <c r="D3" s="27">
        <f>-0.013467*B3+1002.6228</f>
        <v>1002.6228</v>
      </c>
      <c r="E3" s="28">
        <f>C3-D3</f>
        <v>-0.15279999999995653</v>
      </c>
      <c r="F3" s="6">
        <v>1002.6</v>
      </c>
      <c r="G3" s="29">
        <f>F3-C3</f>
        <v>0.12999999999999545</v>
      </c>
      <c r="H3" s="27">
        <v>2.24244451625</v>
      </c>
      <c r="I3" s="30">
        <f t="shared" ref="I3:I66" si="0">H3*0.5</f>
        <v>1.121222258125</v>
      </c>
      <c r="J3" s="6">
        <v>1003.62</v>
      </c>
      <c r="K3" s="27">
        <f>J3-C3</f>
        <v>1.1499999999999773</v>
      </c>
      <c r="L3" s="6">
        <v>8.3080737191995997</v>
      </c>
      <c r="M3" s="21">
        <f>L3/2</f>
        <v>4.1540368595997998</v>
      </c>
      <c r="V3" t="s">
        <v>51</v>
      </c>
      <c r="Y3" s="31">
        <v>220</v>
      </c>
      <c r="Z3" t="s">
        <v>10</v>
      </c>
      <c r="AE3" s="37"/>
    </row>
    <row r="4" spans="1:31" x14ac:dyDescent="0.25">
      <c r="A4" s="1">
        <v>1</v>
      </c>
      <c r="B4" s="4">
        <v>2</v>
      </c>
      <c r="C4" s="5">
        <v>1002.43</v>
      </c>
      <c r="D4" s="27">
        <f t="shared" ref="D4:D67" si="1">-0.013467*B4+1002.6228</f>
        <v>1002.595866</v>
      </c>
      <c r="E4" s="2">
        <f t="shared" ref="E4:E67" si="2">C4-D4</f>
        <v>-0.16586600000005092</v>
      </c>
      <c r="F4" s="6">
        <v>1002.56</v>
      </c>
      <c r="G4" s="29">
        <f t="shared" ref="G4:G67" si="3">F4-C4</f>
        <v>0.12999999999999545</v>
      </c>
      <c r="H4" s="6">
        <v>3.3437589699600001</v>
      </c>
      <c r="I4" s="30">
        <f t="shared" si="0"/>
        <v>1.6718794849800001</v>
      </c>
      <c r="J4" s="6">
        <v>1003.56</v>
      </c>
      <c r="K4" s="27">
        <f t="shared" ref="K4:K67" si="4">J4-C4</f>
        <v>1.1299999999999955</v>
      </c>
      <c r="L4" s="6">
        <v>13.0074222789115</v>
      </c>
      <c r="M4" s="21">
        <f t="shared" ref="M4:M67" si="5">L4/2</f>
        <v>6.5037111394557501</v>
      </c>
    </row>
    <row r="5" spans="1:31" x14ac:dyDescent="0.25">
      <c r="A5" s="1">
        <v>2</v>
      </c>
      <c r="B5" s="4">
        <v>4</v>
      </c>
      <c r="C5" s="5">
        <v>1002.38</v>
      </c>
      <c r="D5" s="27">
        <f t="shared" si="1"/>
        <v>1002.568932</v>
      </c>
      <c r="E5" s="2">
        <f t="shared" si="2"/>
        <v>-0.18893200000002253</v>
      </c>
      <c r="F5" s="6">
        <v>1002.54</v>
      </c>
      <c r="G5" s="29">
        <f t="shared" si="3"/>
        <v>0.15999999999996817</v>
      </c>
      <c r="H5" s="6">
        <v>3.5607252136100001</v>
      </c>
      <c r="I5" s="30">
        <f t="shared" si="0"/>
        <v>1.780362606805</v>
      </c>
      <c r="J5" s="6">
        <v>1003.56</v>
      </c>
      <c r="K5" s="27">
        <f t="shared" si="4"/>
        <v>1.17999999999995</v>
      </c>
      <c r="L5" s="6">
        <v>13.154279918373501</v>
      </c>
      <c r="M5" s="21">
        <f t="shared" si="5"/>
        <v>6.5771399591867503</v>
      </c>
      <c r="V5" s="8" t="s">
        <v>24</v>
      </c>
      <c r="W5" s="8"/>
      <c r="X5" s="8" t="s">
        <v>59</v>
      </c>
      <c r="Y5" s="7">
        <f>MIN(L3:L158)</f>
        <v>7.5315914806938604</v>
      </c>
      <c r="Z5" s="8" t="s">
        <v>10</v>
      </c>
      <c r="AA5" s="41">
        <f>AC5</f>
        <v>13.62566219185905</v>
      </c>
      <c r="AB5" s="40">
        <f>AD5</f>
        <v>7.5315914806938604</v>
      </c>
      <c r="AC5" s="41">
        <f>AVERAGE(L3:L158)</f>
        <v>13.62566219185905</v>
      </c>
      <c r="AD5" s="40">
        <f>Y5</f>
        <v>7.5315914806938604</v>
      </c>
      <c r="AE5" s="35">
        <v>1</v>
      </c>
    </row>
    <row r="6" spans="1:31" x14ac:dyDescent="0.25">
      <c r="A6" s="1">
        <v>3</v>
      </c>
      <c r="B6" s="4">
        <v>6</v>
      </c>
      <c r="C6" s="5">
        <v>1002.36</v>
      </c>
      <c r="D6" s="27">
        <f t="shared" si="1"/>
        <v>1002.541998</v>
      </c>
      <c r="E6" s="2">
        <f t="shared" si="2"/>
        <v>-0.18199800000002142</v>
      </c>
      <c r="F6" s="6">
        <v>1002.52</v>
      </c>
      <c r="G6" s="29">
        <f t="shared" si="3"/>
        <v>0.15999999999996817</v>
      </c>
      <c r="H6" s="6">
        <v>3.8953641277700002</v>
      </c>
      <c r="I6" s="30">
        <f t="shared" si="0"/>
        <v>1.9476820638850001</v>
      </c>
      <c r="J6" s="6">
        <v>1003.56</v>
      </c>
      <c r="K6" s="27">
        <f t="shared" si="4"/>
        <v>1.1999999999999318</v>
      </c>
      <c r="L6" s="6">
        <v>12.970922919147601</v>
      </c>
      <c r="M6" s="21">
        <f t="shared" si="5"/>
        <v>6.4854614595738003</v>
      </c>
      <c r="V6" s="8" t="s">
        <v>25</v>
      </c>
      <c r="W6" s="8"/>
      <c r="X6" t="s">
        <v>14</v>
      </c>
      <c r="Y6" s="7">
        <f>MIN(K3:K145)</f>
        <v>0.82399999999995543</v>
      </c>
      <c r="Z6" t="s">
        <v>10</v>
      </c>
      <c r="AA6" s="9">
        <f>AB6</f>
        <v>1.3068811188811142</v>
      </c>
      <c r="AB6" s="9">
        <f>AVERAGE(K3:K145)</f>
        <v>1.3068811188811142</v>
      </c>
      <c r="AC6" s="7">
        <f>AD6</f>
        <v>0.82399999999995543</v>
      </c>
      <c r="AD6" s="7">
        <f>Y6</f>
        <v>0.82399999999995543</v>
      </c>
    </row>
    <row r="7" spans="1:31" x14ac:dyDescent="0.25">
      <c r="A7" s="1">
        <v>4</v>
      </c>
      <c r="B7" s="4">
        <v>8</v>
      </c>
      <c r="C7" s="5">
        <v>1002.36</v>
      </c>
      <c r="D7" s="27">
        <f t="shared" si="1"/>
        <v>1002.5150639999999</v>
      </c>
      <c r="E7" s="2">
        <f t="shared" si="2"/>
        <v>-0.15506399999992482</v>
      </c>
      <c r="F7" s="6">
        <v>1002.51</v>
      </c>
      <c r="G7" s="29">
        <f t="shared" si="3"/>
        <v>0.14999999999997726</v>
      </c>
      <c r="H7" s="6">
        <v>4.61164934451</v>
      </c>
      <c r="I7" s="30">
        <f t="shared" si="0"/>
        <v>2.305824672255</v>
      </c>
      <c r="J7" s="6">
        <v>1003.56</v>
      </c>
      <c r="K7" s="27">
        <f t="shared" si="4"/>
        <v>1.1999999999999318</v>
      </c>
      <c r="L7" s="6">
        <v>13.1518433520811</v>
      </c>
      <c r="M7" s="21">
        <f t="shared" si="5"/>
        <v>6.5759216760405499</v>
      </c>
    </row>
    <row r="8" spans="1:31" x14ac:dyDescent="0.25">
      <c r="A8" s="1">
        <v>5</v>
      </c>
      <c r="B8" s="4">
        <v>10</v>
      </c>
      <c r="C8" s="5">
        <v>1002.34</v>
      </c>
      <c r="D8" s="27">
        <f t="shared" si="1"/>
        <v>1002.48813</v>
      </c>
      <c r="E8" s="2">
        <f t="shared" si="2"/>
        <v>-0.14812999999992371</v>
      </c>
      <c r="F8" s="6">
        <v>1002.48</v>
      </c>
      <c r="G8" s="29">
        <f t="shared" si="3"/>
        <v>0.13999999999998636</v>
      </c>
      <c r="H8" s="6">
        <v>4.1617483651400002</v>
      </c>
      <c r="I8" s="30">
        <f t="shared" si="0"/>
        <v>2.0808741825700001</v>
      </c>
      <c r="J8" s="6">
        <v>1003.55</v>
      </c>
      <c r="K8" s="27">
        <f t="shared" si="4"/>
        <v>1.2099999999999227</v>
      </c>
      <c r="L8" s="6">
        <v>12.949941450154499</v>
      </c>
      <c r="M8" s="21">
        <f t="shared" si="5"/>
        <v>6.4749707250772497</v>
      </c>
      <c r="V8" s="8" t="s">
        <v>19</v>
      </c>
      <c r="W8" s="8"/>
      <c r="Y8" s="32">
        <v>-30</v>
      </c>
      <c r="Z8" s="8" t="s">
        <v>10</v>
      </c>
      <c r="AA8" s="8"/>
      <c r="AB8" s="8"/>
      <c r="AC8" s="8"/>
      <c r="AD8" s="8"/>
    </row>
    <row r="9" spans="1:31" x14ac:dyDescent="0.25">
      <c r="A9" s="1">
        <v>6</v>
      </c>
      <c r="B9" s="4">
        <v>12</v>
      </c>
      <c r="C9" s="5">
        <v>1002.3</v>
      </c>
      <c r="D9" s="27">
        <f t="shared" si="1"/>
        <v>1002.461196</v>
      </c>
      <c r="E9" s="2">
        <f t="shared" si="2"/>
        <v>-0.1611960000000181</v>
      </c>
      <c r="F9" s="6">
        <v>1002.45</v>
      </c>
      <c r="G9" s="29">
        <f t="shared" si="3"/>
        <v>0.15000000000009095</v>
      </c>
      <c r="H9" s="6">
        <v>4.1663363703699998</v>
      </c>
      <c r="I9" s="30">
        <f t="shared" si="0"/>
        <v>2.0831681851849999</v>
      </c>
      <c r="J9" s="6">
        <v>1003.55</v>
      </c>
      <c r="K9" s="27">
        <f t="shared" si="4"/>
        <v>1.25</v>
      </c>
      <c r="L9" s="6">
        <v>12.6205626264899</v>
      </c>
      <c r="M9" s="21">
        <f t="shared" si="5"/>
        <v>6.3102813132449498</v>
      </c>
      <c r="V9" s="8" t="s">
        <v>21</v>
      </c>
      <c r="W9" s="8"/>
      <c r="Y9" s="9">
        <v>1.4</v>
      </c>
    </row>
    <row r="10" spans="1:31" x14ac:dyDescent="0.25">
      <c r="A10" s="1">
        <v>7</v>
      </c>
      <c r="B10" s="4">
        <v>14</v>
      </c>
      <c r="C10" s="5">
        <v>1002.3</v>
      </c>
      <c r="D10" s="27">
        <f t="shared" si="1"/>
        <v>1002.434262</v>
      </c>
      <c r="E10" s="2">
        <f t="shared" si="2"/>
        <v>-0.13426200000003519</v>
      </c>
      <c r="F10" s="6">
        <v>1002.44</v>
      </c>
      <c r="G10" s="29">
        <f t="shared" si="3"/>
        <v>0.14000000000010004</v>
      </c>
      <c r="H10" s="6">
        <v>4.7108993839600002</v>
      </c>
      <c r="I10" s="30">
        <f t="shared" si="0"/>
        <v>2.3554496919800001</v>
      </c>
      <c r="J10" s="6">
        <v>1003.54</v>
      </c>
      <c r="K10" s="27">
        <f t="shared" si="4"/>
        <v>1.2400000000000091</v>
      </c>
      <c r="L10" s="6">
        <v>12.296079137406799</v>
      </c>
      <c r="M10" s="21">
        <f t="shared" si="5"/>
        <v>6.1480395687033997</v>
      </c>
      <c r="V10" s="8" t="s">
        <v>20</v>
      </c>
      <c r="W10" s="8"/>
      <c r="Y10" s="32">
        <v>0</v>
      </c>
    </row>
    <row r="11" spans="1:31" x14ac:dyDescent="0.25">
      <c r="A11" s="1">
        <v>8</v>
      </c>
      <c r="B11" s="4">
        <v>16</v>
      </c>
      <c r="C11" s="5">
        <v>1002.25</v>
      </c>
      <c r="D11" s="27">
        <f t="shared" si="1"/>
        <v>1002.407328</v>
      </c>
      <c r="E11" s="2">
        <f t="shared" si="2"/>
        <v>-0.1573280000000068</v>
      </c>
      <c r="F11" s="6">
        <v>1002.42</v>
      </c>
      <c r="G11" s="29">
        <f t="shared" si="3"/>
        <v>0.16999999999995907</v>
      </c>
      <c r="H11" s="6">
        <v>4.0724788949199997</v>
      </c>
      <c r="I11" s="30">
        <f t="shared" si="0"/>
        <v>2.0362394474599999</v>
      </c>
      <c r="J11" s="6">
        <v>1003.51</v>
      </c>
      <c r="K11" s="27">
        <f t="shared" si="4"/>
        <v>1.2599999999999909</v>
      </c>
      <c r="L11" s="6">
        <v>12.4627797013421</v>
      </c>
      <c r="M11" s="21">
        <f t="shared" si="5"/>
        <v>6.2313898506710501</v>
      </c>
    </row>
    <row r="12" spans="1:31" x14ac:dyDescent="0.25">
      <c r="A12" s="1">
        <v>9</v>
      </c>
      <c r="B12" s="4">
        <v>18</v>
      </c>
      <c r="C12" s="5">
        <v>1002.23</v>
      </c>
      <c r="D12" s="27">
        <f t="shared" si="1"/>
        <v>1002.380394</v>
      </c>
      <c r="E12" s="2">
        <f t="shared" si="2"/>
        <v>-0.15039400000000569</v>
      </c>
      <c r="F12" s="6">
        <v>1002.42</v>
      </c>
      <c r="G12" s="29">
        <f t="shared" si="3"/>
        <v>0.18999999999994088</v>
      </c>
      <c r="H12" s="6">
        <v>4.0723812756299997</v>
      </c>
      <c r="I12" s="30">
        <f t="shared" si="0"/>
        <v>2.0361906378149999</v>
      </c>
      <c r="J12" s="6">
        <v>1003.48</v>
      </c>
      <c r="K12" s="27">
        <f t="shared" si="4"/>
        <v>1.25</v>
      </c>
      <c r="L12" s="6">
        <v>11.489287976758201</v>
      </c>
      <c r="M12" s="21">
        <f t="shared" si="5"/>
        <v>5.7446439883791003</v>
      </c>
      <c r="V12" s="8" t="s">
        <v>18</v>
      </c>
      <c r="W12" s="8"/>
      <c r="X12" s="8" t="s">
        <v>22</v>
      </c>
      <c r="Y12" s="8" t="s">
        <v>27</v>
      </c>
    </row>
    <row r="13" spans="1:31" x14ac:dyDescent="0.25">
      <c r="A13" s="1">
        <v>10</v>
      </c>
      <c r="B13" s="4">
        <v>20</v>
      </c>
      <c r="C13" s="5">
        <v>1002.19</v>
      </c>
      <c r="D13" s="27">
        <f t="shared" si="1"/>
        <v>1002.3534599999999</v>
      </c>
      <c r="E13" s="2">
        <f t="shared" si="2"/>
        <v>-0.16345999999987271</v>
      </c>
      <c r="F13" s="6">
        <v>1002.42</v>
      </c>
      <c r="G13" s="29">
        <f t="shared" si="3"/>
        <v>0.2299999999999045</v>
      </c>
      <c r="H13" s="6">
        <v>5.1013224730399997</v>
      </c>
      <c r="I13" s="30">
        <f t="shared" si="0"/>
        <v>2.5506612365199999</v>
      </c>
      <c r="J13" s="6">
        <v>1003.46</v>
      </c>
      <c r="K13" s="27">
        <f t="shared" si="4"/>
        <v>1.2699999999999818</v>
      </c>
      <c r="L13" s="6">
        <v>12.1666178561448</v>
      </c>
      <c r="M13" s="21">
        <f t="shared" si="5"/>
        <v>6.0833089280724</v>
      </c>
    </row>
    <row r="14" spans="1:31" x14ac:dyDescent="0.25">
      <c r="A14" s="1">
        <v>11</v>
      </c>
      <c r="B14" s="4">
        <v>22</v>
      </c>
      <c r="C14" s="5">
        <v>1002.14</v>
      </c>
      <c r="D14" s="27">
        <f t="shared" si="1"/>
        <v>1002.3265259999999</v>
      </c>
      <c r="E14" s="2">
        <f t="shared" si="2"/>
        <v>-0.186525999999958</v>
      </c>
      <c r="F14" s="6">
        <v>1002.42</v>
      </c>
      <c r="G14" s="29">
        <f t="shared" si="3"/>
        <v>0.27999999999997272</v>
      </c>
      <c r="H14" s="6">
        <v>5.3410414137100002</v>
      </c>
      <c r="I14" s="30">
        <f t="shared" si="0"/>
        <v>2.6705207068550001</v>
      </c>
      <c r="J14" s="6">
        <v>1003.45</v>
      </c>
      <c r="K14" s="27">
        <f t="shared" si="4"/>
        <v>1.3100000000000591</v>
      </c>
      <c r="L14" s="6">
        <v>10.5578411473749</v>
      </c>
      <c r="M14" s="21">
        <f t="shared" si="5"/>
        <v>5.2789205736874498</v>
      </c>
      <c r="V14" s="8" t="s">
        <v>36</v>
      </c>
      <c r="W14" s="8"/>
      <c r="X14" s="8" t="s">
        <v>39</v>
      </c>
      <c r="Y14" s="8" t="s">
        <v>27</v>
      </c>
    </row>
    <row r="15" spans="1:31" x14ac:dyDescent="0.25">
      <c r="A15" s="1">
        <v>12</v>
      </c>
      <c r="B15" s="4">
        <v>24</v>
      </c>
      <c r="C15" s="5">
        <v>1002.11</v>
      </c>
      <c r="D15" s="27">
        <f t="shared" si="1"/>
        <v>1002.299592</v>
      </c>
      <c r="E15" s="2">
        <f t="shared" si="2"/>
        <v>-0.1895919999999478</v>
      </c>
      <c r="F15" s="6">
        <v>1002.42</v>
      </c>
      <c r="G15" s="29">
        <f t="shared" si="3"/>
        <v>0.30999999999994543</v>
      </c>
      <c r="H15" s="6">
        <v>5.9750940109500004</v>
      </c>
      <c r="I15" s="30">
        <f t="shared" si="0"/>
        <v>2.9875470054750002</v>
      </c>
      <c r="J15" s="6">
        <v>1003.45</v>
      </c>
      <c r="K15" s="27">
        <f t="shared" si="4"/>
        <v>1.3400000000000318</v>
      </c>
      <c r="L15" s="6">
        <v>10.8854430009479</v>
      </c>
      <c r="M15" s="21">
        <f t="shared" si="5"/>
        <v>5.44272150047395</v>
      </c>
      <c r="V15" s="8"/>
      <c r="X15" s="8"/>
      <c r="Y15" s="8"/>
    </row>
    <row r="16" spans="1:31" x14ac:dyDescent="0.25">
      <c r="A16" s="1">
        <v>13</v>
      </c>
      <c r="B16" s="4">
        <v>26</v>
      </c>
      <c r="C16" s="5">
        <v>1002.17</v>
      </c>
      <c r="D16" s="27">
        <f t="shared" si="1"/>
        <v>1002.272658</v>
      </c>
      <c r="E16" s="2">
        <f t="shared" si="2"/>
        <v>-0.10265800000001946</v>
      </c>
      <c r="F16" s="6">
        <v>1002.42</v>
      </c>
      <c r="G16" s="29">
        <f t="shared" si="3"/>
        <v>0.25</v>
      </c>
      <c r="H16" s="6">
        <v>5.8612886854799999</v>
      </c>
      <c r="I16" s="30">
        <f t="shared" si="0"/>
        <v>2.93064434274</v>
      </c>
      <c r="J16" s="6">
        <v>1003.43</v>
      </c>
      <c r="K16" s="27">
        <f t="shared" si="4"/>
        <v>1.2599999999999909</v>
      </c>
      <c r="L16" s="6">
        <v>10.4160370288095</v>
      </c>
      <c r="M16" s="21">
        <f t="shared" si="5"/>
        <v>5.2080185144047499</v>
      </c>
      <c r="V16" s="8" t="s">
        <v>23</v>
      </c>
      <c r="W16" s="8"/>
      <c r="X16" t="s">
        <v>31</v>
      </c>
      <c r="Y16">
        <v>20</v>
      </c>
      <c r="Z16" t="s">
        <v>10</v>
      </c>
      <c r="AE16" s="35">
        <v>2</v>
      </c>
    </row>
    <row r="17" spans="1:30" x14ac:dyDescent="0.25">
      <c r="A17" s="1">
        <v>14</v>
      </c>
      <c r="B17" s="4">
        <v>28</v>
      </c>
      <c r="C17" s="5">
        <v>1002.23</v>
      </c>
      <c r="D17" s="27">
        <f t="shared" si="1"/>
        <v>1002.245724</v>
      </c>
      <c r="E17" s="2">
        <f t="shared" si="2"/>
        <v>-1.5723999999977423E-2</v>
      </c>
      <c r="F17" s="6">
        <v>1002.41</v>
      </c>
      <c r="G17" s="29">
        <f t="shared" si="3"/>
        <v>0.17999999999994998</v>
      </c>
      <c r="H17" s="6">
        <v>5.2835955193000004</v>
      </c>
      <c r="I17" s="30">
        <f t="shared" si="0"/>
        <v>2.6417977596500002</v>
      </c>
      <c r="J17" s="6">
        <v>1003.4</v>
      </c>
      <c r="K17" s="27">
        <f t="shared" si="4"/>
        <v>1.1699999999999591</v>
      </c>
      <c r="L17" s="6">
        <v>11.1024177304185</v>
      </c>
      <c r="M17" s="21">
        <f t="shared" si="5"/>
        <v>5.5512088652092499</v>
      </c>
      <c r="V17" s="8" t="s">
        <v>17</v>
      </c>
      <c r="X17" s="8" t="s">
        <v>50</v>
      </c>
      <c r="Y17">
        <v>5.5</v>
      </c>
      <c r="Z17" t="s">
        <v>10</v>
      </c>
    </row>
    <row r="18" spans="1:30" x14ac:dyDescent="0.25">
      <c r="A18" s="1">
        <v>15</v>
      </c>
      <c r="B18" s="4">
        <v>30</v>
      </c>
      <c r="C18" s="5">
        <v>1002.22</v>
      </c>
      <c r="D18" s="27">
        <f t="shared" si="1"/>
        <v>1002.21879</v>
      </c>
      <c r="E18" s="2">
        <f t="shared" si="2"/>
        <v>1.2100000000145883E-3</v>
      </c>
      <c r="F18" s="6">
        <v>1002.41</v>
      </c>
      <c r="G18" s="29">
        <f t="shared" si="3"/>
        <v>0.18999999999994088</v>
      </c>
      <c r="H18" s="6">
        <v>6.3588972707</v>
      </c>
      <c r="I18" s="30">
        <f t="shared" si="0"/>
        <v>3.17944863535</v>
      </c>
      <c r="J18" s="6">
        <v>1003.39</v>
      </c>
      <c r="K18" s="27">
        <f t="shared" si="4"/>
        <v>1.1699999999999591</v>
      </c>
      <c r="L18" s="6">
        <v>11.068388970128099</v>
      </c>
      <c r="M18" s="21">
        <f t="shared" si="5"/>
        <v>5.5341944850640497</v>
      </c>
      <c r="V18" s="8" t="s">
        <v>28</v>
      </c>
      <c r="X18" s="8"/>
      <c r="Y18" s="8"/>
    </row>
    <row r="19" spans="1:30" x14ac:dyDescent="0.25">
      <c r="A19" s="1">
        <v>16</v>
      </c>
      <c r="B19" s="4">
        <v>32</v>
      </c>
      <c r="C19" s="5">
        <v>1002.23</v>
      </c>
      <c r="D19" s="27">
        <f t="shared" si="1"/>
        <v>1002.191856</v>
      </c>
      <c r="E19" s="2">
        <f t="shared" si="2"/>
        <v>3.8143999999988409E-2</v>
      </c>
      <c r="F19" s="6">
        <v>1002.4</v>
      </c>
      <c r="G19" s="29">
        <f t="shared" si="3"/>
        <v>0.16999999999995907</v>
      </c>
      <c r="H19" s="6">
        <v>5.9635927507000002</v>
      </c>
      <c r="I19" s="30">
        <f t="shared" si="0"/>
        <v>2.9817963753500001</v>
      </c>
      <c r="J19" s="6">
        <v>1003.38</v>
      </c>
      <c r="K19" s="27">
        <f t="shared" si="4"/>
        <v>1.1499999999999773</v>
      </c>
      <c r="L19" s="6">
        <v>11.052091478492301</v>
      </c>
      <c r="M19" s="21">
        <f t="shared" si="5"/>
        <v>5.5260457392461504</v>
      </c>
    </row>
    <row r="20" spans="1:30" ht="15.75" customHeight="1" x14ac:dyDescent="0.25">
      <c r="A20" s="1">
        <v>17</v>
      </c>
      <c r="B20" s="4">
        <v>34</v>
      </c>
      <c r="C20" s="5">
        <v>1002.23</v>
      </c>
      <c r="D20" s="27">
        <f t="shared" si="1"/>
        <v>1002.1649219999999</v>
      </c>
      <c r="E20" s="2">
        <f t="shared" si="2"/>
        <v>6.5078000000085012E-2</v>
      </c>
      <c r="F20" s="6">
        <v>1002.4</v>
      </c>
      <c r="G20" s="29">
        <f t="shared" si="3"/>
        <v>0.16999999999995907</v>
      </c>
      <c r="H20" s="6">
        <v>6.1993859309800001</v>
      </c>
      <c r="I20" s="30">
        <f t="shared" si="0"/>
        <v>3.0996929654900001</v>
      </c>
      <c r="J20" s="6">
        <v>1003.36</v>
      </c>
      <c r="K20" s="27">
        <f t="shared" si="4"/>
        <v>1.1299999999999955</v>
      </c>
      <c r="L20" s="6">
        <v>11.281859172672601</v>
      </c>
      <c r="M20" s="21">
        <f t="shared" si="5"/>
        <v>5.6409295863363003</v>
      </c>
      <c r="V20" s="8" t="s">
        <v>30</v>
      </c>
      <c r="W20" s="8"/>
      <c r="X20" t="s">
        <v>31</v>
      </c>
      <c r="Z20" t="s">
        <v>10</v>
      </c>
    </row>
    <row r="21" spans="1:30" ht="15.75" customHeight="1" x14ac:dyDescent="0.25">
      <c r="A21" s="1">
        <v>18</v>
      </c>
      <c r="B21" s="4">
        <v>36</v>
      </c>
      <c r="C21" s="5">
        <v>1002.27</v>
      </c>
      <c r="D21" s="27">
        <f t="shared" si="1"/>
        <v>1002.137988</v>
      </c>
      <c r="E21" s="2">
        <f t="shared" si="2"/>
        <v>0.13201200000003155</v>
      </c>
      <c r="F21" s="6">
        <v>1002.39</v>
      </c>
      <c r="G21" s="29">
        <f t="shared" si="3"/>
        <v>0.12000000000000455</v>
      </c>
      <c r="H21" s="6">
        <v>6.1502239742900002</v>
      </c>
      <c r="I21" s="30">
        <f t="shared" si="0"/>
        <v>3.0751119871450001</v>
      </c>
      <c r="J21" s="6">
        <v>1003.29</v>
      </c>
      <c r="K21" s="27">
        <f t="shared" si="4"/>
        <v>1.0199999999999818</v>
      </c>
      <c r="L21" s="6">
        <v>11.9225562957037</v>
      </c>
      <c r="M21" s="21">
        <f t="shared" si="5"/>
        <v>5.96127814785185</v>
      </c>
      <c r="V21" t="s">
        <v>32</v>
      </c>
      <c r="X21" s="8" t="s">
        <v>50</v>
      </c>
      <c r="Z21" t="s">
        <v>10</v>
      </c>
    </row>
    <row r="22" spans="1:30" ht="15.75" customHeight="1" x14ac:dyDescent="0.25">
      <c r="A22" s="1">
        <v>19</v>
      </c>
      <c r="B22" s="4">
        <v>38</v>
      </c>
      <c r="C22" s="5">
        <v>1002.26</v>
      </c>
      <c r="D22" s="27">
        <f t="shared" si="1"/>
        <v>1002.111054</v>
      </c>
      <c r="E22" s="2">
        <f t="shared" si="2"/>
        <v>0.14894600000002356</v>
      </c>
      <c r="F22" s="6">
        <v>1002.34</v>
      </c>
      <c r="G22" s="29">
        <f t="shared" si="3"/>
        <v>8.0000000000040927E-2</v>
      </c>
      <c r="H22" s="6">
        <v>5.2868256654600003</v>
      </c>
      <c r="I22" s="30">
        <f t="shared" si="0"/>
        <v>2.6434128327300002</v>
      </c>
      <c r="J22" s="6">
        <v>1003.23</v>
      </c>
      <c r="K22" s="27">
        <f t="shared" si="4"/>
        <v>0.97000000000002728</v>
      </c>
      <c r="L22" s="6">
        <v>11.9830965754626</v>
      </c>
      <c r="M22" s="21">
        <f t="shared" si="5"/>
        <v>5.9915482877313</v>
      </c>
    </row>
    <row r="23" spans="1:30" ht="15.75" customHeight="1" x14ac:dyDescent="0.25">
      <c r="A23" s="1">
        <v>20</v>
      </c>
      <c r="B23" s="4">
        <v>40</v>
      </c>
      <c r="C23" s="5">
        <v>1002.18</v>
      </c>
      <c r="D23" s="27">
        <f t="shared" si="1"/>
        <v>1002.08412</v>
      </c>
      <c r="E23" s="2">
        <f t="shared" si="2"/>
        <v>9.5879999999965548E-2</v>
      </c>
      <c r="F23" s="6">
        <v>1002.32</v>
      </c>
      <c r="G23" s="29">
        <f t="shared" si="3"/>
        <v>0.14000000000010004</v>
      </c>
      <c r="H23" s="6">
        <v>5.0268007261900003</v>
      </c>
      <c r="I23" s="30">
        <f t="shared" si="0"/>
        <v>2.5134003630950001</v>
      </c>
      <c r="J23" s="6">
        <v>1003.24</v>
      </c>
      <c r="K23" s="27">
        <f t="shared" si="4"/>
        <v>1.0600000000000591</v>
      </c>
      <c r="L23" s="6">
        <v>11.849633764094801</v>
      </c>
      <c r="M23" s="21">
        <f t="shared" si="5"/>
        <v>5.9248168820474003</v>
      </c>
      <c r="V23" s="8" t="s">
        <v>33</v>
      </c>
      <c r="W23" s="8"/>
      <c r="X23" t="s">
        <v>35</v>
      </c>
      <c r="Y23">
        <v>10</v>
      </c>
      <c r="Z23" t="s">
        <v>10</v>
      </c>
    </row>
    <row r="24" spans="1:30" ht="15.75" customHeight="1" x14ac:dyDescent="0.25">
      <c r="A24" s="1">
        <v>21</v>
      </c>
      <c r="B24" s="4">
        <v>42</v>
      </c>
      <c r="C24" s="5">
        <v>1002.21</v>
      </c>
      <c r="D24" s="27">
        <f t="shared" si="1"/>
        <v>1002.057186</v>
      </c>
      <c r="E24" s="2">
        <f t="shared" si="2"/>
        <v>0.15281400000003487</v>
      </c>
      <c r="F24" s="6">
        <v>1002.29</v>
      </c>
      <c r="G24" s="29">
        <f t="shared" si="3"/>
        <v>7.999999999992724E-2</v>
      </c>
      <c r="H24" s="6">
        <v>5.1825164710299996</v>
      </c>
      <c r="I24" s="30">
        <f t="shared" si="0"/>
        <v>2.5912582355149998</v>
      </c>
      <c r="J24" s="6">
        <v>1003.21</v>
      </c>
      <c r="K24" s="27">
        <f t="shared" si="4"/>
        <v>1</v>
      </c>
      <c r="L24" s="6">
        <v>12.4195316354784</v>
      </c>
      <c r="M24" s="21">
        <f t="shared" si="5"/>
        <v>6.2097658177391999</v>
      </c>
      <c r="V24" t="s">
        <v>34</v>
      </c>
      <c r="X24" t="s">
        <v>35</v>
      </c>
      <c r="Y24">
        <v>1</v>
      </c>
      <c r="Z24" t="s">
        <v>10</v>
      </c>
    </row>
    <row r="25" spans="1:30" ht="15.75" customHeight="1" x14ac:dyDescent="0.25">
      <c r="A25" s="1">
        <v>22</v>
      </c>
      <c r="B25" s="4">
        <v>44</v>
      </c>
      <c r="C25" s="5">
        <v>1002.13</v>
      </c>
      <c r="D25" s="27">
        <f t="shared" si="1"/>
        <v>1002.030252</v>
      </c>
      <c r="E25" s="2">
        <f t="shared" si="2"/>
        <v>9.9747999999976855E-2</v>
      </c>
      <c r="F25" s="6">
        <v>1002.26</v>
      </c>
      <c r="G25" s="29">
        <f t="shared" si="3"/>
        <v>0.12999999999999545</v>
      </c>
      <c r="H25" s="6">
        <v>5.3266559159</v>
      </c>
      <c r="I25" s="30">
        <f t="shared" si="0"/>
        <v>2.66332795795</v>
      </c>
      <c r="J25" s="6">
        <v>1003.2</v>
      </c>
      <c r="K25" s="27">
        <f t="shared" si="4"/>
        <v>1.07000000000005</v>
      </c>
      <c r="L25" s="6">
        <v>12.528710837034501</v>
      </c>
      <c r="M25" s="21">
        <f t="shared" si="5"/>
        <v>6.2643554185172503</v>
      </c>
    </row>
    <row r="26" spans="1:30" ht="15.75" customHeight="1" x14ac:dyDescent="0.25">
      <c r="A26" s="1">
        <v>23</v>
      </c>
      <c r="B26" s="4">
        <v>46</v>
      </c>
      <c r="C26" s="5">
        <v>1002.13</v>
      </c>
      <c r="D26" s="27">
        <f t="shared" si="1"/>
        <v>1002.003318</v>
      </c>
      <c r="E26" s="2">
        <f t="shared" si="2"/>
        <v>0.12668199999995977</v>
      </c>
      <c r="F26" s="6">
        <v>1002.24</v>
      </c>
      <c r="G26" s="29">
        <f t="shared" si="3"/>
        <v>0.11000000000001364</v>
      </c>
      <c r="H26" s="6">
        <v>5.96252592987</v>
      </c>
      <c r="I26" s="30">
        <f t="shared" si="0"/>
        <v>2.981262964935</v>
      </c>
      <c r="J26" s="6">
        <v>1003.19</v>
      </c>
      <c r="K26" s="27">
        <f t="shared" si="4"/>
        <v>1.0600000000000591</v>
      </c>
      <c r="L26" s="6">
        <v>12.2185402374998</v>
      </c>
      <c r="M26" s="21">
        <f t="shared" si="5"/>
        <v>6.1092701187499001</v>
      </c>
      <c r="V26" t="s">
        <v>42</v>
      </c>
      <c r="Y26" s="12"/>
      <c r="Z26" s="8"/>
      <c r="AA26" s="8"/>
      <c r="AB26" s="8"/>
      <c r="AC26" s="8"/>
      <c r="AD26" s="8"/>
    </row>
    <row r="27" spans="1:30" ht="15.75" customHeight="1" x14ac:dyDescent="0.25">
      <c r="A27" s="1">
        <v>24</v>
      </c>
      <c r="B27" s="4">
        <v>48</v>
      </c>
      <c r="C27" s="5">
        <v>1002.1</v>
      </c>
      <c r="D27" s="27">
        <f t="shared" si="1"/>
        <v>1001.9763839999999</v>
      </c>
      <c r="E27" s="2">
        <f t="shared" si="2"/>
        <v>0.12361600000008366</v>
      </c>
      <c r="F27" s="6">
        <v>1002.21</v>
      </c>
      <c r="G27" s="29">
        <f t="shared" si="3"/>
        <v>0.11000000000001364</v>
      </c>
      <c r="H27" s="6">
        <v>5.2394986685399996</v>
      </c>
      <c r="I27" s="30">
        <f t="shared" si="0"/>
        <v>2.6197493342699998</v>
      </c>
      <c r="J27" s="6">
        <v>1003.16</v>
      </c>
      <c r="K27" s="27">
        <f t="shared" si="4"/>
        <v>1.0599999999999454</v>
      </c>
      <c r="L27" s="6">
        <v>13.1882122951219</v>
      </c>
      <c r="M27" s="21">
        <f t="shared" si="5"/>
        <v>6.5941061475609501</v>
      </c>
      <c r="X27" s="23" t="s">
        <v>52</v>
      </c>
      <c r="Y27" s="11">
        <v>1.35E-2</v>
      </c>
      <c r="Z27" s="8"/>
      <c r="AA27" s="8"/>
      <c r="AB27" s="8"/>
      <c r="AC27" s="8"/>
      <c r="AD27" s="8"/>
    </row>
    <row r="28" spans="1:30" ht="15.75" customHeight="1" x14ac:dyDescent="0.25">
      <c r="A28" s="1">
        <v>25</v>
      </c>
      <c r="B28" s="4">
        <v>50</v>
      </c>
      <c r="C28" s="5">
        <v>1002.07</v>
      </c>
      <c r="D28" s="27">
        <f t="shared" si="1"/>
        <v>1001.94945</v>
      </c>
      <c r="E28" s="2">
        <f t="shared" si="2"/>
        <v>0.12055000000009386</v>
      </c>
      <c r="F28" s="6">
        <v>1002.18</v>
      </c>
      <c r="G28" s="29">
        <f t="shared" si="3"/>
        <v>0.10999999999989996</v>
      </c>
      <c r="H28" s="6">
        <v>4.1632538528999996</v>
      </c>
      <c r="I28" s="30">
        <f t="shared" si="0"/>
        <v>2.0816269264499998</v>
      </c>
      <c r="J28" s="6">
        <v>1003.15</v>
      </c>
      <c r="K28" s="27">
        <f t="shared" si="4"/>
        <v>1.0799999999999272</v>
      </c>
      <c r="L28" s="6">
        <v>13.019548521997301</v>
      </c>
      <c r="M28" s="21">
        <f t="shared" si="5"/>
        <v>6.5097742609986504</v>
      </c>
    </row>
    <row r="29" spans="1:30" ht="15.75" customHeight="1" x14ac:dyDescent="0.25">
      <c r="A29" s="1">
        <v>26</v>
      </c>
      <c r="B29" s="4">
        <v>52</v>
      </c>
      <c r="C29" s="5">
        <v>1002.06</v>
      </c>
      <c r="D29" s="27">
        <f t="shared" si="1"/>
        <v>1001.922516</v>
      </c>
      <c r="E29" s="2">
        <f t="shared" si="2"/>
        <v>0.13748399999997218</v>
      </c>
      <c r="F29" s="6">
        <v>1002.15</v>
      </c>
      <c r="G29" s="29">
        <f t="shared" si="3"/>
        <v>9.0000000000031832E-2</v>
      </c>
      <c r="H29" s="6">
        <v>4.7705937838099999</v>
      </c>
      <c r="I29" s="30">
        <f t="shared" si="0"/>
        <v>2.3852968919049999</v>
      </c>
      <c r="J29" s="6">
        <v>1003.15</v>
      </c>
      <c r="K29" s="27">
        <f t="shared" si="4"/>
        <v>1.0900000000000318</v>
      </c>
      <c r="L29" s="6">
        <v>12.0886206123175</v>
      </c>
      <c r="M29" s="21">
        <f t="shared" si="5"/>
        <v>6.0443103061587502</v>
      </c>
      <c r="V29" s="39" t="s">
        <v>40</v>
      </c>
      <c r="W29" s="39"/>
    </row>
    <row r="30" spans="1:30" ht="15.75" customHeight="1" x14ac:dyDescent="0.25">
      <c r="A30" s="1">
        <v>27</v>
      </c>
      <c r="B30" s="4">
        <v>54</v>
      </c>
      <c r="C30" s="5">
        <v>1001.98</v>
      </c>
      <c r="D30" s="27">
        <f t="shared" si="1"/>
        <v>1001.895582</v>
      </c>
      <c r="E30" s="2">
        <f t="shared" si="2"/>
        <v>8.441800000002786E-2</v>
      </c>
      <c r="F30" s="6">
        <v>1002.11</v>
      </c>
      <c r="G30" s="29">
        <f t="shared" si="3"/>
        <v>0.12999999999999545</v>
      </c>
      <c r="H30" s="6">
        <v>5.4399614011799997</v>
      </c>
      <c r="I30" s="30">
        <f t="shared" si="0"/>
        <v>2.7199807005899999</v>
      </c>
      <c r="J30" s="6">
        <v>1003.15</v>
      </c>
      <c r="K30" s="27">
        <f t="shared" si="4"/>
        <v>1.1699999999999591</v>
      </c>
      <c r="L30" s="6">
        <v>12.028345217022901</v>
      </c>
      <c r="M30" s="21">
        <f t="shared" si="5"/>
        <v>6.0141726085114504</v>
      </c>
      <c r="V30" s="8" t="s">
        <v>41</v>
      </c>
      <c r="Y30" s="7">
        <f>AVERAGE(H3:H145)</f>
        <v>5.5530649910574832</v>
      </c>
      <c r="Z30" s="8" t="s">
        <v>10</v>
      </c>
      <c r="AA30" s="8"/>
      <c r="AB30" s="8"/>
      <c r="AC30" s="8"/>
      <c r="AD30" s="8"/>
    </row>
    <row r="31" spans="1:30" ht="15.75" customHeight="1" x14ac:dyDescent="0.25">
      <c r="A31" s="1">
        <v>28</v>
      </c>
      <c r="B31" s="4">
        <v>56</v>
      </c>
      <c r="C31" s="5">
        <v>1001.79</v>
      </c>
      <c r="D31" s="27">
        <f t="shared" si="1"/>
        <v>1001.868648</v>
      </c>
      <c r="E31" s="2">
        <f t="shared" si="2"/>
        <v>-7.8648000000043794E-2</v>
      </c>
      <c r="F31" s="6">
        <v>1002.12</v>
      </c>
      <c r="G31" s="29">
        <f t="shared" si="3"/>
        <v>0.33000000000004093</v>
      </c>
      <c r="H31" s="6">
        <v>5.7785683039000002</v>
      </c>
      <c r="I31" s="30">
        <f t="shared" si="0"/>
        <v>2.8892841519500001</v>
      </c>
      <c r="J31" s="6">
        <v>1003.16</v>
      </c>
      <c r="K31" s="27">
        <f t="shared" si="4"/>
        <v>1.3700000000000045</v>
      </c>
      <c r="L31" s="6">
        <v>11.5104560178925</v>
      </c>
      <c r="M31" s="21">
        <f t="shared" si="5"/>
        <v>5.7552280089462498</v>
      </c>
      <c r="V31" t="s">
        <v>55</v>
      </c>
      <c r="Y31" s="9">
        <f>AVERAGE(M3:M145)</f>
        <v>6.8128310959295248</v>
      </c>
      <c r="Z31" t="s">
        <v>10</v>
      </c>
    </row>
    <row r="32" spans="1:30" ht="15.75" customHeight="1" x14ac:dyDescent="0.25">
      <c r="A32" s="1">
        <v>29</v>
      </c>
      <c r="B32" s="4">
        <v>58</v>
      </c>
      <c r="C32" s="5">
        <v>1001.43</v>
      </c>
      <c r="D32" s="27">
        <f t="shared" si="1"/>
        <v>1001.841714</v>
      </c>
      <c r="E32" s="2">
        <f t="shared" si="2"/>
        <v>-0.41171400000007452</v>
      </c>
      <c r="F32" s="6">
        <v>1002.12</v>
      </c>
      <c r="G32" s="29">
        <f t="shared" si="3"/>
        <v>0.69000000000005457</v>
      </c>
      <c r="H32" s="6">
        <v>6.0127764838399997</v>
      </c>
      <c r="I32" s="30">
        <f t="shared" si="0"/>
        <v>3.0063882419199999</v>
      </c>
      <c r="J32" s="6">
        <v>1003.19</v>
      </c>
      <c r="K32" s="27">
        <f t="shared" si="4"/>
        <v>1.7600000000001046</v>
      </c>
      <c r="L32" s="6">
        <v>11.4939612055983</v>
      </c>
      <c r="M32" s="21">
        <f t="shared" si="5"/>
        <v>5.7469806027991499</v>
      </c>
      <c r="V32" s="8" t="s">
        <v>57</v>
      </c>
      <c r="Y32" s="7">
        <f>AVERAGE(G3:G145)</f>
        <v>0.28121678321678517</v>
      </c>
      <c r="Z32" s="8" t="s">
        <v>10</v>
      </c>
      <c r="AA32" s="8"/>
      <c r="AB32" s="8"/>
      <c r="AC32" s="8"/>
      <c r="AD32" s="8"/>
    </row>
    <row r="33" spans="1:32" ht="15.75" customHeight="1" x14ac:dyDescent="0.25">
      <c r="A33" s="1">
        <v>30</v>
      </c>
      <c r="B33" s="4">
        <v>60</v>
      </c>
      <c r="C33" s="5">
        <v>1001.39</v>
      </c>
      <c r="D33" s="27">
        <f t="shared" si="1"/>
        <v>1001.8147799999999</v>
      </c>
      <c r="E33" s="2">
        <f t="shared" si="2"/>
        <v>-0.42477999999994154</v>
      </c>
      <c r="F33" s="6">
        <v>1002.12</v>
      </c>
      <c r="G33" s="29">
        <f t="shared" si="3"/>
        <v>0.73000000000001819</v>
      </c>
      <c r="H33" s="6">
        <v>5.1147035588199996</v>
      </c>
      <c r="I33" s="30">
        <f t="shared" si="0"/>
        <v>2.5573517794099998</v>
      </c>
      <c r="J33" s="6">
        <v>1003.17</v>
      </c>
      <c r="K33" s="27">
        <f t="shared" si="4"/>
        <v>1.7799999999999727</v>
      </c>
      <c r="L33" s="6">
        <v>11.7867219691078</v>
      </c>
      <c r="M33" s="21">
        <f t="shared" si="5"/>
        <v>5.8933609845539001</v>
      </c>
    </row>
    <row r="34" spans="1:32" ht="15.75" customHeight="1" x14ac:dyDescent="0.25">
      <c r="A34" s="1">
        <v>31</v>
      </c>
      <c r="B34" s="4">
        <v>62</v>
      </c>
      <c r="C34" s="5">
        <v>1001.31</v>
      </c>
      <c r="D34" s="27">
        <f t="shared" si="1"/>
        <v>1001.7878459999999</v>
      </c>
      <c r="E34" s="2">
        <f t="shared" si="2"/>
        <v>-0.47784599999999955</v>
      </c>
      <c r="F34" s="6">
        <v>1002.12</v>
      </c>
      <c r="G34" s="29">
        <f t="shared" si="3"/>
        <v>0.81000000000005912</v>
      </c>
      <c r="H34" s="6">
        <v>4.8626530914200004</v>
      </c>
      <c r="I34" s="30">
        <f t="shared" si="0"/>
        <v>2.4313265457100002</v>
      </c>
      <c r="J34" s="6">
        <v>1003.13</v>
      </c>
      <c r="K34" s="27">
        <f t="shared" si="4"/>
        <v>1.82000000000005</v>
      </c>
      <c r="L34" s="6">
        <v>11.512040503249899</v>
      </c>
      <c r="M34" s="21">
        <f t="shared" si="5"/>
        <v>5.7560202516249497</v>
      </c>
      <c r="V34" t="s">
        <v>0</v>
      </c>
      <c r="Y34" s="8">
        <v>284</v>
      </c>
      <c r="Z34" t="s">
        <v>10</v>
      </c>
    </row>
    <row r="35" spans="1:32" ht="15.75" customHeight="1" x14ac:dyDescent="0.25">
      <c r="A35" s="1">
        <v>32</v>
      </c>
      <c r="B35" s="4">
        <v>64</v>
      </c>
      <c r="C35" s="5">
        <v>1001.21</v>
      </c>
      <c r="D35" s="27">
        <f t="shared" si="1"/>
        <v>1001.760912</v>
      </c>
      <c r="E35" s="2">
        <f t="shared" si="2"/>
        <v>-0.55091199999992568</v>
      </c>
      <c r="F35" s="6">
        <v>1002.12</v>
      </c>
      <c r="G35" s="29">
        <f t="shared" si="3"/>
        <v>0.90999999999996817</v>
      </c>
      <c r="H35" s="6">
        <v>5.5993252496299997</v>
      </c>
      <c r="I35" s="30">
        <f t="shared" si="0"/>
        <v>2.7996626248149998</v>
      </c>
      <c r="J35" s="6">
        <v>1003.09</v>
      </c>
      <c r="K35" s="27">
        <f t="shared" si="4"/>
        <v>1.8799999999999955</v>
      </c>
      <c r="L35" s="6">
        <v>10.8416134012865</v>
      </c>
      <c r="M35" s="21">
        <f t="shared" si="5"/>
        <v>5.4208067006432499</v>
      </c>
      <c r="V35" t="s">
        <v>43</v>
      </c>
      <c r="Z35" t="s">
        <v>10</v>
      </c>
    </row>
    <row r="36" spans="1:32" ht="15.75" customHeight="1" x14ac:dyDescent="0.25">
      <c r="A36" s="1">
        <v>33</v>
      </c>
      <c r="B36" s="4">
        <v>66</v>
      </c>
      <c r="C36" s="5">
        <v>1000.84</v>
      </c>
      <c r="D36" s="27">
        <f t="shared" si="1"/>
        <v>1001.733978</v>
      </c>
      <c r="E36" s="2">
        <f t="shared" si="2"/>
        <v>-0.89397799999994731</v>
      </c>
      <c r="F36" s="6">
        <v>1002.12</v>
      </c>
      <c r="G36" s="29">
        <f t="shared" si="3"/>
        <v>1.2799999999999727</v>
      </c>
      <c r="H36" s="6">
        <v>5.8362596830499998</v>
      </c>
      <c r="I36" s="30">
        <f t="shared" si="0"/>
        <v>2.9181298415249999</v>
      </c>
      <c r="J36" s="6">
        <v>1003.1</v>
      </c>
      <c r="K36" s="27">
        <f t="shared" si="4"/>
        <v>2.2599999999999909</v>
      </c>
      <c r="L36" s="6">
        <v>11.029072890621901</v>
      </c>
      <c r="M36" s="21">
        <f t="shared" si="5"/>
        <v>5.5145364453109504</v>
      </c>
      <c r="V36" t="s">
        <v>45</v>
      </c>
      <c r="Y36">
        <v>1.3599999999999999E-2</v>
      </c>
    </row>
    <row r="37" spans="1:32" ht="15.75" customHeight="1" x14ac:dyDescent="0.25">
      <c r="A37" s="1">
        <v>34</v>
      </c>
      <c r="B37" s="4">
        <v>68</v>
      </c>
      <c r="C37" s="5">
        <v>1000.62</v>
      </c>
      <c r="D37" s="27">
        <f t="shared" si="1"/>
        <v>1001.707044</v>
      </c>
      <c r="E37" s="2">
        <f t="shared" si="2"/>
        <v>-1.0870439999999917</v>
      </c>
      <c r="F37" s="6">
        <v>1002.12</v>
      </c>
      <c r="G37" s="29">
        <f t="shared" si="3"/>
        <v>1.5</v>
      </c>
      <c r="H37" s="6">
        <v>6.8377722110099999</v>
      </c>
      <c r="I37" s="30">
        <f t="shared" si="0"/>
        <v>3.4188861055049999</v>
      </c>
      <c r="J37" s="6">
        <v>1003.12</v>
      </c>
      <c r="K37" s="27">
        <f t="shared" si="4"/>
        <v>2.5</v>
      </c>
      <c r="L37" s="6">
        <v>11.8253930411348</v>
      </c>
      <c r="M37" s="21">
        <f t="shared" si="5"/>
        <v>5.9126965205674002</v>
      </c>
      <c r="V37" t="s">
        <v>44</v>
      </c>
      <c r="Y37">
        <v>1.32E-2</v>
      </c>
    </row>
    <row r="38" spans="1:32" ht="15.75" customHeight="1" x14ac:dyDescent="0.25">
      <c r="A38" s="1">
        <v>35</v>
      </c>
      <c r="B38" s="4">
        <v>70</v>
      </c>
      <c r="C38" s="5">
        <v>1000.54</v>
      </c>
      <c r="D38" s="27">
        <f t="shared" si="1"/>
        <v>1001.68011</v>
      </c>
      <c r="E38" s="2">
        <f t="shared" si="2"/>
        <v>-1.1401100000000497</v>
      </c>
      <c r="F38" s="6">
        <v>1002.12</v>
      </c>
      <c r="G38" s="29">
        <f t="shared" si="3"/>
        <v>1.5800000000000409</v>
      </c>
      <c r="H38" s="6">
        <v>6.6949708804399997</v>
      </c>
      <c r="I38" s="30">
        <f t="shared" si="0"/>
        <v>3.3474854402199998</v>
      </c>
      <c r="J38" s="6">
        <v>1003.14</v>
      </c>
      <c r="K38" s="27">
        <f t="shared" si="4"/>
        <v>2.6000000000000227</v>
      </c>
      <c r="L38" s="6">
        <v>12.115608855838699</v>
      </c>
      <c r="M38" s="21">
        <f t="shared" si="5"/>
        <v>6.0578044279193497</v>
      </c>
      <c r="V38" t="s">
        <v>46</v>
      </c>
      <c r="Y38">
        <f>(Y36+Y37)/2</f>
        <v>1.3399999999999999E-2</v>
      </c>
    </row>
    <row r="39" spans="1:32" ht="15.75" customHeight="1" x14ac:dyDescent="0.25">
      <c r="A39" s="1">
        <v>36</v>
      </c>
      <c r="B39" s="4">
        <v>72</v>
      </c>
      <c r="C39" s="5">
        <v>1000.61</v>
      </c>
      <c r="D39" s="27">
        <f t="shared" si="1"/>
        <v>1001.653176</v>
      </c>
      <c r="E39" s="2">
        <f t="shared" si="2"/>
        <v>-1.0431760000000168</v>
      </c>
      <c r="F39" s="6">
        <v>1002.12</v>
      </c>
      <c r="G39" s="29">
        <f t="shared" si="3"/>
        <v>1.5099999999999909</v>
      </c>
      <c r="H39" s="6">
        <v>8.8497303377200005</v>
      </c>
      <c r="I39" s="30">
        <f t="shared" si="0"/>
        <v>4.4248651688600003</v>
      </c>
      <c r="J39" s="6">
        <v>1003.16</v>
      </c>
      <c r="K39" s="27">
        <f t="shared" si="4"/>
        <v>2.5499999999999545</v>
      </c>
      <c r="L39" s="6">
        <v>12.0570837242596</v>
      </c>
      <c r="M39" s="21">
        <f t="shared" si="5"/>
        <v>6.0285418621298001</v>
      </c>
    </row>
    <row r="40" spans="1:32" ht="15.75" customHeight="1" x14ac:dyDescent="0.25">
      <c r="A40" s="1">
        <v>37</v>
      </c>
      <c r="B40" s="4">
        <v>74</v>
      </c>
      <c r="C40" s="5">
        <v>1001.04</v>
      </c>
      <c r="D40" s="27">
        <f t="shared" si="1"/>
        <v>1001.6262419999999</v>
      </c>
      <c r="E40" s="2">
        <f t="shared" si="2"/>
        <v>-0.58624199999997018</v>
      </c>
      <c r="F40" s="6">
        <v>1002.12</v>
      </c>
      <c r="G40" s="29">
        <f t="shared" si="3"/>
        <v>1.0800000000000409</v>
      </c>
      <c r="H40" s="6">
        <v>9.2240565566000008</v>
      </c>
      <c r="I40" s="30">
        <f t="shared" si="0"/>
        <v>4.6120282783000004</v>
      </c>
      <c r="J40" s="6">
        <v>1003.16</v>
      </c>
      <c r="K40" s="27">
        <f t="shared" si="4"/>
        <v>2.1200000000000045</v>
      </c>
      <c r="L40" s="6">
        <v>12.126829861530799</v>
      </c>
      <c r="M40" s="21">
        <f t="shared" si="5"/>
        <v>6.0634149307653997</v>
      </c>
      <c r="V40" s="38" t="s">
        <v>48</v>
      </c>
      <c r="W40" s="38"/>
      <c r="AE40" s="35" t="s">
        <v>60</v>
      </c>
    </row>
    <row r="41" spans="1:32" ht="15.75" customHeight="1" x14ac:dyDescent="0.25">
      <c r="A41" s="1">
        <v>38</v>
      </c>
      <c r="B41" s="4">
        <v>76</v>
      </c>
      <c r="C41" s="5">
        <v>1001.33</v>
      </c>
      <c r="D41" s="27">
        <f t="shared" si="1"/>
        <v>1001.599308</v>
      </c>
      <c r="E41" s="2">
        <f t="shared" si="2"/>
        <v>-0.26930799999990995</v>
      </c>
      <c r="F41" s="6">
        <v>1002.12</v>
      </c>
      <c r="G41" s="29">
        <f t="shared" si="3"/>
        <v>0.78999999999996362</v>
      </c>
      <c r="H41" s="6">
        <v>9.2880764344899998</v>
      </c>
      <c r="I41" s="30">
        <f t="shared" si="0"/>
        <v>4.6440382172449999</v>
      </c>
      <c r="J41" s="6">
        <v>1003.15</v>
      </c>
      <c r="K41" s="27">
        <f t="shared" si="4"/>
        <v>1.8199999999999363</v>
      </c>
      <c r="L41" s="6">
        <v>13.102276909541899</v>
      </c>
      <c r="M41" s="21">
        <f t="shared" si="5"/>
        <v>6.5511384547709497</v>
      </c>
      <c r="V41" t="s">
        <v>49</v>
      </c>
      <c r="Y41" s="11"/>
      <c r="Z41" s="8" t="s">
        <v>47</v>
      </c>
      <c r="AA41" s="8"/>
      <c r="AB41" s="8"/>
      <c r="AC41" s="8"/>
      <c r="AD41" s="8"/>
    </row>
    <row r="42" spans="1:32" ht="15.75" customHeight="1" x14ac:dyDescent="0.25">
      <c r="A42" s="1">
        <v>39</v>
      </c>
      <c r="B42" s="4">
        <v>78</v>
      </c>
      <c r="C42" s="5">
        <v>1001.68</v>
      </c>
      <c r="D42" s="27">
        <f t="shared" si="1"/>
        <v>1001.572374</v>
      </c>
      <c r="E42" s="2">
        <f t="shared" si="2"/>
        <v>0.10762599999998201</v>
      </c>
      <c r="F42" s="6">
        <v>1002.12</v>
      </c>
      <c r="G42" s="29">
        <f t="shared" si="3"/>
        <v>0.44000000000005457</v>
      </c>
      <c r="H42" s="6">
        <v>9.5138692411899992</v>
      </c>
      <c r="I42" s="30">
        <f t="shared" si="0"/>
        <v>4.7569346205949996</v>
      </c>
      <c r="J42" s="6">
        <v>1003.13</v>
      </c>
      <c r="K42" s="27">
        <f t="shared" si="4"/>
        <v>1.4500000000000455</v>
      </c>
      <c r="L42" s="6">
        <v>13.577047046764401</v>
      </c>
      <c r="M42" s="21">
        <f t="shared" si="5"/>
        <v>6.7885235233822003</v>
      </c>
      <c r="Y42" s="11"/>
      <c r="Z42" s="8" t="s">
        <v>47</v>
      </c>
      <c r="AA42" s="8"/>
      <c r="AB42" s="8"/>
      <c r="AC42" s="8"/>
      <c r="AD42" s="8"/>
    </row>
    <row r="43" spans="1:32" ht="15.75" customHeight="1" x14ac:dyDescent="0.25">
      <c r="A43" s="1">
        <v>40</v>
      </c>
      <c r="B43" s="4">
        <v>80</v>
      </c>
      <c r="C43" s="5">
        <v>1001.87</v>
      </c>
      <c r="D43" s="27">
        <f t="shared" si="1"/>
        <v>1001.54544</v>
      </c>
      <c r="E43" s="2">
        <f t="shared" si="2"/>
        <v>0.3245600000000195</v>
      </c>
      <c r="F43" s="6">
        <v>1002.12</v>
      </c>
      <c r="G43" s="29">
        <f t="shared" si="3"/>
        <v>0.25</v>
      </c>
      <c r="H43" s="6">
        <v>9.7184613605700001</v>
      </c>
      <c r="I43" s="30">
        <f t="shared" si="0"/>
        <v>4.859230680285</v>
      </c>
      <c r="J43" s="6">
        <v>1003.1</v>
      </c>
      <c r="K43" s="27">
        <f t="shared" si="4"/>
        <v>1.2300000000000182</v>
      </c>
      <c r="L43" s="6">
        <v>13.0614882514509</v>
      </c>
      <c r="M43" s="21">
        <f t="shared" si="5"/>
        <v>6.5307441257254499</v>
      </c>
      <c r="AF43" s="13"/>
    </row>
    <row r="44" spans="1:32" ht="15.75" customHeight="1" x14ac:dyDescent="0.25">
      <c r="A44" s="1">
        <v>41</v>
      </c>
      <c r="B44" s="4">
        <v>82</v>
      </c>
      <c r="C44" s="5">
        <v>1001.98</v>
      </c>
      <c r="D44" s="27">
        <f t="shared" si="1"/>
        <v>1001.518506</v>
      </c>
      <c r="E44" s="2">
        <f t="shared" si="2"/>
        <v>0.46149400000001606</v>
      </c>
      <c r="F44" s="6">
        <v>1002.11</v>
      </c>
      <c r="G44" s="29">
        <f t="shared" si="3"/>
        <v>0.12999999999999545</v>
      </c>
      <c r="H44" s="6">
        <v>10.2027645747</v>
      </c>
      <c r="I44" s="30">
        <f t="shared" si="0"/>
        <v>5.1013822873499999</v>
      </c>
      <c r="J44" s="6">
        <v>1003.05</v>
      </c>
      <c r="K44" s="27">
        <f t="shared" si="4"/>
        <v>1.0699999999999363</v>
      </c>
      <c r="L44" s="6">
        <v>12.847049644798799</v>
      </c>
      <c r="M44" s="21">
        <f t="shared" si="5"/>
        <v>6.4235248223993997</v>
      </c>
    </row>
    <row r="45" spans="1:32" ht="15.75" customHeight="1" x14ac:dyDescent="0.25">
      <c r="A45" s="1">
        <v>42</v>
      </c>
      <c r="B45" s="4">
        <v>84</v>
      </c>
      <c r="C45" s="5">
        <v>1002.03</v>
      </c>
      <c r="D45" s="27">
        <f t="shared" si="1"/>
        <v>1001.491572</v>
      </c>
      <c r="E45" s="2">
        <f t="shared" si="2"/>
        <v>0.5384279999999535</v>
      </c>
      <c r="F45" s="6">
        <v>1002.1</v>
      </c>
      <c r="G45" s="29">
        <f t="shared" si="3"/>
        <v>7.0000000000050022E-2</v>
      </c>
      <c r="H45" s="6">
        <v>9.8164620392500002</v>
      </c>
      <c r="I45" s="30">
        <f t="shared" si="0"/>
        <v>4.9082310196250001</v>
      </c>
      <c r="J45" s="6">
        <v>1002.99</v>
      </c>
      <c r="K45" s="27">
        <f t="shared" si="4"/>
        <v>0.96000000000003638</v>
      </c>
      <c r="L45" s="6">
        <v>12.897738447723601</v>
      </c>
      <c r="M45" s="21">
        <f t="shared" si="5"/>
        <v>6.4488692238618004</v>
      </c>
    </row>
    <row r="46" spans="1:32" ht="15.75" customHeight="1" x14ac:dyDescent="0.25">
      <c r="A46" s="1">
        <v>43</v>
      </c>
      <c r="B46" s="4">
        <v>86</v>
      </c>
      <c r="C46" s="5">
        <v>1002.02</v>
      </c>
      <c r="D46" s="27">
        <f t="shared" si="1"/>
        <v>1001.464638</v>
      </c>
      <c r="E46" s="2">
        <f t="shared" si="2"/>
        <v>0.55536199999994551</v>
      </c>
      <c r="F46" s="6">
        <v>1002.08</v>
      </c>
      <c r="G46" s="29">
        <f t="shared" si="3"/>
        <v>6.0000000000059117E-2</v>
      </c>
      <c r="H46" s="6">
        <v>8.9749434076399996</v>
      </c>
      <c r="I46" s="30">
        <f t="shared" si="0"/>
        <v>4.4874717038199998</v>
      </c>
      <c r="J46" s="6">
        <v>1002.94</v>
      </c>
      <c r="K46" s="27">
        <f t="shared" si="4"/>
        <v>0.92000000000007276</v>
      </c>
      <c r="L46" s="6">
        <v>12.5248801413326</v>
      </c>
      <c r="M46" s="21">
        <f t="shared" si="5"/>
        <v>6.2624400706663002</v>
      </c>
    </row>
    <row r="47" spans="1:32" ht="15.75" customHeight="1" x14ac:dyDescent="0.25">
      <c r="A47" s="1">
        <v>44</v>
      </c>
      <c r="B47" s="4">
        <v>88</v>
      </c>
      <c r="C47" s="5">
        <v>1002</v>
      </c>
      <c r="D47" s="27">
        <f t="shared" si="1"/>
        <v>1001.4377039999999</v>
      </c>
      <c r="E47" s="2">
        <f t="shared" si="2"/>
        <v>0.5622960000000603</v>
      </c>
      <c r="F47" s="6">
        <v>1002.04</v>
      </c>
      <c r="G47" s="29">
        <f t="shared" si="3"/>
        <v>3.999999999996362E-2</v>
      </c>
      <c r="H47" s="6">
        <v>9.1639871587700004</v>
      </c>
      <c r="I47" s="30">
        <f t="shared" si="0"/>
        <v>4.5819935793850002</v>
      </c>
      <c r="J47" s="6">
        <v>1002.92</v>
      </c>
      <c r="K47" s="27">
        <f t="shared" si="4"/>
        <v>0.91999999999995907</v>
      </c>
      <c r="L47" s="6">
        <v>12.746104266567899</v>
      </c>
      <c r="M47" s="21">
        <f t="shared" si="5"/>
        <v>6.3730521332839496</v>
      </c>
    </row>
    <row r="48" spans="1:32" ht="15.75" customHeight="1" x14ac:dyDescent="0.25">
      <c r="A48" s="1">
        <v>45</v>
      </c>
      <c r="B48" s="4">
        <v>90</v>
      </c>
      <c r="C48" s="5">
        <v>1001.9</v>
      </c>
      <c r="D48" s="27">
        <f t="shared" si="1"/>
        <v>1001.41077</v>
      </c>
      <c r="E48" s="2">
        <f t="shared" si="2"/>
        <v>0.48923000000002048</v>
      </c>
      <c r="F48" s="6">
        <v>1002.01</v>
      </c>
      <c r="G48" s="29">
        <f t="shared" si="3"/>
        <v>0.11000000000001364</v>
      </c>
      <c r="H48" s="6">
        <v>8.8856355688300006</v>
      </c>
      <c r="I48" s="30">
        <f t="shared" si="0"/>
        <v>4.4428177844150003</v>
      </c>
      <c r="J48" s="6">
        <v>1002.9</v>
      </c>
      <c r="K48" s="27">
        <f t="shared" si="4"/>
        <v>1</v>
      </c>
      <c r="L48" s="6">
        <v>12.5682486064876</v>
      </c>
      <c r="M48" s="21">
        <f t="shared" si="5"/>
        <v>6.2841243032438001</v>
      </c>
      <c r="W48" s="8"/>
    </row>
    <row r="49" spans="1:13" ht="15.75" customHeight="1" x14ac:dyDescent="0.25">
      <c r="A49" s="1">
        <v>46</v>
      </c>
      <c r="B49" s="4">
        <v>92</v>
      </c>
      <c r="C49" s="5">
        <v>1001.75</v>
      </c>
      <c r="D49" s="27">
        <f t="shared" si="1"/>
        <v>1001.383836</v>
      </c>
      <c r="E49" s="2">
        <f t="shared" si="2"/>
        <v>0.36616400000002614</v>
      </c>
      <c r="F49" s="6">
        <v>1002.01</v>
      </c>
      <c r="G49" s="29">
        <f t="shared" si="3"/>
        <v>0.25999999999999091</v>
      </c>
      <c r="H49" s="6">
        <v>9.2059127763500008</v>
      </c>
      <c r="I49" s="30">
        <f t="shared" si="0"/>
        <v>4.6029563881750004</v>
      </c>
      <c r="J49" s="6">
        <v>1002.9</v>
      </c>
      <c r="K49" s="27">
        <f t="shared" si="4"/>
        <v>1.1499999999999773</v>
      </c>
      <c r="L49" s="6">
        <v>14.212785379700099</v>
      </c>
      <c r="M49" s="21">
        <f t="shared" si="5"/>
        <v>7.1063926898500496</v>
      </c>
    </row>
    <row r="50" spans="1:13" ht="15.75" customHeight="1" x14ac:dyDescent="0.25">
      <c r="A50" s="1">
        <v>47</v>
      </c>
      <c r="B50" s="4">
        <v>94</v>
      </c>
      <c r="C50" s="5">
        <v>1001.69</v>
      </c>
      <c r="D50" s="27">
        <f t="shared" si="1"/>
        <v>1001.356902</v>
      </c>
      <c r="E50" s="2">
        <f t="shared" si="2"/>
        <v>0.33309800000006362</v>
      </c>
      <c r="F50" s="6">
        <v>1002.01</v>
      </c>
      <c r="G50" s="29">
        <f t="shared" si="3"/>
        <v>0.31999999999993634</v>
      </c>
      <c r="H50" s="6">
        <v>9.2539972646499997</v>
      </c>
      <c r="I50" s="30">
        <f t="shared" si="0"/>
        <v>4.6269986323249999</v>
      </c>
      <c r="J50" s="6">
        <v>1002.9</v>
      </c>
      <c r="K50" s="27">
        <f t="shared" si="4"/>
        <v>1.2099999999999227</v>
      </c>
      <c r="L50" s="6">
        <v>16.5194405042025</v>
      </c>
      <c r="M50" s="21">
        <f t="shared" si="5"/>
        <v>8.2597202521012498</v>
      </c>
    </row>
    <row r="51" spans="1:13" ht="15.75" customHeight="1" x14ac:dyDescent="0.25">
      <c r="A51" s="1">
        <v>48</v>
      </c>
      <c r="B51" s="4">
        <v>96</v>
      </c>
      <c r="C51" s="5">
        <v>1001.7</v>
      </c>
      <c r="D51" s="27">
        <f t="shared" si="1"/>
        <v>1001.329968</v>
      </c>
      <c r="E51" s="2">
        <f t="shared" si="2"/>
        <v>0.37003200000003744</v>
      </c>
      <c r="F51" s="6">
        <v>1002.01</v>
      </c>
      <c r="G51" s="29">
        <f t="shared" si="3"/>
        <v>0.30999999999994543</v>
      </c>
      <c r="H51" s="6">
        <v>9.7344280675599997</v>
      </c>
      <c r="I51" s="30">
        <f t="shared" si="0"/>
        <v>4.8672140337799998</v>
      </c>
      <c r="J51" s="6">
        <v>1002.91</v>
      </c>
      <c r="K51" s="27">
        <f t="shared" si="4"/>
        <v>1.2099999999999227</v>
      </c>
      <c r="L51" s="6">
        <v>17.214532010624499</v>
      </c>
      <c r="M51" s="21">
        <f t="shared" si="5"/>
        <v>8.6072660053122494</v>
      </c>
    </row>
    <row r="52" spans="1:13" ht="15.75" customHeight="1" x14ac:dyDescent="0.25">
      <c r="A52" s="1">
        <v>49</v>
      </c>
      <c r="B52" s="4">
        <v>98</v>
      </c>
      <c r="C52" s="5">
        <v>1001.76</v>
      </c>
      <c r="D52" s="27">
        <f t="shared" si="1"/>
        <v>1001.303034</v>
      </c>
      <c r="E52" s="2">
        <f t="shared" si="2"/>
        <v>0.45696599999996579</v>
      </c>
      <c r="F52" s="6">
        <v>1002.01</v>
      </c>
      <c r="G52" s="29">
        <f t="shared" si="3"/>
        <v>0.25</v>
      </c>
      <c r="H52" s="6">
        <v>10.217982746700001</v>
      </c>
      <c r="I52" s="30">
        <f t="shared" si="0"/>
        <v>5.1089913733500003</v>
      </c>
      <c r="J52" s="6">
        <v>1002.91</v>
      </c>
      <c r="K52" s="27">
        <f t="shared" si="4"/>
        <v>1.1499999999999773</v>
      </c>
      <c r="L52" s="6">
        <v>17.947868493292599</v>
      </c>
      <c r="M52" s="21">
        <f t="shared" si="5"/>
        <v>8.9739342466462997</v>
      </c>
    </row>
    <row r="53" spans="1:13" ht="15.75" customHeight="1" x14ac:dyDescent="0.25">
      <c r="A53" s="1">
        <v>50</v>
      </c>
      <c r="B53" s="4">
        <v>100</v>
      </c>
      <c r="C53" s="5">
        <v>1001.84</v>
      </c>
      <c r="D53" s="27">
        <f t="shared" si="1"/>
        <v>1001.2760999999999</v>
      </c>
      <c r="E53" s="2">
        <f t="shared" si="2"/>
        <v>0.56390000000010332</v>
      </c>
      <c r="F53" s="6">
        <v>1002</v>
      </c>
      <c r="G53" s="29">
        <f t="shared" si="3"/>
        <v>0.15999999999996817</v>
      </c>
      <c r="H53" s="6">
        <v>11.814732087299999</v>
      </c>
      <c r="I53" s="30">
        <f t="shared" si="0"/>
        <v>5.9073660436499997</v>
      </c>
      <c r="J53" s="6">
        <v>1002.89</v>
      </c>
      <c r="K53" s="27">
        <f t="shared" si="4"/>
        <v>1.0499999999999545</v>
      </c>
      <c r="L53" s="6">
        <v>18.401966816241998</v>
      </c>
      <c r="M53" s="21">
        <f t="shared" si="5"/>
        <v>9.2009834081209991</v>
      </c>
    </row>
    <row r="54" spans="1:13" ht="15.75" customHeight="1" x14ac:dyDescent="0.25">
      <c r="A54" s="1">
        <v>51</v>
      </c>
      <c r="B54" s="4">
        <v>102</v>
      </c>
      <c r="C54" s="5">
        <v>1001.86</v>
      </c>
      <c r="D54" s="27">
        <f t="shared" si="1"/>
        <v>1001.2491659999999</v>
      </c>
      <c r="E54" s="2">
        <f t="shared" si="2"/>
        <v>0.61083400000006804</v>
      </c>
      <c r="F54" s="6">
        <v>1002</v>
      </c>
      <c r="G54" s="29">
        <f t="shared" si="3"/>
        <v>0.13999999999998636</v>
      </c>
      <c r="H54" s="6">
        <v>12.468669181399999</v>
      </c>
      <c r="I54" s="30">
        <f t="shared" si="0"/>
        <v>6.2343345906999996</v>
      </c>
      <c r="J54" s="6">
        <v>1002.88</v>
      </c>
      <c r="K54" s="27">
        <f t="shared" si="4"/>
        <v>1.0199999999999818</v>
      </c>
      <c r="L54" s="6">
        <v>18.154098155494498</v>
      </c>
      <c r="M54" s="21">
        <f t="shared" si="5"/>
        <v>9.0770490777472492</v>
      </c>
    </row>
    <row r="55" spans="1:13" ht="15.75" customHeight="1" x14ac:dyDescent="0.25">
      <c r="A55" s="1">
        <v>52</v>
      </c>
      <c r="B55" s="4">
        <v>104</v>
      </c>
      <c r="C55" s="5">
        <v>1001.85</v>
      </c>
      <c r="D55" s="27">
        <f t="shared" si="1"/>
        <v>1001.222232</v>
      </c>
      <c r="E55" s="2">
        <f t="shared" si="2"/>
        <v>0.62776800000006006</v>
      </c>
      <c r="F55" s="6">
        <v>1001.99</v>
      </c>
      <c r="G55" s="29">
        <f t="shared" si="3"/>
        <v>0.13999999999998636</v>
      </c>
      <c r="H55" s="6">
        <v>9.2077994149299993</v>
      </c>
      <c r="I55" s="30">
        <f t="shared" si="0"/>
        <v>4.6038997074649997</v>
      </c>
      <c r="J55" s="6">
        <v>1002.86</v>
      </c>
      <c r="K55" s="27">
        <f t="shared" si="4"/>
        <v>1.0099999999999909</v>
      </c>
      <c r="L55" s="6">
        <v>17.947851626703699</v>
      </c>
      <c r="M55" s="21">
        <f t="shared" si="5"/>
        <v>8.9739258133518494</v>
      </c>
    </row>
    <row r="56" spans="1:13" ht="15.75" customHeight="1" x14ac:dyDescent="0.25">
      <c r="A56" s="1">
        <v>53</v>
      </c>
      <c r="B56" s="4">
        <v>106</v>
      </c>
      <c r="C56" s="5">
        <v>1001.82</v>
      </c>
      <c r="D56" s="27">
        <f t="shared" si="1"/>
        <v>1001.195298</v>
      </c>
      <c r="E56" s="2">
        <f t="shared" si="2"/>
        <v>0.62470200000007026</v>
      </c>
      <c r="F56" s="6">
        <v>1001.98</v>
      </c>
      <c r="G56" s="29">
        <f t="shared" si="3"/>
        <v>0.15999999999996817</v>
      </c>
      <c r="H56" s="6">
        <v>7.0621828036199998</v>
      </c>
      <c r="I56" s="30">
        <f t="shared" si="0"/>
        <v>3.5310914018099999</v>
      </c>
      <c r="J56" s="6">
        <v>1002.83</v>
      </c>
      <c r="K56" s="27">
        <f t="shared" si="4"/>
        <v>1.0099999999999909</v>
      </c>
      <c r="L56" s="6">
        <v>17.832061286703301</v>
      </c>
      <c r="M56" s="21">
        <f t="shared" si="5"/>
        <v>8.9160306433516503</v>
      </c>
    </row>
    <row r="57" spans="1:13" ht="15.75" customHeight="1" x14ac:dyDescent="0.25">
      <c r="A57" s="1">
        <v>54</v>
      </c>
      <c r="B57" s="4">
        <v>108</v>
      </c>
      <c r="C57" s="5">
        <v>1001.84</v>
      </c>
      <c r="D57" s="27">
        <f t="shared" si="1"/>
        <v>1001.168364</v>
      </c>
      <c r="E57" s="2">
        <f t="shared" si="2"/>
        <v>0.67163600000003498</v>
      </c>
      <c r="F57" s="6">
        <v>1001.95</v>
      </c>
      <c r="G57" s="29">
        <f t="shared" si="3"/>
        <v>0.11000000000001364</v>
      </c>
      <c r="H57" s="6">
        <v>5.6764018512899996</v>
      </c>
      <c r="I57" s="30">
        <f t="shared" si="0"/>
        <v>2.8382009256449998</v>
      </c>
      <c r="J57" s="6">
        <v>1002.77</v>
      </c>
      <c r="K57" s="27">
        <f t="shared" si="4"/>
        <v>0.92999999999994998</v>
      </c>
      <c r="L57" s="6">
        <v>17.894723252791</v>
      </c>
      <c r="M57" s="21">
        <f t="shared" si="5"/>
        <v>8.9473616263954998</v>
      </c>
    </row>
    <row r="58" spans="1:13" ht="15.75" customHeight="1" x14ac:dyDescent="0.25">
      <c r="A58" s="1">
        <v>55</v>
      </c>
      <c r="B58" s="4">
        <v>110</v>
      </c>
      <c r="C58" s="5">
        <v>1001.84</v>
      </c>
      <c r="D58" s="27">
        <f t="shared" si="1"/>
        <v>1001.14143</v>
      </c>
      <c r="E58" s="2">
        <f t="shared" si="2"/>
        <v>0.6985700000000179</v>
      </c>
      <c r="F58" s="6">
        <v>1001.91</v>
      </c>
      <c r="G58" s="29">
        <f t="shared" si="3"/>
        <v>6.9999999999936335E-2</v>
      </c>
      <c r="H58" s="6">
        <v>4.8044915750300001</v>
      </c>
      <c r="I58" s="30">
        <f t="shared" si="0"/>
        <v>2.4022457875150001</v>
      </c>
      <c r="J58" s="6">
        <v>1002.72</v>
      </c>
      <c r="K58" s="27">
        <f t="shared" si="4"/>
        <v>0.87999999999999545</v>
      </c>
      <c r="L58" s="6">
        <v>17.004401569589501</v>
      </c>
      <c r="M58" s="21">
        <f t="shared" si="5"/>
        <v>8.5022007847947503</v>
      </c>
    </row>
    <row r="59" spans="1:13" ht="15.75" customHeight="1" x14ac:dyDescent="0.25">
      <c r="A59" s="1">
        <v>56</v>
      </c>
      <c r="B59" s="4">
        <v>112</v>
      </c>
      <c r="C59" s="5">
        <v>1001.79</v>
      </c>
      <c r="D59" s="27">
        <f t="shared" si="1"/>
        <v>1001.114496</v>
      </c>
      <c r="E59" s="2">
        <f t="shared" si="2"/>
        <v>0.6755039999999326</v>
      </c>
      <c r="F59" s="6">
        <v>1001.86</v>
      </c>
      <c r="G59" s="29">
        <f t="shared" si="3"/>
        <v>7.0000000000050022E-2</v>
      </c>
      <c r="H59" s="6">
        <v>5.01400538574</v>
      </c>
      <c r="I59" s="30">
        <f t="shared" si="0"/>
        <v>2.50700269287</v>
      </c>
      <c r="J59" s="6">
        <v>1002.67</v>
      </c>
      <c r="K59" s="27">
        <f t="shared" si="4"/>
        <v>0.87999999999999545</v>
      </c>
      <c r="L59" s="6">
        <v>15.7581312353865</v>
      </c>
      <c r="M59" s="21">
        <f t="shared" si="5"/>
        <v>7.8790656176932501</v>
      </c>
    </row>
    <row r="60" spans="1:13" ht="15.75" customHeight="1" x14ac:dyDescent="0.25">
      <c r="A60" s="1">
        <v>57</v>
      </c>
      <c r="B60" s="4">
        <v>114</v>
      </c>
      <c r="C60" s="5">
        <v>1001.71</v>
      </c>
      <c r="D60" s="27">
        <f t="shared" si="1"/>
        <v>1001.0875619999999</v>
      </c>
      <c r="E60" s="2">
        <f t="shared" si="2"/>
        <v>0.62243800000010197</v>
      </c>
      <c r="F60" s="6">
        <v>1001.8</v>
      </c>
      <c r="G60" s="29">
        <f t="shared" si="3"/>
        <v>8.9999999999918145E-2</v>
      </c>
      <c r="H60" s="6">
        <v>5.2449814203300003</v>
      </c>
      <c r="I60" s="30">
        <f t="shared" si="0"/>
        <v>2.6224907101650001</v>
      </c>
      <c r="J60" s="6">
        <v>1002.63</v>
      </c>
      <c r="K60" s="27">
        <f t="shared" si="4"/>
        <v>0.91999999999995907</v>
      </c>
      <c r="L60" s="6">
        <v>16.115352033003902</v>
      </c>
      <c r="M60" s="21">
        <f t="shared" si="5"/>
        <v>8.0576760165019508</v>
      </c>
    </row>
    <row r="61" spans="1:13" ht="15.75" customHeight="1" x14ac:dyDescent="0.25">
      <c r="A61" s="1">
        <v>58</v>
      </c>
      <c r="B61" s="4">
        <v>116</v>
      </c>
      <c r="C61" s="5">
        <v>1001.64</v>
      </c>
      <c r="D61" s="27">
        <f t="shared" si="1"/>
        <v>1001.060628</v>
      </c>
      <c r="E61" s="2">
        <f t="shared" si="2"/>
        <v>0.57937200000003486</v>
      </c>
      <c r="F61" s="6">
        <v>1001.72</v>
      </c>
      <c r="G61" s="29">
        <f t="shared" si="3"/>
        <v>8.0000000000040927E-2</v>
      </c>
      <c r="H61" s="6">
        <v>5.22884143929</v>
      </c>
      <c r="I61" s="30">
        <f t="shared" si="0"/>
        <v>2.614420719645</v>
      </c>
      <c r="J61" s="6">
        <v>1002.57</v>
      </c>
      <c r="K61" s="27">
        <f t="shared" si="4"/>
        <v>0.93000000000006366</v>
      </c>
      <c r="L61" s="6">
        <v>15.934540520288801</v>
      </c>
      <c r="M61" s="21">
        <f t="shared" si="5"/>
        <v>7.9672702601444003</v>
      </c>
    </row>
    <row r="62" spans="1:13" ht="15.75" customHeight="1" x14ac:dyDescent="0.25">
      <c r="A62" s="1">
        <v>59</v>
      </c>
      <c r="B62" s="4">
        <v>118</v>
      </c>
      <c r="C62" s="5">
        <v>1001.51</v>
      </c>
      <c r="D62" s="27">
        <f t="shared" si="1"/>
        <v>1001.033694</v>
      </c>
      <c r="E62" s="2">
        <f t="shared" si="2"/>
        <v>0.47630600000002232</v>
      </c>
      <c r="F62" s="6">
        <v>1001.6</v>
      </c>
      <c r="G62" s="29">
        <f t="shared" si="3"/>
        <v>9.0000000000031832E-2</v>
      </c>
      <c r="H62" s="6">
        <v>4.44098127052</v>
      </c>
      <c r="I62" s="30">
        <f t="shared" si="0"/>
        <v>2.22049063526</v>
      </c>
      <c r="J62" s="6">
        <v>1002.55</v>
      </c>
      <c r="K62" s="27">
        <f t="shared" si="4"/>
        <v>1.0399999999999636</v>
      </c>
      <c r="L62" s="6">
        <v>16.081956554108999</v>
      </c>
      <c r="M62" s="21">
        <f t="shared" si="5"/>
        <v>8.0409782770544993</v>
      </c>
    </row>
    <row r="63" spans="1:13" ht="15.75" customHeight="1" x14ac:dyDescent="0.25">
      <c r="A63" s="1">
        <v>60</v>
      </c>
      <c r="B63" s="4">
        <v>120</v>
      </c>
      <c r="C63" s="5">
        <v>1001.41</v>
      </c>
      <c r="D63" s="27">
        <f t="shared" si="1"/>
        <v>1001.00676</v>
      </c>
      <c r="E63" s="2">
        <f t="shared" si="2"/>
        <v>0.4032399999999825</v>
      </c>
      <c r="F63" s="6">
        <v>1001.53</v>
      </c>
      <c r="G63" s="29">
        <f t="shared" si="3"/>
        <v>0.12000000000000455</v>
      </c>
      <c r="H63" s="6">
        <v>4.1005728995200004</v>
      </c>
      <c r="I63" s="30">
        <f t="shared" si="0"/>
        <v>2.0502864497600002</v>
      </c>
      <c r="J63" s="6">
        <v>1002.56</v>
      </c>
      <c r="K63" s="27">
        <f t="shared" si="4"/>
        <v>1.1499999999999773</v>
      </c>
      <c r="L63" s="6">
        <v>16.100682260545799</v>
      </c>
      <c r="M63" s="21">
        <f t="shared" si="5"/>
        <v>8.0503411302728995</v>
      </c>
    </row>
    <row r="64" spans="1:13" ht="15.75" customHeight="1" x14ac:dyDescent="0.25">
      <c r="A64" s="1">
        <v>61</v>
      </c>
      <c r="B64" s="4">
        <v>122</v>
      </c>
      <c r="C64" s="5">
        <v>1001.32</v>
      </c>
      <c r="D64" s="27">
        <f t="shared" si="1"/>
        <v>1000.979826</v>
      </c>
      <c r="E64" s="2">
        <f t="shared" si="2"/>
        <v>0.34017400000004727</v>
      </c>
      <c r="F64" s="6">
        <v>1001.47</v>
      </c>
      <c r="G64" s="29">
        <f t="shared" si="3"/>
        <v>0.14999999999997726</v>
      </c>
      <c r="H64" s="6">
        <v>3.0731545762899999</v>
      </c>
      <c r="I64" s="30">
        <f t="shared" si="0"/>
        <v>1.5365772881449999</v>
      </c>
      <c r="J64" s="6">
        <v>1002.45</v>
      </c>
      <c r="K64" s="27">
        <f t="shared" si="4"/>
        <v>1.1299999999999955</v>
      </c>
      <c r="L64" s="6">
        <v>15.6150754192098</v>
      </c>
      <c r="M64" s="21">
        <f t="shared" si="5"/>
        <v>7.8075377096049001</v>
      </c>
    </row>
    <row r="65" spans="1:13" ht="15.75" customHeight="1" x14ac:dyDescent="0.25">
      <c r="A65" s="1">
        <v>62</v>
      </c>
      <c r="B65" s="4">
        <v>124</v>
      </c>
      <c r="C65" s="5">
        <v>1001.27</v>
      </c>
      <c r="D65" s="27">
        <f t="shared" si="1"/>
        <v>1000.952892</v>
      </c>
      <c r="E65" s="2">
        <f t="shared" si="2"/>
        <v>0.31710799999996198</v>
      </c>
      <c r="F65" s="6">
        <v>1001.38</v>
      </c>
      <c r="G65" s="29">
        <f t="shared" si="3"/>
        <v>0.11000000000001364</v>
      </c>
      <c r="H65" s="6">
        <v>3.35808627201</v>
      </c>
      <c r="I65" s="30">
        <f t="shared" si="0"/>
        <v>1.679043136005</v>
      </c>
      <c r="J65" s="6">
        <v>1002.29</v>
      </c>
      <c r="K65" s="27">
        <f t="shared" si="4"/>
        <v>1.0199999999999818</v>
      </c>
      <c r="L65" s="6">
        <v>16.404263277715501</v>
      </c>
      <c r="M65" s="21">
        <f t="shared" si="5"/>
        <v>8.2021316388577503</v>
      </c>
    </row>
    <row r="66" spans="1:13" ht="15.75" customHeight="1" x14ac:dyDescent="0.25">
      <c r="A66" s="1">
        <v>63</v>
      </c>
      <c r="B66" s="4">
        <v>126</v>
      </c>
      <c r="C66" s="5">
        <v>1001.02</v>
      </c>
      <c r="D66" s="27">
        <f t="shared" si="1"/>
        <v>1000.925958</v>
      </c>
      <c r="E66" s="2">
        <f t="shared" si="2"/>
        <v>9.4041999999944892E-2</v>
      </c>
      <c r="F66" s="6">
        <v>1001.25</v>
      </c>
      <c r="G66" s="29">
        <f t="shared" si="3"/>
        <v>0.23000000000001819</v>
      </c>
      <c r="H66" s="6">
        <v>3.2679883964899998</v>
      </c>
      <c r="I66" s="30">
        <f t="shared" si="0"/>
        <v>1.6339941982449999</v>
      </c>
      <c r="J66" s="6">
        <v>1002.32</v>
      </c>
      <c r="K66" s="27">
        <f t="shared" si="4"/>
        <v>1.3000000000000682</v>
      </c>
      <c r="L66" s="6">
        <v>15.5129008662906</v>
      </c>
      <c r="M66" s="21">
        <f t="shared" si="5"/>
        <v>7.7564504331453001</v>
      </c>
    </row>
    <row r="67" spans="1:13" ht="15.75" customHeight="1" x14ac:dyDescent="0.25">
      <c r="A67" s="1">
        <v>64</v>
      </c>
      <c r="B67" s="4">
        <v>128</v>
      </c>
      <c r="C67" s="5">
        <v>1001.05</v>
      </c>
      <c r="D67" s="27">
        <f t="shared" si="1"/>
        <v>1000.8990239999999</v>
      </c>
      <c r="E67" s="2">
        <f t="shared" si="2"/>
        <v>0.15097600000001421</v>
      </c>
      <c r="F67" s="6">
        <v>1001.25</v>
      </c>
      <c r="G67" s="29">
        <f t="shared" si="3"/>
        <v>0.20000000000004547</v>
      </c>
      <c r="H67" s="6">
        <v>3.15948598683</v>
      </c>
      <c r="I67" s="30">
        <f t="shared" ref="I67:I130" si="6">H67*0.5</f>
        <v>1.579742993415</v>
      </c>
      <c r="J67" s="6">
        <v>1002.37</v>
      </c>
      <c r="K67" s="27">
        <f t="shared" si="4"/>
        <v>1.32000000000005</v>
      </c>
      <c r="L67" s="6">
        <v>14.6120350897411</v>
      </c>
      <c r="M67" s="21">
        <f t="shared" si="5"/>
        <v>7.3060175448705502</v>
      </c>
    </row>
    <row r="68" spans="1:13" ht="15.75" customHeight="1" x14ac:dyDescent="0.25">
      <c r="A68" s="1">
        <v>65</v>
      </c>
      <c r="B68" s="4">
        <v>130</v>
      </c>
      <c r="C68" s="5">
        <v>1001.06</v>
      </c>
      <c r="D68" s="27">
        <f t="shared" ref="D68:D131" si="7">-0.013467*B68+1002.6228</f>
        <v>1000.87209</v>
      </c>
      <c r="E68" s="2">
        <f t="shared" ref="E68:E131" si="8">C68-D68</f>
        <v>0.18790999999998803</v>
      </c>
      <c r="F68" s="6">
        <v>1001.22</v>
      </c>
      <c r="G68" s="29">
        <f t="shared" ref="G68:G131" si="9">F68-C68</f>
        <v>0.16000000000008185</v>
      </c>
      <c r="H68" s="6">
        <v>3.5170177038300001</v>
      </c>
      <c r="I68" s="30">
        <f t="shared" si="6"/>
        <v>1.7585088519150001</v>
      </c>
      <c r="J68" s="6">
        <v>1002.31</v>
      </c>
      <c r="K68" s="27">
        <f t="shared" ref="K68:K131" si="10">J68-C68</f>
        <v>1.25</v>
      </c>
      <c r="L68" s="6">
        <v>14.9458578023886</v>
      </c>
      <c r="M68" s="21">
        <f t="shared" ref="M68:M131" si="11">L68/2</f>
        <v>7.4729289011943001</v>
      </c>
    </row>
    <row r="69" spans="1:13" ht="15.75" customHeight="1" x14ac:dyDescent="0.25">
      <c r="A69" s="1">
        <v>66</v>
      </c>
      <c r="B69" s="4">
        <v>132</v>
      </c>
      <c r="C69" s="5">
        <v>1001.06</v>
      </c>
      <c r="D69" s="27">
        <f t="shared" si="7"/>
        <v>1000.845156</v>
      </c>
      <c r="E69" s="2">
        <f t="shared" si="8"/>
        <v>0.21484399999997095</v>
      </c>
      <c r="F69" s="6">
        <v>1001.19</v>
      </c>
      <c r="G69" s="29">
        <f t="shared" si="9"/>
        <v>0.13000000000010914</v>
      </c>
      <c r="H69" s="6">
        <v>2.8024210759799999</v>
      </c>
      <c r="I69" s="30">
        <f t="shared" si="6"/>
        <v>1.4012105379899999</v>
      </c>
      <c r="J69" s="6">
        <v>1002.24</v>
      </c>
      <c r="K69" s="27">
        <f t="shared" si="10"/>
        <v>1.1800000000000637</v>
      </c>
      <c r="L69" s="6">
        <v>14.8413586293384</v>
      </c>
      <c r="M69" s="21">
        <f t="shared" si="11"/>
        <v>7.4206793146691998</v>
      </c>
    </row>
    <row r="70" spans="1:13" ht="15.75" customHeight="1" x14ac:dyDescent="0.25">
      <c r="A70" s="1">
        <v>67</v>
      </c>
      <c r="B70" s="4">
        <v>134</v>
      </c>
      <c r="C70" s="5">
        <v>1001.04</v>
      </c>
      <c r="D70" s="27">
        <f t="shared" si="7"/>
        <v>1000.818222</v>
      </c>
      <c r="E70" s="2">
        <f t="shared" si="8"/>
        <v>0.22177799999997205</v>
      </c>
      <c r="F70" s="6">
        <v>1001.14</v>
      </c>
      <c r="G70" s="29">
        <f t="shared" si="9"/>
        <v>0.10000000000002274</v>
      </c>
      <c r="H70" s="6">
        <v>3.5461010208000001</v>
      </c>
      <c r="I70" s="30">
        <f t="shared" si="6"/>
        <v>1.7730505104000001</v>
      </c>
      <c r="J70" s="6">
        <v>1002.2</v>
      </c>
      <c r="K70" s="27">
        <f t="shared" si="10"/>
        <v>1.1600000000000819</v>
      </c>
      <c r="L70" s="6">
        <v>13.9727214340567</v>
      </c>
      <c r="M70" s="21">
        <f t="shared" si="11"/>
        <v>6.9863607170283499</v>
      </c>
    </row>
    <row r="71" spans="1:13" ht="15.75" customHeight="1" x14ac:dyDescent="0.25">
      <c r="A71" s="1">
        <v>68</v>
      </c>
      <c r="B71" s="4">
        <v>136</v>
      </c>
      <c r="C71" s="5">
        <v>1000.96</v>
      </c>
      <c r="D71" s="27">
        <f t="shared" si="7"/>
        <v>1000.791288</v>
      </c>
      <c r="E71" s="2">
        <f t="shared" si="8"/>
        <v>0.16871200000002773</v>
      </c>
      <c r="F71" s="6">
        <v>1001.05</v>
      </c>
      <c r="G71" s="29">
        <f t="shared" si="9"/>
        <v>8.9999999999918145E-2</v>
      </c>
      <c r="H71" s="6">
        <v>4.2800149906299998</v>
      </c>
      <c r="I71" s="30">
        <f t="shared" si="6"/>
        <v>2.1400074953149999</v>
      </c>
      <c r="J71" s="6">
        <v>1002.18</v>
      </c>
      <c r="K71" s="27">
        <f t="shared" si="10"/>
        <v>1.2199999999999136</v>
      </c>
      <c r="L71" s="6">
        <v>14.3448673629482</v>
      </c>
      <c r="M71" s="21">
        <f t="shared" si="11"/>
        <v>7.1724336814741001</v>
      </c>
    </row>
    <row r="72" spans="1:13" ht="15.75" customHeight="1" x14ac:dyDescent="0.25">
      <c r="A72" s="1">
        <v>69</v>
      </c>
      <c r="B72" s="4">
        <v>138</v>
      </c>
      <c r="C72" s="5">
        <v>1000.86</v>
      </c>
      <c r="D72" s="27">
        <f t="shared" si="7"/>
        <v>1000.764354</v>
      </c>
      <c r="E72" s="2">
        <f t="shared" si="8"/>
        <v>9.5645999999987907E-2</v>
      </c>
      <c r="F72" s="6">
        <v>1001</v>
      </c>
      <c r="G72" s="29">
        <f t="shared" si="9"/>
        <v>0.13999999999998636</v>
      </c>
      <c r="H72" s="6">
        <v>3.49834038335</v>
      </c>
      <c r="I72" s="30">
        <f t="shared" si="6"/>
        <v>1.749170191675</v>
      </c>
      <c r="J72" s="6">
        <v>1002.14</v>
      </c>
      <c r="K72" s="27">
        <f t="shared" si="10"/>
        <v>1.2799999999999727</v>
      </c>
      <c r="L72" s="6">
        <v>14.3648800457341</v>
      </c>
      <c r="M72" s="21">
        <f t="shared" si="11"/>
        <v>7.1824400228670502</v>
      </c>
    </row>
    <row r="73" spans="1:13" ht="15.75" customHeight="1" x14ac:dyDescent="0.25">
      <c r="A73" s="1">
        <v>70</v>
      </c>
      <c r="B73" s="4">
        <v>140</v>
      </c>
      <c r="C73" s="5">
        <v>1000.84</v>
      </c>
      <c r="D73" s="27">
        <f t="shared" si="7"/>
        <v>1000.7374199999999</v>
      </c>
      <c r="E73" s="2">
        <f t="shared" si="8"/>
        <v>0.1025800000001027</v>
      </c>
      <c r="F73" s="6">
        <v>1000.99</v>
      </c>
      <c r="G73" s="29">
        <f t="shared" si="9"/>
        <v>0.14999999999997726</v>
      </c>
      <c r="H73" s="6">
        <v>3.5041508296499999</v>
      </c>
      <c r="I73" s="30">
        <f t="shared" si="6"/>
        <v>1.752075414825</v>
      </c>
      <c r="J73" s="6">
        <v>1002.06</v>
      </c>
      <c r="K73" s="27">
        <f t="shared" si="10"/>
        <v>1.2199999999999136</v>
      </c>
      <c r="L73" s="6">
        <v>13.5420744035578</v>
      </c>
      <c r="M73" s="21">
        <f t="shared" si="11"/>
        <v>6.7710372017789</v>
      </c>
    </row>
    <row r="74" spans="1:13" ht="15.75" customHeight="1" x14ac:dyDescent="0.25">
      <c r="A74" s="1">
        <v>71</v>
      </c>
      <c r="B74" s="4">
        <v>142</v>
      </c>
      <c r="C74" s="5">
        <v>1000.83</v>
      </c>
      <c r="D74" s="27">
        <f t="shared" si="7"/>
        <v>1000.7104859999999</v>
      </c>
      <c r="E74" s="2">
        <f t="shared" si="8"/>
        <v>0.11951400000009471</v>
      </c>
      <c r="F74" s="6">
        <v>1000.97</v>
      </c>
      <c r="G74" s="29">
        <f t="shared" si="9"/>
        <v>0.13999999999998636</v>
      </c>
      <c r="H74" s="6">
        <v>3.4975504362000001</v>
      </c>
      <c r="I74" s="30">
        <f t="shared" si="6"/>
        <v>1.7487752181</v>
      </c>
      <c r="J74" s="6">
        <v>1002.04</v>
      </c>
      <c r="K74" s="27">
        <f t="shared" si="10"/>
        <v>1.2099999999999227</v>
      </c>
      <c r="L74" s="6">
        <v>13.5294345978346</v>
      </c>
      <c r="M74" s="21">
        <f t="shared" si="11"/>
        <v>6.7647172989172999</v>
      </c>
    </row>
    <row r="75" spans="1:13" ht="15.75" customHeight="1" x14ac:dyDescent="0.25">
      <c r="A75" s="1">
        <v>72</v>
      </c>
      <c r="B75" s="4">
        <v>144</v>
      </c>
      <c r="C75" s="5">
        <v>1000.8</v>
      </c>
      <c r="D75" s="27">
        <f t="shared" si="7"/>
        <v>1000.683552</v>
      </c>
      <c r="E75" s="2">
        <f t="shared" si="8"/>
        <v>0.11644799999999123</v>
      </c>
      <c r="F75" s="6">
        <v>1000.96</v>
      </c>
      <c r="G75" s="29">
        <f t="shared" si="9"/>
        <v>0.16000000000008185</v>
      </c>
      <c r="H75" s="6">
        <v>3.9538004764500001</v>
      </c>
      <c r="I75" s="30">
        <f t="shared" si="6"/>
        <v>1.9769002382250001</v>
      </c>
      <c r="J75" s="6">
        <v>1002.06</v>
      </c>
      <c r="K75" s="27">
        <f t="shared" si="10"/>
        <v>1.2599999999999909</v>
      </c>
      <c r="L75" s="6">
        <v>12.3555240367249</v>
      </c>
      <c r="M75" s="21">
        <f t="shared" si="11"/>
        <v>6.1777620183624498</v>
      </c>
    </row>
    <row r="76" spans="1:13" ht="15.75" customHeight="1" x14ac:dyDescent="0.25">
      <c r="A76" s="1">
        <v>73</v>
      </c>
      <c r="B76" s="4">
        <v>146</v>
      </c>
      <c r="C76" s="5">
        <v>1000.85</v>
      </c>
      <c r="D76" s="27">
        <f t="shared" si="7"/>
        <v>1000.656618</v>
      </c>
      <c r="E76" s="2">
        <f t="shared" si="8"/>
        <v>0.19338200000004235</v>
      </c>
      <c r="F76" s="6">
        <v>1000.93</v>
      </c>
      <c r="G76" s="29">
        <f t="shared" si="9"/>
        <v>7.999999999992724E-2</v>
      </c>
      <c r="H76" s="6">
        <v>4.2346433924899998</v>
      </c>
      <c r="I76" s="30">
        <f t="shared" si="6"/>
        <v>2.1173216962449999</v>
      </c>
      <c r="J76" s="6">
        <v>1001.95</v>
      </c>
      <c r="K76" s="27">
        <f t="shared" si="10"/>
        <v>1.1000000000000227</v>
      </c>
      <c r="L76" s="6">
        <v>14.3363518338316</v>
      </c>
      <c r="M76" s="21">
        <f t="shared" si="11"/>
        <v>7.1681759169157999</v>
      </c>
    </row>
    <row r="77" spans="1:13" ht="15.75" customHeight="1" x14ac:dyDescent="0.25">
      <c r="A77" s="1">
        <v>74</v>
      </c>
      <c r="B77" s="4">
        <v>148</v>
      </c>
      <c r="C77" s="5">
        <v>1000.74</v>
      </c>
      <c r="D77" s="27">
        <f t="shared" si="7"/>
        <v>1000.629684</v>
      </c>
      <c r="E77" s="2">
        <f t="shared" si="8"/>
        <v>0.11031600000001163</v>
      </c>
      <c r="F77" s="6">
        <v>1000.84</v>
      </c>
      <c r="G77" s="29">
        <f t="shared" si="9"/>
        <v>0.10000000000002274</v>
      </c>
      <c r="H77" s="6">
        <v>4.2084285168599997</v>
      </c>
      <c r="I77" s="30">
        <f t="shared" si="6"/>
        <v>2.1042142584299999</v>
      </c>
      <c r="J77" s="6">
        <v>1001.77</v>
      </c>
      <c r="K77" s="27">
        <f t="shared" si="10"/>
        <v>1.0299999999999727</v>
      </c>
      <c r="L77" s="6">
        <v>13.126886174689901</v>
      </c>
      <c r="M77" s="21">
        <f t="shared" si="11"/>
        <v>6.5634430873449503</v>
      </c>
    </row>
    <row r="78" spans="1:13" ht="15.75" customHeight="1" x14ac:dyDescent="0.25">
      <c r="A78" s="1">
        <v>75</v>
      </c>
      <c r="B78" s="4">
        <v>150</v>
      </c>
      <c r="C78" s="5">
        <v>1000.69</v>
      </c>
      <c r="D78" s="27">
        <f t="shared" si="7"/>
        <v>1000.60275</v>
      </c>
      <c r="E78" s="2">
        <f t="shared" si="8"/>
        <v>8.7250000000040018E-2</v>
      </c>
      <c r="F78" s="6">
        <v>1000.81</v>
      </c>
      <c r="G78" s="29">
        <f t="shared" si="9"/>
        <v>0.11999999999989086</v>
      </c>
      <c r="H78" s="6">
        <v>4.9304348152099999</v>
      </c>
      <c r="I78" s="30">
        <f t="shared" si="6"/>
        <v>2.465217407605</v>
      </c>
      <c r="J78" s="6">
        <v>1001.82</v>
      </c>
      <c r="K78" s="27">
        <f t="shared" si="10"/>
        <v>1.1299999999999955</v>
      </c>
      <c r="L78" s="6">
        <v>11.9705351411623</v>
      </c>
      <c r="M78" s="21">
        <f t="shared" si="11"/>
        <v>5.9852675705811498</v>
      </c>
    </row>
    <row r="79" spans="1:13" ht="15.75" customHeight="1" x14ac:dyDescent="0.25">
      <c r="A79" s="1">
        <v>76</v>
      </c>
      <c r="B79" s="4">
        <v>152</v>
      </c>
      <c r="C79" s="5">
        <v>1000.69</v>
      </c>
      <c r="D79" s="27">
        <f t="shared" si="7"/>
        <v>1000.575816</v>
      </c>
      <c r="E79" s="2">
        <f t="shared" si="8"/>
        <v>0.11418400000002293</v>
      </c>
      <c r="F79" s="6">
        <v>1000.78</v>
      </c>
      <c r="G79" s="29">
        <f t="shared" si="9"/>
        <v>8.9999999999918145E-2</v>
      </c>
      <c r="H79" s="6">
        <v>4.8951549323899997</v>
      </c>
      <c r="I79" s="30">
        <f t="shared" si="6"/>
        <v>2.4475774661949998</v>
      </c>
      <c r="J79" s="6">
        <v>1001.81</v>
      </c>
      <c r="K79" s="27">
        <f t="shared" si="10"/>
        <v>1.1199999999998909</v>
      </c>
      <c r="L79" s="6">
        <v>10.7905329999864</v>
      </c>
      <c r="M79" s="21">
        <f t="shared" si="11"/>
        <v>5.3952664999932001</v>
      </c>
    </row>
    <row r="80" spans="1:13" ht="15.75" customHeight="1" x14ac:dyDescent="0.25">
      <c r="A80" s="1">
        <v>77</v>
      </c>
      <c r="B80" s="4">
        <v>154</v>
      </c>
      <c r="C80" s="5">
        <v>1000.53</v>
      </c>
      <c r="D80" s="27">
        <f t="shared" si="7"/>
        <v>1000.5488819999999</v>
      </c>
      <c r="E80" s="2">
        <f t="shared" si="8"/>
        <v>-1.8881999999962318E-2</v>
      </c>
      <c r="F80" s="6">
        <v>1000.72</v>
      </c>
      <c r="G80" s="29">
        <f t="shared" si="9"/>
        <v>0.19000000000005457</v>
      </c>
      <c r="H80" s="6">
        <v>5.86689334212</v>
      </c>
      <c r="I80" s="30">
        <f t="shared" si="6"/>
        <v>2.93344667106</v>
      </c>
      <c r="J80" s="6">
        <v>1001.84</v>
      </c>
      <c r="K80" s="27">
        <f t="shared" si="10"/>
        <v>1.3100000000000591</v>
      </c>
      <c r="L80" s="6">
        <v>9.9794999059055893</v>
      </c>
      <c r="M80" s="21">
        <f t="shared" si="11"/>
        <v>4.9897499529527947</v>
      </c>
    </row>
    <row r="81" spans="1:13" ht="15.75" customHeight="1" x14ac:dyDescent="0.25">
      <c r="A81" s="1">
        <v>78</v>
      </c>
      <c r="B81" s="4">
        <v>156</v>
      </c>
      <c r="C81" s="5">
        <v>1000.5</v>
      </c>
      <c r="D81" s="27">
        <f t="shared" si="7"/>
        <v>1000.521948</v>
      </c>
      <c r="E81" s="2">
        <f t="shared" si="8"/>
        <v>-2.1947999999952117E-2</v>
      </c>
      <c r="F81" s="6">
        <v>1000.7</v>
      </c>
      <c r="G81" s="29">
        <f t="shared" si="9"/>
        <v>0.20000000000004547</v>
      </c>
      <c r="H81" s="6">
        <v>5.7717077962500003</v>
      </c>
      <c r="I81" s="30">
        <f t="shared" si="6"/>
        <v>2.8858538981250001</v>
      </c>
      <c r="J81" s="6">
        <v>1001.8</v>
      </c>
      <c r="K81" s="27">
        <f t="shared" si="10"/>
        <v>1.2999999999999545</v>
      </c>
      <c r="L81" s="6">
        <v>9.5731272131987293</v>
      </c>
      <c r="M81" s="21">
        <f t="shared" si="11"/>
        <v>4.7865636065993646</v>
      </c>
    </row>
    <row r="82" spans="1:13" ht="15.75" customHeight="1" x14ac:dyDescent="0.25">
      <c r="A82" s="1">
        <v>79</v>
      </c>
      <c r="B82" s="4">
        <v>158</v>
      </c>
      <c r="C82" s="5">
        <v>1000.45</v>
      </c>
      <c r="D82" s="27">
        <f t="shared" si="7"/>
        <v>1000.495014</v>
      </c>
      <c r="E82" s="2">
        <f t="shared" si="8"/>
        <v>-4.5013999999923726E-2</v>
      </c>
      <c r="F82" s="6">
        <v>1000.59</v>
      </c>
      <c r="G82" s="29">
        <f t="shared" si="9"/>
        <v>0.13999999999998636</v>
      </c>
      <c r="H82" s="6">
        <v>5.08367350345</v>
      </c>
      <c r="I82" s="30">
        <f t="shared" si="6"/>
        <v>2.541836751725</v>
      </c>
      <c r="J82" s="6">
        <v>1001.58</v>
      </c>
      <c r="K82" s="27">
        <f t="shared" si="10"/>
        <v>1.1299999999999955</v>
      </c>
      <c r="L82" s="6">
        <v>9.4464034978456901</v>
      </c>
      <c r="M82" s="21">
        <f t="shared" si="11"/>
        <v>4.7232017489228451</v>
      </c>
    </row>
    <row r="83" spans="1:13" ht="15.75" customHeight="1" x14ac:dyDescent="0.25">
      <c r="A83" s="1">
        <v>80</v>
      </c>
      <c r="B83" s="4">
        <v>160</v>
      </c>
      <c r="C83" s="5">
        <v>1000.29</v>
      </c>
      <c r="D83" s="27">
        <f t="shared" si="7"/>
        <v>1000.46808</v>
      </c>
      <c r="E83" s="2">
        <f t="shared" si="8"/>
        <v>-0.17808000000002266</v>
      </c>
      <c r="F83" s="6">
        <v>1000.43</v>
      </c>
      <c r="G83" s="29">
        <f t="shared" si="9"/>
        <v>0.13999999999998636</v>
      </c>
      <c r="H83" s="6">
        <v>3.3373833529599999</v>
      </c>
      <c r="I83" s="30">
        <f t="shared" si="6"/>
        <v>1.6686916764799999</v>
      </c>
      <c r="J83" s="6">
        <v>1001.35</v>
      </c>
      <c r="K83" s="27">
        <f t="shared" si="10"/>
        <v>1.0600000000000591</v>
      </c>
      <c r="L83" s="6">
        <v>9.6311354869796997</v>
      </c>
      <c r="M83" s="21">
        <f t="shared" si="11"/>
        <v>4.8155677434898498</v>
      </c>
    </row>
    <row r="84" spans="1:13" ht="15.75" customHeight="1" x14ac:dyDescent="0.25">
      <c r="A84" s="1">
        <v>81</v>
      </c>
      <c r="B84" s="4">
        <v>162</v>
      </c>
      <c r="C84" s="5">
        <v>1000.16</v>
      </c>
      <c r="D84" s="27">
        <f t="shared" si="7"/>
        <v>1000.441146</v>
      </c>
      <c r="E84" s="2">
        <f t="shared" si="8"/>
        <v>-0.2811460000000352</v>
      </c>
      <c r="F84" s="6">
        <v>1000.44</v>
      </c>
      <c r="G84" s="29">
        <f t="shared" si="9"/>
        <v>0.2800000000000864</v>
      </c>
      <c r="H84" s="6">
        <v>3.5730258128800001</v>
      </c>
      <c r="I84" s="30">
        <f t="shared" si="6"/>
        <v>1.78651290644</v>
      </c>
      <c r="J84" s="6">
        <v>1001.43</v>
      </c>
      <c r="K84" s="27">
        <f t="shared" si="10"/>
        <v>1.2699999999999818</v>
      </c>
      <c r="L84" s="6">
        <v>10.235968698687101</v>
      </c>
      <c r="M84" s="21">
        <f t="shared" si="11"/>
        <v>5.1179843493435504</v>
      </c>
    </row>
    <row r="85" spans="1:13" ht="15.75" customHeight="1" x14ac:dyDescent="0.25">
      <c r="A85" s="1">
        <v>82</v>
      </c>
      <c r="B85" s="4">
        <v>164</v>
      </c>
      <c r="C85" s="5">
        <v>1000.12</v>
      </c>
      <c r="D85" s="27">
        <f t="shared" si="7"/>
        <v>1000.414212</v>
      </c>
      <c r="E85" s="2">
        <f t="shared" si="8"/>
        <v>-0.29421200000001591</v>
      </c>
      <c r="F85" s="6">
        <v>1000.44</v>
      </c>
      <c r="G85" s="29">
        <f t="shared" si="9"/>
        <v>0.32000000000005002</v>
      </c>
      <c r="H85" s="6">
        <v>4.1722539574799997</v>
      </c>
      <c r="I85" s="30">
        <f t="shared" si="6"/>
        <v>2.0861269787399999</v>
      </c>
      <c r="J85" s="6">
        <v>1001.5</v>
      </c>
      <c r="K85" s="27">
        <f t="shared" si="10"/>
        <v>1.3799999999999955</v>
      </c>
      <c r="L85" s="6">
        <v>11.925327336495901</v>
      </c>
      <c r="M85" s="21">
        <f t="shared" si="11"/>
        <v>5.9626636682479504</v>
      </c>
    </row>
    <row r="86" spans="1:13" ht="15.75" customHeight="1" x14ac:dyDescent="0.25">
      <c r="A86" s="1">
        <v>83</v>
      </c>
      <c r="B86" s="4">
        <v>166</v>
      </c>
      <c r="C86" s="5">
        <v>1000.14</v>
      </c>
      <c r="D86" s="27">
        <f t="shared" si="7"/>
        <v>1000.387278</v>
      </c>
      <c r="E86" s="2">
        <f t="shared" si="8"/>
        <v>-0.24727800000005118</v>
      </c>
      <c r="F86" s="6">
        <v>1000.44</v>
      </c>
      <c r="G86" s="29">
        <f t="shared" si="9"/>
        <v>0.30000000000006821</v>
      </c>
      <c r="H86" s="6">
        <v>4.5157929803399997</v>
      </c>
      <c r="I86" s="30">
        <f t="shared" si="6"/>
        <v>2.2578964901699998</v>
      </c>
      <c r="J86" s="6">
        <v>1001.42</v>
      </c>
      <c r="K86" s="27">
        <f t="shared" si="10"/>
        <v>1.2799999999999727</v>
      </c>
      <c r="L86" s="6">
        <v>13.040547998941101</v>
      </c>
      <c r="M86" s="21">
        <f t="shared" si="11"/>
        <v>6.5202739994705503</v>
      </c>
    </row>
    <row r="87" spans="1:13" ht="15.75" customHeight="1" x14ac:dyDescent="0.25">
      <c r="A87" s="1">
        <v>84</v>
      </c>
      <c r="B87" s="4">
        <v>168</v>
      </c>
      <c r="C87" s="5">
        <v>999.94200000000001</v>
      </c>
      <c r="D87" s="27">
        <f t="shared" si="7"/>
        <v>1000.3603439999999</v>
      </c>
      <c r="E87" s="2">
        <f t="shared" si="8"/>
        <v>-0.41834399999993366</v>
      </c>
      <c r="F87" s="6">
        <v>1000.44</v>
      </c>
      <c r="G87" s="29">
        <f t="shared" si="9"/>
        <v>0.49800000000004729</v>
      </c>
      <c r="H87" s="6">
        <v>3.6663167835600001</v>
      </c>
      <c r="I87" s="30">
        <f t="shared" si="6"/>
        <v>1.8331583917800001</v>
      </c>
      <c r="J87" s="6">
        <v>1001.5</v>
      </c>
      <c r="K87" s="27">
        <f t="shared" si="10"/>
        <v>1.5579999999999927</v>
      </c>
      <c r="L87" s="6">
        <v>13.9682949770026</v>
      </c>
      <c r="M87" s="21">
        <f t="shared" si="11"/>
        <v>6.9841474885013</v>
      </c>
    </row>
    <row r="88" spans="1:13" ht="15.75" customHeight="1" x14ac:dyDescent="0.25">
      <c r="A88" s="1">
        <v>85</v>
      </c>
      <c r="B88" s="4">
        <v>170</v>
      </c>
      <c r="C88" s="5">
        <v>999.59299999999996</v>
      </c>
      <c r="D88" s="27">
        <f t="shared" si="7"/>
        <v>1000.33341</v>
      </c>
      <c r="E88" s="2">
        <f t="shared" si="8"/>
        <v>-0.74040999999999713</v>
      </c>
      <c r="F88" s="6">
        <v>1000.44</v>
      </c>
      <c r="G88" s="29">
        <f t="shared" si="9"/>
        <v>0.84700000000009368</v>
      </c>
      <c r="H88" s="6">
        <v>4.92418336312</v>
      </c>
      <c r="I88" s="30">
        <f t="shared" si="6"/>
        <v>2.46209168156</v>
      </c>
      <c r="J88" s="6">
        <v>1001.6</v>
      </c>
      <c r="K88" s="27">
        <f t="shared" si="10"/>
        <v>2.0070000000000618</v>
      </c>
      <c r="L88" s="6">
        <v>14.0455457448757</v>
      </c>
      <c r="M88" s="21">
        <f t="shared" si="11"/>
        <v>7.0227728724378498</v>
      </c>
    </row>
    <row r="89" spans="1:13" ht="15.75" customHeight="1" x14ac:dyDescent="0.25">
      <c r="A89" s="1">
        <v>86</v>
      </c>
      <c r="B89" s="4">
        <v>172</v>
      </c>
      <c r="C89" s="5">
        <v>999.44600000000003</v>
      </c>
      <c r="D89" s="27">
        <f t="shared" si="7"/>
        <v>1000.306476</v>
      </c>
      <c r="E89" s="2">
        <f t="shared" si="8"/>
        <v>-0.86047599999994873</v>
      </c>
      <c r="F89" s="6">
        <v>1000.44</v>
      </c>
      <c r="G89" s="29">
        <f t="shared" si="9"/>
        <v>0.99400000000002819</v>
      </c>
      <c r="H89" s="6">
        <v>5.7081726724999999</v>
      </c>
      <c r="I89" s="30">
        <f t="shared" si="6"/>
        <v>2.85408633625</v>
      </c>
      <c r="J89" s="6">
        <v>1001.63</v>
      </c>
      <c r="K89" s="27">
        <f t="shared" si="10"/>
        <v>2.1839999999999691</v>
      </c>
      <c r="L89" s="6">
        <v>14.379691282813001</v>
      </c>
      <c r="M89" s="21">
        <f t="shared" si="11"/>
        <v>7.1898456414065004</v>
      </c>
    </row>
    <row r="90" spans="1:13" ht="15.75" customHeight="1" x14ac:dyDescent="0.25">
      <c r="A90" s="1">
        <v>87</v>
      </c>
      <c r="B90" s="4">
        <v>174</v>
      </c>
      <c r="C90" s="5">
        <v>999.54</v>
      </c>
      <c r="D90" s="27">
        <f t="shared" si="7"/>
        <v>1000.279542</v>
      </c>
      <c r="E90" s="2">
        <f t="shared" si="8"/>
        <v>-0.73954200000002857</v>
      </c>
      <c r="F90" s="6">
        <v>1000.44</v>
      </c>
      <c r="G90" s="29">
        <f t="shared" si="9"/>
        <v>0.90000000000009095</v>
      </c>
      <c r="H90" s="6">
        <v>7.0743779896000003</v>
      </c>
      <c r="I90" s="30">
        <f t="shared" si="6"/>
        <v>3.5371889948000002</v>
      </c>
      <c r="J90" s="6">
        <v>1001.61</v>
      </c>
      <c r="K90" s="27">
        <f t="shared" si="10"/>
        <v>2.07000000000005</v>
      </c>
      <c r="L90" s="6">
        <v>15.1281561098025</v>
      </c>
      <c r="M90" s="21">
        <f t="shared" si="11"/>
        <v>7.5640780549012501</v>
      </c>
    </row>
    <row r="91" spans="1:13" ht="15.75" customHeight="1" x14ac:dyDescent="0.25">
      <c r="A91" s="1">
        <v>88</v>
      </c>
      <c r="B91" s="4">
        <v>176</v>
      </c>
      <c r="C91" s="5">
        <v>999.60400000000004</v>
      </c>
      <c r="D91" s="27">
        <f t="shared" si="7"/>
        <v>1000.252608</v>
      </c>
      <c r="E91" s="2">
        <f t="shared" si="8"/>
        <v>-0.64860799999996743</v>
      </c>
      <c r="F91" s="6">
        <v>1000.44</v>
      </c>
      <c r="G91" s="29">
        <f t="shared" si="9"/>
        <v>0.83600000000001273</v>
      </c>
      <c r="H91" s="6">
        <v>5.4921799846199999</v>
      </c>
      <c r="I91" s="30">
        <f t="shared" si="6"/>
        <v>2.7460899923099999</v>
      </c>
      <c r="J91" s="6">
        <v>1001.57</v>
      </c>
      <c r="K91" s="27">
        <f t="shared" si="10"/>
        <v>1.9660000000000082</v>
      </c>
      <c r="L91" s="6">
        <v>15.137452572017599</v>
      </c>
      <c r="M91" s="21">
        <f t="shared" si="11"/>
        <v>7.5687262860087996</v>
      </c>
    </row>
    <row r="92" spans="1:13" ht="15.75" customHeight="1" x14ac:dyDescent="0.25">
      <c r="A92" s="1">
        <v>89</v>
      </c>
      <c r="B92" s="4">
        <v>178</v>
      </c>
      <c r="C92" s="5">
        <v>999.73699999999997</v>
      </c>
      <c r="D92" s="27">
        <f t="shared" si="7"/>
        <v>1000.225674</v>
      </c>
      <c r="E92" s="2">
        <f t="shared" si="8"/>
        <v>-0.48867400000006</v>
      </c>
      <c r="F92" s="6">
        <v>1000.44</v>
      </c>
      <c r="G92" s="29">
        <f t="shared" si="9"/>
        <v>0.70300000000008822</v>
      </c>
      <c r="H92" s="6">
        <v>5.3000249284800001</v>
      </c>
      <c r="I92" s="30">
        <f t="shared" si="6"/>
        <v>2.65001246424</v>
      </c>
      <c r="J92" s="6">
        <v>1001.54</v>
      </c>
      <c r="K92" s="27">
        <f t="shared" si="10"/>
        <v>1.8029999999999973</v>
      </c>
      <c r="L92" s="6">
        <v>16.366799553303199</v>
      </c>
      <c r="M92" s="21">
        <f t="shared" si="11"/>
        <v>8.1833997766515996</v>
      </c>
    </row>
    <row r="93" spans="1:13" ht="15.75" customHeight="1" x14ac:dyDescent="0.25">
      <c r="A93" s="1">
        <v>90</v>
      </c>
      <c r="B93" s="4">
        <v>180</v>
      </c>
      <c r="C93" s="5">
        <v>1000.04</v>
      </c>
      <c r="D93" s="27">
        <f t="shared" si="7"/>
        <v>1000.1987399999999</v>
      </c>
      <c r="E93" s="2">
        <f t="shared" si="8"/>
        <v>-0.15873999999996613</v>
      </c>
      <c r="F93" s="6">
        <v>1000.44</v>
      </c>
      <c r="G93" s="29">
        <f t="shared" si="9"/>
        <v>0.40000000000009095</v>
      </c>
      <c r="H93" s="6">
        <v>5.3494858111100001</v>
      </c>
      <c r="I93" s="30">
        <f t="shared" si="6"/>
        <v>2.674742905555</v>
      </c>
      <c r="J93" s="6">
        <v>1001.48</v>
      </c>
      <c r="K93" s="27">
        <f t="shared" si="10"/>
        <v>1.4400000000000546</v>
      </c>
      <c r="L93" s="6">
        <v>15.1850185309137</v>
      </c>
      <c r="M93" s="21">
        <f t="shared" si="11"/>
        <v>7.59250926545685</v>
      </c>
    </row>
    <row r="94" spans="1:13" ht="15.75" customHeight="1" x14ac:dyDescent="0.25">
      <c r="A94" s="1">
        <v>91</v>
      </c>
      <c r="B94" s="4">
        <v>182</v>
      </c>
      <c r="C94" s="5">
        <v>1000.17</v>
      </c>
      <c r="D94" s="27">
        <f t="shared" si="7"/>
        <v>1000.1718059999999</v>
      </c>
      <c r="E94" s="2">
        <f t="shared" si="8"/>
        <v>-1.8059999999877618E-3</v>
      </c>
      <c r="F94" s="6">
        <v>1000.43</v>
      </c>
      <c r="G94" s="29">
        <f t="shared" si="9"/>
        <v>0.25999999999999091</v>
      </c>
      <c r="H94" s="6">
        <v>4.4576627270199998</v>
      </c>
      <c r="I94" s="30">
        <f t="shared" si="6"/>
        <v>2.2288313635099999</v>
      </c>
      <c r="J94" s="6">
        <v>1001.45</v>
      </c>
      <c r="K94" s="27">
        <f t="shared" si="10"/>
        <v>1.2800000000000864</v>
      </c>
      <c r="L94" s="6">
        <v>14.5771347290005</v>
      </c>
      <c r="M94" s="21">
        <f t="shared" si="11"/>
        <v>7.28856736450025</v>
      </c>
    </row>
    <row r="95" spans="1:13" ht="15.75" customHeight="1" x14ac:dyDescent="0.25">
      <c r="A95" s="1">
        <v>92</v>
      </c>
      <c r="B95" s="4">
        <v>184</v>
      </c>
      <c r="C95" s="5">
        <v>1000.26</v>
      </c>
      <c r="D95" s="27">
        <f t="shared" si="7"/>
        <v>1000.144872</v>
      </c>
      <c r="E95" s="2">
        <f t="shared" si="8"/>
        <v>0.11512800000002699</v>
      </c>
      <c r="F95" s="6">
        <v>1000.42</v>
      </c>
      <c r="G95" s="29">
        <f t="shared" si="9"/>
        <v>0.15999999999996817</v>
      </c>
      <c r="H95" s="6">
        <v>5.8403873169800002</v>
      </c>
      <c r="I95" s="30">
        <f t="shared" si="6"/>
        <v>2.9201936584900001</v>
      </c>
      <c r="J95" s="6">
        <v>1001.39</v>
      </c>
      <c r="K95" s="27">
        <f t="shared" si="10"/>
        <v>1.1299999999999955</v>
      </c>
      <c r="L95" s="6">
        <v>13.399590524130099</v>
      </c>
      <c r="M95" s="21">
        <f t="shared" si="11"/>
        <v>6.6997952620650496</v>
      </c>
    </row>
    <row r="96" spans="1:13" ht="15.75" customHeight="1" x14ac:dyDescent="0.25">
      <c r="A96" s="1">
        <v>93</v>
      </c>
      <c r="B96" s="4">
        <v>186</v>
      </c>
      <c r="C96" s="5">
        <v>1000.26</v>
      </c>
      <c r="D96" s="27">
        <f t="shared" si="7"/>
        <v>1000.117938</v>
      </c>
      <c r="E96" s="2">
        <f t="shared" si="8"/>
        <v>0.1420620000000099</v>
      </c>
      <c r="F96" s="6">
        <v>1000.34</v>
      </c>
      <c r="G96" s="29">
        <f t="shared" si="9"/>
        <v>8.0000000000040927E-2</v>
      </c>
      <c r="H96" s="6">
        <v>3.8370744650700002</v>
      </c>
      <c r="I96" s="30">
        <f t="shared" si="6"/>
        <v>1.9185372325350001</v>
      </c>
      <c r="J96" s="6">
        <v>1001.33</v>
      </c>
      <c r="K96" s="27">
        <f t="shared" si="10"/>
        <v>1.07000000000005</v>
      </c>
      <c r="L96" s="6">
        <v>11.1486338618458</v>
      </c>
      <c r="M96" s="21">
        <f t="shared" si="11"/>
        <v>5.5743169309229001</v>
      </c>
    </row>
    <row r="97" spans="1:13" ht="15.75" customHeight="1" x14ac:dyDescent="0.25">
      <c r="A97" s="1">
        <v>94</v>
      </c>
      <c r="B97" s="4">
        <v>188</v>
      </c>
      <c r="C97" s="5">
        <v>1000.1</v>
      </c>
      <c r="D97" s="27">
        <f t="shared" si="7"/>
        <v>1000.091004</v>
      </c>
      <c r="E97" s="2">
        <f t="shared" si="8"/>
        <v>8.9960000000246509E-3</v>
      </c>
      <c r="F97" s="6">
        <v>1000.21</v>
      </c>
      <c r="G97" s="29">
        <f t="shared" si="9"/>
        <v>0.11000000000001364</v>
      </c>
      <c r="H97" s="6">
        <v>5.1098038640699999</v>
      </c>
      <c r="I97" s="30">
        <f t="shared" si="6"/>
        <v>2.5549019320349999</v>
      </c>
      <c r="J97" s="6">
        <v>1001.35</v>
      </c>
      <c r="K97" s="27">
        <f t="shared" si="10"/>
        <v>1.25</v>
      </c>
      <c r="L97" s="6">
        <v>13.623584920162299</v>
      </c>
      <c r="M97" s="21">
        <f t="shared" si="11"/>
        <v>6.8117924600811497</v>
      </c>
    </row>
    <row r="98" spans="1:13" ht="15.75" customHeight="1" x14ac:dyDescent="0.25">
      <c r="A98" s="1">
        <v>95</v>
      </c>
      <c r="B98" s="4">
        <v>190</v>
      </c>
      <c r="C98" s="5">
        <v>1000.03</v>
      </c>
      <c r="D98" s="27">
        <f t="shared" si="7"/>
        <v>1000.06407</v>
      </c>
      <c r="E98" s="2">
        <f t="shared" si="8"/>
        <v>-3.4070000000042455E-2</v>
      </c>
      <c r="F98" s="6">
        <v>1000.16</v>
      </c>
      <c r="G98" s="29">
        <f t="shared" si="9"/>
        <v>0.12999999999999545</v>
      </c>
      <c r="H98" s="6">
        <v>4.1647027233799996</v>
      </c>
      <c r="I98" s="30">
        <f t="shared" si="6"/>
        <v>2.0823513616899998</v>
      </c>
      <c r="J98" s="6">
        <v>1001.33</v>
      </c>
      <c r="K98" s="27">
        <f t="shared" si="10"/>
        <v>1.3000000000000682</v>
      </c>
      <c r="L98" s="6">
        <v>12.053008090824701</v>
      </c>
      <c r="M98" s="21">
        <f t="shared" si="11"/>
        <v>6.0265040454123504</v>
      </c>
    </row>
    <row r="99" spans="1:13" ht="15.75" customHeight="1" x14ac:dyDescent="0.25">
      <c r="A99" s="1">
        <v>96</v>
      </c>
      <c r="B99" s="4">
        <v>192</v>
      </c>
      <c r="C99" s="5">
        <v>999.98199999999997</v>
      </c>
      <c r="D99" s="27">
        <f t="shared" si="7"/>
        <v>1000.037136</v>
      </c>
      <c r="E99" s="2">
        <f t="shared" si="8"/>
        <v>-5.5136000000061358E-2</v>
      </c>
      <c r="F99" s="6">
        <v>1000.13</v>
      </c>
      <c r="G99" s="29">
        <f t="shared" si="9"/>
        <v>0.14800000000002456</v>
      </c>
      <c r="H99" s="6">
        <v>3.8783559574800002</v>
      </c>
      <c r="I99" s="30">
        <f t="shared" si="6"/>
        <v>1.9391779787400001</v>
      </c>
      <c r="J99" s="6">
        <v>1001.28</v>
      </c>
      <c r="K99" s="27">
        <f t="shared" si="10"/>
        <v>1.2980000000000018</v>
      </c>
      <c r="L99" s="6">
        <v>12.3739036283604</v>
      </c>
      <c r="M99" s="21">
        <f t="shared" si="11"/>
        <v>6.1869518141802002</v>
      </c>
    </row>
    <row r="100" spans="1:13" ht="15.75" customHeight="1" x14ac:dyDescent="0.25">
      <c r="A100" s="1">
        <v>97</v>
      </c>
      <c r="B100" s="4">
        <v>194</v>
      </c>
      <c r="C100" s="5">
        <v>999.87199999999996</v>
      </c>
      <c r="D100" s="27">
        <f t="shared" si="7"/>
        <v>1000.0102019999999</v>
      </c>
      <c r="E100" s="2">
        <f t="shared" si="8"/>
        <v>-0.1382019999999784</v>
      </c>
      <c r="F100" s="6">
        <v>1000.12</v>
      </c>
      <c r="G100" s="29">
        <f t="shared" si="9"/>
        <v>0.24800000000004729</v>
      </c>
      <c r="H100" s="6">
        <v>3.4974905887499999</v>
      </c>
      <c r="I100" s="30">
        <f t="shared" si="6"/>
        <v>1.7487452943749999</v>
      </c>
      <c r="J100" s="6">
        <v>1001.26</v>
      </c>
      <c r="K100" s="27">
        <f t="shared" si="10"/>
        <v>1.3880000000000337</v>
      </c>
      <c r="L100" s="6">
        <v>12.7423157374363</v>
      </c>
      <c r="M100" s="21">
        <f t="shared" si="11"/>
        <v>6.37115786871815</v>
      </c>
    </row>
    <row r="101" spans="1:13" ht="15.75" customHeight="1" x14ac:dyDescent="0.25">
      <c r="A101" s="1">
        <v>98</v>
      </c>
      <c r="B101" s="4">
        <v>196</v>
      </c>
      <c r="C101" s="5">
        <v>999.95600000000002</v>
      </c>
      <c r="D101" s="27">
        <f t="shared" si="7"/>
        <v>999.98326799999995</v>
      </c>
      <c r="E101" s="2">
        <f t="shared" si="8"/>
        <v>-2.7267999999935455E-2</v>
      </c>
      <c r="F101" s="6">
        <v>1000.11</v>
      </c>
      <c r="G101" s="29">
        <f t="shared" si="9"/>
        <v>0.15399999999999636</v>
      </c>
      <c r="H101" s="6">
        <v>3.4050323407400001</v>
      </c>
      <c r="I101" s="30">
        <f t="shared" si="6"/>
        <v>1.70251617037</v>
      </c>
      <c r="J101" s="6">
        <v>1001.21</v>
      </c>
      <c r="K101" s="27">
        <f t="shared" si="10"/>
        <v>1.2540000000000191</v>
      </c>
      <c r="L101" s="6">
        <v>16.464739210728201</v>
      </c>
      <c r="M101" s="21">
        <f t="shared" si="11"/>
        <v>8.2323696053641005</v>
      </c>
    </row>
    <row r="102" spans="1:13" ht="15.75" customHeight="1" x14ac:dyDescent="0.25">
      <c r="A102" s="1">
        <v>99</v>
      </c>
      <c r="B102" s="4">
        <v>198</v>
      </c>
      <c r="C102" s="5">
        <v>999.92700000000002</v>
      </c>
      <c r="D102" s="27">
        <f t="shared" si="7"/>
        <v>999.95633399999997</v>
      </c>
      <c r="E102" s="2">
        <f t="shared" si="8"/>
        <v>-2.9333999999948901E-2</v>
      </c>
      <c r="F102" s="6">
        <v>1000.06</v>
      </c>
      <c r="G102" s="29">
        <f t="shared" si="9"/>
        <v>0.13299999999992451</v>
      </c>
      <c r="H102" s="6">
        <v>2.8485298975200002</v>
      </c>
      <c r="I102" s="30">
        <f t="shared" si="6"/>
        <v>1.4242649487600001</v>
      </c>
      <c r="J102" s="6">
        <v>1001.18</v>
      </c>
      <c r="K102" s="27">
        <f t="shared" si="10"/>
        <v>1.2529999999999291</v>
      </c>
      <c r="L102" s="6">
        <v>20.1592541050642</v>
      </c>
      <c r="M102" s="21">
        <f t="shared" si="11"/>
        <v>10.0796270525321</v>
      </c>
    </row>
    <row r="103" spans="1:13" ht="15.75" customHeight="1" x14ac:dyDescent="0.25">
      <c r="A103" s="1">
        <v>100</v>
      </c>
      <c r="B103" s="4">
        <v>200</v>
      </c>
      <c r="C103" s="5">
        <v>999.88300000000004</v>
      </c>
      <c r="D103" s="27">
        <f t="shared" si="7"/>
        <v>999.92939999999999</v>
      </c>
      <c r="E103" s="2">
        <f t="shared" si="8"/>
        <v>-4.6399999999948704E-2</v>
      </c>
      <c r="F103" s="6">
        <v>1000.03</v>
      </c>
      <c r="G103" s="29">
        <f t="shared" si="9"/>
        <v>0.14699999999993452</v>
      </c>
      <c r="H103" s="6">
        <v>3.46555243745</v>
      </c>
      <c r="I103" s="30">
        <f t="shared" si="6"/>
        <v>1.732776218725</v>
      </c>
      <c r="J103" s="6">
        <v>1001.16</v>
      </c>
      <c r="K103" s="27">
        <f t="shared" si="10"/>
        <v>1.27699999999993</v>
      </c>
      <c r="L103" s="6">
        <v>24.721595599304599</v>
      </c>
      <c r="M103" s="21">
        <f t="shared" si="11"/>
        <v>12.3607977996523</v>
      </c>
    </row>
    <row r="104" spans="1:13" ht="15.75" customHeight="1" x14ac:dyDescent="0.25">
      <c r="A104" s="1">
        <v>101</v>
      </c>
      <c r="B104" s="4">
        <v>202</v>
      </c>
      <c r="C104" s="5">
        <v>999.84100000000001</v>
      </c>
      <c r="D104" s="27">
        <f t="shared" si="7"/>
        <v>999.902466</v>
      </c>
      <c r="E104" s="2">
        <f t="shared" si="8"/>
        <v>-6.1465999999995802E-2</v>
      </c>
      <c r="F104" s="6">
        <v>999.99</v>
      </c>
      <c r="G104" s="29">
        <f t="shared" si="9"/>
        <v>0.14900000000000091</v>
      </c>
      <c r="H104" s="6">
        <v>3.5363433802199999</v>
      </c>
      <c r="I104" s="30">
        <f t="shared" si="6"/>
        <v>1.76817169011</v>
      </c>
      <c r="J104" s="6">
        <v>1001.11</v>
      </c>
      <c r="K104" s="27">
        <f t="shared" si="10"/>
        <v>1.2690000000000055</v>
      </c>
      <c r="L104" s="6">
        <v>21.608228253389999</v>
      </c>
      <c r="M104" s="21">
        <f t="shared" si="11"/>
        <v>10.804114126695</v>
      </c>
    </row>
    <row r="105" spans="1:13" ht="15.75" customHeight="1" x14ac:dyDescent="0.25">
      <c r="A105" s="1">
        <v>102</v>
      </c>
      <c r="B105" s="4">
        <v>204</v>
      </c>
      <c r="C105" s="5">
        <v>999.78599999999994</v>
      </c>
      <c r="D105" s="27">
        <f t="shared" si="7"/>
        <v>999.87553200000002</v>
      </c>
      <c r="E105" s="2">
        <f t="shared" si="8"/>
        <v>-8.953200000007655E-2</v>
      </c>
      <c r="F105" s="6">
        <v>999.94899999999996</v>
      </c>
      <c r="G105" s="29">
        <f t="shared" si="9"/>
        <v>0.16300000000001091</v>
      </c>
      <c r="H105" s="6">
        <v>3.4800313120499999</v>
      </c>
      <c r="I105" s="30">
        <f t="shared" si="6"/>
        <v>1.740015656025</v>
      </c>
      <c r="J105" s="6">
        <v>1001.08</v>
      </c>
      <c r="K105" s="27">
        <f t="shared" si="10"/>
        <v>1.2940000000000964</v>
      </c>
      <c r="L105" s="6">
        <v>18.758479873025902</v>
      </c>
      <c r="M105" s="21">
        <f t="shared" si="11"/>
        <v>9.3792399365129508</v>
      </c>
    </row>
    <row r="106" spans="1:13" ht="15.75" customHeight="1" x14ac:dyDescent="0.25">
      <c r="A106" s="1">
        <v>103</v>
      </c>
      <c r="B106" s="4">
        <v>206</v>
      </c>
      <c r="C106" s="5">
        <v>999.721</v>
      </c>
      <c r="D106" s="27">
        <f t="shared" si="7"/>
        <v>999.84859800000004</v>
      </c>
      <c r="E106" s="2">
        <f t="shared" si="8"/>
        <v>-0.12759800000003452</v>
      </c>
      <c r="F106" s="6">
        <v>999.92499999999995</v>
      </c>
      <c r="G106" s="29">
        <f t="shared" si="9"/>
        <v>0.20399999999995089</v>
      </c>
      <c r="H106" s="6">
        <v>2.8143829203199999</v>
      </c>
      <c r="I106" s="30">
        <f t="shared" si="6"/>
        <v>1.40719146016</v>
      </c>
      <c r="J106" s="6">
        <v>1001.06</v>
      </c>
      <c r="K106" s="27">
        <f t="shared" si="10"/>
        <v>1.3389999999999418</v>
      </c>
      <c r="L106" s="6">
        <v>17.190532947532901</v>
      </c>
      <c r="M106" s="21">
        <f t="shared" si="11"/>
        <v>8.5952664737664506</v>
      </c>
    </row>
    <row r="107" spans="1:13" ht="15.75" customHeight="1" x14ac:dyDescent="0.25">
      <c r="A107" s="1">
        <v>104</v>
      </c>
      <c r="B107" s="4">
        <v>208</v>
      </c>
      <c r="C107" s="5">
        <v>999.72199999999998</v>
      </c>
      <c r="D107" s="27">
        <f t="shared" si="7"/>
        <v>999.82166399999994</v>
      </c>
      <c r="E107" s="2">
        <f t="shared" si="8"/>
        <v>-9.9663999999961561E-2</v>
      </c>
      <c r="F107" s="6">
        <v>999.90499999999997</v>
      </c>
      <c r="G107" s="29">
        <f t="shared" si="9"/>
        <v>0.18299999999999272</v>
      </c>
      <c r="H107" s="6">
        <v>3.3063084250300001</v>
      </c>
      <c r="I107" s="30">
        <f t="shared" si="6"/>
        <v>1.6531542125150001</v>
      </c>
      <c r="J107" s="6">
        <v>1000.99</v>
      </c>
      <c r="K107" s="27">
        <f t="shared" si="10"/>
        <v>1.2680000000000291</v>
      </c>
      <c r="L107" s="6">
        <v>15.1453272951592</v>
      </c>
      <c r="M107" s="21">
        <f t="shared" si="11"/>
        <v>7.5726636475796001</v>
      </c>
    </row>
    <row r="108" spans="1:13" ht="15.75" customHeight="1" x14ac:dyDescent="0.25">
      <c r="A108" s="1">
        <v>105</v>
      </c>
      <c r="B108" s="4">
        <v>210</v>
      </c>
      <c r="C108" s="5">
        <v>999.67399999999998</v>
      </c>
      <c r="D108" s="27">
        <f t="shared" si="7"/>
        <v>999.79472999999996</v>
      </c>
      <c r="E108" s="2">
        <f t="shared" si="8"/>
        <v>-0.12072999999998046</v>
      </c>
      <c r="F108" s="6">
        <v>999.88499999999999</v>
      </c>
      <c r="G108" s="29">
        <f t="shared" si="9"/>
        <v>0.21100000000001273</v>
      </c>
      <c r="H108" s="6">
        <v>2.99544891699</v>
      </c>
      <c r="I108" s="30">
        <f t="shared" si="6"/>
        <v>1.497724458495</v>
      </c>
      <c r="J108" s="6">
        <v>1000.91</v>
      </c>
      <c r="K108" s="27">
        <f t="shared" si="10"/>
        <v>1.23599999999999</v>
      </c>
      <c r="L108" s="6">
        <v>14.1297310318977</v>
      </c>
      <c r="M108" s="21">
        <f t="shared" si="11"/>
        <v>7.06486551594885</v>
      </c>
    </row>
    <row r="109" spans="1:13" ht="15.75" customHeight="1" x14ac:dyDescent="0.25">
      <c r="A109" s="1">
        <v>106</v>
      </c>
      <c r="B109" s="4">
        <v>212</v>
      </c>
      <c r="C109" s="5">
        <v>999.62400000000002</v>
      </c>
      <c r="D109" s="27">
        <f t="shared" si="7"/>
        <v>999.76779599999998</v>
      </c>
      <c r="E109" s="2">
        <f t="shared" si="8"/>
        <v>-0.14379599999995207</v>
      </c>
      <c r="F109" s="6">
        <v>999.88400000000001</v>
      </c>
      <c r="G109" s="29">
        <f t="shared" si="9"/>
        <v>0.25999999999999091</v>
      </c>
      <c r="H109" s="6">
        <v>3.4341602368699999</v>
      </c>
      <c r="I109" s="30">
        <f t="shared" si="6"/>
        <v>1.717080118435</v>
      </c>
      <c r="J109" s="6">
        <v>1000.93</v>
      </c>
      <c r="K109" s="27">
        <f t="shared" si="10"/>
        <v>1.3059999999999263</v>
      </c>
      <c r="L109" s="6">
        <v>12.291209970632</v>
      </c>
      <c r="M109" s="21">
        <f t="shared" si="11"/>
        <v>6.145604985316</v>
      </c>
    </row>
    <row r="110" spans="1:13" ht="15.75" customHeight="1" x14ac:dyDescent="0.25">
      <c r="A110" s="1">
        <v>107</v>
      </c>
      <c r="B110" s="4">
        <v>214</v>
      </c>
      <c r="C110" s="5">
        <v>999.60900000000004</v>
      </c>
      <c r="D110" s="27">
        <f t="shared" si="7"/>
        <v>999.74086199999999</v>
      </c>
      <c r="E110" s="2">
        <f t="shared" si="8"/>
        <v>-0.13186199999995551</v>
      </c>
      <c r="F110" s="6">
        <v>999.88300000000004</v>
      </c>
      <c r="G110" s="29">
        <f t="shared" si="9"/>
        <v>0.27400000000000091</v>
      </c>
      <c r="H110" s="6">
        <v>4.3019541333099998</v>
      </c>
      <c r="I110" s="30">
        <f t="shared" si="6"/>
        <v>2.1509770666549999</v>
      </c>
      <c r="J110" s="6">
        <v>1000.95</v>
      </c>
      <c r="K110" s="27">
        <f t="shared" si="10"/>
        <v>1.3410000000000082</v>
      </c>
      <c r="L110" s="6">
        <v>11.373336861853801</v>
      </c>
      <c r="M110" s="21">
        <f t="shared" si="11"/>
        <v>5.6866684309269004</v>
      </c>
    </row>
    <row r="111" spans="1:13" ht="15.75" customHeight="1" x14ac:dyDescent="0.25">
      <c r="A111" s="1">
        <v>108</v>
      </c>
      <c r="B111" s="4">
        <v>216</v>
      </c>
      <c r="C111" s="5">
        <v>999.62</v>
      </c>
      <c r="D111" s="27">
        <f t="shared" si="7"/>
        <v>999.71392800000001</v>
      </c>
      <c r="E111" s="2">
        <f t="shared" si="8"/>
        <v>-9.3928000000005341E-2</v>
      </c>
      <c r="F111" s="6">
        <v>999.88199999999995</v>
      </c>
      <c r="G111" s="29">
        <f t="shared" si="9"/>
        <v>0.26199999999994361</v>
      </c>
      <c r="H111" s="6">
        <v>4.4130749974499999</v>
      </c>
      <c r="I111" s="30">
        <f t="shared" si="6"/>
        <v>2.2065374987249999</v>
      </c>
      <c r="J111" s="6">
        <v>1000.95</v>
      </c>
      <c r="K111" s="27">
        <f t="shared" si="10"/>
        <v>1.3300000000000409</v>
      </c>
      <c r="L111" s="6">
        <v>10.788576309601501</v>
      </c>
      <c r="M111" s="21">
        <f t="shared" si="11"/>
        <v>5.3942881548007504</v>
      </c>
    </row>
    <row r="112" spans="1:13" ht="15.75" customHeight="1" x14ac:dyDescent="0.25">
      <c r="A112" s="1">
        <v>109</v>
      </c>
      <c r="B112" s="4">
        <v>218</v>
      </c>
      <c r="C112" s="5">
        <v>999.62199999999996</v>
      </c>
      <c r="D112" s="27">
        <f t="shared" si="7"/>
        <v>999.68699400000003</v>
      </c>
      <c r="E112" s="2">
        <f t="shared" si="8"/>
        <v>-6.4994000000069718E-2</v>
      </c>
      <c r="F112" s="6">
        <v>999.87900000000002</v>
      </c>
      <c r="G112" s="29">
        <f t="shared" si="9"/>
        <v>0.25700000000006185</v>
      </c>
      <c r="H112" s="6">
        <v>5.2887974918099996</v>
      </c>
      <c r="I112" s="30">
        <f t="shared" si="6"/>
        <v>2.6443987459049998</v>
      </c>
      <c r="J112" s="6">
        <v>1000.93</v>
      </c>
      <c r="K112" s="27">
        <f t="shared" si="10"/>
        <v>1.3079999999999927</v>
      </c>
      <c r="L112" s="6">
        <v>10.021690905109599</v>
      </c>
      <c r="M112" s="21">
        <f t="shared" si="11"/>
        <v>5.0108454525547996</v>
      </c>
    </row>
    <row r="113" spans="1:13" ht="15.75" customHeight="1" x14ac:dyDescent="0.25">
      <c r="A113" s="1">
        <v>110</v>
      </c>
      <c r="B113" s="4">
        <v>220</v>
      </c>
      <c r="C113" s="5">
        <v>999.65300000000002</v>
      </c>
      <c r="D113" s="27">
        <f t="shared" si="7"/>
        <v>999.66005999999993</v>
      </c>
      <c r="E113" s="2">
        <f t="shared" si="8"/>
        <v>-7.0599999999103602E-3</v>
      </c>
      <c r="F113" s="6">
        <v>999.87599999999998</v>
      </c>
      <c r="G113" s="29">
        <f t="shared" si="9"/>
        <v>0.22299999999995634</v>
      </c>
      <c r="H113" s="6">
        <v>5.2351875993399997</v>
      </c>
      <c r="I113" s="30">
        <f t="shared" si="6"/>
        <v>2.6175937996699998</v>
      </c>
      <c r="J113" s="6">
        <v>1000.9</v>
      </c>
      <c r="K113" s="27">
        <f t="shared" si="10"/>
        <v>1.2469999999999573</v>
      </c>
      <c r="L113" s="6">
        <v>10.5941754114698</v>
      </c>
      <c r="M113" s="21">
        <f t="shared" si="11"/>
        <v>5.2970877057349002</v>
      </c>
    </row>
    <row r="114" spans="1:13" ht="15.75" customHeight="1" x14ac:dyDescent="0.25">
      <c r="A114" s="1">
        <v>111</v>
      </c>
      <c r="B114" s="4">
        <v>222</v>
      </c>
      <c r="C114" s="5">
        <v>999.80499999999995</v>
      </c>
      <c r="D114" s="27">
        <f t="shared" si="7"/>
        <v>999.63312599999995</v>
      </c>
      <c r="E114" s="2">
        <f t="shared" si="8"/>
        <v>0.17187400000000252</v>
      </c>
      <c r="F114" s="6">
        <v>999.846</v>
      </c>
      <c r="G114" s="29">
        <f t="shared" si="9"/>
        <v>4.100000000005366E-2</v>
      </c>
      <c r="H114" s="6">
        <v>5.1396780986400001</v>
      </c>
      <c r="I114" s="30">
        <f t="shared" si="6"/>
        <v>2.5698390493200001</v>
      </c>
      <c r="J114" s="6">
        <v>1000.76</v>
      </c>
      <c r="K114" s="27">
        <f t="shared" si="10"/>
        <v>0.95500000000004093</v>
      </c>
      <c r="L114" s="6">
        <v>10.860623278446999</v>
      </c>
      <c r="M114" s="21">
        <f t="shared" si="11"/>
        <v>5.4303116392234996</v>
      </c>
    </row>
    <row r="115" spans="1:13" ht="15.75" customHeight="1" x14ac:dyDescent="0.25">
      <c r="A115" s="1">
        <v>112</v>
      </c>
      <c r="B115" s="4">
        <v>224</v>
      </c>
      <c r="C115" s="5">
        <v>999.65800000000002</v>
      </c>
      <c r="D115" s="27">
        <f t="shared" si="7"/>
        <v>999.60619199999996</v>
      </c>
      <c r="E115" s="2">
        <f t="shared" si="8"/>
        <v>5.1808000000050924E-2</v>
      </c>
      <c r="F115" s="6">
        <v>999.71400000000006</v>
      </c>
      <c r="G115" s="29">
        <f t="shared" si="9"/>
        <v>5.6000000000040018E-2</v>
      </c>
      <c r="H115" s="6">
        <v>5.4709139590399998</v>
      </c>
      <c r="I115" s="30">
        <f t="shared" si="6"/>
        <v>2.7354569795199999</v>
      </c>
      <c r="J115" s="6">
        <v>1000.76</v>
      </c>
      <c r="K115" s="27">
        <f t="shared" si="10"/>
        <v>1.1019999999999754</v>
      </c>
      <c r="L115" s="6">
        <v>10.2932807192309</v>
      </c>
      <c r="M115" s="21">
        <f t="shared" si="11"/>
        <v>5.14664035961545</v>
      </c>
    </row>
    <row r="116" spans="1:13" ht="15.75" customHeight="1" x14ac:dyDescent="0.25">
      <c r="A116" s="1">
        <v>113</v>
      </c>
      <c r="B116" s="4">
        <v>226</v>
      </c>
      <c r="C116" s="5">
        <v>999.495</v>
      </c>
      <c r="D116" s="27">
        <f t="shared" si="7"/>
        <v>999.57925799999998</v>
      </c>
      <c r="E116" s="2">
        <f t="shared" si="8"/>
        <v>-8.4257999999977073E-2</v>
      </c>
      <c r="F116" s="6">
        <v>999.68200000000002</v>
      </c>
      <c r="G116" s="29">
        <f t="shared" si="9"/>
        <v>0.18700000000001182</v>
      </c>
      <c r="H116" s="6">
        <v>7.0439894988400003</v>
      </c>
      <c r="I116" s="30">
        <f t="shared" si="6"/>
        <v>3.5219947494200001</v>
      </c>
      <c r="J116" s="6">
        <v>1000.84</v>
      </c>
      <c r="K116" s="27">
        <f t="shared" si="10"/>
        <v>1.3450000000000273</v>
      </c>
      <c r="L116" s="6">
        <v>11.100389651790699</v>
      </c>
      <c r="M116" s="21">
        <f t="shared" si="11"/>
        <v>5.5501948258953497</v>
      </c>
    </row>
    <row r="117" spans="1:13" ht="15.75" customHeight="1" x14ac:dyDescent="0.25">
      <c r="A117" s="1">
        <v>114</v>
      </c>
      <c r="B117" s="4">
        <v>228</v>
      </c>
      <c r="C117" s="5">
        <v>999.50300000000004</v>
      </c>
      <c r="D117" s="27">
        <f t="shared" si="7"/>
        <v>999.552324</v>
      </c>
      <c r="E117" s="2">
        <f t="shared" si="8"/>
        <v>-4.9323999999955959E-2</v>
      </c>
      <c r="F117" s="6">
        <v>999.68</v>
      </c>
      <c r="G117" s="29">
        <f t="shared" si="9"/>
        <v>0.17699999999990723</v>
      </c>
      <c r="H117" s="6">
        <v>6.5236560860899999</v>
      </c>
      <c r="I117" s="30">
        <f t="shared" si="6"/>
        <v>3.261828043045</v>
      </c>
      <c r="J117" s="6">
        <v>1000.83</v>
      </c>
      <c r="K117" s="27">
        <f t="shared" si="10"/>
        <v>1.3269999999999982</v>
      </c>
      <c r="L117" s="6">
        <v>11.646957123664</v>
      </c>
      <c r="M117" s="21">
        <f t="shared" si="11"/>
        <v>5.8234785618320002</v>
      </c>
    </row>
    <row r="118" spans="1:13" ht="15.75" customHeight="1" x14ac:dyDescent="0.25">
      <c r="A118" s="1">
        <v>115</v>
      </c>
      <c r="B118" s="4">
        <v>230</v>
      </c>
      <c r="C118" s="5">
        <v>999.46699999999998</v>
      </c>
      <c r="D118" s="27">
        <f t="shared" si="7"/>
        <v>999.52539000000002</v>
      </c>
      <c r="E118" s="2">
        <f t="shared" si="8"/>
        <v>-5.839000000003125E-2</v>
      </c>
      <c r="F118" s="6">
        <v>999.67600000000004</v>
      </c>
      <c r="G118" s="29">
        <f t="shared" si="9"/>
        <v>0.20900000000006003</v>
      </c>
      <c r="H118" s="6">
        <v>6.5173174360599999</v>
      </c>
      <c r="I118" s="30">
        <f t="shared" si="6"/>
        <v>3.25865871803</v>
      </c>
      <c r="J118" s="6">
        <v>1000.83</v>
      </c>
      <c r="K118" s="27">
        <f t="shared" si="10"/>
        <v>1.3630000000000564</v>
      </c>
      <c r="L118" s="6">
        <v>12.103079528973399</v>
      </c>
      <c r="M118" s="21">
        <f t="shared" si="11"/>
        <v>6.0515397644866997</v>
      </c>
    </row>
    <row r="119" spans="1:13" ht="15.75" customHeight="1" x14ac:dyDescent="0.25">
      <c r="A119" s="1">
        <v>116</v>
      </c>
      <c r="B119" s="4">
        <v>232</v>
      </c>
      <c r="C119" s="5">
        <v>999.49599999999998</v>
      </c>
      <c r="D119" s="27">
        <f t="shared" si="7"/>
        <v>999.49845600000003</v>
      </c>
      <c r="E119" s="2">
        <f t="shared" si="8"/>
        <v>-2.4560000000519722E-3</v>
      </c>
      <c r="F119" s="6">
        <v>999.66399999999999</v>
      </c>
      <c r="G119" s="29">
        <f t="shared" si="9"/>
        <v>0.16800000000000637</v>
      </c>
      <c r="H119" s="6">
        <v>5.7154214871600004</v>
      </c>
      <c r="I119" s="30">
        <f t="shared" si="6"/>
        <v>2.8577107435800002</v>
      </c>
      <c r="J119" s="6">
        <v>1000.79</v>
      </c>
      <c r="K119" s="27">
        <f t="shared" si="10"/>
        <v>1.2939999999999827</v>
      </c>
      <c r="L119" s="6">
        <v>12.0230732866724</v>
      </c>
      <c r="M119" s="21">
        <f t="shared" si="11"/>
        <v>6.0115366433361999</v>
      </c>
    </row>
    <row r="120" spans="1:13" ht="15.75" customHeight="1" x14ac:dyDescent="0.25">
      <c r="A120" s="1">
        <v>117</v>
      </c>
      <c r="B120" s="4">
        <v>234</v>
      </c>
      <c r="C120" s="5">
        <v>999.50900000000001</v>
      </c>
      <c r="D120" s="27">
        <f t="shared" si="7"/>
        <v>999.47152199999994</v>
      </c>
      <c r="E120" s="2">
        <f t="shared" si="8"/>
        <v>3.7478000000078282E-2</v>
      </c>
      <c r="F120" s="6">
        <v>999.64599999999996</v>
      </c>
      <c r="G120" s="29">
        <f t="shared" si="9"/>
        <v>0.13699999999994361</v>
      </c>
      <c r="H120" s="6">
        <v>5.04592442518</v>
      </c>
      <c r="I120" s="30">
        <f t="shared" si="6"/>
        <v>2.52296221259</v>
      </c>
      <c r="J120" s="6">
        <v>1000.73</v>
      </c>
      <c r="K120" s="27">
        <f t="shared" si="10"/>
        <v>1.2210000000000036</v>
      </c>
      <c r="L120" s="6">
        <v>12.0170953464711</v>
      </c>
      <c r="M120" s="21">
        <f t="shared" si="11"/>
        <v>6.0085476732355501</v>
      </c>
    </row>
    <row r="121" spans="1:13" ht="15.75" customHeight="1" x14ac:dyDescent="0.25">
      <c r="A121" s="1">
        <v>118</v>
      </c>
      <c r="B121" s="4">
        <v>236</v>
      </c>
      <c r="C121" s="5">
        <v>999.40099999999995</v>
      </c>
      <c r="D121" s="27">
        <f t="shared" si="7"/>
        <v>999.44458799999995</v>
      </c>
      <c r="E121" s="2">
        <f t="shared" si="8"/>
        <v>-4.3587999999999738E-2</v>
      </c>
      <c r="F121" s="6">
        <v>999.64400000000001</v>
      </c>
      <c r="G121" s="29">
        <f t="shared" si="9"/>
        <v>0.24300000000005184</v>
      </c>
      <c r="H121" s="6">
        <v>5.0160394356199998</v>
      </c>
      <c r="I121" s="30">
        <f t="shared" si="6"/>
        <v>2.5080197178099999</v>
      </c>
      <c r="J121" s="6">
        <v>1000.76</v>
      </c>
      <c r="K121" s="27">
        <f t="shared" si="10"/>
        <v>1.3590000000000373</v>
      </c>
      <c r="L121" s="6">
        <v>12.192961470696501</v>
      </c>
      <c r="M121" s="21">
        <f t="shared" si="11"/>
        <v>6.0964807353482504</v>
      </c>
    </row>
    <row r="122" spans="1:13" ht="15.75" customHeight="1" x14ac:dyDescent="0.25">
      <c r="A122" s="1">
        <v>119</v>
      </c>
      <c r="B122" s="4">
        <v>238</v>
      </c>
      <c r="C122" s="5">
        <v>999.25300000000004</v>
      </c>
      <c r="D122" s="27">
        <f t="shared" si="7"/>
        <v>999.41765399999997</v>
      </c>
      <c r="E122" s="2">
        <f t="shared" si="8"/>
        <v>-0.16465399999992769</v>
      </c>
      <c r="F122" s="6">
        <v>999.64499999999998</v>
      </c>
      <c r="G122" s="29">
        <f t="shared" si="9"/>
        <v>0.39199999999993906</v>
      </c>
      <c r="H122" s="6">
        <v>5.8302039354300002</v>
      </c>
      <c r="I122" s="30">
        <f t="shared" si="6"/>
        <v>2.9151019677150001</v>
      </c>
      <c r="J122" s="6">
        <v>1000.79</v>
      </c>
      <c r="K122" s="27">
        <f t="shared" si="10"/>
        <v>1.5369999999999209</v>
      </c>
      <c r="L122" s="6">
        <v>13.138071681256401</v>
      </c>
      <c r="M122" s="21">
        <f t="shared" si="11"/>
        <v>6.5690358406282003</v>
      </c>
    </row>
    <row r="123" spans="1:13" ht="15.75" customHeight="1" x14ac:dyDescent="0.25">
      <c r="A123" s="1">
        <v>120</v>
      </c>
      <c r="B123" s="4">
        <v>240</v>
      </c>
      <c r="C123" s="5">
        <v>999.18399999999997</v>
      </c>
      <c r="D123" s="27">
        <f t="shared" si="7"/>
        <v>999.39071999999999</v>
      </c>
      <c r="E123" s="2">
        <f t="shared" si="8"/>
        <v>-0.20672000000001844</v>
      </c>
      <c r="F123" s="6">
        <v>999.64400000000001</v>
      </c>
      <c r="G123" s="29">
        <f t="shared" si="9"/>
        <v>0.46000000000003638</v>
      </c>
      <c r="H123" s="6">
        <v>6.0263699756399998</v>
      </c>
      <c r="I123" s="30">
        <f t="shared" si="6"/>
        <v>3.0131849878199999</v>
      </c>
      <c r="J123" s="6">
        <v>1000.78</v>
      </c>
      <c r="K123" s="27">
        <f t="shared" si="10"/>
        <v>1.5960000000000036</v>
      </c>
      <c r="L123" s="6">
        <v>12.341980347398099</v>
      </c>
      <c r="M123" s="21">
        <f t="shared" si="11"/>
        <v>6.1709901736990496</v>
      </c>
    </row>
    <row r="124" spans="1:13" ht="15.75" customHeight="1" x14ac:dyDescent="0.25">
      <c r="A124" s="1">
        <v>121</v>
      </c>
      <c r="B124" s="4">
        <v>242</v>
      </c>
      <c r="C124" s="5">
        <v>999.20500000000004</v>
      </c>
      <c r="D124" s="27">
        <f t="shared" si="7"/>
        <v>999.363786</v>
      </c>
      <c r="E124" s="2">
        <f t="shared" si="8"/>
        <v>-0.15878599999996368</v>
      </c>
      <c r="F124" s="6">
        <v>999.64300000000003</v>
      </c>
      <c r="G124" s="29">
        <f t="shared" si="9"/>
        <v>0.43799999999998818</v>
      </c>
      <c r="H124" s="6">
        <v>5.32850251154</v>
      </c>
      <c r="I124" s="30">
        <f t="shared" si="6"/>
        <v>2.66425125577</v>
      </c>
      <c r="J124" s="6">
        <v>1000.76</v>
      </c>
      <c r="K124" s="27">
        <f t="shared" si="10"/>
        <v>1.55499999999995</v>
      </c>
      <c r="L124" s="6">
        <v>12.7229148999721</v>
      </c>
      <c r="M124" s="21">
        <f t="shared" si="11"/>
        <v>6.3614574499860499</v>
      </c>
    </row>
    <row r="125" spans="1:13" ht="15.75" customHeight="1" x14ac:dyDescent="0.25">
      <c r="A125" s="1">
        <v>122</v>
      </c>
      <c r="B125" s="4">
        <v>244</v>
      </c>
      <c r="C125" s="5">
        <v>999.18499999999995</v>
      </c>
      <c r="D125" s="27">
        <f t="shared" si="7"/>
        <v>999.33685200000002</v>
      </c>
      <c r="E125" s="2">
        <f t="shared" si="8"/>
        <v>-0.15185200000007626</v>
      </c>
      <c r="F125" s="6">
        <v>999.64300000000003</v>
      </c>
      <c r="G125" s="29">
        <f t="shared" si="9"/>
        <v>0.45800000000008367</v>
      </c>
      <c r="H125" s="6">
        <v>5.2716218534900001</v>
      </c>
      <c r="I125" s="30">
        <f t="shared" si="6"/>
        <v>2.6358109267450001</v>
      </c>
      <c r="J125" s="6">
        <v>1000.74</v>
      </c>
      <c r="K125" s="27">
        <f t="shared" si="10"/>
        <v>1.5550000000000637</v>
      </c>
      <c r="L125" s="6">
        <v>14.0865730386779</v>
      </c>
      <c r="M125" s="21">
        <f t="shared" si="11"/>
        <v>7.0432865193389498</v>
      </c>
    </row>
    <row r="126" spans="1:13" ht="15.75" customHeight="1" x14ac:dyDescent="0.25">
      <c r="A126" s="1">
        <v>123</v>
      </c>
      <c r="B126" s="4">
        <v>246</v>
      </c>
      <c r="C126" s="5">
        <v>999.17499999999995</v>
      </c>
      <c r="D126" s="27">
        <f t="shared" si="7"/>
        <v>999.30991800000004</v>
      </c>
      <c r="E126" s="2">
        <f t="shared" si="8"/>
        <v>-0.13491800000008425</v>
      </c>
      <c r="F126" s="6">
        <v>999.64300000000003</v>
      </c>
      <c r="G126" s="29">
        <f t="shared" si="9"/>
        <v>0.46800000000007458</v>
      </c>
      <c r="H126" s="6">
        <v>4.9293841441500001</v>
      </c>
      <c r="I126" s="30">
        <f t="shared" si="6"/>
        <v>2.4646920720750001</v>
      </c>
      <c r="J126" s="6">
        <v>1000.72</v>
      </c>
      <c r="K126" s="27">
        <f t="shared" si="10"/>
        <v>1.5450000000000728</v>
      </c>
      <c r="L126" s="6">
        <v>14.643086137920999</v>
      </c>
      <c r="M126" s="21">
        <f t="shared" si="11"/>
        <v>7.3215430689604997</v>
      </c>
    </row>
    <row r="127" spans="1:13" ht="15.75" customHeight="1" x14ac:dyDescent="0.25">
      <c r="A127" s="1">
        <v>124</v>
      </c>
      <c r="B127" s="4">
        <v>248</v>
      </c>
      <c r="C127" s="5">
        <v>999.27800000000002</v>
      </c>
      <c r="D127" s="27">
        <f t="shared" si="7"/>
        <v>999.28298399999994</v>
      </c>
      <c r="E127" s="2">
        <f t="shared" si="8"/>
        <v>-4.9839999999221618E-3</v>
      </c>
      <c r="F127" s="6">
        <v>999.64300000000003</v>
      </c>
      <c r="G127" s="29">
        <f t="shared" si="9"/>
        <v>0.36500000000000909</v>
      </c>
      <c r="H127" s="6">
        <v>5.9866726003300004</v>
      </c>
      <c r="I127" s="30">
        <f t="shared" si="6"/>
        <v>2.9933363001650002</v>
      </c>
      <c r="J127" s="6">
        <v>1000.68</v>
      </c>
      <c r="K127" s="27">
        <f t="shared" si="10"/>
        <v>1.40199999999993</v>
      </c>
      <c r="L127" s="6">
        <v>15.323361917651599</v>
      </c>
      <c r="M127" s="21">
        <f t="shared" si="11"/>
        <v>7.6616809588257997</v>
      </c>
    </row>
    <row r="128" spans="1:13" ht="15.75" customHeight="1" x14ac:dyDescent="0.25">
      <c r="A128" s="1">
        <v>125</v>
      </c>
      <c r="B128" s="4">
        <v>250</v>
      </c>
      <c r="C128" s="5">
        <v>999.28499999999997</v>
      </c>
      <c r="D128" s="27">
        <f t="shared" si="7"/>
        <v>999.25604999999996</v>
      </c>
      <c r="E128" s="2">
        <f t="shared" si="8"/>
        <v>2.8950000000008913E-2</v>
      </c>
      <c r="F128" s="6">
        <v>999.64200000000005</v>
      </c>
      <c r="G128" s="29">
        <f t="shared" si="9"/>
        <v>0.35700000000008458</v>
      </c>
      <c r="H128" s="6">
        <v>5.2526710589999999</v>
      </c>
      <c r="I128" s="30">
        <f t="shared" si="6"/>
        <v>2.6263355294999999</v>
      </c>
      <c r="J128" s="6">
        <v>1000.67</v>
      </c>
      <c r="K128" s="27">
        <f t="shared" si="10"/>
        <v>1.3849999999999909</v>
      </c>
      <c r="L128" s="6">
        <v>16.085004497231001</v>
      </c>
      <c r="M128" s="21">
        <f t="shared" si="11"/>
        <v>8.0425022486155004</v>
      </c>
    </row>
    <row r="129" spans="1:13" ht="15.75" customHeight="1" x14ac:dyDescent="0.25">
      <c r="A129" s="1">
        <v>126</v>
      </c>
      <c r="B129" s="4">
        <v>252</v>
      </c>
      <c r="C129" s="5">
        <v>999.28899999999999</v>
      </c>
      <c r="D129" s="27">
        <f t="shared" si="7"/>
        <v>999.22911599999998</v>
      </c>
      <c r="E129" s="2">
        <f t="shared" si="8"/>
        <v>5.9884000000010928E-2</v>
      </c>
      <c r="F129" s="6">
        <v>999.64099999999996</v>
      </c>
      <c r="G129" s="29">
        <f t="shared" si="9"/>
        <v>0.35199999999997544</v>
      </c>
      <c r="H129" s="6">
        <v>5.9662597469199996</v>
      </c>
      <c r="I129" s="30">
        <f t="shared" si="6"/>
        <v>2.9831298734599998</v>
      </c>
      <c r="J129" s="6">
        <v>1000.62</v>
      </c>
      <c r="K129" s="27">
        <f t="shared" si="10"/>
        <v>1.3310000000000173</v>
      </c>
      <c r="L129" s="6">
        <v>16.983094824935002</v>
      </c>
      <c r="M129" s="21">
        <f t="shared" si="11"/>
        <v>8.4915474124675008</v>
      </c>
    </row>
    <row r="130" spans="1:13" ht="15.75" customHeight="1" x14ac:dyDescent="0.25">
      <c r="A130" s="1">
        <v>127</v>
      </c>
      <c r="B130" s="4">
        <v>254</v>
      </c>
      <c r="C130" s="5">
        <v>999.30700000000002</v>
      </c>
      <c r="D130" s="27">
        <f t="shared" si="7"/>
        <v>999.20218199999999</v>
      </c>
      <c r="E130" s="2">
        <f t="shared" si="8"/>
        <v>0.10481800000002295</v>
      </c>
      <c r="F130" s="6">
        <v>999.63900000000001</v>
      </c>
      <c r="G130" s="29">
        <f t="shared" si="9"/>
        <v>0.33199999999999363</v>
      </c>
      <c r="H130" s="6">
        <v>5.0866528693199999</v>
      </c>
      <c r="I130" s="30">
        <f t="shared" si="6"/>
        <v>2.54332643466</v>
      </c>
      <c r="J130" s="6">
        <v>1000.6</v>
      </c>
      <c r="K130" s="27">
        <f t="shared" si="10"/>
        <v>1.2930000000000064</v>
      </c>
      <c r="L130" s="6">
        <v>16.208462053900799</v>
      </c>
      <c r="M130" s="21">
        <f t="shared" si="11"/>
        <v>8.1042310269503997</v>
      </c>
    </row>
    <row r="131" spans="1:13" ht="15.75" customHeight="1" x14ac:dyDescent="0.25">
      <c r="A131" s="1">
        <v>128</v>
      </c>
      <c r="B131" s="4">
        <v>256</v>
      </c>
      <c r="C131" s="5">
        <v>999.30399999999997</v>
      </c>
      <c r="D131" s="27">
        <f t="shared" si="7"/>
        <v>999.17524800000001</v>
      </c>
      <c r="E131" s="2">
        <f t="shared" si="8"/>
        <v>0.12875199999996312</v>
      </c>
      <c r="F131" s="6">
        <v>999.63900000000001</v>
      </c>
      <c r="G131" s="29">
        <f t="shared" si="9"/>
        <v>0.33500000000003638</v>
      </c>
      <c r="H131" s="6">
        <v>5.4255629341800002</v>
      </c>
      <c r="I131" s="30">
        <f t="shared" ref="I131:I145" si="12">H131*0.5</f>
        <v>2.7127814670900001</v>
      </c>
      <c r="J131" s="6">
        <v>1000.64</v>
      </c>
      <c r="K131" s="27">
        <f t="shared" si="10"/>
        <v>1.3360000000000127</v>
      </c>
      <c r="L131" s="6">
        <v>15.3096101711575</v>
      </c>
      <c r="M131" s="21">
        <f t="shared" si="11"/>
        <v>7.6548050855787499</v>
      </c>
    </row>
    <row r="132" spans="1:13" ht="15.75" customHeight="1" x14ac:dyDescent="0.25">
      <c r="A132" s="1">
        <v>129</v>
      </c>
      <c r="B132" s="4">
        <v>258</v>
      </c>
      <c r="C132" s="5">
        <v>999.37900000000002</v>
      </c>
      <c r="D132" s="27">
        <f t="shared" ref="D132:D145" si="13">-0.013467*B132+1002.6228</f>
        <v>999.14831400000003</v>
      </c>
      <c r="E132" s="2">
        <f t="shared" ref="E132:E145" si="14">C132-D132</f>
        <v>0.23068599999999151</v>
      </c>
      <c r="F132" s="6">
        <v>999.63599999999997</v>
      </c>
      <c r="G132" s="29">
        <f t="shared" ref="G132:G145" si="15">F132-C132</f>
        <v>0.25699999999994816</v>
      </c>
      <c r="H132" s="6">
        <v>5.3417929795900001</v>
      </c>
      <c r="I132" s="30">
        <f t="shared" si="12"/>
        <v>2.6708964897950001</v>
      </c>
      <c r="J132" s="6">
        <v>1000.62</v>
      </c>
      <c r="K132" s="27">
        <f t="shared" ref="K132:K145" si="16">J132-C132</f>
        <v>1.2409999999999854</v>
      </c>
      <c r="L132" s="6">
        <v>13.8300434954162</v>
      </c>
      <c r="M132" s="21">
        <f t="shared" ref="M132:M145" si="17">L132/2</f>
        <v>6.9150217477081002</v>
      </c>
    </row>
    <row r="133" spans="1:13" ht="15.75" customHeight="1" x14ac:dyDescent="0.25">
      <c r="A133" s="1">
        <v>130</v>
      </c>
      <c r="B133" s="4">
        <v>260</v>
      </c>
      <c r="C133" s="5">
        <v>999.40899999999999</v>
      </c>
      <c r="D133" s="27">
        <f t="shared" si="13"/>
        <v>999.12137999999993</v>
      </c>
      <c r="E133" s="2">
        <f t="shared" si="14"/>
        <v>0.28762000000006083</v>
      </c>
      <c r="F133" s="6">
        <v>999.63199999999995</v>
      </c>
      <c r="G133" s="29">
        <f t="shared" si="15"/>
        <v>0.22299999999995634</v>
      </c>
      <c r="H133" s="6">
        <v>6.5101507275400001</v>
      </c>
      <c r="I133" s="30">
        <f t="shared" si="12"/>
        <v>3.2550753637700001</v>
      </c>
      <c r="J133" s="6">
        <v>1000.6</v>
      </c>
      <c r="K133" s="27">
        <f t="shared" si="16"/>
        <v>1.1910000000000309</v>
      </c>
      <c r="L133" s="6">
        <v>15.4315492524399</v>
      </c>
      <c r="M133" s="21">
        <f t="shared" si="17"/>
        <v>7.7157746262199502</v>
      </c>
    </row>
    <row r="134" spans="1:13" ht="15.75" customHeight="1" x14ac:dyDescent="0.25">
      <c r="A134" s="1">
        <v>131</v>
      </c>
      <c r="B134" s="4">
        <v>262</v>
      </c>
      <c r="C134" s="5">
        <v>999.48500000000001</v>
      </c>
      <c r="D134" s="27">
        <f t="shared" si="13"/>
        <v>999.09444599999995</v>
      </c>
      <c r="E134" s="2">
        <f t="shared" si="14"/>
        <v>0.39055400000006557</v>
      </c>
      <c r="F134" s="6">
        <v>999.62900000000002</v>
      </c>
      <c r="G134" s="29">
        <f t="shared" si="15"/>
        <v>0.14400000000000546</v>
      </c>
      <c r="H134" s="6">
        <v>7.10256567289</v>
      </c>
      <c r="I134" s="30">
        <f t="shared" si="12"/>
        <v>3.551282836445</v>
      </c>
      <c r="J134" s="6">
        <v>1000.59</v>
      </c>
      <c r="K134" s="27">
        <f t="shared" si="16"/>
        <v>1.1050000000000182</v>
      </c>
      <c r="L134" s="6">
        <v>16.492305005830399</v>
      </c>
      <c r="M134" s="21">
        <f t="shared" si="17"/>
        <v>8.2461525029151996</v>
      </c>
    </row>
    <row r="135" spans="1:13" ht="15.75" customHeight="1" x14ac:dyDescent="0.25">
      <c r="A135" s="1">
        <v>132</v>
      </c>
      <c r="B135" s="4">
        <v>264</v>
      </c>
      <c r="C135" s="5">
        <v>999.54300000000001</v>
      </c>
      <c r="D135" s="27">
        <f t="shared" si="13"/>
        <v>999.06751199999997</v>
      </c>
      <c r="E135" s="2">
        <f t="shared" si="14"/>
        <v>0.47548800000004121</v>
      </c>
      <c r="F135" s="6">
        <v>999.61699999999996</v>
      </c>
      <c r="G135" s="29">
        <f t="shared" si="15"/>
        <v>7.3999999999955435E-2</v>
      </c>
      <c r="H135" s="6">
        <v>7.5401232090199999</v>
      </c>
      <c r="I135" s="30">
        <f t="shared" si="12"/>
        <v>3.7700616045099999</v>
      </c>
      <c r="J135" s="6">
        <v>1000.54</v>
      </c>
      <c r="K135" s="27">
        <f t="shared" si="16"/>
        <v>0.99699999999995725</v>
      </c>
      <c r="L135" s="6">
        <v>17.7206474065013</v>
      </c>
      <c r="M135" s="21">
        <f t="shared" si="17"/>
        <v>8.8603237032506499</v>
      </c>
    </row>
    <row r="136" spans="1:13" ht="15.75" customHeight="1" x14ac:dyDescent="0.25">
      <c r="A136" s="1">
        <v>133</v>
      </c>
      <c r="B136" s="4">
        <v>266</v>
      </c>
      <c r="C136" s="5">
        <v>999.53300000000002</v>
      </c>
      <c r="D136" s="27">
        <f t="shared" si="13"/>
        <v>999.04057799999998</v>
      </c>
      <c r="E136" s="2">
        <f t="shared" si="14"/>
        <v>0.49242200000003322</v>
      </c>
      <c r="F136" s="6">
        <v>999.572</v>
      </c>
      <c r="G136" s="29">
        <f t="shared" si="15"/>
        <v>3.8999999999987267E-2</v>
      </c>
      <c r="H136" s="6">
        <v>7.3956208999999999</v>
      </c>
      <c r="I136" s="30">
        <f t="shared" si="12"/>
        <v>3.69781045</v>
      </c>
      <c r="J136" s="6">
        <v>1000.43</v>
      </c>
      <c r="K136" s="27">
        <f t="shared" si="16"/>
        <v>0.89699999999993452</v>
      </c>
      <c r="L136" s="6">
        <v>18.628810943731501</v>
      </c>
      <c r="M136" s="21">
        <f t="shared" si="17"/>
        <v>9.3144054718657507</v>
      </c>
    </row>
    <row r="137" spans="1:13" ht="15.75" customHeight="1" x14ac:dyDescent="0.25">
      <c r="A137" s="1">
        <v>134</v>
      </c>
      <c r="B137" s="4">
        <v>268</v>
      </c>
      <c r="C137" s="5">
        <v>999.447</v>
      </c>
      <c r="D137" s="27">
        <f t="shared" si="13"/>
        <v>999.013644</v>
      </c>
      <c r="E137" s="2">
        <f t="shared" si="14"/>
        <v>0.43335600000000341</v>
      </c>
      <c r="F137" s="6">
        <v>999.471</v>
      </c>
      <c r="G137" s="29">
        <f t="shared" si="15"/>
        <v>2.4000000000000909E-2</v>
      </c>
      <c r="H137" s="6">
        <v>7.03632282458</v>
      </c>
      <c r="I137" s="30">
        <f t="shared" si="12"/>
        <v>3.51816141229</v>
      </c>
      <c r="J137" s="6">
        <v>1000.3</v>
      </c>
      <c r="K137" s="27">
        <f t="shared" si="16"/>
        <v>0.8529999999999518</v>
      </c>
      <c r="L137" s="6">
        <v>19.116256792514299</v>
      </c>
      <c r="M137" s="21">
        <f t="shared" si="17"/>
        <v>9.5581283962571497</v>
      </c>
    </row>
    <row r="138" spans="1:13" ht="15.75" customHeight="1" x14ac:dyDescent="0.25">
      <c r="A138" s="1">
        <v>135</v>
      </c>
      <c r="B138" s="4">
        <v>270</v>
      </c>
      <c r="C138" s="5">
        <v>999.346</v>
      </c>
      <c r="D138" s="27">
        <f t="shared" si="13"/>
        <v>998.98671000000002</v>
      </c>
      <c r="E138" s="2">
        <f t="shared" si="14"/>
        <v>0.35928999999998723</v>
      </c>
      <c r="F138" s="6">
        <v>999.36500000000001</v>
      </c>
      <c r="G138" s="29">
        <f t="shared" si="15"/>
        <v>1.9000000000005457E-2</v>
      </c>
      <c r="H138" s="6">
        <v>5.8657893269599999</v>
      </c>
      <c r="I138" s="30">
        <f t="shared" si="12"/>
        <v>2.9328946634799999</v>
      </c>
      <c r="J138" s="6">
        <v>1000.17</v>
      </c>
      <c r="K138" s="27">
        <f t="shared" si="16"/>
        <v>0.82399999999995543</v>
      </c>
      <c r="L138" s="6">
        <v>13.5251660986169</v>
      </c>
      <c r="M138" s="21">
        <f t="shared" si="17"/>
        <v>6.76258304930845</v>
      </c>
    </row>
    <row r="139" spans="1:13" ht="15.75" customHeight="1" x14ac:dyDescent="0.25">
      <c r="A139" s="1">
        <v>136</v>
      </c>
      <c r="B139" s="4">
        <v>272</v>
      </c>
      <c r="C139" s="5">
        <v>999.15499999999997</v>
      </c>
      <c r="D139" s="27">
        <f t="shared" si="13"/>
        <v>998.95977600000003</v>
      </c>
      <c r="E139" s="2">
        <f t="shared" si="14"/>
        <v>0.19522399999993922</v>
      </c>
      <c r="F139" s="6">
        <v>999.18600000000004</v>
      </c>
      <c r="G139" s="29">
        <f t="shared" si="15"/>
        <v>3.1000000000062755E-2</v>
      </c>
      <c r="H139" s="6">
        <v>5.6904750237500004</v>
      </c>
      <c r="I139" s="30">
        <f t="shared" si="12"/>
        <v>2.8452375118750002</v>
      </c>
      <c r="J139" s="6">
        <v>1000.19</v>
      </c>
      <c r="K139" s="27">
        <f t="shared" si="16"/>
        <v>1.0350000000000819</v>
      </c>
      <c r="L139" s="6">
        <v>14.664314237280999</v>
      </c>
      <c r="M139" s="21">
        <f t="shared" si="17"/>
        <v>7.3321571186404997</v>
      </c>
    </row>
    <row r="140" spans="1:13" ht="15.75" customHeight="1" x14ac:dyDescent="0.25">
      <c r="A140" s="1">
        <v>137</v>
      </c>
      <c r="B140" s="4">
        <v>274</v>
      </c>
      <c r="C140" s="5">
        <v>998.85500000000002</v>
      </c>
      <c r="D140" s="27">
        <f t="shared" si="13"/>
        <v>998.93284199999994</v>
      </c>
      <c r="E140" s="2">
        <f t="shared" si="14"/>
        <v>-7.7841999999918698E-2</v>
      </c>
      <c r="F140" s="6">
        <v>998.98</v>
      </c>
      <c r="G140" s="29">
        <f t="shared" si="15"/>
        <v>0.125</v>
      </c>
      <c r="H140" s="6">
        <v>6.2029857530000001</v>
      </c>
      <c r="I140" s="30">
        <f t="shared" si="12"/>
        <v>3.1014928765000001</v>
      </c>
      <c r="J140" s="6">
        <v>1000.29</v>
      </c>
      <c r="K140" s="27">
        <f t="shared" si="16"/>
        <v>1.4349999999999454</v>
      </c>
      <c r="L140" s="6">
        <v>14.986198400655599</v>
      </c>
      <c r="M140" s="21">
        <f t="shared" si="17"/>
        <v>7.4930992003277996</v>
      </c>
    </row>
    <row r="141" spans="1:13" ht="15.75" customHeight="1" x14ac:dyDescent="0.25">
      <c r="A141" s="1">
        <v>138</v>
      </c>
      <c r="B141" s="4">
        <v>276</v>
      </c>
      <c r="C141" s="5">
        <v>998.39200000000005</v>
      </c>
      <c r="D141" s="27">
        <f t="shared" si="13"/>
        <v>998.90590799999995</v>
      </c>
      <c r="E141" s="2">
        <f t="shared" si="14"/>
        <v>-0.51390799999990122</v>
      </c>
      <c r="F141" s="6">
        <v>998.928</v>
      </c>
      <c r="G141" s="29">
        <f t="shared" si="15"/>
        <v>0.53599999999994452</v>
      </c>
      <c r="H141" s="6">
        <v>6.5589464014400001</v>
      </c>
      <c r="I141" s="30">
        <f t="shared" si="12"/>
        <v>3.27947320072</v>
      </c>
      <c r="J141" s="6">
        <v>1000.36</v>
      </c>
      <c r="K141" s="27">
        <f t="shared" si="16"/>
        <v>1.9679999999999609</v>
      </c>
      <c r="L141" s="6">
        <v>15.533433001580701</v>
      </c>
      <c r="M141" s="21">
        <f t="shared" si="17"/>
        <v>7.7667165007903503</v>
      </c>
    </row>
    <row r="142" spans="1:13" ht="15.75" customHeight="1" x14ac:dyDescent="0.25">
      <c r="A142" s="1">
        <v>139</v>
      </c>
      <c r="B142" s="4">
        <v>278</v>
      </c>
      <c r="C142" s="5">
        <v>998.48199999999997</v>
      </c>
      <c r="D142" s="27">
        <f t="shared" si="13"/>
        <v>998.87897399999997</v>
      </c>
      <c r="E142" s="2">
        <f t="shared" si="14"/>
        <v>-0.39697400000000016</v>
      </c>
      <c r="F142" s="6">
        <v>998.92700000000002</v>
      </c>
      <c r="G142" s="29">
        <f t="shared" si="15"/>
        <v>0.44500000000005002</v>
      </c>
      <c r="H142" s="6">
        <v>7.8379364307900001</v>
      </c>
      <c r="I142" s="30">
        <f t="shared" si="12"/>
        <v>3.9189682153950001</v>
      </c>
      <c r="J142" s="6">
        <v>1000.27</v>
      </c>
      <c r="K142" s="27">
        <f t="shared" si="16"/>
        <v>1.7880000000000109</v>
      </c>
      <c r="L142" s="6">
        <v>14.1318896457664</v>
      </c>
      <c r="M142" s="21">
        <f t="shared" si="17"/>
        <v>7.0659448228831998</v>
      </c>
    </row>
    <row r="143" spans="1:13" ht="15.75" customHeight="1" x14ac:dyDescent="0.25">
      <c r="A143" s="1">
        <v>140</v>
      </c>
      <c r="B143" s="4">
        <v>280</v>
      </c>
      <c r="C143" s="5">
        <v>998.59100000000001</v>
      </c>
      <c r="D143" s="27">
        <f t="shared" si="13"/>
        <v>998.85203999999999</v>
      </c>
      <c r="E143" s="2">
        <f t="shared" si="14"/>
        <v>-0.26103999999997995</v>
      </c>
      <c r="F143" s="6">
        <v>998.91499999999996</v>
      </c>
      <c r="G143" s="29">
        <f t="shared" si="15"/>
        <v>0.32399999999995543</v>
      </c>
      <c r="H143" s="6">
        <v>9.5979698529400004</v>
      </c>
      <c r="I143" s="30">
        <f t="shared" si="12"/>
        <v>4.7989849264700002</v>
      </c>
      <c r="J143" s="6">
        <v>1000.03</v>
      </c>
      <c r="K143" s="27">
        <f t="shared" si="16"/>
        <v>1.4389999999999645</v>
      </c>
      <c r="L143" s="6">
        <v>13.027017628130199</v>
      </c>
      <c r="M143" s="21">
        <f t="shared" si="17"/>
        <v>6.5135088140650996</v>
      </c>
    </row>
    <row r="144" spans="1:13" ht="15.75" customHeight="1" x14ac:dyDescent="0.25">
      <c r="A144" s="1">
        <v>141</v>
      </c>
      <c r="B144" s="4">
        <v>282</v>
      </c>
      <c r="C144" s="5">
        <v>998.40700000000004</v>
      </c>
      <c r="D144" s="27">
        <f t="shared" si="13"/>
        <v>998.82510600000001</v>
      </c>
      <c r="E144" s="2">
        <f t="shared" si="14"/>
        <v>-0.41810599999996612</v>
      </c>
      <c r="F144" s="6">
        <v>998.91499999999996</v>
      </c>
      <c r="G144" s="29">
        <f t="shared" si="15"/>
        <v>0.50799999999992451</v>
      </c>
      <c r="H144" s="6">
        <v>5.0969427410100003</v>
      </c>
      <c r="I144" s="30">
        <f t="shared" si="12"/>
        <v>2.5484713705050002</v>
      </c>
      <c r="J144" s="6">
        <v>1000.12</v>
      </c>
      <c r="K144" s="27">
        <f t="shared" si="16"/>
        <v>1.7129999999999654</v>
      </c>
      <c r="L144" s="6">
        <v>12.364840839663</v>
      </c>
      <c r="M144" s="21">
        <f t="shared" si="17"/>
        <v>6.1824204198314998</v>
      </c>
    </row>
    <row r="145" spans="1:13" ht="15.75" customHeight="1" x14ac:dyDescent="0.25">
      <c r="A145" s="1">
        <v>142</v>
      </c>
      <c r="B145" s="4">
        <v>284</v>
      </c>
      <c r="C145" s="5">
        <v>998.35900000000004</v>
      </c>
      <c r="D145" s="27">
        <f t="shared" si="13"/>
        <v>998.79817200000002</v>
      </c>
      <c r="E145" s="2">
        <f t="shared" si="14"/>
        <v>-0.43917199999998502</v>
      </c>
      <c r="F145" s="6">
        <v>998.91499999999996</v>
      </c>
      <c r="G145" s="29">
        <f t="shared" si="15"/>
        <v>0.55599999999992633</v>
      </c>
      <c r="H145" s="6">
        <v>4.5394447730499996</v>
      </c>
      <c r="I145" s="30">
        <f t="shared" si="12"/>
        <v>2.2697223865249998</v>
      </c>
      <c r="J145" s="6">
        <v>1000.13</v>
      </c>
      <c r="K145" s="27">
        <f t="shared" si="16"/>
        <v>1.7709999999999582</v>
      </c>
      <c r="L145" s="6">
        <v>7.5315914806938604</v>
      </c>
      <c r="M145" s="21">
        <f t="shared" si="17"/>
        <v>3.7657957403469302</v>
      </c>
    </row>
    <row r="146" spans="1:13" ht="15.75" customHeight="1" x14ac:dyDescent="0.25">
      <c r="A146" s="1"/>
      <c r="B146" s="4"/>
      <c r="C146" s="5"/>
      <c r="D146" s="27"/>
      <c r="E146" s="2"/>
      <c r="F146" s="6"/>
      <c r="G146" s="29"/>
      <c r="H146" s="6"/>
      <c r="I146" s="30"/>
      <c r="J146" s="6"/>
      <c r="K146" s="27"/>
      <c r="L146" s="6"/>
      <c r="M146" s="21"/>
    </row>
    <row r="147" spans="1:13" ht="15.75" customHeight="1" x14ac:dyDescent="0.25">
      <c r="A147" s="1"/>
      <c r="B147" s="4"/>
      <c r="C147" s="5"/>
      <c r="D147" s="27"/>
      <c r="E147" s="2"/>
      <c r="F147" s="6"/>
      <c r="G147" s="5"/>
      <c r="H147" s="6"/>
      <c r="I147" s="14"/>
      <c r="J147" s="6"/>
      <c r="K147" s="6"/>
      <c r="L147" s="6"/>
      <c r="M147" s="21"/>
    </row>
    <row r="148" spans="1:13" ht="15.75" customHeight="1" x14ac:dyDescent="0.25">
      <c r="A148" s="1"/>
      <c r="B148" s="4"/>
      <c r="C148" s="6"/>
      <c r="D148" s="27"/>
      <c r="E148" s="2"/>
      <c r="F148" s="6"/>
      <c r="G148" s="5"/>
      <c r="H148" s="6"/>
      <c r="I148" s="14"/>
      <c r="J148" s="6"/>
      <c r="K148" s="6"/>
      <c r="L148" s="6"/>
      <c r="M148" s="21"/>
    </row>
    <row r="149" spans="1:13" ht="15.75" customHeight="1" x14ac:dyDescent="0.25">
      <c r="A149" s="1"/>
      <c r="B149" s="4"/>
      <c r="C149" s="6"/>
      <c r="D149" s="27"/>
      <c r="E149" s="2"/>
      <c r="F149" s="6"/>
      <c r="G149" s="5"/>
      <c r="H149" s="5"/>
      <c r="I149" s="14"/>
      <c r="J149" s="6"/>
      <c r="K149" s="6"/>
      <c r="L149" s="6"/>
      <c r="M149" s="21"/>
    </row>
    <row r="150" spans="1:13" ht="15.75" customHeight="1" x14ac:dyDescent="0.25">
      <c r="A150" s="1"/>
      <c r="B150" s="4"/>
      <c r="C150" s="6"/>
      <c r="D150" s="27"/>
      <c r="E150" s="2"/>
      <c r="F150" s="6"/>
      <c r="G150" s="5"/>
      <c r="H150" s="5"/>
      <c r="I150" s="14"/>
      <c r="J150" s="6"/>
      <c r="K150" s="6"/>
      <c r="L150" s="6"/>
      <c r="M150" s="21"/>
    </row>
    <row r="151" spans="1:13" ht="15.75" customHeight="1" x14ac:dyDescent="0.25">
      <c r="A151" s="1"/>
      <c r="B151" s="4"/>
      <c r="C151" s="6"/>
      <c r="D151" s="27"/>
      <c r="E151" s="2"/>
      <c r="F151" s="6"/>
      <c r="G151" s="5"/>
      <c r="H151" s="5"/>
      <c r="I151" s="14"/>
      <c r="J151" s="6"/>
      <c r="K151" s="6"/>
      <c r="L151" s="6"/>
      <c r="M151" s="21"/>
    </row>
    <row r="152" spans="1:13" ht="15.75" customHeight="1" x14ac:dyDescent="0.25">
      <c r="A152" s="1"/>
      <c r="B152" s="4"/>
      <c r="C152" s="6"/>
      <c r="D152" s="27"/>
      <c r="E152" s="2"/>
      <c r="F152" s="6"/>
      <c r="G152" s="5"/>
      <c r="H152" s="5"/>
      <c r="I152" s="14"/>
      <c r="J152" s="6"/>
      <c r="K152" s="6"/>
      <c r="L152" s="6"/>
      <c r="M152" s="21"/>
    </row>
    <row r="153" spans="1:13" ht="15.75" customHeight="1" x14ac:dyDescent="0.25">
      <c r="A153" s="1"/>
      <c r="B153" s="4"/>
      <c r="C153" s="6"/>
      <c r="D153" s="27"/>
      <c r="E153" s="2"/>
      <c r="F153" s="6"/>
      <c r="G153" s="5"/>
      <c r="H153" s="5"/>
      <c r="I153" s="14"/>
      <c r="J153" s="6"/>
      <c r="K153" s="6"/>
      <c r="L153" s="6"/>
      <c r="M153" s="21"/>
    </row>
    <row r="154" spans="1:13" ht="15.75" customHeight="1" x14ac:dyDescent="0.25">
      <c r="A154" s="1"/>
      <c r="B154" s="4"/>
      <c r="C154" s="6"/>
      <c r="D154" s="27"/>
      <c r="E154" s="2"/>
      <c r="F154" s="6"/>
      <c r="G154" s="5"/>
      <c r="H154" s="5"/>
      <c r="I154" s="14"/>
      <c r="J154" s="6"/>
      <c r="K154" s="6"/>
      <c r="L154" s="6"/>
      <c r="M154" s="21"/>
    </row>
    <row r="155" spans="1:13" ht="15.75" customHeight="1" x14ac:dyDescent="0.25">
      <c r="A155" s="1"/>
      <c r="B155" s="4"/>
      <c r="C155" s="6"/>
      <c r="D155" s="27"/>
      <c r="E155" s="2"/>
      <c r="F155" s="6"/>
      <c r="G155" s="5"/>
      <c r="H155" s="5"/>
      <c r="I155" s="14"/>
      <c r="J155" s="6"/>
      <c r="K155" s="6"/>
      <c r="L155" s="6"/>
      <c r="M155" s="21"/>
    </row>
    <row r="156" spans="1:13" ht="15.75" customHeight="1" x14ac:dyDescent="0.25">
      <c r="A156" s="1"/>
      <c r="B156" s="4"/>
      <c r="C156" s="6"/>
      <c r="D156" s="27"/>
      <c r="E156" s="2"/>
      <c r="F156" s="6"/>
      <c r="G156" s="5"/>
      <c r="H156" s="5"/>
      <c r="I156" s="14"/>
      <c r="J156" s="6"/>
      <c r="K156" s="6"/>
      <c r="L156" s="6"/>
      <c r="M156" s="21"/>
    </row>
    <row r="157" spans="1:13" ht="15.75" customHeight="1" x14ac:dyDescent="0.25">
      <c r="A157" s="1"/>
      <c r="B157" s="4"/>
      <c r="C157" s="6"/>
      <c r="D157" s="27"/>
      <c r="E157" s="2"/>
      <c r="F157" s="6"/>
      <c r="G157" s="5"/>
      <c r="H157" s="5"/>
      <c r="I157" s="14"/>
      <c r="J157" s="6"/>
      <c r="K157" s="6"/>
      <c r="L157" s="6"/>
      <c r="M157" s="21"/>
    </row>
    <row r="158" spans="1:13" ht="15.75" customHeight="1" x14ac:dyDescent="0.25">
      <c r="A158" s="1"/>
      <c r="B158" s="4"/>
      <c r="C158" s="6"/>
      <c r="D158" s="27"/>
      <c r="E158" s="2"/>
      <c r="F158" s="6"/>
      <c r="G158" s="5"/>
      <c r="H158" s="5"/>
      <c r="I158" s="14"/>
      <c r="J158" s="6"/>
      <c r="K158" s="6"/>
      <c r="L158" s="6"/>
      <c r="M158" s="21"/>
    </row>
    <row r="159" spans="1:13" ht="15.75" customHeight="1" x14ac:dyDescent="0.25">
      <c r="A159" s="18"/>
      <c r="B159" s="19"/>
      <c r="C159" s="6"/>
      <c r="D159" s="27"/>
      <c r="E159" s="20"/>
      <c r="F159" s="6"/>
      <c r="G159" s="16"/>
      <c r="H159" s="16"/>
      <c r="I159" s="17"/>
      <c r="J159" s="6"/>
      <c r="K159" s="6"/>
      <c r="L159" s="15"/>
      <c r="M159" s="22"/>
    </row>
    <row r="160" spans="1:13" ht="15.75" customHeight="1" x14ac:dyDescent="0.25">
      <c r="A160" s="18"/>
      <c r="B160" s="19"/>
      <c r="C160" s="6"/>
      <c r="D160" s="27"/>
      <c r="E160" s="20"/>
      <c r="F160" s="6"/>
      <c r="G160" s="16"/>
      <c r="H160" s="16"/>
      <c r="I160" s="17"/>
      <c r="J160" s="6"/>
      <c r="K160" s="6"/>
      <c r="L160" s="15"/>
      <c r="M160" s="22"/>
    </row>
    <row r="161" spans="1:14" ht="15.75" customHeight="1" x14ac:dyDescent="0.25">
      <c r="A161" s="18"/>
      <c r="B161" s="19"/>
      <c r="C161" s="6"/>
      <c r="D161" s="27"/>
      <c r="E161" s="20"/>
      <c r="F161" s="6"/>
      <c r="G161" s="16"/>
      <c r="H161" s="16"/>
      <c r="I161" s="17"/>
      <c r="J161" s="6"/>
      <c r="K161" s="6"/>
      <c r="L161" s="15"/>
      <c r="M161" s="22"/>
    </row>
    <row r="162" spans="1:14" ht="15.75" customHeight="1" x14ac:dyDescent="0.25">
      <c r="A162" s="18"/>
      <c r="B162" s="19"/>
      <c r="C162" s="6"/>
      <c r="D162" s="27"/>
      <c r="E162" s="20"/>
      <c r="F162" s="6"/>
      <c r="G162" s="16"/>
      <c r="H162" s="16"/>
      <c r="I162" s="17"/>
      <c r="J162" s="6"/>
      <c r="K162" s="6"/>
      <c r="L162" s="15"/>
      <c r="M162" s="22"/>
    </row>
    <row r="163" spans="1:14" ht="15.75" customHeight="1" x14ac:dyDescent="0.25">
      <c r="A163" s="18"/>
      <c r="B163" s="19"/>
      <c r="C163" s="6"/>
      <c r="D163" s="27"/>
      <c r="E163" s="20"/>
      <c r="F163" s="6"/>
      <c r="G163" s="16"/>
      <c r="H163" s="16"/>
      <c r="I163" s="17"/>
      <c r="J163" s="6"/>
      <c r="K163" s="6"/>
      <c r="L163" s="15"/>
      <c r="M163" s="22"/>
    </row>
    <row r="164" spans="1:14" ht="15.75" customHeight="1" x14ac:dyDescent="0.25">
      <c r="A164" s="15"/>
      <c r="B164" s="15"/>
      <c r="C164" s="6"/>
      <c r="D164" s="27"/>
      <c r="E164" s="20"/>
      <c r="F164" s="6"/>
      <c r="G164" s="16"/>
      <c r="H164" s="16"/>
      <c r="I164" s="17"/>
      <c r="J164" s="6"/>
      <c r="K164" s="6"/>
      <c r="L164" s="15"/>
      <c r="M164" s="22"/>
      <c r="N164" s="15"/>
    </row>
    <row r="165" spans="1:14" ht="15.75" customHeight="1" x14ac:dyDescent="0.25">
      <c r="C165" s="6"/>
      <c r="D165" s="27"/>
      <c r="E165" s="20"/>
      <c r="F165" s="6"/>
      <c r="G165" s="16"/>
      <c r="J165" s="6"/>
    </row>
    <row r="166" spans="1:14" ht="15.75" customHeight="1" x14ac:dyDescent="0.25">
      <c r="C166" s="6"/>
      <c r="D166" s="27"/>
      <c r="E166" s="20"/>
      <c r="F166" s="6"/>
      <c r="G166" s="16"/>
      <c r="J166" s="6"/>
    </row>
    <row r="167" spans="1:14" ht="15.75" customHeight="1" x14ac:dyDescent="0.25">
      <c r="C167" s="6"/>
      <c r="D167" s="27"/>
      <c r="E167" s="20"/>
      <c r="F167" s="6"/>
      <c r="G167" s="16"/>
      <c r="J167" s="6"/>
    </row>
    <row r="168" spans="1:14" ht="15.75" customHeight="1" x14ac:dyDescent="0.25">
      <c r="C168" s="6"/>
      <c r="D168" s="27"/>
      <c r="E168" s="20"/>
      <c r="F168" s="6"/>
      <c r="G168" s="16"/>
      <c r="J168" s="6"/>
    </row>
    <row r="169" spans="1:14" ht="15.75" customHeight="1" x14ac:dyDescent="0.25">
      <c r="C169" s="6"/>
      <c r="D169" s="27"/>
      <c r="E169" s="20"/>
      <c r="F169" s="6"/>
      <c r="G169" s="16"/>
      <c r="J169" s="6"/>
    </row>
    <row r="170" spans="1:14" ht="15.75" customHeight="1" x14ac:dyDescent="0.25">
      <c r="C170" s="6"/>
      <c r="D170" s="27"/>
      <c r="E170" s="20"/>
      <c r="F170" s="6"/>
      <c r="G170" s="16"/>
      <c r="J170" s="6"/>
    </row>
    <row r="171" spans="1:14" ht="15.75" customHeight="1" x14ac:dyDescent="0.25">
      <c r="C171" s="6"/>
      <c r="D171" s="27"/>
      <c r="E171" s="20"/>
      <c r="F171" s="6"/>
      <c r="G171" s="16"/>
      <c r="J171" s="6"/>
    </row>
    <row r="172" spans="1:14" ht="15.75" customHeight="1" x14ac:dyDescent="0.25">
      <c r="C172" s="6"/>
      <c r="D172" s="27"/>
      <c r="E172" s="20"/>
      <c r="F172" s="6"/>
      <c r="G172" s="16"/>
      <c r="J172" s="6"/>
    </row>
    <row r="173" spans="1:14" ht="15.75" customHeight="1" x14ac:dyDescent="0.25">
      <c r="C173" s="6"/>
      <c r="D173" s="27"/>
      <c r="E173" s="20"/>
      <c r="F173" s="6"/>
      <c r="G173" s="16"/>
      <c r="J173" s="6"/>
    </row>
    <row r="174" spans="1:14" ht="15.75" customHeight="1" x14ac:dyDescent="0.25">
      <c r="C174" s="6"/>
      <c r="D174" s="27"/>
      <c r="E174" s="20"/>
      <c r="F174" s="6"/>
      <c r="G174" s="16"/>
      <c r="J174" s="6"/>
    </row>
    <row r="175" spans="1:14" ht="15.75" customHeight="1" x14ac:dyDescent="0.25">
      <c r="C175" s="6"/>
      <c r="D175" s="27"/>
      <c r="E175" s="20"/>
      <c r="F175" s="6"/>
      <c r="G175" s="16"/>
      <c r="J175" s="6"/>
    </row>
    <row r="176" spans="1:14" ht="15.75" customHeight="1" x14ac:dyDescent="0.25">
      <c r="C176" s="6"/>
      <c r="D176" s="27"/>
      <c r="E176" s="20"/>
      <c r="F176" s="6"/>
      <c r="G176" s="16"/>
      <c r="J176" s="6"/>
    </row>
    <row r="177" spans="3:10" ht="15.75" customHeight="1" x14ac:dyDescent="0.25">
      <c r="C177" s="6"/>
      <c r="D177" s="27"/>
      <c r="E177" s="20"/>
      <c r="F177" s="6"/>
      <c r="G177" s="16"/>
      <c r="J177" s="6"/>
    </row>
    <row r="178" spans="3:10" ht="15.75" customHeight="1" x14ac:dyDescent="0.25">
      <c r="C178" s="6"/>
      <c r="D178" s="27"/>
      <c r="E178" s="20"/>
      <c r="F178" s="6"/>
      <c r="G178" s="16"/>
      <c r="J178" s="6"/>
    </row>
    <row r="179" spans="3:10" ht="15.75" customHeight="1" x14ac:dyDescent="0.25">
      <c r="C179" s="6"/>
      <c r="D179" s="27"/>
      <c r="E179" s="20"/>
      <c r="F179" s="6"/>
      <c r="G179" s="16"/>
      <c r="J179" s="6"/>
    </row>
    <row r="180" spans="3:10" ht="15.75" customHeight="1" x14ac:dyDescent="0.25">
      <c r="C180" s="6"/>
      <c r="D180" s="27"/>
      <c r="E180" s="20"/>
      <c r="F180" s="6"/>
      <c r="G180" s="16"/>
      <c r="J180" s="6"/>
    </row>
    <row r="181" spans="3:10" ht="15.75" customHeight="1" x14ac:dyDescent="0.25">
      <c r="C181" s="6"/>
      <c r="D181" s="27"/>
      <c r="E181" s="20"/>
      <c r="F181" s="6"/>
      <c r="G181" s="16"/>
      <c r="J181" s="6"/>
    </row>
    <row r="182" spans="3:10" ht="15.75" customHeight="1" x14ac:dyDescent="0.25">
      <c r="C182" s="6"/>
      <c r="D182" s="27"/>
      <c r="E182" s="20"/>
      <c r="F182" s="6"/>
      <c r="G182" s="16"/>
      <c r="J182" s="6"/>
    </row>
    <row r="183" spans="3:10" ht="15.75" customHeight="1" x14ac:dyDescent="0.25">
      <c r="C183" s="6"/>
      <c r="D183" s="27"/>
      <c r="E183" s="20"/>
      <c r="F183" s="6"/>
      <c r="G183" s="16"/>
      <c r="J183" s="6"/>
    </row>
    <row r="184" spans="3:10" ht="15.75" customHeight="1" x14ac:dyDescent="0.25">
      <c r="C184" s="6"/>
      <c r="D184" s="27"/>
      <c r="E184" s="20"/>
      <c r="F184" s="6"/>
      <c r="G184" s="16"/>
      <c r="J184" s="6"/>
    </row>
    <row r="185" spans="3:10" ht="15.75" customHeight="1" x14ac:dyDescent="0.25">
      <c r="C185" s="6"/>
      <c r="D185" s="27"/>
      <c r="E185" s="20"/>
      <c r="F185" s="6"/>
      <c r="G185" s="16"/>
      <c r="J185" s="6"/>
    </row>
    <row r="186" spans="3:10" ht="15.75" customHeight="1" x14ac:dyDescent="0.25">
      <c r="C186" s="6"/>
      <c r="D186" s="27"/>
      <c r="E186" s="20"/>
      <c r="F186" s="6"/>
      <c r="G186" s="16"/>
      <c r="J186" s="6"/>
    </row>
    <row r="187" spans="3:10" ht="15.75" customHeight="1" x14ac:dyDescent="0.25">
      <c r="C187" s="6"/>
      <c r="D187" s="27"/>
      <c r="E187" s="20"/>
      <c r="F187" s="6"/>
      <c r="G187" s="16"/>
      <c r="J187" s="6"/>
    </row>
    <row r="188" spans="3:10" ht="15.75" customHeight="1" x14ac:dyDescent="0.25">
      <c r="C188" s="6"/>
      <c r="D188" s="27"/>
      <c r="E188" s="20"/>
      <c r="F188" s="6"/>
      <c r="G188" s="16"/>
      <c r="J188" s="6"/>
    </row>
    <row r="189" spans="3:10" ht="15.75" customHeight="1" x14ac:dyDescent="0.25">
      <c r="C189" s="6"/>
      <c r="D189" s="27"/>
      <c r="E189" s="20"/>
      <c r="F189" s="6"/>
      <c r="G189" s="16"/>
      <c r="J189" s="6"/>
    </row>
    <row r="190" spans="3:10" ht="15.75" customHeight="1" x14ac:dyDescent="0.25">
      <c r="C190" s="6"/>
      <c r="D190" s="27"/>
      <c r="E190" s="20"/>
      <c r="F190" s="6"/>
      <c r="G190" s="16"/>
      <c r="J190" s="6"/>
    </row>
    <row r="191" spans="3:10" ht="15.75" customHeight="1" x14ac:dyDescent="0.25">
      <c r="C191" s="6"/>
      <c r="D191" s="27"/>
      <c r="E191" s="20"/>
      <c r="F191" s="6"/>
      <c r="G191" s="16"/>
      <c r="J191" s="6"/>
    </row>
    <row r="192" spans="3:10" ht="15.75" customHeight="1" x14ac:dyDescent="0.25">
      <c r="C192" s="6"/>
      <c r="D192" s="27"/>
      <c r="E192" s="20"/>
      <c r="F192" s="6"/>
      <c r="G192" s="16"/>
      <c r="J192" s="6"/>
    </row>
    <row r="193" spans="3:10" ht="15.75" customHeight="1" x14ac:dyDescent="0.25">
      <c r="C193" s="6"/>
      <c r="D193" s="27"/>
      <c r="E193" s="20"/>
      <c r="F193" s="6"/>
      <c r="G193" s="16"/>
      <c r="J193" s="6"/>
    </row>
    <row r="194" spans="3:10" ht="15.75" customHeight="1" x14ac:dyDescent="0.25">
      <c r="C194" s="6"/>
      <c r="D194" s="27"/>
      <c r="E194" s="20"/>
      <c r="F194" s="6"/>
      <c r="G194" s="16"/>
      <c r="J194" s="6"/>
    </row>
    <row r="195" spans="3:10" ht="15.75" customHeight="1" x14ac:dyDescent="0.25">
      <c r="C195" s="6"/>
      <c r="D195" s="27"/>
      <c r="E195" s="20"/>
      <c r="F195" s="6"/>
      <c r="G195" s="16"/>
      <c r="J195" s="6"/>
    </row>
    <row r="196" spans="3:10" ht="15.75" customHeight="1" x14ac:dyDescent="0.25">
      <c r="C196" s="6"/>
      <c r="D196" s="27"/>
      <c r="E196" s="20"/>
      <c r="F196" s="6"/>
      <c r="G196" s="16"/>
      <c r="J196" s="6"/>
    </row>
    <row r="197" spans="3:10" ht="15.75" customHeight="1" x14ac:dyDescent="0.25">
      <c r="C197" s="6"/>
      <c r="D197" s="27"/>
      <c r="E197" s="20"/>
      <c r="F197" s="6"/>
      <c r="G197" s="16"/>
      <c r="J197" s="6"/>
    </row>
    <row r="198" spans="3:10" ht="15.75" customHeight="1" x14ac:dyDescent="0.25">
      <c r="C198" s="6"/>
      <c r="D198" s="27"/>
      <c r="E198" s="20"/>
      <c r="F198" s="6"/>
      <c r="G198" s="16"/>
      <c r="J198" s="6"/>
    </row>
    <row r="199" spans="3:10" ht="15.75" customHeight="1" x14ac:dyDescent="0.25">
      <c r="C199" s="6"/>
      <c r="D199" s="27"/>
      <c r="E199" s="20"/>
      <c r="F199" s="6"/>
      <c r="G199" s="16"/>
      <c r="J199" s="6"/>
    </row>
    <row r="200" spans="3:10" ht="15.75" customHeight="1" x14ac:dyDescent="0.25">
      <c r="C200" s="6"/>
      <c r="D200" s="27"/>
      <c r="E200" s="20"/>
      <c r="F200" s="6"/>
      <c r="G200" s="16"/>
      <c r="J200" s="6"/>
    </row>
    <row r="201" spans="3:10" ht="15.75" customHeight="1" x14ac:dyDescent="0.25">
      <c r="C201" s="6"/>
      <c r="D201" s="27"/>
      <c r="E201" s="20"/>
      <c r="F201" s="6"/>
      <c r="G201" s="16"/>
      <c r="J201" s="6"/>
    </row>
    <row r="202" spans="3:10" ht="15.75" customHeight="1" x14ac:dyDescent="0.25">
      <c r="C202" s="6"/>
      <c r="D202" s="27"/>
      <c r="E202" s="20"/>
      <c r="F202" s="6"/>
      <c r="G202" s="16"/>
      <c r="J202" s="6"/>
    </row>
    <row r="203" spans="3:10" ht="15.75" customHeight="1" x14ac:dyDescent="0.25">
      <c r="C203" s="6"/>
      <c r="D203" s="27"/>
      <c r="E203" s="20"/>
      <c r="F203" s="6"/>
      <c r="G203" s="16"/>
      <c r="J203" s="6"/>
    </row>
    <row r="204" spans="3:10" ht="15.75" customHeight="1" x14ac:dyDescent="0.25">
      <c r="C204" s="6"/>
      <c r="D204" s="27"/>
      <c r="E204" s="20"/>
      <c r="F204" s="6"/>
      <c r="G204" s="16"/>
      <c r="J204" s="6"/>
    </row>
    <row r="205" spans="3:10" ht="15.75" customHeight="1" x14ac:dyDescent="0.25">
      <c r="C205" s="6"/>
      <c r="D205" s="27"/>
      <c r="E205" s="20"/>
      <c r="F205" s="6"/>
      <c r="G205" s="16"/>
      <c r="J205" s="6"/>
    </row>
    <row r="206" spans="3:10" ht="15.75" customHeight="1" x14ac:dyDescent="0.25">
      <c r="C206" s="6"/>
      <c r="D206" s="27"/>
      <c r="E206" s="20"/>
      <c r="F206" s="6"/>
      <c r="G206" s="16"/>
      <c r="J206" s="6"/>
    </row>
    <row r="207" spans="3:10" ht="15.75" customHeight="1" x14ac:dyDescent="0.25">
      <c r="C207" s="6"/>
      <c r="D207" s="27"/>
      <c r="E207" s="20"/>
      <c r="F207" s="6"/>
      <c r="G207" s="16"/>
      <c r="J207" s="6"/>
    </row>
    <row r="208" spans="3:10" ht="15.75" customHeight="1" x14ac:dyDescent="0.25">
      <c r="C208" s="6"/>
      <c r="D208" s="27"/>
      <c r="E208" s="20"/>
      <c r="F208" s="6"/>
      <c r="G208" s="16"/>
      <c r="J208" s="6"/>
    </row>
    <row r="209" spans="3:10" ht="15.75" customHeight="1" x14ac:dyDescent="0.25">
      <c r="C209" s="6"/>
      <c r="D209" s="27"/>
      <c r="E209" s="20"/>
      <c r="F209" s="6"/>
      <c r="G209" s="16"/>
      <c r="J209" s="6"/>
    </row>
    <row r="210" spans="3:10" ht="15.75" customHeight="1" x14ac:dyDescent="0.25">
      <c r="C210" s="6"/>
      <c r="D210" s="27"/>
      <c r="E210" s="20"/>
      <c r="F210" s="6"/>
      <c r="G210" s="16"/>
      <c r="J210" s="6"/>
    </row>
    <row r="211" spans="3:10" ht="15.75" customHeight="1" x14ac:dyDescent="0.25">
      <c r="C211" s="6"/>
      <c r="D211" s="27"/>
      <c r="E211" s="20"/>
      <c r="F211" s="6"/>
      <c r="G211" s="16"/>
      <c r="J211" s="6"/>
    </row>
    <row r="212" spans="3:10" ht="15.75" customHeight="1" x14ac:dyDescent="0.25">
      <c r="C212" s="6"/>
      <c r="D212" s="27"/>
      <c r="E212" s="20"/>
      <c r="F212" s="6"/>
      <c r="G212" s="16"/>
      <c r="J212" s="6"/>
    </row>
    <row r="213" spans="3:10" ht="15.75" customHeight="1" x14ac:dyDescent="0.25">
      <c r="C213" s="6"/>
      <c r="D213" s="27"/>
      <c r="E213" s="20"/>
      <c r="F213" s="6"/>
      <c r="G213" s="16"/>
      <c r="J213" s="6"/>
    </row>
    <row r="214" spans="3:10" ht="15.75" customHeight="1" x14ac:dyDescent="0.25">
      <c r="C214" s="6"/>
      <c r="D214" s="27"/>
      <c r="E214" s="20"/>
      <c r="F214" s="6"/>
      <c r="G214" s="16"/>
      <c r="J214" s="6"/>
    </row>
    <row r="215" spans="3:10" ht="15.75" customHeight="1" x14ac:dyDescent="0.25">
      <c r="C215" s="6"/>
      <c r="D215" s="27"/>
      <c r="E215" s="20"/>
      <c r="F215" s="6"/>
      <c r="G215" s="16"/>
      <c r="J215" s="6"/>
    </row>
    <row r="216" spans="3:10" ht="15.75" customHeight="1" x14ac:dyDescent="0.25">
      <c r="C216" s="6"/>
      <c r="D216" s="27"/>
      <c r="E216" s="20"/>
      <c r="F216" s="6"/>
      <c r="G216" s="16"/>
      <c r="J216" s="6"/>
    </row>
    <row r="217" spans="3:10" ht="15.75" customHeight="1" x14ac:dyDescent="0.25">
      <c r="C217" s="6"/>
      <c r="D217" s="27"/>
      <c r="E217" s="20"/>
      <c r="F217" s="6"/>
      <c r="G217" s="16"/>
      <c r="J217" s="6"/>
    </row>
    <row r="218" spans="3:10" ht="15.75" customHeight="1" x14ac:dyDescent="0.25">
      <c r="C218" s="6"/>
      <c r="D218" s="27"/>
      <c r="E218" s="20"/>
      <c r="F218" s="6"/>
      <c r="G218" s="16"/>
      <c r="J218" s="6"/>
    </row>
    <row r="219" spans="3:10" ht="15.75" customHeight="1" x14ac:dyDescent="0.25">
      <c r="C219" s="6"/>
      <c r="D219" s="27"/>
      <c r="E219" s="20"/>
      <c r="F219" s="6"/>
      <c r="G219" s="16"/>
      <c r="J219" s="6"/>
    </row>
    <row r="220" spans="3:10" ht="15.75" customHeight="1" x14ac:dyDescent="0.25">
      <c r="C220" s="6"/>
      <c r="D220" s="27"/>
      <c r="E220" s="20"/>
      <c r="F220" s="6"/>
      <c r="G220" s="16"/>
      <c r="J220" s="6"/>
    </row>
    <row r="221" spans="3:10" ht="15.75" customHeight="1" x14ac:dyDescent="0.25">
      <c r="C221" s="6"/>
      <c r="D221" s="27"/>
      <c r="E221" s="20"/>
      <c r="F221" s="6"/>
      <c r="G221" s="16"/>
      <c r="J221" s="6"/>
    </row>
    <row r="222" spans="3:10" ht="15.75" customHeight="1" x14ac:dyDescent="0.25">
      <c r="C222" s="6"/>
      <c r="D222" s="27"/>
      <c r="E222" s="20"/>
      <c r="F222" s="6"/>
      <c r="G222" s="16"/>
      <c r="J222" s="6"/>
    </row>
    <row r="223" spans="3:10" ht="15.75" customHeight="1" x14ac:dyDescent="0.25">
      <c r="C223" s="6"/>
      <c r="D223" s="27"/>
      <c r="E223" s="20"/>
      <c r="F223" s="6"/>
      <c r="G223" s="16"/>
      <c r="J223" s="6"/>
    </row>
    <row r="224" spans="3:10" ht="15.75" customHeight="1" x14ac:dyDescent="0.25">
      <c r="C224" s="6"/>
      <c r="D224" s="27"/>
      <c r="E224" s="20"/>
      <c r="F224" s="6"/>
      <c r="G224" s="16"/>
      <c r="J224" s="6"/>
    </row>
    <row r="225" spans="3:10" ht="15.75" customHeight="1" x14ac:dyDescent="0.25">
      <c r="C225" s="6"/>
      <c r="D225" s="27"/>
      <c r="E225" s="20"/>
      <c r="F225" s="6"/>
      <c r="G225" s="16"/>
      <c r="J225" s="6"/>
    </row>
    <row r="226" spans="3:10" ht="15.75" customHeight="1" x14ac:dyDescent="0.25">
      <c r="C226" s="6"/>
      <c r="D226" s="27"/>
      <c r="E226" s="20"/>
      <c r="F226" s="6"/>
      <c r="G226" s="16"/>
      <c r="J226" s="6"/>
    </row>
    <row r="227" spans="3:10" ht="15.75" customHeight="1" x14ac:dyDescent="0.25">
      <c r="C227" s="6"/>
      <c r="D227" s="27"/>
      <c r="E227" s="20"/>
      <c r="F227" s="6"/>
      <c r="G227" s="16"/>
      <c r="J227" s="6"/>
    </row>
    <row r="228" spans="3:10" ht="15.75" customHeight="1" x14ac:dyDescent="0.25">
      <c r="C228" s="6"/>
      <c r="D228" s="27"/>
      <c r="E228" s="20"/>
      <c r="F228" s="6"/>
      <c r="G228" s="16"/>
      <c r="J228" s="6"/>
    </row>
    <row r="229" spans="3:10" ht="15.75" customHeight="1" x14ac:dyDescent="0.25">
      <c r="C229" s="6"/>
      <c r="D229" s="27"/>
      <c r="E229" s="20"/>
      <c r="F229" s="6"/>
      <c r="G229" s="16"/>
      <c r="J229" s="6"/>
    </row>
    <row r="230" spans="3:10" ht="15.75" customHeight="1" x14ac:dyDescent="0.25">
      <c r="C230" s="6"/>
      <c r="D230" s="27"/>
      <c r="E230" s="20"/>
      <c r="F230" s="6"/>
      <c r="G230" s="16"/>
      <c r="J230" s="6"/>
    </row>
    <row r="231" spans="3:10" ht="15.75" customHeight="1" x14ac:dyDescent="0.25">
      <c r="C231" s="6"/>
      <c r="D231" s="27"/>
      <c r="E231" s="20"/>
      <c r="F231" s="6"/>
      <c r="G231" s="16"/>
      <c r="J231" s="6"/>
    </row>
    <row r="232" spans="3:10" ht="15.75" customHeight="1" x14ac:dyDescent="0.25">
      <c r="C232" s="6"/>
      <c r="D232" s="27"/>
      <c r="E232" s="20"/>
      <c r="F232" s="6"/>
      <c r="G232" s="16"/>
      <c r="J232" s="6"/>
    </row>
    <row r="233" spans="3:10" ht="15.75" customHeight="1" x14ac:dyDescent="0.25">
      <c r="C233" s="6"/>
      <c r="D233" s="27"/>
      <c r="E233" s="20"/>
      <c r="F233" s="6"/>
      <c r="G233" s="16"/>
      <c r="J233" s="6"/>
    </row>
    <row r="234" spans="3:10" ht="15.75" customHeight="1" x14ac:dyDescent="0.25">
      <c r="C234" s="6"/>
      <c r="D234" s="27"/>
      <c r="E234" s="20"/>
      <c r="F234" s="6"/>
      <c r="G234" s="16"/>
      <c r="J234" s="6"/>
    </row>
    <row r="235" spans="3:10" ht="15.75" customHeight="1" x14ac:dyDescent="0.25">
      <c r="C235" s="6"/>
      <c r="D235" s="27"/>
      <c r="E235" s="20"/>
      <c r="F235" s="6"/>
      <c r="G235" s="16"/>
      <c r="J235" s="6"/>
    </row>
    <row r="236" spans="3:10" ht="15.75" customHeight="1" x14ac:dyDescent="0.25">
      <c r="C236" s="6"/>
      <c r="D236" s="27"/>
      <c r="E236" s="20"/>
      <c r="F236" s="6"/>
      <c r="G236" s="16"/>
      <c r="J236" s="6"/>
    </row>
    <row r="237" spans="3:10" ht="15.75" customHeight="1" x14ac:dyDescent="0.25">
      <c r="C237" s="6"/>
      <c r="D237" s="27"/>
      <c r="E237" s="20"/>
      <c r="F237" s="6"/>
      <c r="G237" s="16"/>
      <c r="J237" s="6"/>
    </row>
    <row r="238" spans="3:10" ht="15.75" customHeight="1" x14ac:dyDescent="0.25">
      <c r="C238" s="6"/>
      <c r="D238" s="27"/>
      <c r="E238" s="20"/>
      <c r="F238" s="6"/>
      <c r="G238" s="16"/>
      <c r="J238" s="6"/>
    </row>
    <row r="239" spans="3:10" ht="15.75" customHeight="1" x14ac:dyDescent="0.25">
      <c r="C239" s="6"/>
      <c r="D239" s="27"/>
      <c r="E239" s="20"/>
      <c r="F239" s="6"/>
      <c r="G239" s="16"/>
      <c r="J239" s="6"/>
    </row>
    <row r="240" spans="3:10" ht="15.75" customHeight="1" x14ac:dyDescent="0.25">
      <c r="C240" s="6"/>
      <c r="D240" s="27"/>
      <c r="E240" s="20"/>
      <c r="F240" s="6"/>
      <c r="G240" s="16"/>
      <c r="J240" s="6"/>
    </row>
    <row r="241" spans="3:10" ht="15.75" customHeight="1" x14ac:dyDescent="0.25">
      <c r="C241" s="6"/>
      <c r="D241" s="27"/>
      <c r="E241" s="20"/>
      <c r="F241" s="6"/>
      <c r="G241" s="16"/>
      <c r="J241" s="6"/>
    </row>
    <row r="242" spans="3:10" ht="15.75" customHeight="1" x14ac:dyDescent="0.25">
      <c r="C242" s="6"/>
      <c r="D242" s="27"/>
      <c r="E242" s="20"/>
      <c r="F242" s="6"/>
      <c r="G242" s="16"/>
      <c r="J242" s="6"/>
    </row>
    <row r="243" spans="3:10" ht="15.75" customHeight="1" x14ac:dyDescent="0.25">
      <c r="C243" s="6"/>
      <c r="D243" s="27"/>
      <c r="E243" s="20"/>
      <c r="F243" s="6"/>
      <c r="G243" s="16"/>
      <c r="J243" s="6"/>
    </row>
    <row r="244" spans="3:10" ht="15.75" customHeight="1" x14ac:dyDescent="0.25">
      <c r="C244" s="6"/>
      <c r="D244" s="27"/>
      <c r="E244" s="20"/>
      <c r="F244" s="6"/>
      <c r="G244" s="16"/>
      <c r="J244" s="6"/>
    </row>
    <row r="245" spans="3:10" ht="15.75" customHeight="1" x14ac:dyDescent="0.25">
      <c r="C245" s="6"/>
      <c r="D245" s="27"/>
      <c r="E245" s="20"/>
      <c r="F245" s="6"/>
      <c r="G245" s="16"/>
      <c r="J245" s="6"/>
    </row>
    <row r="246" spans="3:10" ht="15.75" customHeight="1" x14ac:dyDescent="0.25">
      <c r="C246" s="6"/>
      <c r="D246" s="27"/>
      <c r="E246" s="20"/>
      <c r="F246" s="6"/>
      <c r="G246" s="16"/>
      <c r="J246" s="6"/>
    </row>
    <row r="247" spans="3:10" ht="15.75" customHeight="1" x14ac:dyDescent="0.25">
      <c r="C247" s="6"/>
      <c r="D247" s="27"/>
      <c r="E247" s="20"/>
      <c r="F247" s="6"/>
      <c r="G247" s="16"/>
      <c r="J247" s="6"/>
    </row>
    <row r="248" spans="3:10" ht="15.75" customHeight="1" x14ac:dyDescent="0.25">
      <c r="C248" s="6"/>
      <c r="D248" s="27"/>
      <c r="E248" s="20"/>
      <c r="F248" s="6"/>
      <c r="G248" s="16"/>
      <c r="J248" s="6"/>
    </row>
    <row r="249" spans="3:10" ht="15.75" customHeight="1" x14ac:dyDescent="0.25">
      <c r="C249" s="6"/>
      <c r="D249" s="27"/>
      <c r="E249" s="20"/>
      <c r="F249" s="6"/>
      <c r="G249" s="16"/>
      <c r="J249" s="6"/>
    </row>
    <row r="250" spans="3:10" ht="15.75" customHeight="1" x14ac:dyDescent="0.25">
      <c r="C250" s="6"/>
      <c r="D250" s="27"/>
      <c r="E250" s="20"/>
      <c r="F250" s="6"/>
      <c r="G250" s="16"/>
      <c r="J250" s="6"/>
    </row>
    <row r="251" spans="3:10" ht="15.75" customHeight="1" x14ac:dyDescent="0.25">
      <c r="C251" s="6"/>
      <c r="D251" s="27"/>
      <c r="E251" s="20"/>
      <c r="F251" s="6"/>
      <c r="G251" s="16"/>
      <c r="J251" s="6"/>
    </row>
    <row r="252" spans="3:10" ht="15.75" customHeight="1" x14ac:dyDescent="0.25">
      <c r="C252" s="6"/>
      <c r="D252" s="27"/>
      <c r="E252" s="20"/>
      <c r="F252" s="6"/>
      <c r="G252" s="16"/>
      <c r="J252" s="6"/>
    </row>
    <row r="253" spans="3:10" ht="15.75" customHeight="1" x14ac:dyDescent="0.25">
      <c r="C253" s="6"/>
      <c r="D253" s="27"/>
      <c r="E253" s="20"/>
      <c r="F253" s="6"/>
      <c r="G253" s="16"/>
      <c r="J253" s="6"/>
    </row>
    <row r="254" spans="3:10" ht="15.75" customHeight="1" x14ac:dyDescent="0.25">
      <c r="C254" s="6"/>
      <c r="D254" s="27"/>
      <c r="E254" s="20"/>
      <c r="F254" s="6"/>
      <c r="G254" s="16"/>
      <c r="J254" s="6"/>
    </row>
    <row r="255" spans="3:10" ht="15.75" customHeight="1" x14ac:dyDescent="0.25">
      <c r="C255" s="6"/>
      <c r="D255" s="27"/>
      <c r="E255" s="20"/>
      <c r="F255" s="6"/>
      <c r="G255" s="16"/>
      <c r="J255" s="6"/>
    </row>
    <row r="256" spans="3:10" ht="15.75" customHeight="1" x14ac:dyDescent="0.25">
      <c r="C256" s="6"/>
      <c r="D256" s="27"/>
      <c r="E256" s="20"/>
      <c r="F256" s="6"/>
      <c r="G256" s="16"/>
      <c r="J256" s="6"/>
    </row>
    <row r="257" spans="3:10" ht="15.75" customHeight="1" x14ac:dyDescent="0.25">
      <c r="C257" s="6"/>
      <c r="D257" s="27"/>
      <c r="E257" s="20"/>
      <c r="F257" s="6"/>
      <c r="G257" s="16"/>
      <c r="J257" s="6"/>
    </row>
    <row r="258" spans="3:10" ht="15.75" customHeight="1" x14ac:dyDescent="0.25">
      <c r="C258" s="6"/>
      <c r="D258" s="27"/>
      <c r="E258" s="20"/>
      <c r="F258" s="6"/>
      <c r="G258" s="16"/>
      <c r="J258" s="6"/>
    </row>
    <row r="259" spans="3:10" ht="15.75" customHeight="1" x14ac:dyDescent="0.25">
      <c r="C259" s="6"/>
      <c r="D259" s="27"/>
      <c r="E259" s="20"/>
      <c r="F259" s="6"/>
      <c r="G259" s="16"/>
      <c r="J259" s="6"/>
    </row>
    <row r="260" spans="3:10" ht="15.75" customHeight="1" x14ac:dyDescent="0.25">
      <c r="C260" s="6"/>
      <c r="D260" s="27"/>
      <c r="E260" s="20"/>
      <c r="F260" s="6"/>
      <c r="G260" s="16"/>
      <c r="J260" s="6"/>
    </row>
    <row r="261" spans="3:10" ht="15.75" customHeight="1" x14ac:dyDescent="0.25">
      <c r="C261" s="6"/>
      <c r="D261" s="27"/>
      <c r="E261" s="20"/>
      <c r="F261" s="6"/>
      <c r="G261" s="16"/>
      <c r="J261" s="6"/>
    </row>
    <row r="262" spans="3:10" ht="15.75" customHeight="1" x14ac:dyDescent="0.25">
      <c r="C262" s="6"/>
      <c r="D262" s="27"/>
      <c r="E262" s="20"/>
      <c r="F262" s="6"/>
      <c r="G262" s="16"/>
      <c r="J262" s="6"/>
    </row>
    <row r="263" spans="3:10" ht="15.75" customHeight="1" x14ac:dyDescent="0.25">
      <c r="C263" s="6"/>
      <c r="D263" s="27"/>
      <c r="E263" s="20"/>
      <c r="F263" s="6"/>
      <c r="G263" s="16"/>
      <c r="J263" s="6"/>
    </row>
    <row r="264" spans="3:10" ht="15.75" customHeight="1" x14ac:dyDescent="0.25">
      <c r="C264" s="6"/>
      <c r="D264" s="27"/>
      <c r="E264" s="20"/>
      <c r="F264" s="6"/>
      <c r="G264" s="16"/>
      <c r="J264" s="6"/>
    </row>
    <row r="265" spans="3:10" ht="15.75" customHeight="1" x14ac:dyDescent="0.25">
      <c r="C265" s="6"/>
      <c r="D265" s="27"/>
      <c r="E265" s="20"/>
      <c r="F265" s="6"/>
      <c r="G265" s="16"/>
      <c r="J265" s="6"/>
    </row>
    <row r="266" spans="3:10" ht="15.75" customHeight="1" x14ac:dyDescent="0.25">
      <c r="C266" s="6"/>
      <c r="D266" s="27"/>
      <c r="E266" s="20"/>
      <c r="F266" s="6"/>
      <c r="G266" s="16"/>
      <c r="J266" s="6"/>
    </row>
    <row r="267" spans="3:10" ht="15.75" customHeight="1" x14ac:dyDescent="0.25">
      <c r="C267" s="6"/>
      <c r="D267" s="27"/>
      <c r="E267" s="20"/>
      <c r="F267" s="6"/>
      <c r="G267" s="16"/>
      <c r="J267" s="6"/>
    </row>
    <row r="268" spans="3:10" ht="15.75" customHeight="1" x14ac:dyDescent="0.25">
      <c r="C268" s="6"/>
      <c r="D268" s="27"/>
      <c r="E268" s="20"/>
      <c r="F268" s="6"/>
      <c r="G268" s="16"/>
      <c r="J268" s="6"/>
    </row>
    <row r="269" spans="3:10" ht="15.75" customHeight="1" x14ac:dyDescent="0.25">
      <c r="C269" s="6"/>
      <c r="D269" s="27"/>
      <c r="E269" s="20"/>
      <c r="F269" s="6"/>
      <c r="G269" s="16"/>
      <c r="J269" s="6"/>
    </row>
    <row r="270" spans="3:10" ht="15.75" customHeight="1" x14ac:dyDescent="0.25">
      <c r="C270" s="6"/>
      <c r="D270" s="27"/>
      <c r="E270" s="20"/>
      <c r="F270" s="6"/>
      <c r="G270" s="16"/>
      <c r="J270" s="6"/>
    </row>
    <row r="271" spans="3:10" ht="15.75" customHeight="1" x14ac:dyDescent="0.25">
      <c r="C271" s="6"/>
      <c r="D271" s="27"/>
      <c r="E271" s="20"/>
      <c r="F271" s="6"/>
      <c r="G271" s="16"/>
      <c r="J271" s="6"/>
    </row>
    <row r="272" spans="3:10" ht="15.75" customHeight="1" x14ac:dyDescent="0.25">
      <c r="C272" s="6"/>
      <c r="D272" s="27"/>
      <c r="E272" s="20"/>
      <c r="F272" s="6"/>
      <c r="G272" s="16"/>
      <c r="J272" s="6"/>
    </row>
    <row r="273" spans="3:10" ht="15.75" customHeight="1" x14ac:dyDescent="0.25">
      <c r="C273" s="6"/>
      <c r="D273" s="27"/>
      <c r="E273" s="20"/>
      <c r="F273" s="6"/>
      <c r="G273" s="16"/>
      <c r="J273" s="6"/>
    </row>
    <row r="274" spans="3:10" ht="15.75" customHeight="1" x14ac:dyDescent="0.25">
      <c r="C274" s="6"/>
      <c r="D274" s="27"/>
      <c r="E274" s="20"/>
      <c r="F274" s="6"/>
      <c r="G274" s="16"/>
      <c r="J274" s="6"/>
    </row>
    <row r="275" spans="3:10" ht="15.75" customHeight="1" x14ac:dyDescent="0.25">
      <c r="C275" s="6"/>
      <c r="D275" s="27"/>
      <c r="E275" s="20"/>
      <c r="F275" s="6"/>
      <c r="G275" s="16"/>
      <c r="J275" s="6"/>
    </row>
    <row r="276" spans="3:10" ht="15.75" customHeight="1" x14ac:dyDescent="0.25">
      <c r="C276" s="6"/>
      <c r="D276" s="27"/>
      <c r="E276" s="20"/>
      <c r="F276" s="6"/>
      <c r="G276" s="16"/>
      <c r="J276" s="6"/>
    </row>
    <row r="277" spans="3:10" ht="15.75" customHeight="1" x14ac:dyDescent="0.25">
      <c r="C277" s="6"/>
      <c r="D277" s="27"/>
      <c r="E277" s="20"/>
      <c r="F277" s="6"/>
      <c r="G277" s="16"/>
      <c r="J277" s="6"/>
    </row>
    <row r="278" spans="3:10" ht="15.75" customHeight="1" x14ac:dyDescent="0.25">
      <c r="C278" s="6"/>
      <c r="D278" s="27"/>
      <c r="E278" s="20"/>
      <c r="F278" s="6"/>
      <c r="G278" s="16"/>
      <c r="J278" s="6"/>
    </row>
    <row r="279" spans="3:10" ht="15.75" customHeight="1" x14ac:dyDescent="0.25">
      <c r="C279" s="6"/>
      <c r="D279" s="27"/>
      <c r="E279" s="20"/>
      <c r="F279" s="6"/>
      <c r="G279" s="16"/>
      <c r="J279" s="6"/>
    </row>
    <row r="280" spans="3:10" ht="15.75" customHeight="1" x14ac:dyDescent="0.25">
      <c r="C280" s="6"/>
      <c r="D280" s="27"/>
      <c r="E280" s="20"/>
      <c r="F280" s="6"/>
      <c r="G280" s="16"/>
      <c r="J280" s="6"/>
    </row>
    <row r="281" spans="3:10" ht="15.75" customHeight="1" x14ac:dyDescent="0.25">
      <c r="C281" s="6"/>
      <c r="D281" s="27"/>
      <c r="E281" s="20"/>
      <c r="F281" s="6"/>
      <c r="G281" s="16"/>
      <c r="J281" s="6"/>
    </row>
    <row r="282" spans="3:10" ht="15.75" customHeight="1" x14ac:dyDescent="0.25">
      <c r="C282" s="6"/>
      <c r="D282" s="27"/>
      <c r="E282" s="20"/>
      <c r="F282" s="6"/>
      <c r="G282" s="16"/>
      <c r="J282" s="6"/>
    </row>
    <row r="283" spans="3:10" ht="15.75" customHeight="1" x14ac:dyDescent="0.25">
      <c r="C283" s="6"/>
      <c r="D283" s="27"/>
      <c r="E283" s="20"/>
      <c r="F283" s="6"/>
      <c r="G283" s="16"/>
      <c r="J283" s="6"/>
    </row>
    <row r="284" spans="3:10" ht="15.75" customHeight="1" x14ac:dyDescent="0.25">
      <c r="C284" s="6"/>
      <c r="D284" s="27"/>
      <c r="E284" s="20"/>
      <c r="F284" s="6"/>
      <c r="G284" s="16"/>
      <c r="J284" s="6"/>
    </row>
    <row r="285" spans="3:10" ht="15.75" customHeight="1" x14ac:dyDescent="0.25">
      <c r="C285" s="6"/>
      <c r="D285" s="27"/>
      <c r="E285" s="20"/>
      <c r="F285" s="6"/>
      <c r="G285" s="16"/>
      <c r="J285" s="6"/>
    </row>
    <row r="286" spans="3:10" ht="15.75" customHeight="1" x14ac:dyDescent="0.25">
      <c r="C286" s="6"/>
      <c r="D286" s="27"/>
      <c r="E286" s="20"/>
      <c r="F286" s="6"/>
      <c r="G286" s="16"/>
      <c r="J286" s="6"/>
    </row>
    <row r="287" spans="3:10" ht="15.75" customHeight="1" x14ac:dyDescent="0.25">
      <c r="C287" s="6"/>
      <c r="D287" s="27"/>
      <c r="E287" s="20"/>
      <c r="F287" s="6"/>
      <c r="G287" s="16"/>
      <c r="J287" s="6"/>
    </row>
    <row r="288" spans="3:10" ht="15.75" customHeight="1" x14ac:dyDescent="0.25">
      <c r="C288" s="6"/>
      <c r="D288" s="27"/>
      <c r="E288" s="20"/>
      <c r="F288" s="6"/>
      <c r="G288" s="16"/>
      <c r="J288" s="6"/>
    </row>
    <row r="289" spans="3:10" ht="15.75" customHeight="1" x14ac:dyDescent="0.25">
      <c r="C289" s="6"/>
      <c r="D289" s="27"/>
      <c r="E289" s="20"/>
      <c r="F289" s="6"/>
      <c r="G289" s="16"/>
      <c r="J289" s="6"/>
    </row>
    <row r="290" spans="3:10" ht="15.75" customHeight="1" x14ac:dyDescent="0.25">
      <c r="C290" s="6"/>
      <c r="D290" s="27"/>
      <c r="E290" s="20"/>
      <c r="F290" s="6"/>
      <c r="G290" s="16"/>
      <c r="J290" s="6"/>
    </row>
    <row r="291" spans="3:10" ht="15.75" customHeight="1" x14ac:dyDescent="0.25">
      <c r="C291" s="6"/>
      <c r="D291" s="27"/>
      <c r="E291" s="20"/>
      <c r="F291" s="6"/>
      <c r="G291" s="16"/>
      <c r="J291" s="6"/>
    </row>
    <row r="292" spans="3:10" ht="15.75" customHeight="1" x14ac:dyDescent="0.25">
      <c r="C292" s="6"/>
      <c r="D292" s="27"/>
      <c r="E292" s="20"/>
      <c r="F292" s="6"/>
      <c r="G292" s="16"/>
      <c r="J292" s="6"/>
    </row>
    <row r="293" spans="3:10" ht="15.75" customHeight="1" x14ac:dyDescent="0.2"/>
    <row r="294" spans="3:10" ht="15.75" customHeight="1" x14ac:dyDescent="0.2"/>
    <row r="295" spans="3:10" ht="15.75" customHeight="1" x14ac:dyDescent="0.2"/>
    <row r="296" spans="3:10" ht="15.75" customHeight="1" x14ac:dyDescent="0.2"/>
    <row r="297" spans="3:10" ht="15.75" customHeight="1" x14ac:dyDescent="0.2"/>
    <row r="298" spans="3:10" ht="15.75" customHeight="1" x14ac:dyDescent="0.2"/>
    <row r="299" spans="3:10" ht="15.75" customHeight="1" x14ac:dyDescent="0.2"/>
    <row r="300" spans="3:10" ht="15.75" customHeight="1" x14ac:dyDescent="0.2"/>
    <row r="301" spans="3:10" ht="15.75" customHeight="1" x14ac:dyDescent="0.2"/>
    <row r="302" spans="3:10" ht="15.75" customHeight="1" x14ac:dyDescent="0.2"/>
    <row r="303" spans="3:10" ht="15.75" customHeight="1" x14ac:dyDescent="0.2"/>
    <row r="304" spans="3:10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">
    <mergeCell ref="V2:W2"/>
    <mergeCell ref="X2:Z2"/>
    <mergeCell ref="V29:W29"/>
  </mergeCell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747CC-0DDF-4E9B-8AD7-5E2B0AB17596}">
  <dimension ref="A1:AB998"/>
  <sheetViews>
    <sheetView topLeftCell="K13" zoomScaleNormal="100" workbookViewId="0">
      <selection activeCell="AE39" sqref="AE39"/>
    </sheetView>
  </sheetViews>
  <sheetFormatPr defaultColWidth="12.625" defaultRowHeight="15" customHeight="1" x14ac:dyDescent="0.2"/>
  <cols>
    <col min="1" max="1" width="3.875" customWidth="1"/>
    <col min="2" max="2" width="9.875" customWidth="1"/>
    <col min="3" max="3" width="12.75" customWidth="1"/>
    <col min="4" max="4" width="10.625" customWidth="1"/>
    <col min="5" max="5" width="8.375" customWidth="1"/>
    <col min="6" max="6" width="10.125" customWidth="1"/>
    <col min="7" max="7" width="11" customWidth="1"/>
    <col min="8" max="9" width="9.75" customWidth="1"/>
    <col min="10" max="10" width="10.375" customWidth="1"/>
    <col min="11" max="11" width="10.125" customWidth="1"/>
    <col min="12" max="13" width="10.25" customWidth="1"/>
    <col min="14" max="20" width="7.625" customWidth="1"/>
    <col min="21" max="21" width="5.5" customWidth="1"/>
    <col min="22" max="22" width="9.75" customWidth="1"/>
    <col min="23" max="23" width="20" customWidth="1"/>
    <col min="24" max="24" width="21.875" customWidth="1"/>
    <col min="25" max="25" width="7.875" customWidth="1"/>
    <col min="26" max="26" width="3.125" customWidth="1"/>
    <col min="27" max="27" width="8.25" style="35" customWidth="1"/>
  </cols>
  <sheetData>
    <row r="1" spans="1:27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7" x14ac:dyDescent="0.25">
      <c r="A2" s="1" t="s">
        <v>2</v>
      </c>
      <c r="B2" s="3" t="s">
        <v>8</v>
      </c>
      <c r="C2" s="24" t="s">
        <v>3</v>
      </c>
      <c r="D2" s="1" t="s">
        <v>4</v>
      </c>
      <c r="E2" s="3" t="s">
        <v>5</v>
      </c>
      <c r="F2" s="24" t="s">
        <v>9</v>
      </c>
      <c r="G2" s="1" t="s">
        <v>15</v>
      </c>
      <c r="H2" s="24" t="s">
        <v>7</v>
      </c>
      <c r="I2" s="10" t="s">
        <v>37</v>
      </c>
      <c r="J2" s="24" t="s">
        <v>13</v>
      </c>
      <c r="K2" s="1" t="s">
        <v>58</v>
      </c>
      <c r="L2" s="24" t="s">
        <v>6</v>
      </c>
      <c r="M2" s="10" t="s">
        <v>38</v>
      </c>
      <c r="V2" s="39" t="s">
        <v>11</v>
      </c>
      <c r="W2" s="39"/>
      <c r="X2" s="39" t="s">
        <v>12</v>
      </c>
      <c r="Y2" s="39"/>
      <c r="Z2" s="39"/>
      <c r="AA2" s="36" t="s">
        <v>56</v>
      </c>
    </row>
    <row r="3" spans="1:27" x14ac:dyDescent="0.25">
      <c r="A3" s="25">
        <v>0</v>
      </c>
      <c r="B3" s="26">
        <v>0</v>
      </c>
      <c r="C3" s="5">
        <v>1002.47</v>
      </c>
      <c r="D3" s="27">
        <f>-0.013467*B3+1002.6228</f>
        <v>1002.6228</v>
      </c>
      <c r="E3" s="28">
        <f>C3-D3</f>
        <v>-0.15279999999995653</v>
      </c>
      <c r="F3" s="6">
        <v>1002.6</v>
      </c>
      <c r="G3" s="29">
        <f>F3-C3</f>
        <v>0.12999999999999545</v>
      </c>
      <c r="H3" s="27">
        <v>2.24244451625</v>
      </c>
      <c r="I3" s="30">
        <f t="shared" ref="I3:I66" si="0">H3*0.5</f>
        <v>1.121222258125</v>
      </c>
      <c r="J3" s="6">
        <v>1003.62</v>
      </c>
      <c r="K3" s="27">
        <f>J3-C3</f>
        <v>1.1499999999999773</v>
      </c>
      <c r="L3" s="6">
        <v>8.3080737191995997</v>
      </c>
      <c r="M3" s="21">
        <f>L3/2</f>
        <v>4.1540368595997998</v>
      </c>
      <c r="V3" t="s">
        <v>51</v>
      </c>
      <c r="Y3" s="31">
        <v>220</v>
      </c>
      <c r="Z3" t="s">
        <v>10</v>
      </c>
      <c r="AA3" s="37"/>
    </row>
    <row r="4" spans="1:27" x14ac:dyDescent="0.25">
      <c r="A4" s="1">
        <v>1</v>
      </c>
      <c r="B4" s="4">
        <v>2</v>
      </c>
      <c r="C4" s="5">
        <v>1002.43</v>
      </c>
      <c r="D4" s="27">
        <f t="shared" ref="D4:D67" si="1">-0.013467*B4+1002.6228</f>
        <v>1002.595866</v>
      </c>
      <c r="E4" s="2">
        <f t="shared" ref="E4:E67" si="2">C4-D4</f>
        <v>-0.16586600000005092</v>
      </c>
      <c r="F4" s="6">
        <v>1002.56</v>
      </c>
      <c r="G4" s="29">
        <f t="shared" ref="G4:G67" si="3">F4-C4</f>
        <v>0.12999999999999545</v>
      </c>
      <c r="H4" s="6">
        <v>3.3437589699600001</v>
      </c>
      <c r="I4" s="30">
        <f t="shared" si="0"/>
        <v>1.6718794849800001</v>
      </c>
      <c r="J4" s="6">
        <v>1003.56</v>
      </c>
      <c r="K4" s="27">
        <f t="shared" ref="K4:K67" si="4">J4-C4</f>
        <v>1.1299999999999955</v>
      </c>
      <c r="L4" s="6">
        <v>13.0074222789115</v>
      </c>
      <c r="M4" s="21">
        <f t="shared" ref="M4:M67" si="5">L4/2</f>
        <v>6.5037111394557501</v>
      </c>
    </row>
    <row r="5" spans="1:27" x14ac:dyDescent="0.25">
      <c r="A5" s="1">
        <v>2</v>
      </c>
      <c r="B5" s="4">
        <v>4</v>
      </c>
      <c r="C5" s="5">
        <v>1002.38</v>
      </c>
      <c r="D5" s="27">
        <f t="shared" si="1"/>
        <v>1002.568932</v>
      </c>
      <c r="E5" s="2">
        <f t="shared" si="2"/>
        <v>-0.18893200000002253</v>
      </c>
      <c r="F5" s="6">
        <v>1002.54</v>
      </c>
      <c r="G5" s="29">
        <f t="shared" si="3"/>
        <v>0.15999999999996817</v>
      </c>
      <c r="H5" s="6">
        <v>3.5607252136100001</v>
      </c>
      <c r="I5" s="30">
        <f t="shared" si="0"/>
        <v>1.780362606805</v>
      </c>
      <c r="J5" s="6">
        <v>1003.56</v>
      </c>
      <c r="K5" s="27">
        <f t="shared" si="4"/>
        <v>1.17999999999995</v>
      </c>
      <c r="L5" s="6">
        <v>13.154279918373501</v>
      </c>
      <c r="M5" s="21">
        <f t="shared" si="5"/>
        <v>6.5771399591867503</v>
      </c>
      <c r="V5" s="8" t="s">
        <v>24</v>
      </c>
      <c r="W5" s="8"/>
      <c r="X5" s="8" t="s">
        <v>59</v>
      </c>
      <c r="Y5" s="7">
        <f>MIN(L3:L158)</f>
        <v>7.5315914806938604</v>
      </c>
      <c r="Z5" s="8" t="s">
        <v>10</v>
      </c>
      <c r="AA5" s="35">
        <v>1</v>
      </c>
    </row>
    <row r="6" spans="1:27" x14ac:dyDescent="0.25">
      <c r="A6" s="1">
        <v>3</v>
      </c>
      <c r="B6" s="4">
        <v>6</v>
      </c>
      <c r="C6" s="5">
        <v>1002.36</v>
      </c>
      <c r="D6" s="27">
        <f t="shared" si="1"/>
        <v>1002.541998</v>
      </c>
      <c r="E6" s="2">
        <f t="shared" si="2"/>
        <v>-0.18199800000002142</v>
      </c>
      <c r="F6" s="6">
        <v>1002.52</v>
      </c>
      <c r="G6" s="29">
        <f t="shared" si="3"/>
        <v>0.15999999999996817</v>
      </c>
      <c r="H6" s="6">
        <v>3.8953641277700002</v>
      </c>
      <c r="I6" s="30">
        <f t="shared" si="0"/>
        <v>1.9476820638850001</v>
      </c>
      <c r="J6" s="6">
        <v>1003.56</v>
      </c>
      <c r="K6" s="27">
        <f t="shared" si="4"/>
        <v>1.1999999999999318</v>
      </c>
      <c r="L6" s="6">
        <v>12.970922919147601</v>
      </c>
      <c r="M6" s="21">
        <f t="shared" si="5"/>
        <v>6.4854614595738003</v>
      </c>
      <c r="V6" s="8" t="s">
        <v>25</v>
      </c>
      <c r="W6" s="8"/>
      <c r="X6" t="s">
        <v>14</v>
      </c>
      <c r="Y6" s="7">
        <f>MIN(K3:K145)</f>
        <v>0.82399999999995543</v>
      </c>
      <c r="Z6" t="s">
        <v>10</v>
      </c>
    </row>
    <row r="7" spans="1:27" x14ac:dyDescent="0.25">
      <c r="A7" s="1">
        <v>4</v>
      </c>
      <c r="B7" s="4">
        <v>8</v>
      </c>
      <c r="C7" s="5">
        <v>1002.36</v>
      </c>
      <c r="D7" s="27">
        <f t="shared" si="1"/>
        <v>1002.5150639999999</v>
      </c>
      <c r="E7" s="2">
        <f t="shared" si="2"/>
        <v>-0.15506399999992482</v>
      </c>
      <c r="F7" s="6">
        <v>1002.51</v>
      </c>
      <c r="G7" s="29">
        <f t="shared" si="3"/>
        <v>0.14999999999997726</v>
      </c>
      <c r="H7" s="6">
        <v>4.61164934451</v>
      </c>
      <c r="I7" s="30">
        <f t="shared" si="0"/>
        <v>2.305824672255</v>
      </c>
      <c r="J7" s="6">
        <v>1003.56</v>
      </c>
      <c r="K7" s="27">
        <f t="shared" si="4"/>
        <v>1.1999999999999318</v>
      </c>
      <c r="L7" s="6">
        <v>13.1518433520811</v>
      </c>
      <c r="M7" s="21">
        <f t="shared" si="5"/>
        <v>6.5759216760405499</v>
      </c>
    </row>
    <row r="8" spans="1:27" x14ac:dyDescent="0.25">
      <c r="A8" s="1">
        <v>5</v>
      </c>
      <c r="B8" s="4">
        <v>10</v>
      </c>
      <c r="C8" s="5">
        <v>1002.34</v>
      </c>
      <c r="D8" s="27">
        <f t="shared" si="1"/>
        <v>1002.48813</v>
      </c>
      <c r="E8" s="2">
        <f t="shared" si="2"/>
        <v>-0.14812999999992371</v>
      </c>
      <c r="F8" s="6">
        <v>1002.48</v>
      </c>
      <c r="G8" s="29">
        <f t="shared" si="3"/>
        <v>0.13999999999998636</v>
      </c>
      <c r="H8" s="6">
        <v>4.1617483651400002</v>
      </c>
      <c r="I8" s="30">
        <f t="shared" si="0"/>
        <v>2.0808741825700001</v>
      </c>
      <c r="J8" s="6">
        <v>1003.55</v>
      </c>
      <c r="K8" s="27">
        <f t="shared" si="4"/>
        <v>1.2099999999999227</v>
      </c>
      <c r="L8" s="6">
        <v>12.949941450154499</v>
      </c>
      <c r="M8" s="21">
        <f t="shared" si="5"/>
        <v>6.4749707250772497</v>
      </c>
      <c r="V8" s="8" t="s">
        <v>19</v>
      </c>
      <c r="W8" s="8"/>
      <c r="Y8" s="32">
        <v>-30</v>
      </c>
      <c r="Z8" s="8" t="s">
        <v>10</v>
      </c>
    </row>
    <row r="9" spans="1:27" x14ac:dyDescent="0.25">
      <c r="A9" s="1">
        <v>6</v>
      </c>
      <c r="B9" s="4">
        <v>12</v>
      </c>
      <c r="C9" s="5">
        <v>1002.3</v>
      </c>
      <c r="D9" s="27">
        <f t="shared" si="1"/>
        <v>1002.461196</v>
      </c>
      <c r="E9" s="2">
        <f t="shared" si="2"/>
        <v>-0.1611960000000181</v>
      </c>
      <c r="F9" s="6">
        <v>1002.45</v>
      </c>
      <c r="G9" s="29">
        <f t="shared" si="3"/>
        <v>0.15000000000009095</v>
      </c>
      <c r="H9" s="6">
        <v>4.1663363703699998</v>
      </c>
      <c r="I9" s="30">
        <f t="shared" si="0"/>
        <v>2.0831681851849999</v>
      </c>
      <c r="J9" s="6">
        <v>1003.55</v>
      </c>
      <c r="K9" s="27">
        <f t="shared" si="4"/>
        <v>1.25</v>
      </c>
      <c r="L9" s="6">
        <v>12.6205626264899</v>
      </c>
      <c r="M9" s="21">
        <f t="shared" si="5"/>
        <v>6.3102813132449498</v>
      </c>
      <c r="V9" s="8" t="s">
        <v>21</v>
      </c>
      <c r="W9" s="8"/>
      <c r="Y9" s="9">
        <v>1.4</v>
      </c>
    </row>
    <row r="10" spans="1:27" x14ac:dyDescent="0.25">
      <c r="A10" s="1">
        <v>7</v>
      </c>
      <c r="B10" s="4">
        <v>14</v>
      </c>
      <c r="C10" s="5">
        <v>1002.3</v>
      </c>
      <c r="D10" s="27">
        <f t="shared" si="1"/>
        <v>1002.434262</v>
      </c>
      <c r="E10" s="2">
        <f t="shared" si="2"/>
        <v>-0.13426200000003519</v>
      </c>
      <c r="F10" s="6">
        <v>1002.44</v>
      </c>
      <c r="G10" s="29">
        <f t="shared" si="3"/>
        <v>0.14000000000010004</v>
      </c>
      <c r="H10" s="6">
        <v>4.7108993839600002</v>
      </c>
      <c r="I10" s="30">
        <f t="shared" si="0"/>
        <v>2.3554496919800001</v>
      </c>
      <c r="J10" s="6">
        <v>1003.54</v>
      </c>
      <c r="K10" s="27">
        <f t="shared" si="4"/>
        <v>1.2400000000000091</v>
      </c>
      <c r="L10" s="6">
        <v>12.296079137406799</v>
      </c>
      <c r="M10" s="21">
        <f t="shared" si="5"/>
        <v>6.1480395687033997</v>
      </c>
      <c r="V10" s="8" t="s">
        <v>20</v>
      </c>
      <c r="W10" s="8"/>
      <c r="Y10" s="32">
        <v>0</v>
      </c>
    </row>
    <row r="11" spans="1:27" x14ac:dyDescent="0.25">
      <c r="A11" s="1">
        <v>8</v>
      </c>
      <c r="B11" s="4">
        <v>16</v>
      </c>
      <c r="C11" s="5">
        <v>1002.25</v>
      </c>
      <c r="D11" s="27">
        <f t="shared" si="1"/>
        <v>1002.407328</v>
      </c>
      <c r="E11" s="2">
        <f t="shared" si="2"/>
        <v>-0.1573280000000068</v>
      </c>
      <c r="F11" s="6">
        <v>1002.42</v>
      </c>
      <c r="G11" s="29">
        <f t="shared" si="3"/>
        <v>0.16999999999995907</v>
      </c>
      <c r="H11" s="6">
        <v>4.0724788949199997</v>
      </c>
      <c r="I11" s="30">
        <f t="shared" si="0"/>
        <v>2.0362394474599999</v>
      </c>
      <c r="J11" s="6">
        <v>1003.51</v>
      </c>
      <c r="K11" s="27">
        <f t="shared" si="4"/>
        <v>1.2599999999999909</v>
      </c>
      <c r="L11" s="6">
        <v>12.4627797013421</v>
      </c>
      <c r="M11" s="21">
        <f t="shared" si="5"/>
        <v>6.2313898506710501</v>
      </c>
    </row>
    <row r="12" spans="1:27" x14ac:dyDescent="0.25">
      <c r="A12" s="1">
        <v>9</v>
      </c>
      <c r="B12" s="4">
        <v>18</v>
      </c>
      <c r="C12" s="5">
        <v>1002.23</v>
      </c>
      <c r="D12" s="27">
        <f t="shared" si="1"/>
        <v>1002.380394</v>
      </c>
      <c r="E12" s="2">
        <f t="shared" si="2"/>
        <v>-0.15039400000000569</v>
      </c>
      <c r="F12" s="6">
        <v>1002.42</v>
      </c>
      <c r="G12" s="29">
        <f t="shared" si="3"/>
        <v>0.18999999999994088</v>
      </c>
      <c r="H12" s="6">
        <v>4.0723812756299997</v>
      </c>
      <c r="I12" s="30">
        <f t="shared" si="0"/>
        <v>2.0361906378149999</v>
      </c>
      <c r="J12" s="6">
        <v>1003.48</v>
      </c>
      <c r="K12" s="27">
        <f t="shared" si="4"/>
        <v>1.25</v>
      </c>
      <c r="L12" s="6">
        <v>11.489287976758201</v>
      </c>
      <c r="M12" s="21">
        <f t="shared" si="5"/>
        <v>5.7446439883791003</v>
      </c>
      <c r="V12" s="8" t="s">
        <v>18</v>
      </c>
      <c r="W12" s="8"/>
      <c r="X12" s="8" t="s">
        <v>22</v>
      </c>
      <c r="Y12" s="8" t="s">
        <v>27</v>
      </c>
    </row>
    <row r="13" spans="1:27" x14ac:dyDescent="0.25">
      <c r="A13" s="1">
        <v>10</v>
      </c>
      <c r="B13" s="4">
        <v>20</v>
      </c>
      <c r="C13" s="5">
        <v>1002.19</v>
      </c>
      <c r="D13" s="27">
        <f t="shared" si="1"/>
        <v>1002.3534599999999</v>
      </c>
      <c r="E13" s="2">
        <f t="shared" si="2"/>
        <v>-0.16345999999987271</v>
      </c>
      <c r="F13" s="6">
        <v>1002.42</v>
      </c>
      <c r="G13" s="29">
        <f t="shared" si="3"/>
        <v>0.2299999999999045</v>
      </c>
      <c r="H13" s="6">
        <v>5.1013224730399997</v>
      </c>
      <c r="I13" s="30">
        <f t="shared" si="0"/>
        <v>2.5506612365199999</v>
      </c>
      <c r="J13" s="6">
        <v>1003.46</v>
      </c>
      <c r="K13" s="27">
        <f t="shared" si="4"/>
        <v>1.2699999999999818</v>
      </c>
      <c r="L13" s="6">
        <v>12.1666178561448</v>
      </c>
      <c r="M13" s="21">
        <f t="shared" si="5"/>
        <v>6.0833089280724</v>
      </c>
    </row>
    <row r="14" spans="1:27" x14ac:dyDescent="0.25">
      <c r="A14" s="1">
        <v>11</v>
      </c>
      <c r="B14" s="4">
        <v>22</v>
      </c>
      <c r="C14" s="5">
        <v>1002.14</v>
      </c>
      <c r="D14" s="27">
        <f t="shared" si="1"/>
        <v>1002.3265259999999</v>
      </c>
      <c r="E14" s="2">
        <f t="shared" si="2"/>
        <v>-0.186525999999958</v>
      </c>
      <c r="F14" s="6">
        <v>1002.42</v>
      </c>
      <c r="G14" s="29">
        <f t="shared" si="3"/>
        <v>0.27999999999997272</v>
      </c>
      <c r="H14" s="6">
        <v>5.3410414137100002</v>
      </c>
      <c r="I14" s="30">
        <f t="shared" si="0"/>
        <v>2.6705207068550001</v>
      </c>
      <c r="J14" s="6">
        <v>1003.45</v>
      </c>
      <c r="K14" s="27">
        <f t="shared" si="4"/>
        <v>1.3100000000000591</v>
      </c>
      <c r="L14" s="6">
        <v>10.5578411473749</v>
      </c>
      <c r="M14" s="21">
        <f t="shared" si="5"/>
        <v>5.2789205736874498</v>
      </c>
      <c r="V14" s="8" t="s">
        <v>36</v>
      </c>
      <c r="W14" s="8"/>
      <c r="X14" s="8" t="s">
        <v>39</v>
      </c>
      <c r="Y14" s="8" t="s">
        <v>27</v>
      </c>
    </row>
    <row r="15" spans="1:27" x14ac:dyDescent="0.25">
      <c r="A15" s="1">
        <v>12</v>
      </c>
      <c r="B15" s="4">
        <v>24</v>
      </c>
      <c r="C15" s="5">
        <v>1002.11</v>
      </c>
      <c r="D15" s="27">
        <f t="shared" si="1"/>
        <v>1002.299592</v>
      </c>
      <c r="E15" s="2">
        <f t="shared" si="2"/>
        <v>-0.1895919999999478</v>
      </c>
      <c r="F15" s="6">
        <v>1002.42</v>
      </c>
      <c r="G15" s="29">
        <f t="shared" si="3"/>
        <v>0.30999999999994543</v>
      </c>
      <c r="H15" s="6">
        <v>5.9750940109500004</v>
      </c>
      <c r="I15" s="30">
        <f t="shared" si="0"/>
        <v>2.9875470054750002</v>
      </c>
      <c r="J15" s="6">
        <v>1003.45</v>
      </c>
      <c r="K15" s="27">
        <f t="shared" si="4"/>
        <v>1.3400000000000318</v>
      </c>
      <c r="L15" s="6">
        <v>10.8854430009479</v>
      </c>
      <c r="M15" s="21">
        <f t="shared" si="5"/>
        <v>5.44272150047395</v>
      </c>
      <c r="V15" s="8"/>
      <c r="X15" s="8"/>
      <c r="Y15" s="8"/>
    </row>
    <row r="16" spans="1:27" x14ac:dyDescent="0.25">
      <c r="A16" s="1">
        <v>13</v>
      </c>
      <c r="B16" s="4">
        <v>26</v>
      </c>
      <c r="C16" s="5">
        <v>1002.17</v>
      </c>
      <c r="D16" s="27">
        <f t="shared" si="1"/>
        <v>1002.272658</v>
      </c>
      <c r="E16" s="2">
        <f t="shared" si="2"/>
        <v>-0.10265800000001946</v>
      </c>
      <c r="F16" s="6">
        <v>1002.42</v>
      </c>
      <c r="G16" s="29">
        <f t="shared" si="3"/>
        <v>0.25</v>
      </c>
      <c r="H16" s="6">
        <v>5.8612886854799999</v>
      </c>
      <c r="I16" s="30">
        <f t="shared" si="0"/>
        <v>2.93064434274</v>
      </c>
      <c r="J16" s="6">
        <v>1003.43</v>
      </c>
      <c r="K16" s="27">
        <f t="shared" si="4"/>
        <v>1.2599999999999909</v>
      </c>
      <c r="L16" s="6">
        <v>10.4160370288095</v>
      </c>
      <c r="M16" s="21">
        <f t="shared" si="5"/>
        <v>5.2080185144047499</v>
      </c>
      <c r="V16" s="8" t="s">
        <v>23</v>
      </c>
      <c r="W16" s="8"/>
      <c r="X16" t="s">
        <v>31</v>
      </c>
      <c r="Y16">
        <v>20</v>
      </c>
      <c r="Z16" t="s">
        <v>10</v>
      </c>
      <c r="AA16" s="35">
        <v>2</v>
      </c>
    </row>
    <row r="17" spans="1:26" x14ac:dyDescent="0.25">
      <c r="A17" s="1">
        <v>14</v>
      </c>
      <c r="B17" s="4">
        <v>28</v>
      </c>
      <c r="C17" s="5">
        <v>1002.23</v>
      </c>
      <c r="D17" s="27">
        <f t="shared" si="1"/>
        <v>1002.245724</v>
      </c>
      <c r="E17" s="2">
        <f t="shared" si="2"/>
        <v>-1.5723999999977423E-2</v>
      </c>
      <c r="F17" s="6">
        <v>1002.41</v>
      </c>
      <c r="G17" s="29">
        <f t="shared" si="3"/>
        <v>0.17999999999994998</v>
      </c>
      <c r="H17" s="6">
        <v>5.2835955193000004</v>
      </c>
      <c r="I17" s="30">
        <f t="shared" si="0"/>
        <v>2.6417977596500002</v>
      </c>
      <c r="J17" s="6">
        <v>1003.4</v>
      </c>
      <c r="K17" s="27">
        <f t="shared" si="4"/>
        <v>1.1699999999999591</v>
      </c>
      <c r="L17" s="6">
        <v>11.1024177304185</v>
      </c>
      <c r="M17" s="21">
        <f t="shared" si="5"/>
        <v>5.5512088652092499</v>
      </c>
      <c r="V17" s="8" t="s">
        <v>17</v>
      </c>
      <c r="X17" s="8" t="s">
        <v>50</v>
      </c>
      <c r="Y17">
        <v>5.5</v>
      </c>
      <c r="Z17" t="s">
        <v>10</v>
      </c>
    </row>
    <row r="18" spans="1:26" x14ac:dyDescent="0.25">
      <c r="A18" s="1">
        <v>15</v>
      </c>
      <c r="B18" s="4">
        <v>30</v>
      </c>
      <c r="C18" s="5">
        <v>1002.22</v>
      </c>
      <c r="D18" s="27">
        <f t="shared" si="1"/>
        <v>1002.21879</v>
      </c>
      <c r="E18" s="2">
        <f t="shared" si="2"/>
        <v>1.2100000000145883E-3</v>
      </c>
      <c r="F18" s="6">
        <v>1002.41</v>
      </c>
      <c r="G18" s="29">
        <f t="shared" si="3"/>
        <v>0.18999999999994088</v>
      </c>
      <c r="H18" s="6">
        <v>6.3588972707</v>
      </c>
      <c r="I18" s="30">
        <f t="shared" si="0"/>
        <v>3.17944863535</v>
      </c>
      <c r="J18" s="6">
        <v>1003.39</v>
      </c>
      <c r="K18" s="27">
        <f t="shared" si="4"/>
        <v>1.1699999999999591</v>
      </c>
      <c r="L18" s="6">
        <v>11.068388970128099</v>
      </c>
      <c r="M18" s="21">
        <f t="shared" si="5"/>
        <v>5.5341944850640497</v>
      </c>
      <c r="V18" s="8" t="s">
        <v>28</v>
      </c>
      <c r="X18" s="8"/>
      <c r="Y18" s="8"/>
    </row>
    <row r="19" spans="1:26" x14ac:dyDescent="0.25">
      <c r="A19" s="1">
        <v>16</v>
      </c>
      <c r="B19" s="4">
        <v>32</v>
      </c>
      <c r="C19" s="5">
        <v>1002.23</v>
      </c>
      <c r="D19" s="27">
        <f t="shared" si="1"/>
        <v>1002.191856</v>
      </c>
      <c r="E19" s="2">
        <f t="shared" si="2"/>
        <v>3.8143999999988409E-2</v>
      </c>
      <c r="F19" s="6">
        <v>1002.4</v>
      </c>
      <c r="G19" s="29">
        <f t="shared" si="3"/>
        <v>0.16999999999995907</v>
      </c>
      <c r="H19" s="6">
        <v>5.9635927507000002</v>
      </c>
      <c r="I19" s="30">
        <f t="shared" si="0"/>
        <v>2.9817963753500001</v>
      </c>
      <c r="J19" s="6">
        <v>1003.38</v>
      </c>
      <c r="K19" s="27">
        <f t="shared" si="4"/>
        <v>1.1499999999999773</v>
      </c>
      <c r="L19" s="6">
        <v>11.052091478492301</v>
      </c>
      <c r="M19" s="21">
        <f t="shared" si="5"/>
        <v>5.5260457392461504</v>
      </c>
    </row>
    <row r="20" spans="1:26" ht="15.75" customHeight="1" x14ac:dyDescent="0.25">
      <c r="A20" s="1">
        <v>17</v>
      </c>
      <c r="B20" s="4">
        <v>34</v>
      </c>
      <c r="C20" s="5">
        <v>1002.23</v>
      </c>
      <c r="D20" s="27">
        <f t="shared" si="1"/>
        <v>1002.1649219999999</v>
      </c>
      <c r="E20" s="2">
        <f t="shared" si="2"/>
        <v>6.5078000000085012E-2</v>
      </c>
      <c r="F20" s="6">
        <v>1002.4</v>
      </c>
      <c r="G20" s="29">
        <f t="shared" si="3"/>
        <v>0.16999999999995907</v>
      </c>
      <c r="H20" s="6">
        <v>6.1993859309800001</v>
      </c>
      <c r="I20" s="30">
        <f t="shared" si="0"/>
        <v>3.0996929654900001</v>
      </c>
      <c r="J20" s="6">
        <v>1003.36</v>
      </c>
      <c r="K20" s="27">
        <f t="shared" si="4"/>
        <v>1.1299999999999955</v>
      </c>
      <c r="L20" s="6">
        <v>11.281859172672601</v>
      </c>
      <c r="M20" s="21">
        <f t="shared" si="5"/>
        <v>5.6409295863363003</v>
      </c>
      <c r="V20" s="8" t="s">
        <v>30</v>
      </c>
      <c r="W20" s="8"/>
      <c r="X20" t="s">
        <v>31</v>
      </c>
      <c r="Z20" t="s">
        <v>10</v>
      </c>
    </row>
    <row r="21" spans="1:26" ht="15.75" customHeight="1" x14ac:dyDescent="0.25">
      <c r="A21" s="1">
        <v>18</v>
      </c>
      <c r="B21" s="4">
        <v>36</v>
      </c>
      <c r="C21" s="5">
        <v>1002.27</v>
      </c>
      <c r="D21" s="27">
        <f t="shared" si="1"/>
        <v>1002.137988</v>
      </c>
      <c r="E21" s="2">
        <f t="shared" si="2"/>
        <v>0.13201200000003155</v>
      </c>
      <c r="F21" s="6">
        <v>1002.39</v>
      </c>
      <c r="G21" s="29">
        <f t="shared" si="3"/>
        <v>0.12000000000000455</v>
      </c>
      <c r="H21" s="6">
        <v>6.1502239742900002</v>
      </c>
      <c r="I21" s="30">
        <f t="shared" si="0"/>
        <v>3.0751119871450001</v>
      </c>
      <c r="J21" s="6">
        <v>1003.29</v>
      </c>
      <c r="K21" s="27">
        <f t="shared" si="4"/>
        <v>1.0199999999999818</v>
      </c>
      <c r="L21" s="6">
        <v>11.9225562957037</v>
      </c>
      <c r="M21" s="21">
        <f t="shared" si="5"/>
        <v>5.96127814785185</v>
      </c>
      <c r="V21" t="s">
        <v>32</v>
      </c>
      <c r="X21" s="8" t="s">
        <v>50</v>
      </c>
      <c r="Z21" t="s">
        <v>10</v>
      </c>
    </row>
    <row r="22" spans="1:26" ht="15.75" customHeight="1" x14ac:dyDescent="0.25">
      <c r="A22" s="1">
        <v>19</v>
      </c>
      <c r="B22" s="4">
        <v>38</v>
      </c>
      <c r="C22" s="5">
        <v>1002.26</v>
      </c>
      <c r="D22" s="27">
        <f t="shared" si="1"/>
        <v>1002.111054</v>
      </c>
      <c r="E22" s="2">
        <f t="shared" si="2"/>
        <v>0.14894600000002356</v>
      </c>
      <c r="F22" s="6">
        <v>1002.34</v>
      </c>
      <c r="G22" s="29">
        <f t="shared" si="3"/>
        <v>8.0000000000040927E-2</v>
      </c>
      <c r="H22" s="6">
        <v>5.2868256654600003</v>
      </c>
      <c r="I22" s="30">
        <f t="shared" si="0"/>
        <v>2.6434128327300002</v>
      </c>
      <c r="J22" s="6">
        <v>1003.23</v>
      </c>
      <c r="K22" s="27">
        <f t="shared" si="4"/>
        <v>0.97000000000002728</v>
      </c>
      <c r="L22" s="6">
        <v>11.9830965754626</v>
      </c>
      <c r="M22" s="21">
        <f t="shared" si="5"/>
        <v>5.9915482877313</v>
      </c>
    </row>
    <row r="23" spans="1:26" ht="15.75" customHeight="1" x14ac:dyDescent="0.25">
      <c r="A23" s="1">
        <v>20</v>
      </c>
      <c r="B23" s="4">
        <v>40</v>
      </c>
      <c r="C23" s="5">
        <v>1002.18</v>
      </c>
      <c r="D23" s="27">
        <f t="shared" si="1"/>
        <v>1002.08412</v>
      </c>
      <c r="E23" s="2">
        <f t="shared" si="2"/>
        <v>9.5879999999965548E-2</v>
      </c>
      <c r="F23" s="6">
        <v>1002.32</v>
      </c>
      <c r="G23" s="29">
        <f t="shared" si="3"/>
        <v>0.14000000000010004</v>
      </c>
      <c r="H23" s="6">
        <v>5.0268007261900003</v>
      </c>
      <c r="I23" s="30">
        <f t="shared" si="0"/>
        <v>2.5134003630950001</v>
      </c>
      <c r="J23" s="6">
        <v>1003.24</v>
      </c>
      <c r="K23" s="27">
        <f t="shared" si="4"/>
        <v>1.0600000000000591</v>
      </c>
      <c r="L23" s="6">
        <v>11.849633764094801</v>
      </c>
      <c r="M23" s="21">
        <f t="shared" si="5"/>
        <v>5.9248168820474003</v>
      </c>
      <c r="V23" s="8" t="s">
        <v>33</v>
      </c>
      <c r="W23" s="8"/>
      <c r="X23" t="s">
        <v>35</v>
      </c>
      <c r="Y23">
        <v>10</v>
      </c>
      <c r="Z23" t="s">
        <v>10</v>
      </c>
    </row>
    <row r="24" spans="1:26" ht="15.75" customHeight="1" x14ac:dyDescent="0.25">
      <c r="A24" s="1">
        <v>21</v>
      </c>
      <c r="B24" s="4">
        <v>42</v>
      </c>
      <c r="C24" s="5">
        <v>1002.21</v>
      </c>
      <c r="D24" s="27">
        <f t="shared" si="1"/>
        <v>1002.057186</v>
      </c>
      <c r="E24" s="2">
        <f t="shared" si="2"/>
        <v>0.15281400000003487</v>
      </c>
      <c r="F24" s="6">
        <v>1002.29</v>
      </c>
      <c r="G24" s="29">
        <f t="shared" si="3"/>
        <v>7.999999999992724E-2</v>
      </c>
      <c r="H24" s="6">
        <v>5.1825164710299996</v>
      </c>
      <c r="I24" s="30">
        <f t="shared" si="0"/>
        <v>2.5912582355149998</v>
      </c>
      <c r="J24" s="6">
        <v>1003.21</v>
      </c>
      <c r="K24" s="27">
        <f t="shared" si="4"/>
        <v>1</v>
      </c>
      <c r="L24" s="6">
        <v>12.4195316354784</v>
      </c>
      <c r="M24" s="21">
        <f t="shared" si="5"/>
        <v>6.2097658177391999</v>
      </c>
      <c r="V24" t="s">
        <v>34</v>
      </c>
      <c r="X24" t="s">
        <v>35</v>
      </c>
      <c r="Y24">
        <v>1</v>
      </c>
      <c r="Z24" t="s">
        <v>10</v>
      </c>
    </row>
    <row r="25" spans="1:26" ht="15.75" customHeight="1" x14ac:dyDescent="0.25">
      <c r="A25" s="1">
        <v>22</v>
      </c>
      <c r="B25" s="4">
        <v>44</v>
      </c>
      <c r="C25" s="5">
        <v>1002.13</v>
      </c>
      <c r="D25" s="27">
        <f t="shared" si="1"/>
        <v>1002.030252</v>
      </c>
      <c r="E25" s="2">
        <f t="shared" si="2"/>
        <v>9.9747999999976855E-2</v>
      </c>
      <c r="F25" s="6">
        <v>1002.26</v>
      </c>
      <c r="G25" s="29">
        <f t="shared" si="3"/>
        <v>0.12999999999999545</v>
      </c>
      <c r="H25" s="6">
        <v>5.3266559159</v>
      </c>
      <c r="I25" s="30">
        <f t="shared" si="0"/>
        <v>2.66332795795</v>
      </c>
      <c r="J25" s="6">
        <v>1003.2</v>
      </c>
      <c r="K25" s="27">
        <f t="shared" si="4"/>
        <v>1.07000000000005</v>
      </c>
      <c r="L25" s="6">
        <v>12.528710837034501</v>
      </c>
      <c r="M25" s="21">
        <f t="shared" si="5"/>
        <v>6.2643554185172503</v>
      </c>
    </row>
    <row r="26" spans="1:26" ht="15.75" customHeight="1" x14ac:dyDescent="0.25">
      <c r="A26" s="1">
        <v>23</v>
      </c>
      <c r="B26" s="4">
        <v>46</v>
      </c>
      <c r="C26" s="5">
        <v>1002.13</v>
      </c>
      <c r="D26" s="27">
        <f t="shared" si="1"/>
        <v>1002.003318</v>
      </c>
      <c r="E26" s="2">
        <f t="shared" si="2"/>
        <v>0.12668199999995977</v>
      </c>
      <c r="F26" s="6">
        <v>1002.24</v>
      </c>
      <c r="G26" s="29">
        <f t="shared" si="3"/>
        <v>0.11000000000001364</v>
      </c>
      <c r="H26" s="6">
        <v>5.96252592987</v>
      </c>
      <c r="I26" s="30">
        <f t="shared" si="0"/>
        <v>2.981262964935</v>
      </c>
      <c r="J26" s="6">
        <v>1003.19</v>
      </c>
      <c r="K26" s="27">
        <f t="shared" si="4"/>
        <v>1.0600000000000591</v>
      </c>
      <c r="L26" s="6">
        <v>12.2185402374998</v>
      </c>
      <c r="M26" s="21">
        <f t="shared" si="5"/>
        <v>6.1092701187499001</v>
      </c>
      <c r="V26" t="s">
        <v>42</v>
      </c>
      <c r="Y26" s="12"/>
      <c r="Z26" s="8"/>
    </row>
    <row r="27" spans="1:26" ht="15.75" customHeight="1" x14ac:dyDescent="0.25">
      <c r="A27" s="1">
        <v>24</v>
      </c>
      <c r="B27" s="4">
        <v>48</v>
      </c>
      <c r="C27" s="5">
        <v>1002.1</v>
      </c>
      <c r="D27" s="27">
        <f t="shared" si="1"/>
        <v>1001.9763839999999</v>
      </c>
      <c r="E27" s="2">
        <f t="shared" si="2"/>
        <v>0.12361600000008366</v>
      </c>
      <c r="F27" s="6">
        <v>1002.21</v>
      </c>
      <c r="G27" s="29">
        <f t="shared" si="3"/>
        <v>0.11000000000001364</v>
      </c>
      <c r="H27" s="6">
        <v>5.2394986685399996</v>
      </c>
      <c r="I27" s="30">
        <f t="shared" si="0"/>
        <v>2.6197493342699998</v>
      </c>
      <c r="J27" s="6">
        <v>1003.16</v>
      </c>
      <c r="K27" s="27">
        <f t="shared" si="4"/>
        <v>1.0599999999999454</v>
      </c>
      <c r="L27" s="6">
        <v>13.1882122951219</v>
      </c>
      <c r="M27" s="21">
        <f t="shared" si="5"/>
        <v>6.5941061475609501</v>
      </c>
      <c r="X27" s="23" t="s">
        <v>52</v>
      </c>
      <c r="Y27" s="11">
        <v>1.35E-2</v>
      </c>
      <c r="Z27" s="8"/>
    </row>
    <row r="28" spans="1:26" ht="15.75" customHeight="1" x14ac:dyDescent="0.25">
      <c r="A28" s="1">
        <v>25</v>
      </c>
      <c r="B28" s="4">
        <v>50</v>
      </c>
      <c r="C28" s="5">
        <v>1002.07</v>
      </c>
      <c r="D28" s="27">
        <f t="shared" si="1"/>
        <v>1001.94945</v>
      </c>
      <c r="E28" s="2">
        <f t="shared" si="2"/>
        <v>0.12055000000009386</v>
      </c>
      <c r="F28" s="6">
        <v>1002.18</v>
      </c>
      <c r="G28" s="29">
        <f t="shared" si="3"/>
        <v>0.10999999999989996</v>
      </c>
      <c r="H28" s="6">
        <v>4.1632538528999996</v>
      </c>
      <c r="I28" s="30">
        <f t="shared" si="0"/>
        <v>2.0816269264499998</v>
      </c>
      <c r="J28" s="6">
        <v>1003.15</v>
      </c>
      <c r="K28" s="27">
        <f t="shared" si="4"/>
        <v>1.0799999999999272</v>
      </c>
      <c r="L28" s="6">
        <v>13.019548521997301</v>
      </c>
      <c r="M28" s="21">
        <f t="shared" si="5"/>
        <v>6.5097742609986504</v>
      </c>
    </row>
    <row r="29" spans="1:26" ht="15.75" customHeight="1" x14ac:dyDescent="0.25">
      <c r="A29" s="1">
        <v>26</v>
      </c>
      <c r="B29" s="4">
        <v>52</v>
      </c>
      <c r="C29" s="5">
        <v>1002.06</v>
      </c>
      <c r="D29" s="27">
        <f t="shared" si="1"/>
        <v>1001.922516</v>
      </c>
      <c r="E29" s="2">
        <f t="shared" si="2"/>
        <v>0.13748399999997218</v>
      </c>
      <c r="F29" s="6">
        <v>1002.15</v>
      </c>
      <c r="G29" s="29">
        <f t="shared" si="3"/>
        <v>9.0000000000031832E-2</v>
      </c>
      <c r="H29" s="6">
        <v>4.7705937838099999</v>
      </c>
      <c r="I29" s="30">
        <f t="shared" si="0"/>
        <v>2.3852968919049999</v>
      </c>
      <c r="J29" s="6">
        <v>1003.15</v>
      </c>
      <c r="K29" s="27">
        <f t="shared" si="4"/>
        <v>1.0900000000000318</v>
      </c>
      <c r="L29" s="6">
        <v>12.0886206123175</v>
      </c>
      <c r="M29" s="21">
        <f t="shared" si="5"/>
        <v>6.0443103061587502</v>
      </c>
      <c r="V29" s="39" t="s">
        <v>40</v>
      </c>
      <c r="W29" s="39"/>
    </row>
    <row r="30" spans="1:26" ht="15.75" customHeight="1" x14ac:dyDescent="0.25">
      <c r="A30" s="1">
        <v>27</v>
      </c>
      <c r="B30" s="4">
        <v>54</v>
      </c>
      <c r="C30" s="5">
        <v>1001.98</v>
      </c>
      <c r="D30" s="27">
        <f t="shared" si="1"/>
        <v>1001.895582</v>
      </c>
      <c r="E30" s="2">
        <f t="shared" si="2"/>
        <v>8.441800000002786E-2</v>
      </c>
      <c r="F30" s="6">
        <v>1002.11</v>
      </c>
      <c r="G30" s="29">
        <f t="shared" si="3"/>
        <v>0.12999999999999545</v>
      </c>
      <c r="H30" s="6">
        <v>5.4399614011799997</v>
      </c>
      <c r="I30" s="30">
        <f t="shared" si="0"/>
        <v>2.7199807005899999</v>
      </c>
      <c r="J30" s="6">
        <v>1003.15</v>
      </c>
      <c r="K30" s="27">
        <f t="shared" si="4"/>
        <v>1.1699999999999591</v>
      </c>
      <c r="L30" s="6">
        <v>12.028345217022901</v>
      </c>
      <c r="M30" s="21">
        <f t="shared" si="5"/>
        <v>6.0141726085114504</v>
      </c>
      <c r="V30" s="8" t="s">
        <v>41</v>
      </c>
      <c r="Y30" s="7">
        <f>AVERAGE(H3:H145)</f>
        <v>5.5530649910574832</v>
      </c>
      <c r="Z30" s="8" t="s">
        <v>10</v>
      </c>
    </row>
    <row r="31" spans="1:26" ht="15.75" customHeight="1" x14ac:dyDescent="0.25">
      <c r="A31" s="1">
        <v>28</v>
      </c>
      <c r="B31" s="4">
        <v>56</v>
      </c>
      <c r="C31" s="5">
        <v>1001.79</v>
      </c>
      <c r="D31" s="27">
        <f t="shared" si="1"/>
        <v>1001.868648</v>
      </c>
      <c r="E31" s="2">
        <f t="shared" si="2"/>
        <v>-7.8648000000043794E-2</v>
      </c>
      <c r="F31" s="6">
        <v>1002.12</v>
      </c>
      <c r="G31" s="29">
        <f t="shared" si="3"/>
        <v>0.33000000000004093</v>
      </c>
      <c r="H31" s="6">
        <v>5.7785683039000002</v>
      </c>
      <c r="I31" s="30">
        <f t="shared" si="0"/>
        <v>2.8892841519500001</v>
      </c>
      <c r="J31" s="6">
        <v>1003.16</v>
      </c>
      <c r="K31" s="27">
        <f t="shared" si="4"/>
        <v>1.3700000000000045</v>
      </c>
      <c r="L31" s="6">
        <v>11.5104560178925</v>
      </c>
      <c r="M31" s="21">
        <f t="shared" si="5"/>
        <v>5.7552280089462498</v>
      </c>
      <c r="V31" t="s">
        <v>55</v>
      </c>
      <c r="Y31" s="9">
        <f>AVERAGE(M3:M145)</f>
        <v>6.8128310959295248</v>
      </c>
      <c r="Z31" t="s">
        <v>10</v>
      </c>
    </row>
    <row r="32" spans="1:26" ht="15.75" customHeight="1" x14ac:dyDescent="0.25">
      <c r="A32" s="1">
        <v>29</v>
      </c>
      <c r="B32" s="4">
        <v>58</v>
      </c>
      <c r="C32" s="5">
        <v>1001.43</v>
      </c>
      <c r="D32" s="27">
        <f t="shared" si="1"/>
        <v>1001.841714</v>
      </c>
      <c r="E32" s="2">
        <f t="shared" si="2"/>
        <v>-0.41171400000007452</v>
      </c>
      <c r="F32" s="6">
        <v>1002.12</v>
      </c>
      <c r="G32" s="29">
        <f t="shared" si="3"/>
        <v>0.69000000000005457</v>
      </c>
      <c r="H32" s="6">
        <v>6.0127764838399997</v>
      </c>
      <c r="I32" s="30">
        <f t="shared" si="0"/>
        <v>3.0063882419199999</v>
      </c>
      <c r="J32" s="6">
        <v>1003.19</v>
      </c>
      <c r="K32" s="27">
        <f t="shared" si="4"/>
        <v>1.7600000000001046</v>
      </c>
      <c r="L32" s="6">
        <v>11.4939612055983</v>
      </c>
      <c r="M32" s="21">
        <f t="shared" si="5"/>
        <v>5.7469806027991499</v>
      </c>
      <c r="V32" s="8" t="s">
        <v>57</v>
      </c>
      <c r="Y32" s="7">
        <f>AVERAGE(G3:G145)</f>
        <v>0.28121678321678517</v>
      </c>
      <c r="Z32" s="8" t="s">
        <v>10</v>
      </c>
    </row>
    <row r="33" spans="1:28" ht="15.75" customHeight="1" x14ac:dyDescent="0.25">
      <c r="A33" s="1">
        <v>30</v>
      </c>
      <c r="B33" s="4">
        <v>60</v>
      </c>
      <c r="C33" s="5">
        <v>1001.39</v>
      </c>
      <c r="D33" s="27">
        <f t="shared" si="1"/>
        <v>1001.8147799999999</v>
      </c>
      <c r="E33" s="2">
        <f t="shared" si="2"/>
        <v>-0.42477999999994154</v>
      </c>
      <c r="F33" s="6">
        <v>1002.12</v>
      </c>
      <c r="G33" s="29">
        <f t="shared" si="3"/>
        <v>0.73000000000001819</v>
      </c>
      <c r="H33" s="6">
        <v>5.1147035588199996</v>
      </c>
      <c r="I33" s="30">
        <f t="shared" si="0"/>
        <v>2.5573517794099998</v>
      </c>
      <c r="J33" s="6">
        <v>1003.17</v>
      </c>
      <c r="K33" s="27">
        <f t="shared" si="4"/>
        <v>1.7799999999999727</v>
      </c>
      <c r="L33" s="6">
        <v>11.7867219691078</v>
      </c>
      <c r="M33" s="21">
        <f t="shared" si="5"/>
        <v>5.8933609845539001</v>
      </c>
    </row>
    <row r="34" spans="1:28" ht="15.75" customHeight="1" x14ac:dyDescent="0.25">
      <c r="A34" s="1">
        <v>31</v>
      </c>
      <c r="B34" s="4">
        <v>62</v>
      </c>
      <c r="C34" s="5">
        <v>1001.31</v>
      </c>
      <c r="D34" s="27">
        <f t="shared" si="1"/>
        <v>1001.7878459999999</v>
      </c>
      <c r="E34" s="2">
        <f t="shared" si="2"/>
        <v>-0.47784599999999955</v>
      </c>
      <c r="F34" s="6">
        <v>1002.12</v>
      </c>
      <c r="G34" s="29">
        <f t="shared" si="3"/>
        <v>0.81000000000005912</v>
      </c>
      <c r="H34" s="6">
        <v>4.8626530914200004</v>
      </c>
      <c r="I34" s="30">
        <f t="shared" si="0"/>
        <v>2.4313265457100002</v>
      </c>
      <c r="J34" s="6">
        <v>1003.13</v>
      </c>
      <c r="K34" s="27">
        <f t="shared" si="4"/>
        <v>1.82000000000005</v>
      </c>
      <c r="L34" s="6">
        <v>11.512040503249899</v>
      </c>
      <c r="M34" s="21">
        <f t="shared" si="5"/>
        <v>5.7560202516249497</v>
      </c>
      <c r="V34" t="s">
        <v>0</v>
      </c>
      <c r="Y34" s="8">
        <v>284</v>
      </c>
      <c r="Z34" t="s">
        <v>10</v>
      </c>
    </row>
    <row r="35" spans="1:28" ht="15.75" customHeight="1" x14ac:dyDescent="0.25">
      <c r="A35" s="1">
        <v>32</v>
      </c>
      <c r="B35" s="4">
        <v>64</v>
      </c>
      <c r="C35" s="5">
        <v>1001.21</v>
      </c>
      <c r="D35" s="27">
        <f t="shared" si="1"/>
        <v>1001.760912</v>
      </c>
      <c r="E35" s="2">
        <f t="shared" si="2"/>
        <v>-0.55091199999992568</v>
      </c>
      <c r="F35" s="6">
        <v>1002.12</v>
      </c>
      <c r="G35" s="29">
        <f t="shared" si="3"/>
        <v>0.90999999999996817</v>
      </c>
      <c r="H35" s="6">
        <v>5.5993252496299997</v>
      </c>
      <c r="I35" s="30">
        <f t="shared" si="0"/>
        <v>2.7996626248149998</v>
      </c>
      <c r="J35" s="6">
        <v>1003.09</v>
      </c>
      <c r="K35" s="27">
        <f t="shared" si="4"/>
        <v>1.8799999999999955</v>
      </c>
      <c r="L35" s="6">
        <v>10.8416134012865</v>
      </c>
      <c r="M35" s="21">
        <f t="shared" si="5"/>
        <v>5.4208067006432499</v>
      </c>
      <c r="V35" t="s">
        <v>43</v>
      </c>
      <c r="Z35" t="s">
        <v>10</v>
      </c>
    </row>
    <row r="36" spans="1:28" ht="15.75" customHeight="1" x14ac:dyDescent="0.25">
      <c r="A36" s="1">
        <v>33</v>
      </c>
      <c r="B36" s="4">
        <v>66</v>
      </c>
      <c r="C36" s="5">
        <v>1000.84</v>
      </c>
      <c r="D36" s="27">
        <f t="shared" si="1"/>
        <v>1001.733978</v>
      </c>
      <c r="E36" s="2">
        <f t="shared" si="2"/>
        <v>-0.89397799999994731</v>
      </c>
      <c r="F36" s="6">
        <v>1002.12</v>
      </c>
      <c r="G36" s="29">
        <f t="shared" si="3"/>
        <v>1.2799999999999727</v>
      </c>
      <c r="H36" s="6">
        <v>5.8362596830499998</v>
      </c>
      <c r="I36" s="30">
        <f t="shared" si="0"/>
        <v>2.9181298415249999</v>
      </c>
      <c r="J36" s="6">
        <v>1003.1</v>
      </c>
      <c r="K36" s="27">
        <f t="shared" si="4"/>
        <v>2.2599999999999909</v>
      </c>
      <c r="L36" s="6">
        <v>11.029072890621901</v>
      </c>
      <c r="M36" s="21">
        <f t="shared" si="5"/>
        <v>5.5145364453109504</v>
      </c>
      <c r="V36" t="s">
        <v>45</v>
      </c>
      <c r="Y36">
        <v>1.3599999999999999E-2</v>
      </c>
    </row>
    <row r="37" spans="1:28" ht="15.75" customHeight="1" x14ac:dyDescent="0.25">
      <c r="A37" s="1">
        <v>34</v>
      </c>
      <c r="B37" s="4">
        <v>68</v>
      </c>
      <c r="C37" s="5">
        <v>1000.62</v>
      </c>
      <c r="D37" s="27">
        <f t="shared" si="1"/>
        <v>1001.707044</v>
      </c>
      <c r="E37" s="2">
        <f t="shared" si="2"/>
        <v>-1.0870439999999917</v>
      </c>
      <c r="F37" s="6">
        <v>1002.12</v>
      </c>
      <c r="G37" s="29">
        <f t="shared" si="3"/>
        <v>1.5</v>
      </c>
      <c r="H37" s="6">
        <v>6.8377722110099999</v>
      </c>
      <c r="I37" s="30">
        <f t="shared" si="0"/>
        <v>3.4188861055049999</v>
      </c>
      <c r="J37" s="6">
        <v>1003.12</v>
      </c>
      <c r="K37" s="27">
        <f t="shared" si="4"/>
        <v>2.5</v>
      </c>
      <c r="L37" s="6">
        <v>11.8253930411348</v>
      </c>
      <c r="M37" s="21">
        <f t="shared" si="5"/>
        <v>5.9126965205674002</v>
      </c>
      <c r="V37" t="s">
        <v>44</v>
      </c>
      <c r="Y37">
        <v>1.32E-2</v>
      </c>
    </row>
    <row r="38" spans="1:28" ht="15.75" customHeight="1" x14ac:dyDescent="0.25">
      <c r="A38" s="1">
        <v>35</v>
      </c>
      <c r="B38" s="4">
        <v>70</v>
      </c>
      <c r="C38" s="5">
        <v>1000.54</v>
      </c>
      <c r="D38" s="27">
        <f t="shared" si="1"/>
        <v>1001.68011</v>
      </c>
      <c r="E38" s="2">
        <f t="shared" si="2"/>
        <v>-1.1401100000000497</v>
      </c>
      <c r="F38" s="6">
        <v>1002.12</v>
      </c>
      <c r="G38" s="29">
        <f t="shared" si="3"/>
        <v>1.5800000000000409</v>
      </c>
      <c r="H38" s="6">
        <v>6.6949708804399997</v>
      </c>
      <c r="I38" s="30">
        <f t="shared" si="0"/>
        <v>3.3474854402199998</v>
      </c>
      <c r="J38" s="6">
        <v>1003.14</v>
      </c>
      <c r="K38" s="27">
        <f t="shared" si="4"/>
        <v>2.6000000000000227</v>
      </c>
      <c r="L38" s="6">
        <v>12.115608855838699</v>
      </c>
      <c r="M38" s="21">
        <f t="shared" si="5"/>
        <v>6.0578044279193497</v>
      </c>
      <c r="V38" t="s">
        <v>46</v>
      </c>
      <c r="Y38">
        <f>(Y36+Y37)/2</f>
        <v>1.3399999999999999E-2</v>
      </c>
    </row>
    <row r="39" spans="1:28" ht="15.75" customHeight="1" x14ac:dyDescent="0.25">
      <c r="A39" s="1">
        <v>36</v>
      </c>
      <c r="B39" s="4">
        <v>72</v>
      </c>
      <c r="C39" s="5">
        <v>1000.61</v>
      </c>
      <c r="D39" s="27">
        <f t="shared" si="1"/>
        <v>1001.653176</v>
      </c>
      <c r="E39" s="2">
        <f t="shared" si="2"/>
        <v>-1.0431760000000168</v>
      </c>
      <c r="F39" s="6">
        <v>1002.12</v>
      </c>
      <c r="G39" s="29">
        <f t="shared" si="3"/>
        <v>1.5099999999999909</v>
      </c>
      <c r="H39" s="6">
        <v>8.8497303377200005</v>
      </c>
      <c r="I39" s="30">
        <f t="shared" si="0"/>
        <v>4.4248651688600003</v>
      </c>
      <c r="J39" s="6">
        <v>1003.16</v>
      </c>
      <c r="K39" s="27">
        <f t="shared" si="4"/>
        <v>2.5499999999999545</v>
      </c>
      <c r="L39" s="6">
        <v>12.0570837242596</v>
      </c>
      <c r="M39" s="21">
        <f t="shared" si="5"/>
        <v>6.0285418621298001</v>
      </c>
    </row>
    <row r="40" spans="1:28" ht="15.75" customHeight="1" x14ac:dyDescent="0.25">
      <c r="A40" s="1">
        <v>37</v>
      </c>
      <c r="B40" s="4">
        <v>74</v>
      </c>
      <c r="C40" s="5">
        <v>1001.04</v>
      </c>
      <c r="D40" s="27">
        <f t="shared" si="1"/>
        <v>1001.6262419999999</v>
      </c>
      <c r="E40" s="2">
        <f t="shared" si="2"/>
        <v>-0.58624199999997018</v>
      </c>
      <c r="F40" s="6">
        <v>1002.12</v>
      </c>
      <c r="G40" s="29">
        <f t="shared" si="3"/>
        <v>1.0800000000000409</v>
      </c>
      <c r="H40" s="6">
        <v>9.2240565566000008</v>
      </c>
      <c r="I40" s="30">
        <f t="shared" si="0"/>
        <v>4.6120282783000004</v>
      </c>
      <c r="J40" s="6">
        <v>1003.16</v>
      </c>
      <c r="K40" s="27">
        <f t="shared" si="4"/>
        <v>2.1200000000000045</v>
      </c>
      <c r="L40" s="6">
        <v>12.126829861530799</v>
      </c>
      <c r="M40" s="21">
        <f t="shared" si="5"/>
        <v>6.0634149307653997</v>
      </c>
      <c r="V40" s="34" t="s">
        <v>48</v>
      </c>
      <c r="W40" s="34"/>
      <c r="AA40" s="35" t="s">
        <v>60</v>
      </c>
    </row>
    <row r="41" spans="1:28" ht="15.75" customHeight="1" x14ac:dyDescent="0.25">
      <c r="A41" s="1">
        <v>38</v>
      </c>
      <c r="B41" s="4">
        <v>76</v>
      </c>
      <c r="C41" s="5">
        <v>1001.33</v>
      </c>
      <c r="D41" s="27">
        <f t="shared" si="1"/>
        <v>1001.599308</v>
      </c>
      <c r="E41" s="2">
        <f t="shared" si="2"/>
        <v>-0.26930799999990995</v>
      </c>
      <c r="F41" s="6">
        <v>1002.12</v>
      </c>
      <c r="G41" s="29">
        <f t="shared" si="3"/>
        <v>0.78999999999996362</v>
      </c>
      <c r="H41" s="6">
        <v>9.2880764344899998</v>
      </c>
      <c r="I41" s="30">
        <f t="shared" si="0"/>
        <v>4.6440382172449999</v>
      </c>
      <c r="J41" s="6">
        <v>1003.15</v>
      </c>
      <c r="K41" s="27">
        <f t="shared" si="4"/>
        <v>1.8199999999999363</v>
      </c>
      <c r="L41" s="6">
        <v>13.102276909541899</v>
      </c>
      <c r="M41" s="21">
        <f t="shared" si="5"/>
        <v>6.5511384547709497</v>
      </c>
      <c r="V41" t="s">
        <v>49</v>
      </c>
      <c r="Y41" s="11"/>
      <c r="Z41" s="8" t="s">
        <v>47</v>
      </c>
    </row>
    <row r="42" spans="1:28" ht="15.75" customHeight="1" x14ac:dyDescent="0.25">
      <c r="A42" s="1">
        <v>39</v>
      </c>
      <c r="B42" s="4">
        <v>78</v>
      </c>
      <c r="C42" s="5">
        <v>1001.68</v>
      </c>
      <c r="D42" s="27">
        <f t="shared" si="1"/>
        <v>1001.572374</v>
      </c>
      <c r="E42" s="2">
        <f t="shared" si="2"/>
        <v>0.10762599999998201</v>
      </c>
      <c r="F42" s="6">
        <v>1002.12</v>
      </c>
      <c r="G42" s="29">
        <f t="shared" si="3"/>
        <v>0.44000000000005457</v>
      </c>
      <c r="H42" s="6">
        <v>9.5138692411899992</v>
      </c>
      <c r="I42" s="30">
        <f t="shared" si="0"/>
        <v>4.7569346205949996</v>
      </c>
      <c r="J42" s="6">
        <v>1003.13</v>
      </c>
      <c r="K42" s="27">
        <f t="shared" si="4"/>
        <v>1.4500000000000455</v>
      </c>
      <c r="L42" s="6">
        <v>13.577047046764401</v>
      </c>
      <c r="M42" s="21">
        <f t="shared" si="5"/>
        <v>6.7885235233822003</v>
      </c>
      <c r="Y42" s="11"/>
      <c r="Z42" s="8" t="s">
        <v>47</v>
      </c>
    </row>
    <row r="43" spans="1:28" ht="15.75" customHeight="1" x14ac:dyDescent="0.25">
      <c r="A43" s="1">
        <v>40</v>
      </c>
      <c r="B43" s="4">
        <v>80</v>
      </c>
      <c r="C43" s="5">
        <v>1001.87</v>
      </c>
      <c r="D43" s="27">
        <f t="shared" si="1"/>
        <v>1001.54544</v>
      </c>
      <c r="E43" s="2">
        <f t="shared" si="2"/>
        <v>0.3245600000000195</v>
      </c>
      <c r="F43" s="6">
        <v>1002.12</v>
      </c>
      <c r="G43" s="29">
        <f t="shared" si="3"/>
        <v>0.25</v>
      </c>
      <c r="H43" s="6">
        <v>9.7184613605700001</v>
      </c>
      <c r="I43" s="30">
        <f t="shared" si="0"/>
        <v>4.859230680285</v>
      </c>
      <c r="J43" s="6">
        <v>1003.1</v>
      </c>
      <c r="K43" s="27">
        <f t="shared" si="4"/>
        <v>1.2300000000000182</v>
      </c>
      <c r="L43" s="6">
        <v>13.0614882514509</v>
      </c>
      <c r="M43" s="21">
        <f t="shared" si="5"/>
        <v>6.5307441257254499</v>
      </c>
      <c r="AB43" s="13"/>
    </row>
    <row r="44" spans="1:28" ht="15.75" customHeight="1" x14ac:dyDescent="0.25">
      <c r="A44" s="1">
        <v>41</v>
      </c>
      <c r="B44" s="4">
        <v>82</v>
      </c>
      <c r="C44" s="5">
        <v>1001.98</v>
      </c>
      <c r="D44" s="27">
        <f t="shared" si="1"/>
        <v>1001.518506</v>
      </c>
      <c r="E44" s="2">
        <f t="shared" si="2"/>
        <v>0.46149400000001606</v>
      </c>
      <c r="F44" s="6">
        <v>1002.11</v>
      </c>
      <c r="G44" s="29">
        <f t="shared" si="3"/>
        <v>0.12999999999999545</v>
      </c>
      <c r="H44" s="6">
        <v>10.2027645747</v>
      </c>
      <c r="I44" s="30">
        <f t="shared" si="0"/>
        <v>5.1013822873499999</v>
      </c>
      <c r="J44" s="6">
        <v>1003.05</v>
      </c>
      <c r="K44" s="27">
        <f t="shared" si="4"/>
        <v>1.0699999999999363</v>
      </c>
      <c r="L44" s="6">
        <v>12.847049644798799</v>
      </c>
      <c r="M44" s="21">
        <f t="shared" si="5"/>
        <v>6.4235248223993997</v>
      </c>
    </row>
    <row r="45" spans="1:28" ht="15.75" customHeight="1" x14ac:dyDescent="0.25">
      <c r="A45" s="1">
        <v>42</v>
      </c>
      <c r="B45" s="4">
        <v>84</v>
      </c>
      <c r="C45" s="5">
        <v>1002.03</v>
      </c>
      <c r="D45" s="27">
        <f t="shared" si="1"/>
        <v>1001.491572</v>
      </c>
      <c r="E45" s="2">
        <f t="shared" si="2"/>
        <v>0.5384279999999535</v>
      </c>
      <c r="F45" s="6">
        <v>1002.1</v>
      </c>
      <c r="G45" s="29">
        <f t="shared" si="3"/>
        <v>7.0000000000050022E-2</v>
      </c>
      <c r="H45" s="6">
        <v>9.8164620392500002</v>
      </c>
      <c r="I45" s="30">
        <f t="shared" si="0"/>
        <v>4.9082310196250001</v>
      </c>
      <c r="J45" s="6">
        <v>1002.99</v>
      </c>
      <c r="K45" s="27">
        <f t="shared" si="4"/>
        <v>0.96000000000003638</v>
      </c>
      <c r="L45" s="6">
        <v>12.897738447723601</v>
      </c>
      <c r="M45" s="21">
        <f t="shared" si="5"/>
        <v>6.4488692238618004</v>
      </c>
    </row>
    <row r="46" spans="1:28" ht="15.75" customHeight="1" x14ac:dyDescent="0.25">
      <c r="A46" s="1">
        <v>43</v>
      </c>
      <c r="B46" s="4">
        <v>86</v>
      </c>
      <c r="C46" s="5">
        <v>1002.02</v>
      </c>
      <c r="D46" s="27">
        <f t="shared" si="1"/>
        <v>1001.464638</v>
      </c>
      <c r="E46" s="2">
        <f t="shared" si="2"/>
        <v>0.55536199999994551</v>
      </c>
      <c r="F46" s="6">
        <v>1002.08</v>
      </c>
      <c r="G46" s="29">
        <f t="shared" si="3"/>
        <v>6.0000000000059117E-2</v>
      </c>
      <c r="H46" s="6">
        <v>8.9749434076399996</v>
      </c>
      <c r="I46" s="30">
        <f t="shared" si="0"/>
        <v>4.4874717038199998</v>
      </c>
      <c r="J46" s="6">
        <v>1002.94</v>
      </c>
      <c r="K46" s="27">
        <f t="shared" si="4"/>
        <v>0.92000000000007276</v>
      </c>
      <c r="L46" s="6">
        <v>12.5248801413326</v>
      </c>
      <c r="M46" s="21">
        <f t="shared" si="5"/>
        <v>6.2624400706663002</v>
      </c>
    </row>
    <row r="47" spans="1:28" ht="15.75" customHeight="1" x14ac:dyDescent="0.25">
      <c r="A47" s="1">
        <v>44</v>
      </c>
      <c r="B47" s="4">
        <v>88</v>
      </c>
      <c r="C47" s="5">
        <v>1002</v>
      </c>
      <c r="D47" s="27">
        <f t="shared" si="1"/>
        <v>1001.4377039999999</v>
      </c>
      <c r="E47" s="2">
        <f t="shared" si="2"/>
        <v>0.5622960000000603</v>
      </c>
      <c r="F47" s="6">
        <v>1002.04</v>
      </c>
      <c r="G47" s="29">
        <f t="shared" si="3"/>
        <v>3.999999999996362E-2</v>
      </c>
      <c r="H47" s="6">
        <v>9.1639871587700004</v>
      </c>
      <c r="I47" s="30">
        <f t="shared" si="0"/>
        <v>4.5819935793850002</v>
      </c>
      <c r="J47" s="6">
        <v>1002.92</v>
      </c>
      <c r="K47" s="27">
        <f t="shared" si="4"/>
        <v>0.91999999999995907</v>
      </c>
      <c r="L47" s="6">
        <v>12.746104266567899</v>
      </c>
      <c r="M47" s="21">
        <f t="shared" si="5"/>
        <v>6.3730521332839496</v>
      </c>
    </row>
    <row r="48" spans="1:28" ht="15.75" customHeight="1" x14ac:dyDescent="0.25">
      <c r="A48" s="1">
        <v>45</v>
      </c>
      <c r="B48" s="4">
        <v>90</v>
      </c>
      <c r="C48" s="5">
        <v>1001.9</v>
      </c>
      <c r="D48" s="27">
        <f t="shared" si="1"/>
        <v>1001.41077</v>
      </c>
      <c r="E48" s="2">
        <f t="shared" si="2"/>
        <v>0.48923000000002048</v>
      </c>
      <c r="F48" s="6">
        <v>1002.01</v>
      </c>
      <c r="G48" s="29">
        <f t="shared" si="3"/>
        <v>0.11000000000001364</v>
      </c>
      <c r="H48" s="6">
        <v>8.8856355688300006</v>
      </c>
      <c r="I48" s="30">
        <f t="shared" si="0"/>
        <v>4.4428177844150003</v>
      </c>
      <c r="J48" s="6">
        <v>1002.9</v>
      </c>
      <c r="K48" s="27">
        <f t="shared" si="4"/>
        <v>1</v>
      </c>
      <c r="L48" s="6">
        <v>12.5682486064876</v>
      </c>
      <c r="M48" s="21">
        <f t="shared" si="5"/>
        <v>6.2841243032438001</v>
      </c>
      <c r="W48" s="8"/>
    </row>
    <row r="49" spans="1:13" ht="15.75" customHeight="1" x14ac:dyDescent="0.25">
      <c r="A49" s="1">
        <v>46</v>
      </c>
      <c r="B49" s="4">
        <v>92</v>
      </c>
      <c r="C49" s="5">
        <v>1001.75</v>
      </c>
      <c r="D49" s="27">
        <f t="shared" si="1"/>
        <v>1001.383836</v>
      </c>
      <c r="E49" s="2">
        <f t="shared" si="2"/>
        <v>0.36616400000002614</v>
      </c>
      <c r="F49" s="6">
        <v>1002.01</v>
      </c>
      <c r="G49" s="29">
        <f t="shared" si="3"/>
        <v>0.25999999999999091</v>
      </c>
      <c r="H49" s="6">
        <v>9.2059127763500008</v>
      </c>
      <c r="I49" s="30">
        <f t="shared" si="0"/>
        <v>4.6029563881750004</v>
      </c>
      <c r="J49" s="6">
        <v>1002.9</v>
      </c>
      <c r="K49" s="27">
        <f t="shared" si="4"/>
        <v>1.1499999999999773</v>
      </c>
      <c r="L49" s="6">
        <v>14.212785379700099</v>
      </c>
      <c r="M49" s="21">
        <f t="shared" si="5"/>
        <v>7.1063926898500496</v>
      </c>
    </row>
    <row r="50" spans="1:13" ht="15.75" customHeight="1" x14ac:dyDescent="0.25">
      <c r="A50" s="1">
        <v>47</v>
      </c>
      <c r="B50" s="4">
        <v>94</v>
      </c>
      <c r="C50" s="5">
        <v>1001.69</v>
      </c>
      <c r="D50" s="27">
        <f t="shared" si="1"/>
        <v>1001.356902</v>
      </c>
      <c r="E50" s="2">
        <f t="shared" si="2"/>
        <v>0.33309800000006362</v>
      </c>
      <c r="F50" s="6">
        <v>1002.01</v>
      </c>
      <c r="G50" s="29">
        <f t="shared" si="3"/>
        <v>0.31999999999993634</v>
      </c>
      <c r="H50" s="6">
        <v>9.2539972646499997</v>
      </c>
      <c r="I50" s="30">
        <f t="shared" si="0"/>
        <v>4.6269986323249999</v>
      </c>
      <c r="J50" s="6">
        <v>1002.9</v>
      </c>
      <c r="K50" s="27">
        <f t="shared" si="4"/>
        <v>1.2099999999999227</v>
      </c>
      <c r="L50" s="6">
        <v>16.5194405042025</v>
      </c>
      <c r="M50" s="21">
        <f t="shared" si="5"/>
        <v>8.2597202521012498</v>
      </c>
    </row>
    <row r="51" spans="1:13" ht="15.75" customHeight="1" x14ac:dyDescent="0.25">
      <c r="A51" s="1">
        <v>48</v>
      </c>
      <c r="B51" s="4">
        <v>96</v>
      </c>
      <c r="C51" s="5">
        <v>1001.7</v>
      </c>
      <c r="D51" s="27">
        <f t="shared" si="1"/>
        <v>1001.329968</v>
      </c>
      <c r="E51" s="2">
        <f t="shared" si="2"/>
        <v>0.37003200000003744</v>
      </c>
      <c r="F51" s="6">
        <v>1002.01</v>
      </c>
      <c r="G51" s="29">
        <f t="shared" si="3"/>
        <v>0.30999999999994543</v>
      </c>
      <c r="H51" s="6">
        <v>9.7344280675599997</v>
      </c>
      <c r="I51" s="30">
        <f t="shared" si="0"/>
        <v>4.8672140337799998</v>
      </c>
      <c r="J51" s="6">
        <v>1002.91</v>
      </c>
      <c r="K51" s="27">
        <f t="shared" si="4"/>
        <v>1.2099999999999227</v>
      </c>
      <c r="L51" s="6">
        <v>17.214532010624499</v>
      </c>
      <c r="M51" s="21">
        <f t="shared" si="5"/>
        <v>8.6072660053122494</v>
      </c>
    </row>
    <row r="52" spans="1:13" ht="15.75" customHeight="1" x14ac:dyDescent="0.25">
      <c r="A52" s="1">
        <v>49</v>
      </c>
      <c r="B52" s="4">
        <v>98</v>
      </c>
      <c r="C52" s="5">
        <v>1001.76</v>
      </c>
      <c r="D52" s="27">
        <f t="shared" si="1"/>
        <v>1001.303034</v>
      </c>
      <c r="E52" s="2">
        <f t="shared" si="2"/>
        <v>0.45696599999996579</v>
      </c>
      <c r="F52" s="6">
        <v>1002.01</v>
      </c>
      <c r="G52" s="29">
        <f t="shared" si="3"/>
        <v>0.25</v>
      </c>
      <c r="H52" s="6">
        <v>10.217982746700001</v>
      </c>
      <c r="I52" s="30">
        <f t="shared" si="0"/>
        <v>5.1089913733500003</v>
      </c>
      <c r="J52" s="6">
        <v>1002.91</v>
      </c>
      <c r="K52" s="27">
        <f t="shared" si="4"/>
        <v>1.1499999999999773</v>
      </c>
      <c r="L52" s="6">
        <v>17.947868493292599</v>
      </c>
      <c r="M52" s="21">
        <f t="shared" si="5"/>
        <v>8.9739342466462997</v>
      </c>
    </row>
    <row r="53" spans="1:13" ht="15.75" customHeight="1" x14ac:dyDescent="0.25">
      <c r="A53" s="1">
        <v>50</v>
      </c>
      <c r="B53" s="4">
        <v>100</v>
      </c>
      <c r="C53" s="5">
        <v>1001.84</v>
      </c>
      <c r="D53" s="27">
        <f t="shared" si="1"/>
        <v>1001.2760999999999</v>
      </c>
      <c r="E53" s="2">
        <f t="shared" si="2"/>
        <v>0.56390000000010332</v>
      </c>
      <c r="F53" s="6">
        <v>1002</v>
      </c>
      <c r="G53" s="29">
        <f t="shared" si="3"/>
        <v>0.15999999999996817</v>
      </c>
      <c r="H53" s="6">
        <v>11.814732087299999</v>
      </c>
      <c r="I53" s="30">
        <f t="shared" si="0"/>
        <v>5.9073660436499997</v>
      </c>
      <c r="J53" s="6">
        <v>1002.89</v>
      </c>
      <c r="K53" s="27">
        <f t="shared" si="4"/>
        <v>1.0499999999999545</v>
      </c>
      <c r="L53" s="6">
        <v>18.401966816241998</v>
      </c>
      <c r="M53" s="21">
        <f t="shared" si="5"/>
        <v>9.2009834081209991</v>
      </c>
    </row>
    <row r="54" spans="1:13" ht="15.75" customHeight="1" x14ac:dyDescent="0.25">
      <c r="A54" s="1">
        <v>51</v>
      </c>
      <c r="B54" s="4">
        <v>102</v>
      </c>
      <c r="C54" s="5">
        <v>1001.86</v>
      </c>
      <c r="D54" s="27">
        <f t="shared" si="1"/>
        <v>1001.2491659999999</v>
      </c>
      <c r="E54" s="2">
        <f t="shared" si="2"/>
        <v>0.61083400000006804</v>
      </c>
      <c r="F54" s="6">
        <v>1002</v>
      </c>
      <c r="G54" s="29">
        <f t="shared" si="3"/>
        <v>0.13999999999998636</v>
      </c>
      <c r="H54" s="6">
        <v>12.468669181399999</v>
      </c>
      <c r="I54" s="30">
        <f t="shared" si="0"/>
        <v>6.2343345906999996</v>
      </c>
      <c r="J54" s="6">
        <v>1002.88</v>
      </c>
      <c r="K54" s="27">
        <f t="shared" si="4"/>
        <v>1.0199999999999818</v>
      </c>
      <c r="L54" s="6">
        <v>18.154098155494498</v>
      </c>
      <c r="M54" s="21">
        <f t="shared" si="5"/>
        <v>9.0770490777472492</v>
      </c>
    </row>
    <row r="55" spans="1:13" ht="15.75" customHeight="1" x14ac:dyDescent="0.25">
      <c r="A55" s="1">
        <v>52</v>
      </c>
      <c r="B55" s="4">
        <v>104</v>
      </c>
      <c r="C55" s="5">
        <v>1001.85</v>
      </c>
      <c r="D55" s="27">
        <f t="shared" si="1"/>
        <v>1001.222232</v>
      </c>
      <c r="E55" s="2">
        <f t="shared" si="2"/>
        <v>0.62776800000006006</v>
      </c>
      <c r="F55" s="6">
        <v>1001.99</v>
      </c>
      <c r="G55" s="29">
        <f t="shared" si="3"/>
        <v>0.13999999999998636</v>
      </c>
      <c r="H55" s="6">
        <v>9.2077994149299993</v>
      </c>
      <c r="I55" s="30">
        <f t="shared" si="0"/>
        <v>4.6038997074649997</v>
      </c>
      <c r="J55" s="6">
        <v>1002.86</v>
      </c>
      <c r="K55" s="27">
        <f t="shared" si="4"/>
        <v>1.0099999999999909</v>
      </c>
      <c r="L55" s="6">
        <v>17.947851626703699</v>
      </c>
      <c r="M55" s="21">
        <f t="shared" si="5"/>
        <v>8.9739258133518494</v>
      </c>
    </row>
    <row r="56" spans="1:13" ht="15.75" customHeight="1" x14ac:dyDescent="0.25">
      <c r="A56" s="1">
        <v>53</v>
      </c>
      <c r="B56" s="4">
        <v>106</v>
      </c>
      <c r="C56" s="5">
        <v>1001.82</v>
      </c>
      <c r="D56" s="27">
        <f t="shared" si="1"/>
        <v>1001.195298</v>
      </c>
      <c r="E56" s="2">
        <f t="shared" si="2"/>
        <v>0.62470200000007026</v>
      </c>
      <c r="F56" s="6">
        <v>1001.98</v>
      </c>
      <c r="G56" s="29">
        <f t="shared" si="3"/>
        <v>0.15999999999996817</v>
      </c>
      <c r="H56" s="6">
        <v>7.0621828036199998</v>
      </c>
      <c r="I56" s="30">
        <f t="shared" si="0"/>
        <v>3.5310914018099999</v>
      </c>
      <c r="J56" s="6">
        <v>1002.83</v>
      </c>
      <c r="K56" s="27">
        <f t="shared" si="4"/>
        <v>1.0099999999999909</v>
      </c>
      <c r="L56" s="6">
        <v>17.832061286703301</v>
      </c>
      <c r="M56" s="21">
        <f t="shared" si="5"/>
        <v>8.9160306433516503</v>
      </c>
    </row>
    <row r="57" spans="1:13" ht="15.75" customHeight="1" x14ac:dyDescent="0.25">
      <c r="A57" s="1">
        <v>54</v>
      </c>
      <c r="B57" s="4">
        <v>108</v>
      </c>
      <c r="C57" s="5">
        <v>1001.84</v>
      </c>
      <c r="D57" s="27">
        <f t="shared" si="1"/>
        <v>1001.168364</v>
      </c>
      <c r="E57" s="2">
        <f t="shared" si="2"/>
        <v>0.67163600000003498</v>
      </c>
      <c r="F57" s="6">
        <v>1001.95</v>
      </c>
      <c r="G57" s="29">
        <f t="shared" si="3"/>
        <v>0.11000000000001364</v>
      </c>
      <c r="H57" s="6">
        <v>5.6764018512899996</v>
      </c>
      <c r="I57" s="30">
        <f t="shared" si="0"/>
        <v>2.8382009256449998</v>
      </c>
      <c r="J57" s="6">
        <v>1002.77</v>
      </c>
      <c r="K57" s="27">
        <f t="shared" si="4"/>
        <v>0.92999999999994998</v>
      </c>
      <c r="L57" s="6">
        <v>17.894723252791</v>
      </c>
      <c r="M57" s="21">
        <f t="shared" si="5"/>
        <v>8.9473616263954998</v>
      </c>
    </row>
    <row r="58" spans="1:13" ht="15.75" customHeight="1" x14ac:dyDescent="0.25">
      <c r="A58" s="1">
        <v>55</v>
      </c>
      <c r="B58" s="4">
        <v>110</v>
      </c>
      <c r="C58" s="5">
        <v>1001.84</v>
      </c>
      <c r="D58" s="27">
        <f t="shared" si="1"/>
        <v>1001.14143</v>
      </c>
      <c r="E58" s="2">
        <f t="shared" si="2"/>
        <v>0.6985700000000179</v>
      </c>
      <c r="F58" s="6">
        <v>1001.91</v>
      </c>
      <c r="G58" s="29">
        <f t="shared" si="3"/>
        <v>6.9999999999936335E-2</v>
      </c>
      <c r="H58" s="6">
        <v>4.8044915750300001</v>
      </c>
      <c r="I58" s="30">
        <f t="shared" si="0"/>
        <v>2.4022457875150001</v>
      </c>
      <c r="J58" s="6">
        <v>1002.72</v>
      </c>
      <c r="K58" s="27">
        <f t="shared" si="4"/>
        <v>0.87999999999999545</v>
      </c>
      <c r="L58" s="6">
        <v>17.004401569589501</v>
      </c>
      <c r="M58" s="21">
        <f t="shared" si="5"/>
        <v>8.5022007847947503</v>
      </c>
    </row>
    <row r="59" spans="1:13" ht="15.75" customHeight="1" x14ac:dyDescent="0.25">
      <c r="A59" s="1">
        <v>56</v>
      </c>
      <c r="B59" s="4">
        <v>112</v>
      </c>
      <c r="C59" s="5">
        <v>1001.79</v>
      </c>
      <c r="D59" s="27">
        <f t="shared" si="1"/>
        <v>1001.114496</v>
      </c>
      <c r="E59" s="2">
        <f t="shared" si="2"/>
        <v>0.6755039999999326</v>
      </c>
      <c r="F59" s="6">
        <v>1001.86</v>
      </c>
      <c r="G59" s="29">
        <f t="shared" si="3"/>
        <v>7.0000000000050022E-2</v>
      </c>
      <c r="H59" s="6">
        <v>5.01400538574</v>
      </c>
      <c r="I59" s="30">
        <f t="shared" si="0"/>
        <v>2.50700269287</v>
      </c>
      <c r="J59" s="6">
        <v>1002.67</v>
      </c>
      <c r="K59" s="27">
        <f t="shared" si="4"/>
        <v>0.87999999999999545</v>
      </c>
      <c r="L59" s="6">
        <v>15.7581312353865</v>
      </c>
      <c r="M59" s="21">
        <f t="shared" si="5"/>
        <v>7.8790656176932501</v>
      </c>
    </row>
    <row r="60" spans="1:13" ht="15.75" customHeight="1" x14ac:dyDescent="0.25">
      <c r="A60" s="1">
        <v>57</v>
      </c>
      <c r="B60" s="4">
        <v>114</v>
      </c>
      <c r="C60" s="5">
        <v>1001.71</v>
      </c>
      <c r="D60" s="27">
        <f t="shared" si="1"/>
        <v>1001.0875619999999</v>
      </c>
      <c r="E60" s="2">
        <f t="shared" si="2"/>
        <v>0.62243800000010197</v>
      </c>
      <c r="F60" s="6">
        <v>1001.8</v>
      </c>
      <c r="G60" s="29">
        <f t="shared" si="3"/>
        <v>8.9999999999918145E-2</v>
      </c>
      <c r="H60" s="6">
        <v>5.2449814203300003</v>
      </c>
      <c r="I60" s="30">
        <f t="shared" si="0"/>
        <v>2.6224907101650001</v>
      </c>
      <c r="J60" s="6">
        <v>1002.63</v>
      </c>
      <c r="K60" s="27">
        <f t="shared" si="4"/>
        <v>0.91999999999995907</v>
      </c>
      <c r="L60" s="6">
        <v>16.115352033003902</v>
      </c>
      <c r="M60" s="21">
        <f t="shared" si="5"/>
        <v>8.0576760165019508</v>
      </c>
    </row>
    <row r="61" spans="1:13" ht="15.75" customHeight="1" x14ac:dyDescent="0.25">
      <c r="A61" s="1">
        <v>58</v>
      </c>
      <c r="B61" s="4">
        <v>116</v>
      </c>
      <c r="C61" s="5">
        <v>1001.64</v>
      </c>
      <c r="D61" s="27">
        <f t="shared" si="1"/>
        <v>1001.060628</v>
      </c>
      <c r="E61" s="2">
        <f t="shared" si="2"/>
        <v>0.57937200000003486</v>
      </c>
      <c r="F61" s="6">
        <v>1001.72</v>
      </c>
      <c r="G61" s="29">
        <f t="shared" si="3"/>
        <v>8.0000000000040927E-2</v>
      </c>
      <c r="H61" s="6">
        <v>5.22884143929</v>
      </c>
      <c r="I61" s="30">
        <f t="shared" si="0"/>
        <v>2.614420719645</v>
      </c>
      <c r="J61" s="6">
        <v>1002.57</v>
      </c>
      <c r="K61" s="27">
        <f t="shared" si="4"/>
        <v>0.93000000000006366</v>
      </c>
      <c r="L61" s="6">
        <v>15.934540520288801</v>
      </c>
      <c r="M61" s="21">
        <f t="shared" si="5"/>
        <v>7.9672702601444003</v>
      </c>
    </row>
    <row r="62" spans="1:13" ht="15.75" customHeight="1" x14ac:dyDescent="0.25">
      <c r="A62" s="1">
        <v>59</v>
      </c>
      <c r="B62" s="4">
        <v>118</v>
      </c>
      <c r="C62" s="5">
        <v>1001.51</v>
      </c>
      <c r="D62" s="27">
        <f t="shared" si="1"/>
        <v>1001.033694</v>
      </c>
      <c r="E62" s="2">
        <f t="shared" si="2"/>
        <v>0.47630600000002232</v>
      </c>
      <c r="F62" s="6">
        <v>1001.6</v>
      </c>
      <c r="G62" s="29">
        <f t="shared" si="3"/>
        <v>9.0000000000031832E-2</v>
      </c>
      <c r="H62" s="6">
        <v>4.44098127052</v>
      </c>
      <c r="I62" s="30">
        <f t="shared" si="0"/>
        <v>2.22049063526</v>
      </c>
      <c r="J62" s="6">
        <v>1002.55</v>
      </c>
      <c r="K62" s="27">
        <f t="shared" si="4"/>
        <v>1.0399999999999636</v>
      </c>
      <c r="L62" s="6">
        <v>16.081956554108999</v>
      </c>
      <c r="M62" s="21">
        <f t="shared" si="5"/>
        <v>8.0409782770544993</v>
      </c>
    </row>
    <row r="63" spans="1:13" ht="15.75" customHeight="1" x14ac:dyDescent="0.25">
      <c r="A63" s="1">
        <v>60</v>
      </c>
      <c r="B63" s="4">
        <v>120</v>
      </c>
      <c r="C63" s="5">
        <v>1001.41</v>
      </c>
      <c r="D63" s="27">
        <f t="shared" si="1"/>
        <v>1001.00676</v>
      </c>
      <c r="E63" s="2">
        <f t="shared" si="2"/>
        <v>0.4032399999999825</v>
      </c>
      <c r="F63" s="6">
        <v>1001.53</v>
      </c>
      <c r="G63" s="29">
        <f t="shared" si="3"/>
        <v>0.12000000000000455</v>
      </c>
      <c r="H63" s="6">
        <v>4.1005728995200004</v>
      </c>
      <c r="I63" s="30">
        <f t="shared" si="0"/>
        <v>2.0502864497600002</v>
      </c>
      <c r="J63" s="6">
        <v>1002.56</v>
      </c>
      <c r="K63" s="27">
        <f t="shared" si="4"/>
        <v>1.1499999999999773</v>
      </c>
      <c r="L63" s="6">
        <v>16.100682260545799</v>
      </c>
      <c r="M63" s="21">
        <f t="shared" si="5"/>
        <v>8.0503411302728995</v>
      </c>
    </row>
    <row r="64" spans="1:13" ht="15.75" customHeight="1" x14ac:dyDescent="0.25">
      <c r="A64" s="1">
        <v>61</v>
      </c>
      <c r="B64" s="4">
        <v>122</v>
      </c>
      <c r="C64" s="5">
        <v>1001.32</v>
      </c>
      <c r="D64" s="27">
        <f t="shared" si="1"/>
        <v>1000.979826</v>
      </c>
      <c r="E64" s="2">
        <f t="shared" si="2"/>
        <v>0.34017400000004727</v>
      </c>
      <c r="F64" s="6">
        <v>1001.47</v>
      </c>
      <c r="G64" s="29">
        <f t="shared" si="3"/>
        <v>0.14999999999997726</v>
      </c>
      <c r="H64" s="6">
        <v>3.0731545762899999</v>
      </c>
      <c r="I64" s="30">
        <f t="shared" si="0"/>
        <v>1.5365772881449999</v>
      </c>
      <c r="J64" s="6">
        <v>1002.45</v>
      </c>
      <c r="K64" s="27">
        <f t="shared" si="4"/>
        <v>1.1299999999999955</v>
      </c>
      <c r="L64" s="6">
        <v>15.6150754192098</v>
      </c>
      <c r="M64" s="21">
        <f t="shared" si="5"/>
        <v>7.8075377096049001</v>
      </c>
    </row>
    <row r="65" spans="1:13" ht="15.75" customHeight="1" x14ac:dyDescent="0.25">
      <c r="A65" s="1">
        <v>62</v>
      </c>
      <c r="B65" s="4">
        <v>124</v>
      </c>
      <c r="C65" s="5">
        <v>1001.27</v>
      </c>
      <c r="D65" s="27">
        <f t="shared" si="1"/>
        <v>1000.952892</v>
      </c>
      <c r="E65" s="2">
        <f t="shared" si="2"/>
        <v>0.31710799999996198</v>
      </c>
      <c r="F65" s="6">
        <v>1001.38</v>
      </c>
      <c r="G65" s="29">
        <f t="shared" si="3"/>
        <v>0.11000000000001364</v>
      </c>
      <c r="H65" s="6">
        <v>3.35808627201</v>
      </c>
      <c r="I65" s="30">
        <f t="shared" si="0"/>
        <v>1.679043136005</v>
      </c>
      <c r="J65" s="6">
        <v>1002.29</v>
      </c>
      <c r="K65" s="27">
        <f t="shared" si="4"/>
        <v>1.0199999999999818</v>
      </c>
      <c r="L65" s="6">
        <v>16.404263277715501</v>
      </c>
      <c r="M65" s="21">
        <f t="shared" si="5"/>
        <v>8.2021316388577503</v>
      </c>
    </row>
    <row r="66" spans="1:13" ht="15.75" customHeight="1" x14ac:dyDescent="0.25">
      <c r="A66" s="1">
        <v>63</v>
      </c>
      <c r="B66" s="4">
        <v>126</v>
      </c>
      <c r="C66" s="5">
        <v>1001.02</v>
      </c>
      <c r="D66" s="27">
        <f t="shared" si="1"/>
        <v>1000.925958</v>
      </c>
      <c r="E66" s="2">
        <f t="shared" si="2"/>
        <v>9.4041999999944892E-2</v>
      </c>
      <c r="F66" s="6">
        <v>1001.25</v>
      </c>
      <c r="G66" s="29">
        <f t="shared" si="3"/>
        <v>0.23000000000001819</v>
      </c>
      <c r="H66" s="6">
        <v>3.2679883964899998</v>
      </c>
      <c r="I66" s="30">
        <f t="shared" si="0"/>
        <v>1.6339941982449999</v>
      </c>
      <c r="J66" s="6">
        <v>1002.32</v>
      </c>
      <c r="K66" s="27">
        <f t="shared" si="4"/>
        <v>1.3000000000000682</v>
      </c>
      <c r="L66" s="6">
        <v>15.5129008662906</v>
      </c>
      <c r="M66" s="21">
        <f t="shared" si="5"/>
        <v>7.7564504331453001</v>
      </c>
    </row>
    <row r="67" spans="1:13" ht="15.75" customHeight="1" x14ac:dyDescent="0.25">
      <c r="A67" s="1">
        <v>64</v>
      </c>
      <c r="B67" s="4">
        <v>128</v>
      </c>
      <c r="C67" s="5">
        <v>1001.05</v>
      </c>
      <c r="D67" s="27">
        <f t="shared" si="1"/>
        <v>1000.8990239999999</v>
      </c>
      <c r="E67" s="2">
        <f t="shared" si="2"/>
        <v>0.15097600000001421</v>
      </c>
      <c r="F67" s="6">
        <v>1001.25</v>
      </c>
      <c r="G67" s="29">
        <f t="shared" si="3"/>
        <v>0.20000000000004547</v>
      </c>
      <c r="H67" s="6">
        <v>3.15948598683</v>
      </c>
      <c r="I67" s="30">
        <f t="shared" ref="I67:I130" si="6">H67*0.5</f>
        <v>1.579742993415</v>
      </c>
      <c r="J67" s="6">
        <v>1002.37</v>
      </c>
      <c r="K67" s="27">
        <f t="shared" si="4"/>
        <v>1.32000000000005</v>
      </c>
      <c r="L67" s="6">
        <v>14.6120350897411</v>
      </c>
      <c r="M67" s="21">
        <f t="shared" si="5"/>
        <v>7.3060175448705502</v>
      </c>
    </row>
    <row r="68" spans="1:13" ht="15.75" customHeight="1" x14ac:dyDescent="0.25">
      <c r="A68" s="1">
        <v>65</v>
      </c>
      <c r="B68" s="4">
        <v>130</v>
      </c>
      <c r="C68" s="5">
        <v>1001.06</v>
      </c>
      <c r="D68" s="27">
        <f t="shared" ref="D68:D131" si="7">-0.013467*B68+1002.6228</f>
        <v>1000.87209</v>
      </c>
      <c r="E68" s="2">
        <f t="shared" ref="E68:E131" si="8">C68-D68</f>
        <v>0.18790999999998803</v>
      </c>
      <c r="F68" s="6">
        <v>1001.22</v>
      </c>
      <c r="G68" s="29">
        <f t="shared" ref="G68:G131" si="9">F68-C68</f>
        <v>0.16000000000008185</v>
      </c>
      <c r="H68" s="6">
        <v>3.5170177038300001</v>
      </c>
      <c r="I68" s="30">
        <f t="shared" si="6"/>
        <v>1.7585088519150001</v>
      </c>
      <c r="J68" s="6">
        <v>1002.31</v>
      </c>
      <c r="K68" s="27">
        <f t="shared" ref="K68:K131" si="10">J68-C68</f>
        <v>1.25</v>
      </c>
      <c r="L68" s="6">
        <v>14.9458578023886</v>
      </c>
      <c r="M68" s="21">
        <f t="shared" ref="M68:M131" si="11">L68/2</f>
        <v>7.4729289011943001</v>
      </c>
    </row>
    <row r="69" spans="1:13" ht="15.75" customHeight="1" x14ac:dyDescent="0.25">
      <c r="A69" s="1">
        <v>66</v>
      </c>
      <c r="B69" s="4">
        <v>132</v>
      </c>
      <c r="C69" s="5">
        <v>1001.06</v>
      </c>
      <c r="D69" s="27">
        <f t="shared" si="7"/>
        <v>1000.845156</v>
      </c>
      <c r="E69" s="2">
        <f t="shared" si="8"/>
        <v>0.21484399999997095</v>
      </c>
      <c r="F69" s="6">
        <v>1001.19</v>
      </c>
      <c r="G69" s="29">
        <f t="shared" si="9"/>
        <v>0.13000000000010914</v>
      </c>
      <c r="H69" s="6">
        <v>2.8024210759799999</v>
      </c>
      <c r="I69" s="30">
        <f t="shared" si="6"/>
        <v>1.4012105379899999</v>
      </c>
      <c r="J69" s="6">
        <v>1002.24</v>
      </c>
      <c r="K69" s="27">
        <f t="shared" si="10"/>
        <v>1.1800000000000637</v>
      </c>
      <c r="L69" s="6">
        <v>14.8413586293384</v>
      </c>
      <c r="M69" s="21">
        <f t="shared" si="11"/>
        <v>7.4206793146691998</v>
      </c>
    </row>
    <row r="70" spans="1:13" ht="15.75" customHeight="1" x14ac:dyDescent="0.25">
      <c r="A70" s="1">
        <v>67</v>
      </c>
      <c r="B70" s="4">
        <v>134</v>
      </c>
      <c r="C70" s="5">
        <v>1001.04</v>
      </c>
      <c r="D70" s="27">
        <f t="shared" si="7"/>
        <v>1000.818222</v>
      </c>
      <c r="E70" s="2">
        <f t="shared" si="8"/>
        <v>0.22177799999997205</v>
      </c>
      <c r="F70" s="6">
        <v>1001.14</v>
      </c>
      <c r="G70" s="29">
        <f t="shared" si="9"/>
        <v>0.10000000000002274</v>
      </c>
      <c r="H70" s="6">
        <v>3.5461010208000001</v>
      </c>
      <c r="I70" s="30">
        <f t="shared" si="6"/>
        <v>1.7730505104000001</v>
      </c>
      <c r="J70" s="6">
        <v>1002.2</v>
      </c>
      <c r="K70" s="27">
        <f t="shared" si="10"/>
        <v>1.1600000000000819</v>
      </c>
      <c r="L70" s="6">
        <v>13.9727214340567</v>
      </c>
      <c r="M70" s="21">
        <f t="shared" si="11"/>
        <v>6.9863607170283499</v>
      </c>
    </row>
    <row r="71" spans="1:13" ht="15.75" customHeight="1" x14ac:dyDescent="0.25">
      <c r="A71" s="1">
        <v>68</v>
      </c>
      <c r="B71" s="4">
        <v>136</v>
      </c>
      <c r="C71" s="5">
        <v>1000.96</v>
      </c>
      <c r="D71" s="27">
        <f t="shared" si="7"/>
        <v>1000.791288</v>
      </c>
      <c r="E71" s="2">
        <f t="shared" si="8"/>
        <v>0.16871200000002773</v>
      </c>
      <c r="F71" s="6">
        <v>1001.05</v>
      </c>
      <c r="G71" s="29">
        <f t="shared" si="9"/>
        <v>8.9999999999918145E-2</v>
      </c>
      <c r="H71" s="6">
        <v>4.2800149906299998</v>
      </c>
      <c r="I71" s="30">
        <f t="shared" si="6"/>
        <v>2.1400074953149999</v>
      </c>
      <c r="J71" s="6">
        <v>1002.18</v>
      </c>
      <c r="K71" s="27">
        <f t="shared" si="10"/>
        <v>1.2199999999999136</v>
      </c>
      <c r="L71" s="6">
        <v>14.3448673629482</v>
      </c>
      <c r="M71" s="21">
        <f t="shared" si="11"/>
        <v>7.1724336814741001</v>
      </c>
    </row>
    <row r="72" spans="1:13" ht="15.75" customHeight="1" x14ac:dyDescent="0.25">
      <c r="A72" s="1">
        <v>69</v>
      </c>
      <c r="B72" s="4">
        <v>138</v>
      </c>
      <c r="C72" s="5">
        <v>1000.86</v>
      </c>
      <c r="D72" s="27">
        <f t="shared" si="7"/>
        <v>1000.764354</v>
      </c>
      <c r="E72" s="2">
        <f t="shared" si="8"/>
        <v>9.5645999999987907E-2</v>
      </c>
      <c r="F72" s="6">
        <v>1001</v>
      </c>
      <c r="G72" s="29">
        <f t="shared" si="9"/>
        <v>0.13999999999998636</v>
      </c>
      <c r="H72" s="6">
        <v>3.49834038335</v>
      </c>
      <c r="I72" s="30">
        <f t="shared" si="6"/>
        <v>1.749170191675</v>
      </c>
      <c r="J72" s="6">
        <v>1002.14</v>
      </c>
      <c r="K72" s="27">
        <f t="shared" si="10"/>
        <v>1.2799999999999727</v>
      </c>
      <c r="L72" s="6">
        <v>14.3648800457341</v>
      </c>
      <c r="M72" s="21">
        <f t="shared" si="11"/>
        <v>7.1824400228670502</v>
      </c>
    </row>
    <row r="73" spans="1:13" ht="15.75" customHeight="1" x14ac:dyDescent="0.25">
      <c r="A73" s="1">
        <v>70</v>
      </c>
      <c r="B73" s="4">
        <v>140</v>
      </c>
      <c r="C73" s="5">
        <v>1000.84</v>
      </c>
      <c r="D73" s="27">
        <f t="shared" si="7"/>
        <v>1000.7374199999999</v>
      </c>
      <c r="E73" s="2">
        <f t="shared" si="8"/>
        <v>0.1025800000001027</v>
      </c>
      <c r="F73" s="6">
        <v>1000.99</v>
      </c>
      <c r="G73" s="29">
        <f t="shared" si="9"/>
        <v>0.14999999999997726</v>
      </c>
      <c r="H73" s="6">
        <v>3.5041508296499999</v>
      </c>
      <c r="I73" s="30">
        <f t="shared" si="6"/>
        <v>1.752075414825</v>
      </c>
      <c r="J73" s="6">
        <v>1002.06</v>
      </c>
      <c r="K73" s="27">
        <f t="shared" si="10"/>
        <v>1.2199999999999136</v>
      </c>
      <c r="L73" s="6">
        <v>13.5420744035578</v>
      </c>
      <c r="M73" s="21">
        <f t="shared" si="11"/>
        <v>6.7710372017789</v>
      </c>
    </row>
    <row r="74" spans="1:13" ht="15.75" customHeight="1" x14ac:dyDescent="0.25">
      <c r="A74" s="1">
        <v>71</v>
      </c>
      <c r="B74" s="4">
        <v>142</v>
      </c>
      <c r="C74" s="5">
        <v>1000.83</v>
      </c>
      <c r="D74" s="27">
        <f t="shared" si="7"/>
        <v>1000.7104859999999</v>
      </c>
      <c r="E74" s="2">
        <f t="shared" si="8"/>
        <v>0.11951400000009471</v>
      </c>
      <c r="F74" s="6">
        <v>1000.97</v>
      </c>
      <c r="G74" s="29">
        <f t="shared" si="9"/>
        <v>0.13999999999998636</v>
      </c>
      <c r="H74" s="6">
        <v>3.4975504362000001</v>
      </c>
      <c r="I74" s="30">
        <f t="shared" si="6"/>
        <v>1.7487752181</v>
      </c>
      <c r="J74" s="6">
        <v>1002.04</v>
      </c>
      <c r="K74" s="27">
        <f t="shared" si="10"/>
        <v>1.2099999999999227</v>
      </c>
      <c r="L74" s="6">
        <v>13.5294345978346</v>
      </c>
      <c r="M74" s="21">
        <f t="shared" si="11"/>
        <v>6.7647172989172999</v>
      </c>
    </row>
    <row r="75" spans="1:13" ht="15.75" customHeight="1" x14ac:dyDescent="0.25">
      <c r="A75" s="1">
        <v>72</v>
      </c>
      <c r="B75" s="4">
        <v>144</v>
      </c>
      <c r="C75" s="5">
        <v>1000.8</v>
      </c>
      <c r="D75" s="27">
        <f t="shared" si="7"/>
        <v>1000.683552</v>
      </c>
      <c r="E75" s="2">
        <f t="shared" si="8"/>
        <v>0.11644799999999123</v>
      </c>
      <c r="F75" s="6">
        <v>1000.96</v>
      </c>
      <c r="G75" s="29">
        <f t="shared" si="9"/>
        <v>0.16000000000008185</v>
      </c>
      <c r="H75" s="6">
        <v>3.9538004764500001</v>
      </c>
      <c r="I75" s="30">
        <f t="shared" si="6"/>
        <v>1.9769002382250001</v>
      </c>
      <c r="J75" s="6">
        <v>1002.06</v>
      </c>
      <c r="K75" s="27">
        <f t="shared" si="10"/>
        <v>1.2599999999999909</v>
      </c>
      <c r="L75" s="6">
        <v>12.3555240367249</v>
      </c>
      <c r="M75" s="21">
        <f t="shared" si="11"/>
        <v>6.1777620183624498</v>
      </c>
    </row>
    <row r="76" spans="1:13" ht="15.75" customHeight="1" x14ac:dyDescent="0.25">
      <c r="A76" s="1">
        <v>73</v>
      </c>
      <c r="B76" s="4">
        <v>146</v>
      </c>
      <c r="C76" s="5">
        <v>1000.85</v>
      </c>
      <c r="D76" s="27">
        <f t="shared" si="7"/>
        <v>1000.656618</v>
      </c>
      <c r="E76" s="2">
        <f t="shared" si="8"/>
        <v>0.19338200000004235</v>
      </c>
      <c r="F76" s="6">
        <v>1000.93</v>
      </c>
      <c r="G76" s="29">
        <f t="shared" si="9"/>
        <v>7.999999999992724E-2</v>
      </c>
      <c r="H76" s="6">
        <v>4.2346433924899998</v>
      </c>
      <c r="I76" s="30">
        <f t="shared" si="6"/>
        <v>2.1173216962449999</v>
      </c>
      <c r="J76" s="6">
        <v>1001.95</v>
      </c>
      <c r="K76" s="27">
        <f t="shared" si="10"/>
        <v>1.1000000000000227</v>
      </c>
      <c r="L76" s="6">
        <v>14.3363518338316</v>
      </c>
      <c r="M76" s="21">
        <f t="shared" si="11"/>
        <v>7.1681759169157999</v>
      </c>
    </row>
    <row r="77" spans="1:13" ht="15.75" customHeight="1" x14ac:dyDescent="0.25">
      <c r="A77" s="1">
        <v>74</v>
      </c>
      <c r="B77" s="4">
        <v>148</v>
      </c>
      <c r="C77" s="5">
        <v>1000.74</v>
      </c>
      <c r="D77" s="27">
        <f t="shared" si="7"/>
        <v>1000.629684</v>
      </c>
      <c r="E77" s="2">
        <f t="shared" si="8"/>
        <v>0.11031600000001163</v>
      </c>
      <c r="F77" s="6">
        <v>1000.84</v>
      </c>
      <c r="G77" s="29">
        <f t="shared" si="9"/>
        <v>0.10000000000002274</v>
      </c>
      <c r="H77" s="6">
        <v>4.2084285168599997</v>
      </c>
      <c r="I77" s="30">
        <f t="shared" si="6"/>
        <v>2.1042142584299999</v>
      </c>
      <c r="J77" s="6">
        <v>1001.77</v>
      </c>
      <c r="K77" s="27">
        <f t="shared" si="10"/>
        <v>1.0299999999999727</v>
      </c>
      <c r="L77" s="6">
        <v>13.126886174689901</v>
      </c>
      <c r="M77" s="21">
        <f t="shared" si="11"/>
        <v>6.5634430873449503</v>
      </c>
    </row>
    <row r="78" spans="1:13" ht="15.75" customHeight="1" x14ac:dyDescent="0.25">
      <c r="A78" s="1">
        <v>75</v>
      </c>
      <c r="B78" s="4">
        <v>150</v>
      </c>
      <c r="C78" s="5">
        <v>1000.69</v>
      </c>
      <c r="D78" s="27">
        <f t="shared" si="7"/>
        <v>1000.60275</v>
      </c>
      <c r="E78" s="2">
        <f t="shared" si="8"/>
        <v>8.7250000000040018E-2</v>
      </c>
      <c r="F78" s="6">
        <v>1000.81</v>
      </c>
      <c r="G78" s="29">
        <f t="shared" si="9"/>
        <v>0.11999999999989086</v>
      </c>
      <c r="H78" s="6">
        <v>4.9304348152099999</v>
      </c>
      <c r="I78" s="30">
        <f t="shared" si="6"/>
        <v>2.465217407605</v>
      </c>
      <c r="J78" s="6">
        <v>1001.82</v>
      </c>
      <c r="K78" s="27">
        <f t="shared" si="10"/>
        <v>1.1299999999999955</v>
      </c>
      <c r="L78" s="6">
        <v>11.9705351411623</v>
      </c>
      <c r="M78" s="21">
        <f t="shared" si="11"/>
        <v>5.9852675705811498</v>
      </c>
    </row>
    <row r="79" spans="1:13" ht="15.75" customHeight="1" x14ac:dyDescent="0.25">
      <c r="A79" s="1">
        <v>76</v>
      </c>
      <c r="B79" s="4">
        <v>152</v>
      </c>
      <c r="C79" s="5">
        <v>1000.69</v>
      </c>
      <c r="D79" s="27">
        <f t="shared" si="7"/>
        <v>1000.575816</v>
      </c>
      <c r="E79" s="2">
        <f t="shared" si="8"/>
        <v>0.11418400000002293</v>
      </c>
      <c r="F79" s="6">
        <v>1000.78</v>
      </c>
      <c r="G79" s="29">
        <f t="shared" si="9"/>
        <v>8.9999999999918145E-2</v>
      </c>
      <c r="H79" s="6">
        <v>4.8951549323899997</v>
      </c>
      <c r="I79" s="30">
        <f t="shared" si="6"/>
        <v>2.4475774661949998</v>
      </c>
      <c r="J79" s="6">
        <v>1001.81</v>
      </c>
      <c r="K79" s="27">
        <f t="shared" si="10"/>
        <v>1.1199999999998909</v>
      </c>
      <c r="L79" s="6">
        <v>10.7905329999864</v>
      </c>
      <c r="M79" s="21">
        <f t="shared" si="11"/>
        <v>5.3952664999932001</v>
      </c>
    </row>
    <row r="80" spans="1:13" ht="15.75" customHeight="1" x14ac:dyDescent="0.25">
      <c r="A80" s="1">
        <v>77</v>
      </c>
      <c r="B80" s="4">
        <v>154</v>
      </c>
      <c r="C80" s="5">
        <v>1000.53</v>
      </c>
      <c r="D80" s="27">
        <f t="shared" si="7"/>
        <v>1000.5488819999999</v>
      </c>
      <c r="E80" s="2">
        <f t="shared" si="8"/>
        <v>-1.8881999999962318E-2</v>
      </c>
      <c r="F80" s="6">
        <v>1000.72</v>
      </c>
      <c r="G80" s="29">
        <f t="shared" si="9"/>
        <v>0.19000000000005457</v>
      </c>
      <c r="H80" s="6">
        <v>5.86689334212</v>
      </c>
      <c r="I80" s="30">
        <f t="shared" si="6"/>
        <v>2.93344667106</v>
      </c>
      <c r="J80" s="6">
        <v>1001.84</v>
      </c>
      <c r="K80" s="27">
        <f t="shared" si="10"/>
        <v>1.3100000000000591</v>
      </c>
      <c r="L80" s="6">
        <v>9.9794999059055893</v>
      </c>
      <c r="M80" s="21">
        <f t="shared" si="11"/>
        <v>4.9897499529527947</v>
      </c>
    </row>
    <row r="81" spans="1:13" ht="15.75" customHeight="1" x14ac:dyDescent="0.25">
      <c r="A81" s="1">
        <v>78</v>
      </c>
      <c r="B81" s="4">
        <v>156</v>
      </c>
      <c r="C81" s="5">
        <v>1000.5</v>
      </c>
      <c r="D81" s="27">
        <f t="shared" si="7"/>
        <v>1000.521948</v>
      </c>
      <c r="E81" s="2">
        <f t="shared" si="8"/>
        <v>-2.1947999999952117E-2</v>
      </c>
      <c r="F81" s="6">
        <v>1000.7</v>
      </c>
      <c r="G81" s="29">
        <f t="shared" si="9"/>
        <v>0.20000000000004547</v>
      </c>
      <c r="H81" s="6">
        <v>5.7717077962500003</v>
      </c>
      <c r="I81" s="30">
        <f t="shared" si="6"/>
        <v>2.8858538981250001</v>
      </c>
      <c r="J81" s="6">
        <v>1001.8</v>
      </c>
      <c r="K81" s="27">
        <f t="shared" si="10"/>
        <v>1.2999999999999545</v>
      </c>
      <c r="L81" s="6">
        <v>9.5731272131987293</v>
      </c>
      <c r="M81" s="21">
        <f t="shared" si="11"/>
        <v>4.7865636065993646</v>
      </c>
    </row>
    <row r="82" spans="1:13" ht="15.75" customHeight="1" x14ac:dyDescent="0.25">
      <c r="A82" s="1">
        <v>79</v>
      </c>
      <c r="B82" s="4">
        <v>158</v>
      </c>
      <c r="C82" s="5">
        <v>1000.45</v>
      </c>
      <c r="D82" s="27">
        <f t="shared" si="7"/>
        <v>1000.495014</v>
      </c>
      <c r="E82" s="2">
        <f t="shared" si="8"/>
        <v>-4.5013999999923726E-2</v>
      </c>
      <c r="F82" s="6">
        <v>1000.59</v>
      </c>
      <c r="G82" s="29">
        <f t="shared" si="9"/>
        <v>0.13999999999998636</v>
      </c>
      <c r="H82" s="6">
        <v>5.08367350345</v>
      </c>
      <c r="I82" s="30">
        <f t="shared" si="6"/>
        <v>2.541836751725</v>
      </c>
      <c r="J82" s="6">
        <v>1001.58</v>
      </c>
      <c r="K82" s="27">
        <f t="shared" si="10"/>
        <v>1.1299999999999955</v>
      </c>
      <c r="L82" s="6">
        <v>9.4464034978456901</v>
      </c>
      <c r="M82" s="21">
        <f t="shared" si="11"/>
        <v>4.7232017489228451</v>
      </c>
    </row>
    <row r="83" spans="1:13" ht="15.75" customHeight="1" x14ac:dyDescent="0.25">
      <c r="A83" s="1">
        <v>80</v>
      </c>
      <c r="B83" s="4">
        <v>160</v>
      </c>
      <c r="C83" s="5">
        <v>1000.29</v>
      </c>
      <c r="D83" s="27">
        <f t="shared" si="7"/>
        <v>1000.46808</v>
      </c>
      <c r="E83" s="2">
        <f t="shared" si="8"/>
        <v>-0.17808000000002266</v>
      </c>
      <c r="F83" s="6">
        <v>1000.43</v>
      </c>
      <c r="G83" s="29">
        <f t="shared" si="9"/>
        <v>0.13999999999998636</v>
      </c>
      <c r="H83" s="6">
        <v>3.3373833529599999</v>
      </c>
      <c r="I83" s="30">
        <f t="shared" si="6"/>
        <v>1.6686916764799999</v>
      </c>
      <c r="J83" s="6">
        <v>1001.35</v>
      </c>
      <c r="K83" s="27">
        <f t="shared" si="10"/>
        <v>1.0600000000000591</v>
      </c>
      <c r="L83" s="6">
        <v>9.6311354869796997</v>
      </c>
      <c r="M83" s="21">
        <f t="shared" si="11"/>
        <v>4.8155677434898498</v>
      </c>
    </row>
    <row r="84" spans="1:13" ht="15.75" customHeight="1" x14ac:dyDescent="0.25">
      <c r="A84" s="1">
        <v>81</v>
      </c>
      <c r="B84" s="4">
        <v>162</v>
      </c>
      <c r="C84" s="5">
        <v>1000.16</v>
      </c>
      <c r="D84" s="27">
        <f t="shared" si="7"/>
        <v>1000.441146</v>
      </c>
      <c r="E84" s="2">
        <f t="shared" si="8"/>
        <v>-0.2811460000000352</v>
      </c>
      <c r="F84" s="6">
        <v>1000.44</v>
      </c>
      <c r="G84" s="29">
        <f t="shared" si="9"/>
        <v>0.2800000000000864</v>
      </c>
      <c r="H84" s="6">
        <v>3.5730258128800001</v>
      </c>
      <c r="I84" s="30">
        <f t="shared" si="6"/>
        <v>1.78651290644</v>
      </c>
      <c r="J84" s="6">
        <v>1001.43</v>
      </c>
      <c r="K84" s="27">
        <f t="shared" si="10"/>
        <v>1.2699999999999818</v>
      </c>
      <c r="L84" s="6">
        <v>10.235968698687101</v>
      </c>
      <c r="M84" s="21">
        <f t="shared" si="11"/>
        <v>5.1179843493435504</v>
      </c>
    </row>
    <row r="85" spans="1:13" ht="15.75" customHeight="1" x14ac:dyDescent="0.25">
      <c r="A85" s="1">
        <v>82</v>
      </c>
      <c r="B85" s="4">
        <v>164</v>
      </c>
      <c r="C85" s="5">
        <v>1000.12</v>
      </c>
      <c r="D85" s="27">
        <f t="shared" si="7"/>
        <v>1000.414212</v>
      </c>
      <c r="E85" s="2">
        <f t="shared" si="8"/>
        <v>-0.29421200000001591</v>
      </c>
      <c r="F85" s="6">
        <v>1000.44</v>
      </c>
      <c r="G85" s="29">
        <f t="shared" si="9"/>
        <v>0.32000000000005002</v>
      </c>
      <c r="H85" s="6">
        <v>4.1722539574799997</v>
      </c>
      <c r="I85" s="30">
        <f t="shared" si="6"/>
        <v>2.0861269787399999</v>
      </c>
      <c r="J85" s="6">
        <v>1001.5</v>
      </c>
      <c r="K85" s="27">
        <f t="shared" si="10"/>
        <v>1.3799999999999955</v>
      </c>
      <c r="L85" s="6">
        <v>11.925327336495901</v>
      </c>
      <c r="M85" s="21">
        <f t="shared" si="11"/>
        <v>5.9626636682479504</v>
      </c>
    </row>
    <row r="86" spans="1:13" ht="15.75" customHeight="1" x14ac:dyDescent="0.25">
      <c r="A86" s="1">
        <v>83</v>
      </c>
      <c r="B86" s="4">
        <v>166</v>
      </c>
      <c r="C86" s="5">
        <v>1000.14</v>
      </c>
      <c r="D86" s="27">
        <f t="shared" si="7"/>
        <v>1000.387278</v>
      </c>
      <c r="E86" s="2">
        <f t="shared" si="8"/>
        <v>-0.24727800000005118</v>
      </c>
      <c r="F86" s="6">
        <v>1000.44</v>
      </c>
      <c r="G86" s="29">
        <f t="shared" si="9"/>
        <v>0.30000000000006821</v>
      </c>
      <c r="H86" s="6">
        <v>4.5157929803399997</v>
      </c>
      <c r="I86" s="30">
        <f t="shared" si="6"/>
        <v>2.2578964901699998</v>
      </c>
      <c r="J86" s="6">
        <v>1001.42</v>
      </c>
      <c r="K86" s="27">
        <f t="shared" si="10"/>
        <v>1.2799999999999727</v>
      </c>
      <c r="L86" s="6">
        <v>13.040547998941101</v>
      </c>
      <c r="M86" s="21">
        <f t="shared" si="11"/>
        <v>6.5202739994705503</v>
      </c>
    </row>
    <row r="87" spans="1:13" ht="15.75" customHeight="1" x14ac:dyDescent="0.25">
      <c r="A87" s="1">
        <v>84</v>
      </c>
      <c r="B87" s="4">
        <v>168</v>
      </c>
      <c r="C87" s="5">
        <v>999.94200000000001</v>
      </c>
      <c r="D87" s="27">
        <f t="shared" si="7"/>
        <v>1000.3603439999999</v>
      </c>
      <c r="E87" s="2">
        <f t="shared" si="8"/>
        <v>-0.41834399999993366</v>
      </c>
      <c r="F87" s="6">
        <v>1000.44</v>
      </c>
      <c r="G87" s="29">
        <f t="shared" si="9"/>
        <v>0.49800000000004729</v>
      </c>
      <c r="H87" s="6">
        <v>3.6663167835600001</v>
      </c>
      <c r="I87" s="30">
        <f t="shared" si="6"/>
        <v>1.8331583917800001</v>
      </c>
      <c r="J87" s="6">
        <v>1001.5</v>
      </c>
      <c r="K87" s="27">
        <f t="shared" si="10"/>
        <v>1.5579999999999927</v>
      </c>
      <c r="L87" s="6">
        <v>13.9682949770026</v>
      </c>
      <c r="M87" s="21">
        <f t="shared" si="11"/>
        <v>6.9841474885013</v>
      </c>
    </row>
    <row r="88" spans="1:13" ht="15.75" customHeight="1" x14ac:dyDescent="0.25">
      <c r="A88" s="1">
        <v>85</v>
      </c>
      <c r="B88" s="4">
        <v>170</v>
      </c>
      <c r="C88" s="5">
        <v>999.59299999999996</v>
      </c>
      <c r="D88" s="27">
        <f t="shared" si="7"/>
        <v>1000.33341</v>
      </c>
      <c r="E88" s="2">
        <f t="shared" si="8"/>
        <v>-0.74040999999999713</v>
      </c>
      <c r="F88" s="6">
        <v>1000.44</v>
      </c>
      <c r="G88" s="29">
        <f t="shared" si="9"/>
        <v>0.84700000000009368</v>
      </c>
      <c r="H88" s="6">
        <v>4.92418336312</v>
      </c>
      <c r="I88" s="30">
        <f t="shared" si="6"/>
        <v>2.46209168156</v>
      </c>
      <c r="J88" s="6">
        <v>1001.6</v>
      </c>
      <c r="K88" s="27">
        <f t="shared" si="10"/>
        <v>2.0070000000000618</v>
      </c>
      <c r="L88" s="6">
        <v>14.0455457448757</v>
      </c>
      <c r="M88" s="21">
        <f t="shared" si="11"/>
        <v>7.0227728724378498</v>
      </c>
    </row>
    <row r="89" spans="1:13" ht="15.75" customHeight="1" x14ac:dyDescent="0.25">
      <c r="A89" s="1">
        <v>86</v>
      </c>
      <c r="B89" s="4">
        <v>172</v>
      </c>
      <c r="C89" s="5">
        <v>999.44600000000003</v>
      </c>
      <c r="D89" s="27">
        <f t="shared" si="7"/>
        <v>1000.306476</v>
      </c>
      <c r="E89" s="2">
        <f t="shared" si="8"/>
        <v>-0.86047599999994873</v>
      </c>
      <c r="F89" s="6">
        <v>1000.44</v>
      </c>
      <c r="G89" s="29">
        <f t="shared" si="9"/>
        <v>0.99400000000002819</v>
      </c>
      <c r="H89" s="6">
        <v>5.7081726724999999</v>
      </c>
      <c r="I89" s="30">
        <f t="shared" si="6"/>
        <v>2.85408633625</v>
      </c>
      <c r="J89" s="6">
        <v>1001.63</v>
      </c>
      <c r="K89" s="27">
        <f t="shared" si="10"/>
        <v>2.1839999999999691</v>
      </c>
      <c r="L89" s="6">
        <v>14.379691282813001</v>
      </c>
      <c r="M89" s="21">
        <f t="shared" si="11"/>
        <v>7.1898456414065004</v>
      </c>
    </row>
    <row r="90" spans="1:13" ht="15.75" customHeight="1" x14ac:dyDescent="0.25">
      <c r="A90" s="1">
        <v>87</v>
      </c>
      <c r="B90" s="4">
        <v>174</v>
      </c>
      <c r="C90" s="5">
        <v>999.54</v>
      </c>
      <c r="D90" s="27">
        <f t="shared" si="7"/>
        <v>1000.279542</v>
      </c>
      <c r="E90" s="2">
        <f t="shared" si="8"/>
        <v>-0.73954200000002857</v>
      </c>
      <c r="F90" s="6">
        <v>1000.44</v>
      </c>
      <c r="G90" s="29">
        <f t="shared" si="9"/>
        <v>0.90000000000009095</v>
      </c>
      <c r="H90" s="6">
        <v>7.0743779896000003</v>
      </c>
      <c r="I90" s="30">
        <f t="shared" si="6"/>
        <v>3.5371889948000002</v>
      </c>
      <c r="J90" s="6">
        <v>1001.61</v>
      </c>
      <c r="K90" s="27">
        <f t="shared" si="10"/>
        <v>2.07000000000005</v>
      </c>
      <c r="L90" s="6">
        <v>15.1281561098025</v>
      </c>
      <c r="M90" s="21">
        <f t="shared" si="11"/>
        <v>7.5640780549012501</v>
      </c>
    </row>
    <row r="91" spans="1:13" ht="15.75" customHeight="1" x14ac:dyDescent="0.25">
      <c r="A91" s="1">
        <v>88</v>
      </c>
      <c r="B91" s="4">
        <v>176</v>
      </c>
      <c r="C91" s="5">
        <v>999.60400000000004</v>
      </c>
      <c r="D91" s="27">
        <f t="shared" si="7"/>
        <v>1000.252608</v>
      </c>
      <c r="E91" s="2">
        <f t="shared" si="8"/>
        <v>-0.64860799999996743</v>
      </c>
      <c r="F91" s="6">
        <v>1000.44</v>
      </c>
      <c r="G91" s="29">
        <f t="shared" si="9"/>
        <v>0.83600000000001273</v>
      </c>
      <c r="H91" s="6">
        <v>5.4921799846199999</v>
      </c>
      <c r="I91" s="30">
        <f t="shared" si="6"/>
        <v>2.7460899923099999</v>
      </c>
      <c r="J91" s="6">
        <v>1001.57</v>
      </c>
      <c r="K91" s="27">
        <f t="shared" si="10"/>
        <v>1.9660000000000082</v>
      </c>
      <c r="L91" s="6">
        <v>15.137452572017599</v>
      </c>
      <c r="M91" s="21">
        <f t="shared" si="11"/>
        <v>7.5687262860087996</v>
      </c>
    </row>
    <row r="92" spans="1:13" ht="15.75" customHeight="1" x14ac:dyDescent="0.25">
      <c r="A92" s="1">
        <v>89</v>
      </c>
      <c r="B92" s="4">
        <v>178</v>
      </c>
      <c r="C92" s="5">
        <v>999.73699999999997</v>
      </c>
      <c r="D92" s="27">
        <f t="shared" si="7"/>
        <v>1000.225674</v>
      </c>
      <c r="E92" s="2">
        <f t="shared" si="8"/>
        <v>-0.48867400000006</v>
      </c>
      <c r="F92" s="6">
        <v>1000.44</v>
      </c>
      <c r="G92" s="29">
        <f t="shared" si="9"/>
        <v>0.70300000000008822</v>
      </c>
      <c r="H92" s="6">
        <v>5.3000249284800001</v>
      </c>
      <c r="I92" s="30">
        <f t="shared" si="6"/>
        <v>2.65001246424</v>
      </c>
      <c r="J92" s="6">
        <v>1001.54</v>
      </c>
      <c r="K92" s="27">
        <f t="shared" si="10"/>
        <v>1.8029999999999973</v>
      </c>
      <c r="L92" s="6">
        <v>16.366799553303199</v>
      </c>
      <c r="M92" s="21">
        <f t="shared" si="11"/>
        <v>8.1833997766515996</v>
      </c>
    </row>
    <row r="93" spans="1:13" ht="15.75" customHeight="1" x14ac:dyDescent="0.25">
      <c r="A93" s="1">
        <v>90</v>
      </c>
      <c r="B93" s="4">
        <v>180</v>
      </c>
      <c r="C93" s="5">
        <v>1000.04</v>
      </c>
      <c r="D93" s="27">
        <f t="shared" si="7"/>
        <v>1000.1987399999999</v>
      </c>
      <c r="E93" s="2">
        <f t="shared" si="8"/>
        <v>-0.15873999999996613</v>
      </c>
      <c r="F93" s="6">
        <v>1000.44</v>
      </c>
      <c r="G93" s="29">
        <f t="shared" si="9"/>
        <v>0.40000000000009095</v>
      </c>
      <c r="H93" s="6">
        <v>5.3494858111100001</v>
      </c>
      <c r="I93" s="30">
        <f t="shared" si="6"/>
        <v>2.674742905555</v>
      </c>
      <c r="J93" s="6">
        <v>1001.48</v>
      </c>
      <c r="K93" s="27">
        <f t="shared" si="10"/>
        <v>1.4400000000000546</v>
      </c>
      <c r="L93" s="6">
        <v>15.1850185309137</v>
      </c>
      <c r="M93" s="21">
        <f t="shared" si="11"/>
        <v>7.59250926545685</v>
      </c>
    </row>
    <row r="94" spans="1:13" ht="15.75" customHeight="1" x14ac:dyDescent="0.25">
      <c r="A94" s="1">
        <v>91</v>
      </c>
      <c r="B94" s="4">
        <v>182</v>
      </c>
      <c r="C94" s="5">
        <v>1000.17</v>
      </c>
      <c r="D94" s="27">
        <f t="shared" si="7"/>
        <v>1000.1718059999999</v>
      </c>
      <c r="E94" s="2">
        <f t="shared" si="8"/>
        <v>-1.8059999999877618E-3</v>
      </c>
      <c r="F94" s="6">
        <v>1000.43</v>
      </c>
      <c r="G94" s="29">
        <f t="shared" si="9"/>
        <v>0.25999999999999091</v>
      </c>
      <c r="H94" s="6">
        <v>4.4576627270199998</v>
      </c>
      <c r="I94" s="30">
        <f t="shared" si="6"/>
        <v>2.2288313635099999</v>
      </c>
      <c r="J94" s="6">
        <v>1001.45</v>
      </c>
      <c r="K94" s="27">
        <f t="shared" si="10"/>
        <v>1.2800000000000864</v>
      </c>
      <c r="L94" s="6">
        <v>14.5771347290005</v>
      </c>
      <c r="M94" s="21">
        <f t="shared" si="11"/>
        <v>7.28856736450025</v>
      </c>
    </row>
    <row r="95" spans="1:13" ht="15.75" customHeight="1" x14ac:dyDescent="0.25">
      <c r="A95" s="1">
        <v>92</v>
      </c>
      <c r="B95" s="4">
        <v>184</v>
      </c>
      <c r="C95" s="5">
        <v>1000.26</v>
      </c>
      <c r="D95" s="27">
        <f t="shared" si="7"/>
        <v>1000.144872</v>
      </c>
      <c r="E95" s="2">
        <f t="shared" si="8"/>
        <v>0.11512800000002699</v>
      </c>
      <c r="F95" s="6">
        <v>1000.42</v>
      </c>
      <c r="G95" s="29">
        <f t="shared" si="9"/>
        <v>0.15999999999996817</v>
      </c>
      <c r="H95" s="6">
        <v>5.8403873169800002</v>
      </c>
      <c r="I95" s="30">
        <f t="shared" si="6"/>
        <v>2.9201936584900001</v>
      </c>
      <c r="J95" s="6">
        <v>1001.39</v>
      </c>
      <c r="K95" s="27">
        <f t="shared" si="10"/>
        <v>1.1299999999999955</v>
      </c>
      <c r="L95" s="6">
        <v>13.399590524130099</v>
      </c>
      <c r="M95" s="21">
        <f t="shared" si="11"/>
        <v>6.6997952620650496</v>
      </c>
    </row>
    <row r="96" spans="1:13" ht="15.75" customHeight="1" x14ac:dyDescent="0.25">
      <c r="A96" s="1">
        <v>93</v>
      </c>
      <c r="B96" s="4">
        <v>186</v>
      </c>
      <c r="C96" s="5">
        <v>1000.26</v>
      </c>
      <c r="D96" s="27">
        <f t="shared" si="7"/>
        <v>1000.117938</v>
      </c>
      <c r="E96" s="2">
        <f t="shared" si="8"/>
        <v>0.1420620000000099</v>
      </c>
      <c r="F96" s="6">
        <v>1000.34</v>
      </c>
      <c r="G96" s="29">
        <f t="shared" si="9"/>
        <v>8.0000000000040927E-2</v>
      </c>
      <c r="H96" s="6">
        <v>3.8370744650700002</v>
      </c>
      <c r="I96" s="30">
        <f t="shared" si="6"/>
        <v>1.9185372325350001</v>
      </c>
      <c r="J96" s="6">
        <v>1001.33</v>
      </c>
      <c r="K96" s="27">
        <f t="shared" si="10"/>
        <v>1.07000000000005</v>
      </c>
      <c r="L96" s="6">
        <v>11.1486338618458</v>
      </c>
      <c r="M96" s="21">
        <f t="shared" si="11"/>
        <v>5.5743169309229001</v>
      </c>
    </row>
    <row r="97" spans="1:13" ht="15.75" customHeight="1" x14ac:dyDescent="0.25">
      <c r="A97" s="1">
        <v>94</v>
      </c>
      <c r="B97" s="4">
        <v>188</v>
      </c>
      <c r="C97" s="5">
        <v>1000.1</v>
      </c>
      <c r="D97" s="27">
        <f t="shared" si="7"/>
        <v>1000.091004</v>
      </c>
      <c r="E97" s="2">
        <f t="shared" si="8"/>
        <v>8.9960000000246509E-3</v>
      </c>
      <c r="F97" s="6">
        <v>1000.21</v>
      </c>
      <c r="G97" s="29">
        <f t="shared" si="9"/>
        <v>0.11000000000001364</v>
      </c>
      <c r="H97" s="6">
        <v>5.1098038640699999</v>
      </c>
      <c r="I97" s="30">
        <f t="shared" si="6"/>
        <v>2.5549019320349999</v>
      </c>
      <c r="J97" s="6">
        <v>1001.35</v>
      </c>
      <c r="K97" s="27">
        <f t="shared" si="10"/>
        <v>1.25</v>
      </c>
      <c r="L97" s="6">
        <v>13.623584920162299</v>
      </c>
      <c r="M97" s="21">
        <f t="shared" si="11"/>
        <v>6.8117924600811497</v>
      </c>
    </row>
    <row r="98" spans="1:13" ht="15.75" customHeight="1" x14ac:dyDescent="0.25">
      <c r="A98" s="1">
        <v>95</v>
      </c>
      <c r="B98" s="4">
        <v>190</v>
      </c>
      <c r="C98" s="5">
        <v>1000.03</v>
      </c>
      <c r="D98" s="27">
        <f t="shared" si="7"/>
        <v>1000.06407</v>
      </c>
      <c r="E98" s="2">
        <f t="shared" si="8"/>
        <v>-3.4070000000042455E-2</v>
      </c>
      <c r="F98" s="6">
        <v>1000.16</v>
      </c>
      <c r="G98" s="29">
        <f t="shared" si="9"/>
        <v>0.12999999999999545</v>
      </c>
      <c r="H98" s="6">
        <v>4.1647027233799996</v>
      </c>
      <c r="I98" s="30">
        <f t="shared" si="6"/>
        <v>2.0823513616899998</v>
      </c>
      <c r="J98" s="6">
        <v>1001.33</v>
      </c>
      <c r="K98" s="27">
        <f t="shared" si="10"/>
        <v>1.3000000000000682</v>
      </c>
      <c r="L98" s="6">
        <v>12.053008090824701</v>
      </c>
      <c r="M98" s="21">
        <f t="shared" si="11"/>
        <v>6.0265040454123504</v>
      </c>
    </row>
    <row r="99" spans="1:13" ht="15.75" customHeight="1" x14ac:dyDescent="0.25">
      <c r="A99" s="1">
        <v>96</v>
      </c>
      <c r="B99" s="4">
        <v>192</v>
      </c>
      <c r="C99" s="5">
        <v>999.98199999999997</v>
      </c>
      <c r="D99" s="27">
        <f t="shared" si="7"/>
        <v>1000.037136</v>
      </c>
      <c r="E99" s="2">
        <f t="shared" si="8"/>
        <v>-5.5136000000061358E-2</v>
      </c>
      <c r="F99" s="6">
        <v>1000.13</v>
      </c>
      <c r="G99" s="29">
        <f t="shared" si="9"/>
        <v>0.14800000000002456</v>
      </c>
      <c r="H99" s="6">
        <v>3.8783559574800002</v>
      </c>
      <c r="I99" s="30">
        <f t="shared" si="6"/>
        <v>1.9391779787400001</v>
      </c>
      <c r="J99" s="6">
        <v>1001.28</v>
      </c>
      <c r="K99" s="27">
        <f t="shared" si="10"/>
        <v>1.2980000000000018</v>
      </c>
      <c r="L99" s="6">
        <v>12.3739036283604</v>
      </c>
      <c r="M99" s="21">
        <f t="shared" si="11"/>
        <v>6.1869518141802002</v>
      </c>
    </row>
    <row r="100" spans="1:13" ht="15.75" customHeight="1" x14ac:dyDescent="0.25">
      <c r="A100" s="1">
        <v>97</v>
      </c>
      <c r="B100" s="4">
        <v>194</v>
      </c>
      <c r="C100" s="5">
        <v>999.87199999999996</v>
      </c>
      <c r="D100" s="27">
        <f t="shared" si="7"/>
        <v>1000.0102019999999</v>
      </c>
      <c r="E100" s="2">
        <f t="shared" si="8"/>
        <v>-0.1382019999999784</v>
      </c>
      <c r="F100" s="6">
        <v>1000.12</v>
      </c>
      <c r="G100" s="29">
        <f t="shared" si="9"/>
        <v>0.24800000000004729</v>
      </c>
      <c r="H100" s="6">
        <v>3.4974905887499999</v>
      </c>
      <c r="I100" s="30">
        <f t="shared" si="6"/>
        <v>1.7487452943749999</v>
      </c>
      <c r="J100" s="6">
        <v>1001.26</v>
      </c>
      <c r="K100" s="27">
        <f t="shared" si="10"/>
        <v>1.3880000000000337</v>
      </c>
      <c r="L100" s="6">
        <v>12.7423157374363</v>
      </c>
      <c r="M100" s="21">
        <f t="shared" si="11"/>
        <v>6.37115786871815</v>
      </c>
    </row>
    <row r="101" spans="1:13" ht="15.75" customHeight="1" x14ac:dyDescent="0.25">
      <c r="A101" s="1">
        <v>98</v>
      </c>
      <c r="B101" s="4">
        <v>196</v>
      </c>
      <c r="C101" s="5">
        <v>999.95600000000002</v>
      </c>
      <c r="D101" s="27">
        <f t="shared" si="7"/>
        <v>999.98326799999995</v>
      </c>
      <c r="E101" s="2">
        <f t="shared" si="8"/>
        <v>-2.7267999999935455E-2</v>
      </c>
      <c r="F101" s="6">
        <v>1000.11</v>
      </c>
      <c r="G101" s="29">
        <f t="shared" si="9"/>
        <v>0.15399999999999636</v>
      </c>
      <c r="H101" s="6">
        <v>3.4050323407400001</v>
      </c>
      <c r="I101" s="30">
        <f t="shared" si="6"/>
        <v>1.70251617037</v>
      </c>
      <c r="J101" s="6">
        <v>1001.21</v>
      </c>
      <c r="K101" s="27">
        <f t="shared" si="10"/>
        <v>1.2540000000000191</v>
      </c>
      <c r="L101" s="6">
        <v>16.464739210728201</v>
      </c>
      <c r="M101" s="21">
        <f t="shared" si="11"/>
        <v>8.2323696053641005</v>
      </c>
    </row>
    <row r="102" spans="1:13" ht="15.75" customHeight="1" x14ac:dyDescent="0.25">
      <c r="A102" s="1">
        <v>99</v>
      </c>
      <c r="B102" s="4">
        <v>198</v>
      </c>
      <c r="C102" s="5">
        <v>999.92700000000002</v>
      </c>
      <c r="D102" s="27">
        <f t="shared" si="7"/>
        <v>999.95633399999997</v>
      </c>
      <c r="E102" s="2">
        <f t="shared" si="8"/>
        <v>-2.9333999999948901E-2</v>
      </c>
      <c r="F102" s="6">
        <v>1000.06</v>
      </c>
      <c r="G102" s="29">
        <f t="shared" si="9"/>
        <v>0.13299999999992451</v>
      </c>
      <c r="H102" s="6">
        <v>2.8485298975200002</v>
      </c>
      <c r="I102" s="30">
        <f t="shared" si="6"/>
        <v>1.4242649487600001</v>
      </c>
      <c r="J102" s="6">
        <v>1001.18</v>
      </c>
      <c r="K102" s="27">
        <f t="shared" si="10"/>
        <v>1.2529999999999291</v>
      </c>
      <c r="L102" s="6">
        <v>20.1592541050642</v>
      </c>
      <c r="M102" s="21">
        <f t="shared" si="11"/>
        <v>10.0796270525321</v>
      </c>
    </row>
    <row r="103" spans="1:13" ht="15.75" customHeight="1" x14ac:dyDescent="0.25">
      <c r="A103" s="1">
        <v>100</v>
      </c>
      <c r="B103" s="4">
        <v>200</v>
      </c>
      <c r="C103" s="5">
        <v>999.88300000000004</v>
      </c>
      <c r="D103" s="27">
        <f t="shared" si="7"/>
        <v>999.92939999999999</v>
      </c>
      <c r="E103" s="2">
        <f t="shared" si="8"/>
        <v>-4.6399999999948704E-2</v>
      </c>
      <c r="F103" s="6">
        <v>1000.03</v>
      </c>
      <c r="G103" s="29">
        <f t="shared" si="9"/>
        <v>0.14699999999993452</v>
      </c>
      <c r="H103" s="6">
        <v>3.46555243745</v>
      </c>
      <c r="I103" s="30">
        <f t="shared" si="6"/>
        <v>1.732776218725</v>
      </c>
      <c r="J103" s="6">
        <v>1001.16</v>
      </c>
      <c r="K103" s="27">
        <f t="shared" si="10"/>
        <v>1.27699999999993</v>
      </c>
      <c r="L103" s="6">
        <v>24.721595599304599</v>
      </c>
      <c r="M103" s="21">
        <f t="shared" si="11"/>
        <v>12.3607977996523</v>
      </c>
    </row>
    <row r="104" spans="1:13" ht="15.75" customHeight="1" x14ac:dyDescent="0.25">
      <c r="A104" s="1">
        <v>101</v>
      </c>
      <c r="B104" s="4">
        <v>202</v>
      </c>
      <c r="C104" s="5">
        <v>999.84100000000001</v>
      </c>
      <c r="D104" s="27">
        <f t="shared" si="7"/>
        <v>999.902466</v>
      </c>
      <c r="E104" s="2">
        <f t="shared" si="8"/>
        <v>-6.1465999999995802E-2</v>
      </c>
      <c r="F104" s="6">
        <v>999.99</v>
      </c>
      <c r="G104" s="29">
        <f t="shared" si="9"/>
        <v>0.14900000000000091</v>
      </c>
      <c r="H104" s="6">
        <v>3.5363433802199999</v>
      </c>
      <c r="I104" s="30">
        <f t="shared" si="6"/>
        <v>1.76817169011</v>
      </c>
      <c r="J104" s="6">
        <v>1001.11</v>
      </c>
      <c r="K104" s="27">
        <f t="shared" si="10"/>
        <v>1.2690000000000055</v>
      </c>
      <c r="L104" s="6">
        <v>21.608228253389999</v>
      </c>
      <c r="M104" s="21">
        <f t="shared" si="11"/>
        <v>10.804114126695</v>
      </c>
    </row>
    <row r="105" spans="1:13" ht="15.75" customHeight="1" x14ac:dyDescent="0.25">
      <c r="A105" s="1">
        <v>102</v>
      </c>
      <c r="B105" s="4">
        <v>204</v>
      </c>
      <c r="C105" s="5">
        <v>999.78599999999994</v>
      </c>
      <c r="D105" s="27">
        <f t="shared" si="7"/>
        <v>999.87553200000002</v>
      </c>
      <c r="E105" s="2">
        <f t="shared" si="8"/>
        <v>-8.953200000007655E-2</v>
      </c>
      <c r="F105" s="6">
        <v>999.94899999999996</v>
      </c>
      <c r="G105" s="29">
        <f t="shared" si="9"/>
        <v>0.16300000000001091</v>
      </c>
      <c r="H105" s="6">
        <v>3.4800313120499999</v>
      </c>
      <c r="I105" s="30">
        <f t="shared" si="6"/>
        <v>1.740015656025</v>
      </c>
      <c r="J105" s="6">
        <v>1001.08</v>
      </c>
      <c r="K105" s="27">
        <f t="shared" si="10"/>
        <v>1.2940000000000964</v>
      </c>
      <c r="L105" s="6">
        <v>18.758479873025902</v>
      </c>
      <c r="M105" s="21">
        <f t="shared" si="11"/>
        <v>9.3792399365129508</v>
      </c>
    </row>
    <row r="106" spans="1:13" ht="15.75" customHeight="1" x14ac:dyDescent="0.25">
      <c r="A106" s="1">
        <v>103</v>
      </c>
      <c r="B106" s="4">
        <v>206</v>
      </c>
      <c r="C106" s="5">
        <v>999.721</v>
      </c>
      <c r="D106" s="27">
        <f t="shared" si="7"/>
        <v>999.84859800000004</v>
      </c>
      <c r="E106" s="2">
        <f t="shared" si="8"/>
        <v>-0.12759800000003452</v>
      </c>
      <c r="F106" s="6">
        <v>999.92499999999995</v>
      </c>
      <c r="G106" s="29">
        <f t="shared" si="9"/>
        <v>0.20399999999995089</v>
      </c>
      <c r="H106" s="6">
        <v>2.8143829203199999</v>
      </c>
      <c r="I106" s="30">
        <f t="shared" si="6"/>
        <v>1.40719146016</v>
      </c>
      <c r="J106" s="6">
        <v>1001.06</v>
      </c>
      <c r="K106" s="27">
        <f t="shared" si="10"/>
        <v>1.3389999999999418</v>
      </c>
      <c r="L106" s="6">
        <v>17.190532947532901</v>
      </c>
      <c r="M106" s="21">
        <f t="shared" si="11"/>
        <v>8.5952664737664506</v>
      </c>
    </row>
    <row r="107" spans="1:13" ht="15.75" customHeight="1" x14ac:dyDescent="0.25">
      <c r="A107" s="1">
        <v>104</v>
      </c>
      <c r="B107" s="4">
        <v>208</v>
      </c>
      <c r="C107" s="5">
        <v>999.72199999999998</v>
      </c>
      <c r="D107" s="27">
        <f t="shared" si="7"/>
        <v>999.82166399999994</v>
      </c>
      <c r="E107" s="2">
        <f t="shared" si="8"/>
        <v>-9.9663999999961561E-2</v>
      </c>
      <c r="F107" s="6">
        <v>999.90499999999997</v>
      </c>
      <c r="G107" s="29">
        <f t="shared" si="9"/>
        <v>0.18299999999999272</v>
      </c>
      <c r="H107" s="6">
        <v>3.3063084250300001</v>
      </c>
      <c r="I107" s="30">
        <f t="shared" si="6"/>
        <v>1.6531542125150001</v>
      </c>
      <c r="J107" s="6">
        <v>1000.99</v>
      </c>
      <c r="K107" s="27">
        <f t="shared" si="10"/>
        <v>1.2680000000000291</v>
      </c>
      <c r="L107" s="6">
        <v>15.1453272951592</v>
      </c>
      <c r="M107" s="21">
        <f t="shared" si="11"/>
        <v>7.5726636475796001</v>
      </c>
    </row>
    <row r="108" spans="1:13" ht="15.75" customHeight="1" x14ac:dyDescent="0.25">
      <c r="A108" s="1">
        <v>105</v>
      </c>
      <c r="B108" s="4">
        <v>210</v>
      </c>
      <c r="C108" s="5">
        <v>999.67399999999998</v>
      </c>
      <c r="D108" s="27">
        <f t="shared" si="7"/>
        <v>999.79472999999996</v>
      </c>
      <c r="E108" s="2">
        <f t="shared" si="8"/>
        <v>-0.12072999999998046</v>
      </c>
      <c r="F108" s="6">
        <v>999.88499999999999</v>
      </c>
      <c r="G108" s="29">
        <f t="shared" si="9"/>
        <v>0.21100000000001273</v>
      </c>
      <c r="H108" s="6">
        <v>2.99544891699</v>
      </c>
      <c r="I108" s="30">
        <f t="shared" si="6"/>
        <v>1.497724458495</v>
      </c>
      <c r="J108" s="6">
        <v>1000.91</v>
      </c>
      <c r="K108" s="27">
        <f t="shared" si="10"/>
        <v>1.23599999999999</v>
      </c>
      <c r="L108" s="6">
        <v>14.1297310318977</v>
      </c>
      <c r="M108" s="21">
        <f t="shared" si="11"/>
        <v>7.06486551594885</v>
      </c>
    </row>
    <row r="109" spans="1:13" ht="15.75" customHeight="1" x14ac:dyDescent="0.25">
      <c r="A109" s="1">
        <v>106</v>
      </c>
      <c r="B109" s="4">
        <v>212</v>
      </c>
      <c r="C109" s="5">
        <v>999.62400000000002</v>
      </c>
      <c r="D109" s="27">
        <f t="shared" si="7"/>
        <v>999.76779599999998</v>
      </c>
      <c r="E109" s="2">
        <f t="shared" si="8"/>
        <v>-0.14379599999995207</v>
      </c>
      <c r="F109" s="6">
        <v>999.88400000000001</v>
      </c>
      <c r="G109" s="29">
        <f t="shared" si="9"/>
        <v>0.25999999999999091</v>
      </c>
      <c r="H109" s="6">
        <v>3.4341602368699999</v>
      </c>
      <c r="I109" s="30">
        <f t="shared" si="6"/>
        <v>1.717080118435</v>
      </c>
      <c r="J109" s="6">
        <v>1000.93</v>
      </c>
      <c r="K109" s="27">
        <f t="shared" si="10"/>
        <v>1.3059999999999263</v>
      </c>
      <c r="L109" s="6">
        <v>12.291209970632</v>
      </c>
      <c r="M109" s="21">
        <f t="shared" si="11"/>
        <v>6.145604985316</v>
      </c>
    </row>
    <row r="110" spans="1:13" ht="15.75" customHeight="1" x14ac:dyDescent="0.25">
      <c r="A110" s="1">
        <v>107</v>
      </c>
      <c r="B110" s="4">
        <v>214</v>
      </c>
      <c r="C110" s="5">
        <v>999.60900000000004</v>
      </c>
      <c r="D110" s="27">
        <f t="shared" si="7"/>
        <v>999.74086199999999</v>
      </c>
      <c r="E110" s="2">
        <f t="shared" si="8"/>
        <v>-0.13186199999995551</v>
      </c>
      <c r="F110" s="6">
        <v>999.88300000000004</v>
      </c>
      <c r="G110" s="29">
        <f t="shared" si="9"/>
        <v>0.27400000000000091</v>
      </c>
      <c r="H110" s="6">
        <v>4.3019541333099998</v>
      </c>
      <c r="I110" s="30">
        <f t="shared" si="6"/>
        <v>2.1509770666549999</v>
      </c>
      <c r="J110" s="6">
        <v>1000.95</v>
      </c>
      <c r="K110" s="27">
        <f t="shared" si="10"/>
        <v>1.3410000000000082</v>
      </c>
      <c r="L110" s="6">
        <v>11.373336861853801</v>
      </c>
      <c r="M110" s="21">
        <f t="shared" si="11"/>
        <v>5.6866684309269004</v>
      </c>
    </row>
    <row r="111" spans="1:13" ht="15.75" customHeight="1" x14ac:dyDescent="0.25">
      <c r="A111" s="1">
        <v>108</v>
      </c>
      <c r="B111" s="4">
        <v>216</v>
      </c>
      <c r="C111" s="5">
        <v>999.62</v>
      </c>
      <c r="D111" s="27">
        <f t="shared" si="7"/>
        <v>999.71392800000001</v>
      </c>
      <c r="E111" s="2">
        <f t="shared" si="8"/>
        <v>-9.3928000000005341E-2</v>
      </c>
      <c r="F111" s="6">
        <v>999.88199999999995</v>
      </c>
      <c r="G111" s="29">
        <f t="shared" si="9"/>
        <v>0.26199999999994361</v>
      </c>
      <c r="H111" s="6">
        <v>4.4130749974499999</v>
      </c>
      <c r="I111" s="30">
        <f t="shared" si="6"/>
        <v>2.2065374987249999</v>
      </c>
      <c r="J111" s="6">
        <v>1000.95</v>
      </c>
      <c r="K111" s="27">
        <f t="shared" si="10"/>
        <v>1.3300000000000409</v>
      </c>
      <c r="L111" s="6">
        <v>10.788576309601501</v>
      </c>
      <c r="M111" s="21">
        <f t="shared" si="11"/>
        <v>5.3942881548007504</v>
      </c>
    </row>
    <row r="112" spans="1:13" ht="15.75" customHeight="1" x14ac:dyDescent="0.25">
      <c r="A112" s="1">
        <v>109</v>
      </c>
      <c r="B112" s="4">
        <v>218</v>
      </c>
      <c r="C112" s="5">
        <v>999.62199999999996</v>
      </c>
      <c r="D112" s="27">
        <f t="shared" si="7"/>
        <v>999.68699400000003</v>
      </c>
      <c r="E112" s="2">
        <f t="shared" si="8"/>
        <v>-6.4994000000069718E-2</v>
      </c>
      <c r="F112" s="6">
        <v>999.87900000000002</v>
      </c>
      <c r="G112" s="29">
        <f t="shared" si="9"/>
        <v>0.25700000000006185</v>
      </c>
      <c r="H112" s="6">
        <v>5.2887974918099996</v>
      </c>
      <c r="I112" s="30">
        <f t="shared" si="6"/>
        <v>2.6443987459049998</v>
      </c>
      <c r="J112" s="6">
        <v>1000.93</v>
      </c>
      <c r="K112" s="27">
        <f t="shared" si="10"/>
        <v>1.3079999999999927</v>
      </c>
      <c r="L112" s="6">
        <v>10.021690905109599</v>
      </c>
      <c r="M112" s="21">
        <f t="shared" si="11"/>
        <v>5.0108454525547996</v>
      </c>
    </row>
    <row r="113" spans="1:13" ht="15.75" customHeight="1" x14ac:dyDescent="0.25">
      <c r="A113" s="1">
        <v>110</v>
      </c>
      <c r="B113" s="4">
        <v>220</v>
      </c>
      <c r="C113" s="5">
        <v>999.65300000000002</v>
      </c>
      <c r="D113" s="27">
        <f t="shared" si="7"/>
        <v>999.66005999999993</v>
      </c>
      <c r="E113" s="2">
        <f t="shared" si="8"/>
        <v>-7.0599999999103602E-3</v>
      </c>
      <c r="F113" s="6">
        <v>999.87599999999998</v>
      </c>
      <c r="G113" s="29">
        <f t="shared" si="9"/>
        <v>0.22299999999995634</v>
      </c>
      <c r="H113" s="6">
        <v>5.2351875993399997</v>
      </c>
      <c r="I113" s="30">
        <f t="shared" si="6"/>
        <v>2.6175937996699998</v>
      </c>
      <c r="J113" s="6">
        <v>1000.9</v>
      </c>
      <c r="K113" s="27">
        <f t="shared" si="10"/>
        <v>1.2469999999999573</v>
      </c>
      <c r="L113" s="6">
        <v>10.5941754114698</v>
      </c>
      <c r="M113" s="21">
        <f t="shared" si="11"/>
        <v>5.2970877057349002</v>
      </c>
    </row>
    <row r="114" spans="1:13" ht="15.75" customHeight="1" x14ac:dyDescent="0.25">
      <c r="A114" s="1">
        <v>111</v>
      </c>
      <c r="B114" s="4">
        <v>222</v>
      </c>
      <c r="C114" s="5">
        <v>999.80499999999995</v>
      </c>
      <c r="D114" s="27">
        <f t="shared" si="7"/>
        <v>999.63312599999995</v>
      </c>
      <c r="E114" s="2">
        <f t="shared" si="8"/>
        <v>0.17187400000000252</v>
      </c>
      <c r="F114" s="6">
        <v>999.846</v>
      </c>
      <c r="G114" s="29">
        <f t="shared" si="9"/>
        <v>4.100000000005366E-2</v>
      </c>
      <c r="H114" s="6">
        <v>5.1396780986400001</v>
      </c>
      <c r="I114" s="30">
        <f t="shared" si="6"/>
        <v>2.5698390493200001</v>
      </c>
      <c r="J114" s="6">
        <v>1000.76</v>
      </c>
      <c r="K114" s="27">
        <f t="shared" si="10"/>
        <v>0.95500000000004093</v>
      </c>
      <c r="L114" s="6">
        <v>10.860623278446999</v>
      </c>
      <c r="M114" s="21">
        <f t="shared" si="11"/>
        <v>5.4303116392234996</v>
      </c>
    </row>
    <row r="115" spans="1:13" ht="15.75" customHeight="1" x14ac:dyDescent="0.25">
      <c r="A115" s="1">
        <v>112</v>
      </c>
      <c r="B115" s="4">
        <v>224</v>
      </c>
      <c r="C115" s="5">
        <v>999.65800000000002</v>
      </c>
      <c r="D115" s="27">
        <f t="shared" si="7"/>
        <v>999.60619199999996</v>
      </c>
      <c r="E115" s="2">
        <f t="shared" si="8"/>
        <v>5.1808000000050924E-2</v>
      </c>
      <c r="F115" s="6">
        <v>999.71400000000006</v>
      </c>
      <c r="G115" s="29">
        <f t="shared" si="9"/>
        <v>5.6000000000040018E-2</v>
      </c>
      <c r="H115" s="6">
        <v>5.4709139590399998</v>
      </c>
      <c r="I115" s="30">
        <f t="shared" si="6"/>
        <v>2.7354569795199999</v>
      </c>
      <c r="J115" s="6">
        <v>1000.76</v>
      </c>
      <c r="K115" s="27">
        <f t="shared" si="10"/>
        <v>1.1019999999999754</v>
      </c>
      <c r="L115" s="6">
        <v>10.2932807192309</v>
      </c>
      <c r="M115" s="21">
        <f t="shared" si="11"/>
        <v>5.14664035961545</v>
      </c>
    </row>
    <row r="116" spans="1:13" ht="15.75" customHeight="1" x14ac:dyDescent="0.25">
      <c r="A116" s="1">
        <v>113</v>
      </c>
      <c r="B116" s="4">
        <v>226</v>
      </c>
      <c r="C116" s="5">
        <v>999.495</v>
      </c>
      <c r="D116" s="27">
        <f t="shared" si="7"/>
        <v>999.57925799999998</v>
      </c>
      <c r="E116" s="2">
        <f t="shared" si="8"/>
        <v>-8.4257999999977073E-2</v>
      </c>
      <c r="F116" s="6">
        <v>999.68200000000002</v>
      </c>
      <c r="G116" s="29">
        <f t="shared" si="9"/>
        <v>0.18700000000001182</v>
      </c>
      <c r="H116" s="6">
        <v>7.0439894988400003</v>
      </c>
      <c r="I116" s="30">
        <f t="shared" si="6"/>
        <v>3.5219947494200001</v>
      </c>
      <c r="J116" s="6">
        <v>1000.84</v>
      </c>
      <c r="K116" s="27">
        <f t="shared" si="10"/>
        <v>1.3450000000000273</v>
      </c>
      <c r="L116" s="6">
        <v>11.100389651790699</v>
      </c>
      <c r="M116" s="21">
        <f t="shared" si="11"/>
        <v>5.5501948258953497</v>
      </c>
    </row>
    <row r="117" spans="1:13" ht="15.75" customHeight="1" x14ac:dyDescent="0.25">
      <c r="A117" s="1">
        <v>114</v>
      </c>
      <c r="B117" s="4">
        <v>228</v>
      </c>
      <c r="C117" s="5">
        <v>999.50300000000004</v>
      </c>
      <c r="D117" s="27">
        <f t="shared" si="7"/>
        <v>999.552324</v>
      </c>
      <c r="E117" s="2">
        <f t="shared" si="8"/>
        <v>-4.9323999999955959E-2</v>
      </c>
      <c r="F117" s="6">
        <v>999.68</v>
      </c>
      <c r="G117" s="29">
        <f t="shared" si="9"/>
        <v>0.17699999999990723</v>
      </c>
      <c r="H117" s="6">
        <v>6.5236560860899999</v>
      </c>
      <c r="I117" s="30">
        <f t="shared" si="6"/>
        <v>3.261828043045</v>
      </c>
      <c r="J117" s="6">
        <v>1000.83</v>
      </c>
      <c r="K117" s="27">
        <f t="shared" si="10"/>
        <v>1.3269999999999982</v>
      </c>
      <c r="L117" s="6">
        <v>11.646957123664</v>
      </c>
      <c r="M117" s="21">
        <f t="shared" si="11"/>
        <v>5.8234785618320002</v>
      </c>
    </row>
    <row r="118" spans="1:13" ht="15.75" customHeight="1" x14ac:dyDescent="0.25">
      <c r="A118" s="1">
        <v>115</v>
      </c>
      <c r="B118" s="4">
        <v>230</v>
      </c>
      <c r="C118" s="5">
        <v>999.46699999999998</v>
      </c>
      <c r="D118" s="27">
        <f t="shared" si="7"/>
        <v>999.52539000000002</v>
      </c>
      <c r="E118" s="2">
        <f t="shared" si="8"/>
        <v>-5.839000000003125E-2</v>
      </c>
      <c r="F118" s="6">
        <v>999.67600000000004</v>
      </c>
      <c r="G118" s="29">
        <f t="shared" si="9"/>
        <v>0.20900000000006003</v>
      </c>
      <c r="H118" s="6">
        <v>6.5173174360599999</v>
      </c>
      <c r="I118" s="30">
        <f t="shared" si="6"/>
        <v>3.25865871803</v>
      </c>
      <c r="J118" s="6">
        <v>1000.83</v>
      </c>
      <c r="K118" s="27">
        <f t="shared" si="10"/>
        <v>1.3630000000000564</v>
      </c>
      <c r="L118" s="6">
        <v>12.103079528973399</v>
      </c>
      <c r="M118" s="21">
        <f t="shared" si="11"/>
        <v>6.0515397644866997</v>
      </c>
    </row>
    <row r="119" spans="1:13" ht="15.75" customHeight="1" x14ac:dyDescent="0.25">
      <c r="A119" s="1">
        <v>116</v>
      </c>
      <c r="B119" s="4">
        <v>232</v>
      </c>
      <c r="C119" s="5">
        <v>999.49599999999998</v>
      </c>
      <c r="D119" s="27">
        <f t="shared" si="7"/>
        <v>999.49845600000003</v>
      </c>
      <c r="E119" s="2">
        <f t="shared" si="8"/>
        <v>-2.4560000000519722E-3</v>
      </c>
      <c r="F119" s="6">
        <v>999.66399999999999</v>
      </c>
      <c r="G119" s="29">
        <f t="shared" si="9"/>
        <v>0.16800000000000637</v>
      </c>
      <c r="H119" s="6">
        <v>5.7154214871600004</v>
      </c>
      <c r="I119" s="30">
        <f t="shared" si="6"/>
        <v>2.8577107435800002</v>
      </c>
      <c r="J119" s="6">
        <v>1000.79</v>
      </c>
      <c r="K119" s="27">
        <f t="shared" si="10"/>
        <v>1.2939999999999827</v>
      </c>
      <c r="L119" s="6">
        <v>12.0230732866724</v>
      </c>
      <c r="M119" s="21">
        <f t="shared" si="11"/>
        <v>6.0115366433361999</v>
      </c>
    </row>
    <row r="120" spans="1:13" ht="15.75" customHeight="1" x14ac:dyDescent="0.25">
      <c r="A120" s="1">
        <v>117</v>
      </c>
      <c r="B120" s="4">
        <v>234</v>
      </c>
      <c r="C120" s="5">
        <v>999.50900000000001</v>
      </c>
      <c r="D120" s="27">
        <f t="shared" si="7"/>
        <v>999.47152199999994</v>
      </c>
      <c r="E120" s="2">
        <f t="shared" si="8"/>
        <v>3.7478000000078282E-2</v>
      </c>
      <c r="F120" s="6">
        <v>999.64599999999996</v>
      </c>
      <c r="G120" s="29">
        <f t="shared" si="9"/>
        <v>0.13699999999994361</v>
      </c>
      <c r="H120" s="6">
        <v>5.04592442518</v>
      </c>
      <c r="I120" s="30">
        <f t="shared" si="6"/>
        <v>2.52296221259</v>
      </c>
      <c r="J120" s="6">
        <v>1000.73</v>
      </c>
      <c r="K120" s="27">
        <f t="shared" si="10"/>
        <v>1.2210000000000036</v>
      </c>
      <c r="L120" s="6">
        <v>12.0170953464711</v>
      </c>
      <c r="M120" s="21">
        <f t="shared" si="11"/>
        <v>6.0085476732355501</v>
      </c>
    </row>
    <row r="121" spans="1:13" ht="15.75" customHeight="1" x14ac:dyDescent="0.25">
      <c r="A121" s="1">
        <v>118</v>
      </c>
      <c r="B121" s="4">
        <v>236</v>
      </c>
      <c r="C121" s="5">
        <v>999.40099999999995</v>
      </c>
      <c r="D121" s="27">
        <f t="shared" si="7"/>
        <v>999.44458799999995</v>
      </c>
      <c r="E121" s="2">
        <f t="shared" si="8"/>
        <v>-4.3587999999999738E-2</v>
      </c>
      <c r="F121" s="6">
        <v>999.64400000000001</v>
      </c>
      <c r="G121" s="29">
        <f t="shared" si="9"/>
        <v>0.24300000000005184</v>
      </c>
      <c r="H121" s="6">
        <v>5.0160394356199998</v>
      </c>
      <c r="I121" s="30">
        <f t="shared" si="6"/>
        <v>2.5080197178099999</v>
      </c>
      <c r="J121" s="6">
        <v>1000.76</v>
      </c>
      <c r="K121" s="27">
        <f t="shared" si="10"/>
        <v>1.3590000000000373</v>
      </c>
      <c r="L121" s="6">
        <v>12.192961470696501</v>
      </c>
      <c r="M121" s="21">
        <f t="shared" si="11"/>
        <v>6.0964807353482504</v>
      </c>
    </row>
    <row r="122" spans="1:13" ht="15.75" customHeight="1" x14ac:dyDescent="0.25">
      <c r="A122" s="1">
        <v>119</v>
      </c>
      <c r="B122" s="4">
        <v>238</v>
      </c>
      <c r="C122" s="5">
        <v>999.25300000000004</v>
      </c>
      <c r="D122" s="27">
        <f t="shared" si="7"/>
        <v>999.41765399999997</v>
      </c>
      <c r="E122" s="2">
        <f t="shared" si="8"/>
        <v>-0.16465399999992769</v>
      </c>
      <c r="F122" s="6">
        <v>999.64499999999998</v>
      </c>
      <c r="G122" s="29">
        <f t="shared" si="9"/>
        <v>0.39199999999993906</v>
      </c>
      <c r="H122" s="6">
        <v>5.8302039354300002</v>
      </c>
      <c r="I122" s="30">
        <f t="shared" si="6"/>
        <v>2.9151019677150001</v>
      </c>
      <c r="J122" s="6">
        <v>1000.79</v>
      </c>
      <c r="K122" s="27">
        <f t="shared" si="10"/>
        <v>1.5369999999999209</v>
      </c>
      <c r="L122" s="6">
        <v>13.138071681256401</v>
      </c>
      <c r="M122" s="21">
        <f t="shared" si="11"/>
        <v>6.5690358406282003</v>
      </c>
    </row>
    <row r="123" spans="1:13" ht="15.75" customHeight="1" x14ac:dyDescent="0.25">
      <c r="A123" s="1">
        <v>120</v>
      </c>
      <c r="B123" s="4">
        <v>240</v>
      </c>
      <c r="C123" s="5">
        <v>999.18399999999997</v>
      </c>
      <c r="D123" s="27">
        <f t="shared" si="7"/>
        <v>999.39071999999999</v>
      </c>
      <c r="E123" s="2">
        <f t="shared" si="8"/>
        <v>-0.20672000000001844</v>
      </c>
      <c r="F123" s="6">
        <v>999.64400000000001</v>
      </c>
      <c r="G123" s="29">
        <f t="shared" si="9"/>
        <v>0.46000000000003638</v>
      </c>
      <c r="H123" s="6">
        <v>6.0263699756399998</v>
      </c>
      <c r="I123" s="30">
        <f t="shared" si="6"/>
        <v>3.0131849878199999</v>
      </c>
      <c r="J123" s="6">
        <v>1000.78</v>
      </c>
      <c r="K123" s="27">
        <f t="shared" si="10"/>
        <v>1.5960000000000036</v>
      </c>
      <c r="L123" s="6">
        <v>12.341980347398099</v>
      </c>
      <c r="M123" s="21">
        <f t="shared" si="11"/>
        <v>6.1709901736990496</v>
      </c>
    </row>
    <row r="124" spans="1:13" ht="15.75" customHeight="1" x14ac:dyDescent="0.25">
      <c r="A124" s="1">
        <v>121</v>
      </c>
      <c r="B124" s="4">
        <v>242</v>
      </c>
      <c r="C124" s="5">
        <v>999.20500000000004</v>
      </c>
      <c r="D124" s="27">
        <f t="shared" si="7"/>
        <v>999.363786</v>
      </c>
      <c r="E124" s="2">
        <f t="shared" si="8"/>
        <v>-0.15878599999996368</v>
      </c>
      <c r="F124" s="6">
        <v>999.64300000000003</v>
      </c>
      <c r="G124" s="29">
        <f t="shared" si="9"/>
        <v>0.43799999999998818</v>
      </c>
      <c r="H124" s="6">
        <v>5.32850251154</v>
      </c>
      <c r="I124" s="30">
        <f t="shared" si="6"/>
        <v>2.66425125577</v>
      </c>
      <c r="J124" s="6">
        <v>1000.76</v>
      </c>
      <c r="K124" s="27">
        <f t="shared" si="10"/>
        <v>1.55499999999995</v>
      </c>
      <c r="L124" s="6">
        <v>12.7229148999721</v>
      </c>
      <c r="M124" s="21">
        <f t="shared" si="11"/>
        <v>6.3614574499860499</v>
      </c>
    </row>
    <row r="125" spans="1:13" ht="15.75" customHeight="1" x14ac:dyDescent="0.25">
      <c r="A125" s="1">
        <v>122</v>
      </c>
      <c r="B125" s="4">
        <v>244</v>
      </c>
      <c r="C125" s="5">
        <v>999.18499999999995</v>
      </c>
      <c r="D125" s="27">
        <f t="shared" si="7"/>
        <v>999.33685200000002</v>
      </c>
      <c r="E125" s="2">
        <f t="shared" si="8"/>
        <v>-0.15185200000007626</v>
      </c>
      <c r="F125" s="6">
        <v>999.64300000000003</v>
      </c>
      <c r="G125" s="29">
        <f t="shared" si="9"/>
        <v>0.45800000000008367</v>
      </c>
      <c r="H125" s="6">
        <v>5.2716218534900001</v>
      </c>
      <c r="I125" s="30">
        <f t="shared" si="6"/>
        <v>2.6358109267450001</v>
      </c>
      <c r="J125" s="6">
        <v>1000.74</v>
      </c>
      <c r="K125" s="27">
        <f t="shared" si="10"/>
        <v>1.5550000000000637</v>
      </c>
      <c r="L125" s="6">
        <v>14.0865730386779</v>
      </c>
      <c r="M125" s="21">
        <f t="shared" si="11"/>
        <v>7.0432865193389498</v>
      </c>
    </row>
    <row r="126" spans="1:13" ht="15.75" customHeight="1" x14ac:dyDescent="0.25">
      <c r="A126" s="1">
        <v>123</v>
      </c>
      <c r="B126" s="4">
        <v>246</v>
      </c>
      <c r="C126" s="5">
        <v>999.17499999999995</v>
      </c>
      <c r="D126" s="27">
        <f t="shared" si="7"/>
        <v>999.30991800000004</v>
      </c>
      <c r="E126" s="2">
        <f t="shared" si="8"/>
        <v>-0.13491800000008425</v>
      </c>
      <c r="F126" s="6">
        <v>999.64300000000003</v>
      </c>
      <c r="G126" s="29">
        <f t="shared" si="9"/>
        <v>0.46800000000007458</v>
      </c>
      <c r="H126" s="6">
        <v>4.9293841441500001</v>
      </c>
      <c r="I126" s="30">
        <f t="shared" si="6"/>
        <v>2.4646920720750001</v>
      </c>
      <c r="J126" s="6">
        <v>1000.72</v>
      </c>
      <c r="K126" s="27">
        <f t="shared" si="10"/>
        <v>1.5450000000000728</v>
      </c>
      <c r="L126" s="6">
        <v>14.643086137920999</v>
      </c>
      <c r="M126" s="21">
        <f t="shared" si="11"/>
        <v>7.3215430689604997</v>
      </c>
    </row>
    <row r="127" spans="1:13" ht="15.75" customHeight="1" x14ac:dyDescent="0.25">
      <c r="A127" s="1">
        <v>124</v>
      </c>
      <c r="B127" s="4">
        <v>248</v>
      </c>
      <c r="C127" s="5">
        <v>999.27800000000002</v>
      </c>
      <c r="D127" s="27">
        <f t="shared" si="7"/>
        <v>999.28298399999994</v>
      </c>
      <c r="E127" s="2">
        <f t="shared" si="8"/>
        <v>-4.9839999999221618E-3</v>
      </c>
      <c r="F127" s="6">
        <v>999.64300000000003</v>
      </c>
      <c r="G127" s="29">
        <f t="shared" si="9"/>
        <v>0.36500000000000909</v>
      </c>
      <c r="H127" s="6">
        <v>5.9866726003300004</v>
      </c>
      <c r="I127" s="30">
        <f t="shared" si="6"/>
        <v>2.9933363001650002</v>
      </c>
      <c r="J127" s="6">
        <v>1000.68</v>
      </c>
      <c r="K127" s="27">
        <f t="shared" si="10"/>
        <v>1.40199999999993</v>
      </c>
      <c r="L127" s="6">
        <v>15.323361917651599</v>
      </c>
      <c r="M127" s="21">
        <f t="shared" si="11"/>
        <v>7.6616809588257997</v>
      </c>
    </row>
    <row r="128" spans="1:13" ht="15.75" customHeight="1" x14ac:dyDescent="0.25">
      <c r="A128" s="1">
        <v>125</v>
      </c>
      <c r="B128" s="4">
        <v>250</v>
      </c>
      <c r="C128" s="5">
        <v>999.28499999999997</v>
      </c>
      <c r="D128" s="27">
        <f t="shared" si="7"/>
        <v>999.25604999999996</v>
      </c>
      <c r="E128" s="2">
        <f t="shared" si="8"/>
        <v>2.8950000000008913E-2</v>
      </c>
      <c r="F128" s="6">
        <v>999.64200000000005</v>
      </c>
      <c r="G128" s="29">
        <f t="shared" si="9"/>
        <v>0.35700000000008458</v>
      </c>
      <c r="H128" s="6">
        <v>5.2526710589999999</v>
      </c>
      <c r="I128" s="30">
        <f t="shared" si="6"/>
        <v>2.6263355294999999</v>
      </c>
      <c r="J128" s="6">
        <v>1000.67</v>
      </c>
      <c r="K128" s="27">
        <f t="shared" si="10"/>
        <v>1.3849999999999909</v>
      </c>
      <c r="L128" s="6">
        <v>16.085004497231001</v>
      </c>
      <c r="M128" s="21">
        <f t="shared" si="11"/>
        <v>8.0425022486155004</v>
      </c>
    </row>
    <row r="129" spans="1:13" ht="15.75" customHeight="1" x14ac:dyDescent="0.25">
      <c r="A129" s="1">
        <v>126</v>
      </c>
      <c r="B129" s="4">
        <v>252</v>
      </c>
      <c r="C129" s="5">
        <v>999.28899999999999</v>
      </c>
      <c r="D129" s="27">
        <f t="shared" si="7"/>
        <v>999.22911599999998</v>
      </c>
      <c r="E129" s="2">
        <f t="shared" si="8"/>
        <v>5.9884000000010928E-2</v>
      </c>
      <c r="F129" s="6">
        <v>999.64099999999996</v>
      </c>
      <c r="G129" s="29">
        <f t="shared" si="9"/>
        <v>0.35199999999997544</v>
      </c>
      <c r="H129" s="6">
        <v>5.9662597469199996</v>
      </c>
      <c r="I129" s="30">
        <f t="shared" si="6"/>
        <v>2.9831298734599998</v>
      </c>
      <c r="J129" s="6">
        <v>1000.62</v>
      </c>
      <c r="K129" s="27">
        <f t="shared" si="10"/>
        <v>1.3310000000000173</v>
      </c>
      <c r="L129" s="6">
        <v>16.983094824935002</v>
      </c>
      <c r="M129" s="21">
        <f t="shared" si="11"/>
        <v>8.4915474124675008</v>
      </c>
    </row>
    <row r="130" spans="1:13" ht="15.75" customHeight="1" x14ac:dyDescent="0.25">
      <c r="A130" s="1">
        <v>127</v>
      </c>
      <c r="B130" s="4">
        <v>254</v>
      </c>
      <c r="C130" s="5">
        <v>999.30700000000002</v>
      </c>
      <c r="D130" s="27">
        <f t="shared" si="7"/>
        <v>999.20218199999999</v>
      </c>
      <c r="E130" s="2">
        <f t="shared" si="8"/>
        <v>0.10481800000002295</v>
      </c>
      <c r="F130" s="6">
        <v>999.63900000000001</v>
      </c>
      <c r="G130" s="29">
        <f t="shared" si="9"/>
        <v>0.33199999999999363</v>
      </c>
      <c r="H130" s="6">
        <v>5.0866528693199999</v>
      </c>
      <c r="I130" s="30">
        <f t="shared" si="6"/>
        <v>2.54332643466</v>
      </c>
      <c r="J130" s="6">
        <v>1000.6</v>
      </c>
      <c r="K130" s="27">
        <f t="shared" si="10"/>
        <v>1.2930000000000064</v>
      </c>
      <c r="L130" s="6">
        <v>16.208462053900799</v>
      </c>
      <c r="M130" s="21">
        <f t="shared" si="11"/>
        <v>8.1042310269503997</v>
      </c>
    </row>
    <row r="131" spans="1:13" ht="15.75" customHeight="1" x14ac:dyDescent="0.25">
      <c r="A131" s="1">
        <v>128</v>
      </c>
      <c r="B131" s="4">
        <v>256</v>
      </c>
      <c r="C131" s="5">
        <v>999.30399999999997</v>
      </c>
      <c r="D131" s="27">
        <f t="shared" si="7"/>
        <v>999.17524800000001</v>
      </c>
      <c r="E131" s="2">
        <f t="shared" si="8"/>
        <v>0.12875199999996312</v>
      </c>
      <c r="F131" s="6">
        <v>999.63900000000001</v>
      </c>
      <c r="G131" s="29">
        <f t="shared" si="9"/>
        <v>0.33500000000003638</v>
      </c>
      <c r="H131" s="6">
        <v>5.4255629341800002</v>
      </c>
      <c r="I131" s="30">
        <f t="shared" ref="I131:I145" si="12">H131*0.5</f>
        <v>2.7127814670900001</v>
      </c>
      <c r="J131" s="6">
        <v>1000.64</v>
      </c>
      <c r="K131" s="27">
        <f t="shared" si="10"/>
        <v>1.3360000000000127</v>
      </c>
      <c r="L131" s="6">
        <v>15.3096101711575</v>
      </c>
      <c r="M131" s="21">
        <f t="shared" si="11"/>
        <v>7.6548050855787499</v>
      </c>
    </row>
    <row r="132" spans="1:13" ht="15.75" customHeight="1" x14ac:dyDescent="0.25">
      <c r="A132" s="1">
        <v>129</v>
      </c>
      <c r="B132" s="4">
        <v>258</v>
      </c>
      <c r="C132" s="5">
        <v>999.37900000000002</v>
      </c>
      <c r="D132" s="27">
        <f t="shared" ref="D132:D145" si="13">-0.013467*B132+1002.6228</f>
        <v>999.14831400000003</v>
      </c>
      <c r="E132" s="2">
        <f t="shared" ref="E132:E145" si="14">C132-D132</f>
        <v>0.23068599999999151</v>
      </c>
      <c r="F132" s="6">
        <v>999.63599999999997</v>
      </c>
      <c r="G132" s="29">
        <f t="shared" ref="G132:G145" si="15">F132-C132</f>
        <v>0.25699999999994816</v>
      </c>
      <c r="H132" s="6">
        <v>5.3417929795900001</v>
      </c>
      <c r="I132" s="30">
        <f t="shared" si="12"/>
        <v>2.6708964897950001</v>
      </c>
      <c r="J132" s="6">
        <v>1000.62</v>
      </c>
      <c r="K132" s="27">
        <f t="shared" ref="K132:K145" si="16">J132-C132</f>
        <v>1.2409999999999854</v>
      </c>
      <c r="L132" s="6">
        <v>13.8300434954162</v>
      </c>
      <c r="M132" s="21">
        <f t="shared" ref="M132:M145" si="17">L132/2</f>
        <v>6.9150217477081002</v>
      </c>
    </row>
    <row r="133" spans="1:13" ht="15.75" customHeight="1" x14ac:dyDescent="0.25">
      <c r="A133" s="1">
        <v>130</v>
      </c>
      <c r="B133" s="4">
        <v>260</v>
      </c>
      <c r="C133" s="5">
        <v>999.40899999999999</v>
      </c>
      <c r="D133" s="27">
        <f t="shared" si="13"/>
        <v>999.12137999999993</v>
      </c>
      <c r="E133" s="2">
        <f t="shared" si="14"/>
        <v>0.28762000000006083</v>
      </c>
      <c r="F133" s="6">
        <v>999.63199999999995</v>
      </c>
      <c r="G133" s="29">
        <f t="shared" si="15"/>
        <v>0.22299999999995634</v>
      </c>
      <c r="H133" s="6">
        <v>6.5101507275400001</v>
      </c>
      <c r="I133" s="30">
        <f t="shared" si="12"/>
        <v>3.2550753637700001</v>
      </c>
      <c r="J133" s="6">
        <v>1000.6</v>
      </c>
      <c r="K133" s="27">
        <f t="shared" si="16"/>
        <v>1.1910000000000309</v>
      </c>
      <c r="L133" s="6">
        <v>15.4315492524399</v>
      </c>
      <c r="M133" s="21">
        <f t="shared" si="17"/>
        <v>7.7157746262199502</v>
      </c>
    </row>
    <row r="134" spans="1:13" ht="15.75" customHeight="1" x14ac:dyDescent="0.25">
      <c r="A134" s="1">
        <v>131</v>
      </c>
      <c r="B134" s="4">
        <v>262</v>
      </c>
      <c r="C134" s="5">
        <v>999.48500000000001</v>
      </c>
      <c r="D134" s="27">
        <f t="shared" si="13"/>
        <v>999.09444599999995</v>
      </c>
      <c r="E134" s="2">
        <f t="shared" si="14"/>
        <v>0.39055400000006557</v>
      </c>
      <c r="F134" s="6">
        <v>999.62900000000002</v>
      </c>
      <c r="G134" s="29">
        <f t="shared" si="15"/>
        <v>0.14400000000000546</v>
      </c>
      <c r="H134" s="6">
        <v>7.10256567289</v>
      </c>
      <c r="I134" s="30">
        <f t="shared" si="12"/>
        <v>3.551282836445</v>
      </c>
      <c r="J134" s="6">
        <v>1000.59</v>
      </c>
      <c r="K134" s="27">
        <f t="shared" si="16"/>
        <v>1.1050000000000182</v>
      </c>
      <c r="L134" s="6">
        <v>16.492305005830399</v>
      </c>
      <c r="M134" s="21">
        <f t="shared" si="17"/>
        <v>8.2461525029151996</v>
      </c>
    </row>
    <row r="135" spans="1:13" ht="15.75" customHeight="1" x14ac:dyDescent="0.25">
      <c r="A135" s="1">
        <v>132</v>
      </c>
      <c r="B135" s="4">
        <v>264</v>
      </c>
      <c r="C135" s="5">
        <v>999.54300000000001</v>
      </c>
      <c r="D135" s="27">
        <f t="shared" si="13"/>
        <v>999.06751199999997</v>
      </c>
      <c r="E135" s="2">
        <f t="shared" si="14"/>
        <v>0.47548800000004121</v>
      </c>
      <c r="F135" s="6">
        <v>999.61699999999996</v>
      </c>
      <c r="G135" s="29">
        <f t="shared" si="15"/>
        <v>7.3999999999955435E-2</v>
      </c>
      <c r="H135" s="6">
        <v>7.5401232090199999</v>
      </c>
      <c r="I135" s="30">
        <f t="shared" si="12"/>
        <v>3.7700616045099999</v>
      </c>
      <c r="J135" s="6">
        <v>1000.54</v>
      </c>
      <c r="K135" s="27">
        <f t="shared" si="16"/>
        <v>0.99699999999995725</v>
      </c>
      <c r="L135" s="6">
        <v>17.7206474065013</v>
      </c>
      <c r="M135" s="21">
        <f t="shared" si="17"/>
        <v>8.8603237032506499</v>
      </c>
    </row>
    <row r="136" spans="1:13" ht="15.75" customHeight="1" x14ac:dyDescent="0.25">
      <c r="A136" s="1">
        <v>133</v>
      </c>
      <c r="B136" s="4">
        <v>266</v>
      </c>
      <c r="C136" s="5">
        <v>999.53300000000002</v>
      </c>
      <c r="D136" s="27">
        <f t="shared" si="13"/>
        <v>999.04057799999998</v>
      </c>
      <c r="E136" s="2">
        <f t="shared" si="14"/>
        <v>0.49242200000003322</v>
      </c>
      <c r="F136" s="6">
        <v>999.572</v>
      </c>
      <c r="G136" s="29">
        <f t="shared" si="15"/>
        <v>3.8999999999987267E-2</v>
      </c>
      <c r="H136" s="6">
        <v>7.3956208999999999</v>
      </c>
      <c r="I136" s="30">
        <f t="shared" si="12"/>
        <v>3.69781045</v>
      </c>
      <c r="J136" s="6">
        <v>1000.43</v>
      </c>
      <c r="K136" s="27">
        <f t="shared" si="16"/>
        <v>0.89699999999993452</v>
      </c>
      <c r="L136" s="6">
        <v>18.628810943731501</v>
      </c>
      <c r="M136" s="21">
        <f t="shared" si="17"/>
        <v>9.3144054718657507</v>
      </c>
    </row>
    <row r="137" spans="1:13" ht="15.75" customHeight="1" x14ac:dyDescent="0.25">
      <c r="A137" s="1">
        <v>134</v>
      </c>
      <c r="B137" s="4">
        <v>268</v>
      </c>
      <c r="C137" s="5">
        <v>999.447</v>
      </c>
      <c r="D137" s="27">
        <f t="shared" si="13"/>
        <v>999.013644</v>
      </c>
      <c r="E137" s="2">
        <f t="shared" si="14"/>
        <v>0.43335600000000341</v>
      </c>
      <c r="F137" s="6">
        <v>999.471</v>
      </c>
      <c r="G137" s="29">
        <f t="shared" si="15"/>
        <v>2.4000000000000909E-2</v>
      </c>
      <c r="H137" s="6">
        <v>7.03632282458</v>
      </c>
      <c r="I137" s="30">
        <f t="shared" si="12"/>
        <v>3.51816141229</v>
      </c>
      <c r="J137" s="6">
        <v>1000.3</v>
      </c>
      <c r="K137" s="27">
        <f t="shared" si="16"/>
        <v>0.8529999999999518</v>
      </c>
      <c r="L137" s="6">
        <v>19.116256792514299</v>
      </c>
      <c r="M137" s="21">
        <f t="shared" si="17"/>
        <v>9.5581283962571497</v>
      </c>
    </row>
    <row r="138" spans="1:13" ht="15.75" customHeight="1" x14ac:dyDescent="0.25">
      <c r="A138" s="1">
        <v>135</v>
      </c>
      <c r="B138" s="4">
        <v>270</v>
      </c>
      <c r="C138" s="5">
        <v>999.346</v>
      </c>
      <c r="D138" s="27">
        <f t="shared" si="13"/>
        <v>998.98671000000002</v>
      </c>
      <c r="E138" s="2">
        <f t="shared" si="14"/>
        <v>0.35928999999998723</v>
      </c>
      <c r="F138" s="6">
        <v>999.36500000000001</v>
      </c>
      <c r="G138" s="29">
        <f t="shared" si="15"/>
        <v>1.9000000000005457E-2</v>
      </c>
      <c r="H138" s="6">
        <v>5.8657893269599999</v>
      </c>
      <c r="I138" s="30">
        <f t="shared" si="12"/>
        <v>2.9328946634799999</v>
      </c>
      <c r="J138" s="6">
        <v>1000.17</v>
      </c>
      <c r="K138" s="27">
        <f t="shared" si="16"/>
        <v>0.82399999999995543</v>
      </c>
      <c r="L138" s="6">
        <v>13.5251660986169</v>
      </c>
      <c r="M138" s="21">
        <f t="shared" si="17"/>
        <v>6.76258304930845</v>
      </c>
    </row>
    <row r="139" spans="1:13" ht="15.75" customHeight="1" x14ac:dyDescent="0.25">
      <c r="A139" s="1">
        <v>136</v>
      </c>
      <c r="B139" s="4">
        <v>272</v>
      </c>
      <c r="C139" s="5">
        <v>999.15499999999997</v>
      </c>
      <c r="D139" s="27">
        <f t="shared" si="13"/>
        <v>998.95977600000003</v>
      </c>
      <c r="E139" s="2">
        <f t="shared" si="14"/>
        <v>0.19522399999993922</v>
      </c>
      <c r="F139" s="6">
        <v>999.18600000000004</v>
      </c>
      <c r="G139" s="29">
        <f t="shared" si="15"/>
        <v>3.1000000000062755E-2</v>
      </c>
      <c r="H139" s="6">
        <v>5.6904750237500004</v>
      </c>
      <c r="I139" s="30">
        <f t="shared" si="12"/>
        <v>2.8452375118750002</v>
      </c>
      <c r="J139" s="6">
        <v>1000.19</v>
      </c>
      <c r="K139" s="27">
        <f t="shared" si="16"/>
        <v>1.0350000000000819</v>
      </c>
      <c r="L139" s="6">
        <v>14.664314237280999</v>
      </c>
      <c r="M139" s="21">
        <f t="shared" si="17"/>
        <v>7.3321571186404997</v>
      </c>
    </row>
    <row r="140" spans="1:13" ht="15.75" customHeight="1" x14ac:dyDescent="0.25">
      <c r="A140" s="1">
        <v>137</v>
      </c>
      <c r="B140" s="4">
        <v>274</v>
      </c>
      <c r="C140" s="5">
        <v>998.85500000000002</v>
      </c>
      <c r="D140" s="27">
        <f t="shared" si="13"/>
        <v>998.93284199999994</v>
      </c>
      <c r="E140" s="2">
        <f t="shared" si="14"/>
        <v>-7.7841999999918698E-2</v>
      </c>
      <c r="F140" s="6">
        <v>998.98</v>
      </c>
      <c r="G140" s="29">
        <f t="shared" si="15"/>
        <v>0.125</v>
      </c>
      <c r="H140" s="6">
        <v>6.2029857530000001</v>
      </c>
      <c r="I140" s="30">
        <f t="shared" si="12"/>
        <v>3.1014928765000001</v>
      </c>
      <c r="J140" s="6">
        <v>1000.29</v>
      </c>
      <c r="K140" s="27">
        <f t="shared" si="16"/>
        <v>1.4349999999999454</v>
      </c>
      <c r="L140" s="6">
        <v>14.986198400655599</v>
      </c>
      <c r="M140" s="21">
        <f t="shared" si="17"/>
        <v>7.4930992003277996</v>
      </c>
    </row>
    <row r="141" spans="1:13" ht="15.75" customHeight="1" x14ac:dyDescent="0.25">
      <c r="A141" s="1">
        <v>138</v>
      </c>
      <c r="B141" s="4">
        <v>276</v>
      </c>
      <c r="C141" s="5">
        <v>998.39200000000005</v>
      </c>
      <c r="D141" s="27">
        <f t="shared" si="13"/>
        <v>998.90590799999995</v>
      </c>
      <c r="E141" s="2">
        <f t="shared" si="14"/>
        <v>-0.51390799999990122</v>
      </c>
      <c r="F141" s="6">
        <v>998.928</v>
      </c>
      <c r="G141" s="29">
        <f t="shared" si="15"/>
        <v>0.53599999999994452</v>
      </c>
      <c r="H141" s="6">
        <v>6.5589464014400001</v>
      </c>
      <c r="I141" s="30">
        <f t="shared" si="12"/>
        <v>3.27947320072</v>
      </c>
      <c r="J141" s="6">
        <v>1000.36</v>
      </c>
      <c r="K141" s="27">
        <f t="shared" si="16"/>
        <v>1.9679999999999609</v>
      </c>
      <c r="L141" s="6">
        <v>15.533433001580701</v>
      </c>
      <c r="M141" s="21">
        <f t="shared" si="17"/>
        <v>7.7667165007903503</v>
      </c>
    </row>
    <row r="142" spans="1:13" ht="15.75" customHeight="1" x14ac:dyDescent="0.25">
      <c r="A142" s="1">
        <v>139</v>
      </c>
      <c r="B142" s="4">
        <v>278</v>
      </c>
      <c r="C142" s="5">
        <v>998.48199999999997</v>
      </c>
      <c r="D142" s="27">
        <f t="shared" si="13"/>
        <v>998.87897399999997</v>
      </c>
      <c r="E142" s="2">
        <f t="shared" si="14"/>
        <v>-0.39697400000000016</v>
      </c>
      <c r="F142" s="6">
        <v>998.92700000000002</v>
      </c>
      <c r="G142" s="29">
        <f t="shared" si="15"/>
        <v>0.44500000000005002</v>
      </c>
      <c r="H142" s="6">
        <v>7.8379364307900001</v>
      </c>
      <c r="I142" s="30">
        <f t="shared" si="12"/>
        <v>3.9189682153950001</v>
      </c>
      <c r="J142" s="6">
        <v>1000.27</v>
      </c>
      <c r="K142" s="27">
        <f t="shared" si="16"/>
        <v>1.7880000000000109</v>
      </c>
      <c r="L142" s="6">
        <v>14.1318896457664</v>
      </c>
      <c r="M142" s="21">
        <f t="shared" si="17"/>
        <v>7.0659448228831998</v>
      </c>
    </row>
    <row r="143" spans="1:13" ht="15.75" customHeight="1" x14ac:dyDescent="0.25">
      <c r="A143" s="1">
        <v>140</v>
      </c>
      <c r="B143" s="4">
        <v>280</v>
      </c>
      <c r="C143" s="5">
        <v>998.59100000000001</v>
      </c>
      <c r="D143" s="27">
        <f t="shared" si="13"/>
        <v>998.85203999999999</v>
      </c>
      <c r="E143" s="2">
        <f t="shared" si="14"/>
        <v>-0.26103999999997995</v>
      </c>
      <c r="F143" s="6">
        <v>998.91499999999996</v>
      </c>
      <c r="G143" s="29">
        <f t="shared" si="15"/>
        <v>0.32399999999995543</v>
      </c>
      <c r="H143" s="6">
        <v>9.5979698529400004</v>
      </c>
      <c r="I143" s="30">
        <f t="shared" si="12"/>
        <v>4.7989849264700002</v>
      </c>
      <c r="J143" s="6">
        <v>1000.03</v>
      </c>
      <c r="K143" s="27">
        <f t="shared" si="16"/>
        <v>1.4389999999999645</v>
      </c>
      <c r="L143" s="6">
        <v>13.027017628130199</v>
      </c>
      <c r="M143" s="21">
        <f t="shared" si="17"/>
        <v>6.5135088140650996</v>
      </c>
    </row>
    <row r="144" spans="1:13" ht="15.75" customHeight="1" x14ac:dyDescent="0.25">
      <c r="A144" s="1">
        <v>141</v>
      </c>
      <c r="B144" s="4">
        <v>282</v>
      </c>
      <c r="C144" s="5">
        <v>998.40700000000004</v>
      </c>
      <c r="D144" s="27">
        <f t="shared" si="13"/>
        <v>998.82510600000001</v>
      </c>
      <c r="E144" s="2">
        <f t="shared" si="14"/>
        <v>-0.41810599999996612</v>
      </c>
      <c r="F144" s="6">
        <v>998.91499999999996</v>
      </c>
      <c r="G144" s="29">
        <f t="shared" si="15"/>
        <v>0.50799999999992451</v>
      </c>
      <c r="H144" s="6">
        <v>5.0969427410100003</v>
      </c>
      <c r="I144" s="30">
        <f t="shared" si="12"/>
        <v>2.5484713705050002</v>
      </c>
      <c r="J144" s="6">
        <v>1000.12</v>
      </c>
      <c r="K144" s="27">
        <f t="shared" si="16"/>
        <v>1.7129999999999654</v>
      </c>
      <c r="L144" s="6">
        <v>12.364840839663</v>
      </c>
      <c r="M144" s="21">
        <f t="shared" si="17"/>
        <v>6.1824204198314998</v>
      </c>
    </row>
    <row r="145" spans="1:13" ht="15.75" customHeight="1" x14ac:dyDescent="0.25">
      <c r="A145" s="1">
        <v>142</v>
      </c>
      <c r="B145" s="4">
        <v>284</v>
      </c>
      <c r="C145" s="5">
        <v>998.35900000000004</v>
      </c>
      <c r="D145" s="27">
        <f t="shared" si="13"/>
        <v>998.79817200000002</v>
      </c>
      <c r="E145" s="2">
        <f t="shared" si="14"/>
        <v>-0.43917199999998502</v>
      </c>
      <c r="F145" s="6">
        <v>998.91499999999996</v>
      </c>
      <c r="G145" s="29">
        <f t="shared" si="15"/>
        <v>0.55599999999992633</v>
      </c>
      <c r="H145" s="6">
        <v>4.5394447730499996</v>
      </c>
      <c r="I145" s="30">
        <f t="shared" si="12"/>
        <v>2.2697223865249998</v>
      </c>
      <c r="J145" s="6">
        <v>1000.13</v>
      </c>
      <c r="K145" s="27">
        <f t="shared" si="16"/>
        <v>1.7709999999999582</v>
      </c>
      <c r="L145" s="6">
        <v>7.5315914806938604</v>
      </c>
      <c r="M145" s="21">
        <f t="shared" si="17"/>
        <v>3.7657957403469302</v>
      </c>
    </row>
    <row r="146" spans="1:13" ht="15.75" customHeight="1" x14ac:dyDescent="0.25">
      <c r="A146" s="1"/>
      <c r="B146" s="4"/>
      <c r="C146" s="5"/>
      <c r="D146" s="27"/>
      <c r="E146" s="2"/>
      <c r="F146" s="6"/>
      <c r="G146" s="29"/>
      <c r="H146" s="6"/>
      <c r="I146" s="30"/>
      <c r="J146" s="6"/>
      <c r="K146" s="27"/>
      <c r="L146" s="6"/>
      <c r="M146" s="21"/>
    </row>
    <row r="147" spans="1:13" ht="15.75" customHeight="1" x14ac:dyDescent="0.25">
      <c r="A147" s="1"/>
      <c r="B147" s="4"/>
      <c r="C147" s="5"/>
      <c r="D147" s="27"/>
      <c r="E147" s="2"/>
      <c r="F147" s="6"/>
      <c r="G147" s="5"/>
      <c r="H147" s="6"/>
      <c r="I147" s="14"/>
      <c r="J147" s="6"/>
      <c r="K147" s="6"/>
      <c r="L147" s="6"/>
      <c r="M147" s="21"/>
    </row>
    <row r="148" spans="1:13" ht="15.75" customHeight="1" x14ac:dyDescent="0.25">
      <c r="A148" s="1"/>
      <c r="B148" s="4"/>
      <c r="C148" s="6"/>
      <c r="D148" s="27"/>
      <c r="E148" s="2"/>
      <c r="F148" s="6"/>
      <c r="G148" s="5"/>
      <c r="H148" s="6"/>
      <c r="I148" s="14"/>
      <c r="J148" s="6"/>
      <c r="K148" s="6"/>
      <c r="L148" s="6"/>
      <c r="M148" s="21"/>
    </row>
    <row r="149" spans="1:13" ht="15.75" customHeight="1" x14ac:dyDescent="0.25">
      <c r="A149" s="1"/>
      <c r="B149" s="4"/>
      <c r="C149" s="6"/>
      <c r="D149" s="27"/>
      <c r="E149" s="2"/>
      <c r="F149" s="6"/>
      <c r="G149" s="5"/>
      <c r="H149" s="5"/>
      <c r="I149" s="14"/>
      <c r="J149" s="6"/>
      <c r="K149" s="6"/>
      <c r="L149" s="6"/>
      <c r="M149" s="21"/>
    </row>
    <row r="150" spans="1:13" ht="15.75" customHeight="1" x14ac:dyDescent="0.25">
      <c r="A150" s="1"/>
      <c r="B150" s="4"/>
      <c r="C150" s="6"/>
      <c r="D150" s="27"/>
      <c r="E150" s="2"/>
      <c r="F150" s="6"/>
      <c r="G150" s="5"/>
      <c r="H150" s="5"/>
      <c r="I150" s="14"/>
      <c r="J150" s="6"/>
      <c r="K150" s="6"/>
      <c r="L150" s="6"/>
      <c r="M150" s="21"/>
    </row>
    <row r="151" spans="1:13" ht="15.75" customHeight="1" x14ac:dyDescent="0.25">
      <c r="A151" s="1"/>
      <c r="B151" s="4"/>
      <c r="C151" s="6"/>
      <c r="D151" s="27"/>
      <c r="E151" s="2"/>
      <c r="F151" s="6"/>
      <c r="G151" s="5"/>
      <c r="H151" s="5"/>
      <c r="I151" s="14"/>
      <c r="J151" s="6"/>
      <c r="K151" s="6"/>
      <c r="L151" s="6"/>
      <c r="M151" s="21"/>
    </row>
    <row r="152" spans="1:13" ht="15.75" customHeight="1" x14ac:dyDescent="0.25">
      <c r="A152" s="1"/>
      <c r="B152" s="4"/>
      <c r="C152" s="6"/>
      <c r="D152" s="27"/>
      <c r="E152" s="2"/>
      <c r="F152" s="6"/>
      <c r="G152" s="5"/>
      <c r="H152" s="5"/>
      <c r="I152" s="14"/>
      <c r="J152" s="6"/>
      <c r="K152" s="6"/>
      <c r="L152" s="6"/>
      <c r="M152" s="21"/>
    </row>
    <row r="153" spans="1:13" ht="15.75" customHeight="1" x14ac:dyDescent="0.25">
      <c r="A153" s="1"/>
      <c r="B153" s="4"/>
      <c r="C153" s="6"/>
      <c r="D153" s="27"/>
      <c r="E153" s="2"/>
      <c r="F153" s="6"/>
      <c r="G153" s="5"/>
      <c r="H153" s="5"/>
      <c r="I153" s="14"/>
      <c r="J153" s="6"/>
      <c r="K153" s="6"/>
      <c r="L153" s="6"/>
      <c r="M153" s="21"/>
    </row>
    <row r="154" spans="1:13" ht="15.75" customHeight="1" x14ac:dyDescent="0.25">
      <c r="A154" s="1"/>
      <c r="B154" s="4"/>
      <c r="C154" s="6"/>
      <c r="D154" s="27"/>
      <c r="E154" s="2"/>
      <c r="F154" s="6"/>
      <c r="G154" s="5"/>
      <c r="H154" s="5"/>
      <c r="I154" s="14"/>
      <c r="J154" s="6"/>
      <c r="K154" s="6"/>
      <c r="L154" s="6"/>
      <c r="M154" s="21"/>
    </row>
    <row r="155" spans="1:13" ht="15.75" customHeight="1" x14ac:dyDescent="0.25">
      <c r="A155" s="1"/>
      <c r="B155" s="4"/>
      <c r="C155" s="6"/>
      <c r="D155" s="27"/>
      <c r="E155" s="2"/>
      <c r="F155" s="6"/>
      <c r="G155" s="5"/>
      <c r="H155" s="5"/>
      <c r="I155" s="14"/>
      <c r="J155" s="6"/>
      <c r="K155" s="6"/>
      <c r="L155" s="6"/>
      <c r="M155" s="21"/>
    </row>
    <row r="156" spans="1:13" ht="15.75" customHeight="1" x14ac:dyDescent="0.25">
      <c r="A156" s="1"/>
      <c r="B156" s="4"/>
      <c r="C156" s="6"/>
      <c r="D156" s="27"/>
      <c r="E156" s="2"/>
      <c r="F156" s="6"/>
      <c r="G156" s="5"/>
      <c r="H156" s="5"/>
      <c r="I156" s="14"/>
      <c r="J156" s="6"/>
      <c r="K156" s="6"/>
      <c r="L156" s="6"/>
      <c r="M156" s="21"/>
    </row>
    <row r="157" spans="1:13" ht="15.75" customHeight="1" x14ac:dyDescent="0.25">
      <c r="A157" s="1"/>
      <c r="B157" s="4"/>
      <c r="C157" s="6"/>
      <c r="D157" s="27"/>
      <c r="E157" s="2"/>
      <c r="F157" s="6"/>
      <c r="G157" s="5"/>
      <c r="H157" s="5"/>
      <c r="I157" s="14"/>
      <c r="J157" s="6"/>
      <c r="K157" s="6"/>
      <c r="L157" s="6"/>
      <c r="M157" s="21"/>
    </row>
    <row r="158" spans="1:13" ht="15.75" customHeight="1" x14ac:dyDescent="0.25">
      <c r="A158" s="1"/>
      <c r="B158" s="4"/>
      <c r="C158" s="6"/>
      <c r="D158" s="27"/>
      <c r="E158" s="2"/>
      <c r="F158" s="6"/>
      <c r="G158" s="5"/>
      <c r="H158" s="5"/>
      <c r="I158" s="14"/>
      <c r="J158" s="6"/>
      <c r="K158" s="6"/>
      <c r="L158" s="6"/>
      <c r="M158" s="21"/>
    </row>
    <row r="159" spans="1:13" ht="15.75" customHeight="1" x14ac:dyDescent="0.25">
      <c r="A159" s="18"/>
      <c r="B159" s="19"/>
      <c r="C159" s="6"/>
      <c r="D159" s="27"/>
      <c r="E159" s="20"/>
      <c r="F159" s="6"/>
      <c r="G159" s="16"/>
      <c r="H159" s="16"/>
      <c r="I159" s="17"/>
      <c r="J159" s="6"/>
      <c r="K159" s="6"/>
      <c r="L159" s="15"/>
      <c r="M159" s="22"/>
    </row>
    <row r="160" spans="1:13" ht="15.75" customHeight="1" x14ac:dyDescent="0.25">
      <c r="A160" s="18"/>
      <c r="B160" s="19"/>
      <c r="C160" s="6"/>
      <c r="D160" s="27"/>
      <c r="E160" s="20"/>
      <c r="F160" s="6"/>
      <c r="G160" s="16"/>
      <c r="H160" s="16"/>
      <c r="I160" s="17"/>
      <c r="J160" s="6"/>
      <c r="K160" s="6"/>
      <c r="L160" s="15"/>
      <c r="M160" s="22"/>
    </row>
    <row r="161" spans="1:14" ht="15.75" customHeight="1" x14ac:dyDescent="0.25">
      <c r="A161" s="18"/>
      <c r="B161" s="19"/>
      <c r="C161" s="6"/>
      <c r="D161" s="27"/>
      <c r="E161" s="20"/>
      <c r="F161" s="6"/>
      <c r="G161" s="16"/>
      <c r="H161" s="16"/>
      <c r="I161" s="17"/>
      <c r="J161" s="6"/>
      <c r="K161" s="6"/>
      <c r="L161" s="15"/>
      <c r="M161" s="22"/>
    </row>
    <row r="162" spans="1:14" ht="15.75" customHeight="1" x14ac:dyDescent="0.25">
      <c r="A162" s="18"/>
      <c r="B162" s="19"/>
      <c r="C162" s="6"/>
      <c r="D162" s="27"/>
      <c r="E162" s="20"/>
      <c r="F162" s="6"/>
      <c r="G162" s="16"/>
      <c r="H162" s="16"/>
      <c r="I162" s="17"/>
      <c r="J162" s="6"/>
      <c r="K162" s="6"/>
      <c r="L162" s="15"/>
      <c r="M162" s="22"/>
    </row>
    <row r="163" spans="1:14" ht="15.75" customHeight="1" x14ac:dyDescent="0.25">
      <c r="A163" s="18"/>
      <c r="B163" s="19"/>
      <c r="C163" s="6"/>
      <c r="D163" s="27"/>
      <c r="E163" s="20"/>
      <c r="F163" s="6"/>
      <c r="G163" s="16"/>
      <c r="H163" s="16"/>
      <c r="I163" s="17"/>
      <c r="J163" s="6"/>
      <c r="K163" s="6"/>
      <c r="L163" s="15"/>
      <c r="M163" s="22"/>
    </row>
    <row r="164" spans="1:14" ht="15.75" customHeight="1" x14ac:dyDescent="0.25">
      <c r="A164" s="15"/>
      <c r="B164" s="15"/>
      <c r="C164" s="6"/>
      <c r="D164" s="27"/>
      <c r="E164" s="20"/>
      <c r="F164" s="6"/>
      <c r="G164" s="16"/>
      <c r="H164" s="16"/>
      <c r="I164" s="17"/>
      <c r="J164" s="6"/>
      <c r="K164" s="6"/>
      <c r="L164" s="15"/>
      <c r="M164" s="22"/>
      <c r="N164" s="15"/>
    </row>
    <row r="165" spans="1:14" ht="15.75" customHeight="1" x14ac:dyDescent="0.25">
      <c r="C165" s="6"/>
      <c r="D165" s="27"/>
      <c r="E165" s="20"/>
      <c r="F165" s="6"/>
      <c r="G165" s="16"/>
      <c r="J165" s="6"/>
    </row>
    <row r="166" spans="1:14" ht="15.75" customHeight="1" x14ac:dyDescent="0.25">
      <c r="C166" s="6"/>
      <c r="D166" s="27"/>
      <c r="E166" s="20"/>
      <c r="F166" s="6"/>
      <c r="G166" s="16"/>
      <c r="J166" s="6"/>
    </row>
    <row r="167" spans="1:14" ht="15.75" customHeight="1" x14ac:dyDescent="0.25">
      <c r="C167" s="6"/>
      <c r="D167" s="27"/>
      <c r="E167" s="20"/>
      <c r="F167" s="6"/>
      <c r="G167" s="16"/>
      <c r="J167" s="6"/>
    </row>
    <row r="168" spans="1:14" ht="15.75" customHeight="1" x14ac:dyDescent="0.25">
      <c r="C168" s="6"/>
      <c r="D168" s="27"/>
      <c r="E168" s="20"/>
      <c r="F168" s="6"/>
      <c r="G168" s="16"/>
      <c r="J168" s="6"/>
    </row>
    <row r="169" spans="1:14" ht="15.75" customHeight="1" x14ac:dyDescent="0.25">
      <c r="C169" s="6"/>
      <c r="D169" s="27"/>
      <c r="E169" s="20"/>
      <c r="F169" s="6"/>
      <c r="G169" s="16"/>
      <c r="J169" s="6"/>
    </row>
    <row r="170" spans="1:14" ht="15.75" customHeight="1" x14ac:dyDescent="0.25">
      <c r="C170" s="6"/>
      <c r="D170" s="27"/>
      <c r="E170" s="20"/>
      <c r="F170" s="6"/>
      <c r="G170" s="16"/>
      <c r="J170" s="6"/>
    </row>
    <row r="171" spans="1:14" ht="15.75" customHeight="1" x14ac:dyDescent="0.25">
      <c r="C171" s="6"/>
      <c r="D171" s="27"/>
      <c r="E171" s="20"/>
      <c r="F171" s="6"/>
      <c r="G171" s="16"/>
      <c r="J171" s="6"/>
    </row>
    <row r="172" spans="1:14" ht="15.75" customHeight="1" x14ac:dyDescent="0.25">
      <c r="C172" s="6"/>
      <c r="D172" s="27"/>
      <c r="E172" s="20"/>
      <c r="F172" s="6"/>
      <c r="G172" s="16"/>
      <c r="J172" s="6"/>
    </row>
    <row r="173" spans="1:14" ht="15.75" customHeight="1" x14ac:dyDescent="0.25">
      <c r="C173" s="6"/>
      <c r="D173" s="27"/>
      <c r="E173" s="20"/>
      <c r="F173" s="6"/>
      <c r="G173" s="16"/>
      <c r="J173" s="6"/>
    </row>
    <row r="174" spans="1:14" ht="15.75" customHeight="1" x14ac:dyDescent="0.25">
      <c r="C174" s="6"/>
      <c r="D174" s="27"/>
      <c r="E174" s="20"/>
      <c r="F174" s="6"/>
      <c r="G174" s="16"/>
      <c r="J174" s="6"/>
    </row>
    <row r="175" spans="1:14" ht="15.75" customHeight="1" x14ac:dyDescent="0.25">
      <c r="C175" s="6"/>
      <c r="D175" s="27"/>
      <c r="E175" s="20"/>
      <c r="F175" s="6"/>
      <c r="G175" s="16"/>
      <c r="J175" s="6"/>
    </row>
    <row r="176" spans="1:14" ht="15.75" customHeight="1" x14ac:dyDescent="0.25">
      <c r="C176" s="6"/>
      <c r="D176" s="27"/>
      <c r="E176" s="20"/>
      <c r="F176" s="6"/>
      <c r="G176" s="16"/>
      <c r="J176" s="6"/>
    </row>
    <row r="177" spans="3:10" ht="15.75" customHeight="1" x14ac:dyDescent="0.25">
      <c r="C177" s="6"/>
      <c r="D177" s="27"/>
      <c r="E177" s="20"/>
      <c r="F177" s="6"/>
      <c r="G177" s="16"/>
      <c r="J177" s="6"/>
    </row>
    <row r="178" spans="3:10" ht="15.75" customHeight="1" x14ac:dyDescent="0.25">
      <c r="C178" s="6"/>
      <c r="D178" s="27"/>
      <c r="E178" s="20"/>
      <c r="F178" s="6"/>
      <c r="G178" s="16"/>
      <c r="J178" s="6"/>
    </row>
    <row r="179" spans="3:10" ht="15.75" customHeight="1" x14ac:dyDescent="0.25">
      <c r="C179" s="6"/>
      <c r="D179" s="27"/>
      <c r="E179" s="20"/>
      <c r="F179" s="6"/>
      <c r="G179" s="16"/>
      <c r="J179" s="6"/>
    </row>
    <row r="180" spans="3:10" ht="15.75" customHeight="1" x14ac:dyDescent="0.25">
      <c r="C180" s="6"/>
      <c r="D180" s="27"/>
      <c r="E180" s="20"/>
      <c r="F180" s="6"/>
      <c r="G180" s="16"/>
      <c r="J180" s="6"/>
    </row>
    <row r="181" spans="3:10" ht="15.75" customHeight="1" x14ac:dyDescent="0.25">
      <c r="C181" s="6"/>
      <c r="D181" s="27"/>
      <c r="E181" s="20"/>
      <c r="F181" s="6"/>
      <c r="G181" s="16"/>
      <c r="J181" s="6"/>
    </row>
    <row r="182" spans="3:10" ht="15.75" customHeight="1" x14ac:dyDescent="0.25">
      <c r="C182" s="6"/>
      <c r="D182" s="27"/>
      <c r="E182" s="20"/>
      <c r="F182" s="6"/>
      <c r="G182" s="16"/>
      <c r="J182" s="6"/>
    </row>
    <row r="183" spans="3:10" ht="15.75" customHeight="1" x14ac:dyDescent="0.25">
      <c r="C183" s="6"/>
      <c r="D183" s="27"/>
      <c r="E183" s="20"/>
      <c r="F183" s="6"/>
      <c r="G183" s="16"/>
      <c r="J183" s="6"/>
    </row>
    <row r="184" spans="3:10" ht="15.75" customHeight="1" x14ac:dyDescent="0.25">
      <c r="C184" s="6"/>
      <c r="D184" s="27"/>
      <c r="E184" s="20"/>
      <c r="F184" s="6"/>
      <c r="G184" s="16"/>
      <c r="J184" s="6"/>
    </row>
    <row r="185" spans="3:10" ht="15.75" customHeight="1" x14ac:dyDescent="0.25">
      <c r="C185" s="6"/>
      <c r="D185" s="27"/>
      <c r="E185" s="20"/>
      <c r="F185" s="6"/>
      <c r="G185" s="16"/>
      <c r="J185" s="6"/>
    </row>
    <row r="186" spans="3:10" ht="15.75" customHeight="1" x14ac:dyDescent="0.25">
      <c r="C186" s="6"/>
      <c r="D186" s="27"/>
      <c r="E186" s="20"/>
      <c r="F186" s="6"/>
      <c r="G186" s="16"/>
      <c r="J186" s="6"/>
    </row>
    <row r="187" spans="3:10" ht="15.75" customHeight="1" x14ac:dyDescent="0.25">
      <c r="C187" s="6"/>
      <c r="D187" s="27"/>
      <c r="E187" s="20"/>
      <c r="F187" s="6"/>
      <c r="G187" s="16"/>
      <c r="J187" s="6"/>
    </row>
    <row r="188" spans="3:10" ht="15.75" customHeight="1" x14ac:dyDescent="0.25">
      <c r="C188" s="6"/>
      <c r="D188" s="27"/>
      <c r="E188" s="20"/>
      <c r="F188" s="6"/>
      <c r="G188" s="16"/>
      <c r="J188" s="6"/>
    </row>
    <row r="189" spans="3:10" ht="15.75" customHeight="1" x14ac:dyDescent="0.25">
      <c r="C189" s="6"/>
      <c r="D189" s="27"/>
      <c r="E189" s="20"/>
      <c r="F189" s="6"/>
      <c r="G189" s="16"/>
      <c r="J189" s="6"/>
    </row>
    <row r="190" spans="3:10" ht="15.75" customHeight="1" x14ac:dyDescent="0.25">
      <c r="C190" s="6"/>
      <c r="D190" s="27"/>
      <c r="E190" s="20"/>
      <c r="F190" s="6"/>
      <c r="G190" s="16"/>
      <c r="J190" s="6"/>
    </row>
    <row r="191" spans="3:10" ht="15.75" customHeight="1" x14ac:dyDescent="0.25">
      <c r="C191" s="6"/>
      <c r="D191" s="27"/>
      <c r="E191" s="20"/>
      <c r="F191" s="6"/>
      <c r="G191" s="16"/>
      <c r="J191" s="6"/>
    </row>
    <row r="192" spans="3:10" ht="15.75" customHeight="1" x14ac:dyDescent="0.25">
      <c r="C192" s="6"/>
      <c r="D192" s="27"/>
      <c r="E192" s="20"/>
      <c r="F192" s="6"/>
      <c r="G192" s="16"/>
      <c r="J192" s="6"/>
    </row>
    <row r="193" spans="3:10" ht="15.75" customHeight="1" x14ac:dyDescent="0.25">
      <c r="C193" s="6"/>
      <c r="D193" s="27"/>
      <c r="E193" s="20"/>
      <c r="F193" s="6"/>
      <c r="G193" s="16"/>
      <c r="J193" s="6"/>
    </row>
    <row r="194" spans="3:10" ht="15.75" customHeight="1" x14ac:dyDescent="0.25">
      <c r="C194" s="6"/>
      <c r="D194" s="27"/>
      <c r="E194" s="20"/>
      <c r="F194" s="6"/>
      <c r="G194" s="16"/>
      <c r="J194" s="6"/>
    </row>
    <row r="195" spans="3:10" ht="15.75" customHeight="1" x14ac:dyDescent="0.25">
      <c r="C195" s="6"/>
      <c r="D195" s="27"/>
      <c r="E195" s="20"/>
      <c r="F195" s="6"/>
      <c r="G195" s="16"/>
      <c r="J195" s="6"/>
    </row>
    <row r="196" spans="3:10" ht="15.75" customHeight="1" x14ac:dyDescent="0.25">
      <c r="C196" s="6"/>
      <c r="D196" s="27"/>
      <c r="E196" s="20"/>
      <c r="F196" s="6"/>
      <c r="G196" s="16"/>
      <c r="J196" s="6"/>
    </row>
    <row r="197" spans="3:10" ht="15.75" customHeight="1" x14ac:dyDescent="0.25">
      <c r="C197" s="6"/>
      <c r="D197" s="27"/>
      <c r="E197" s="20"/>
      <c r="F197" s="6"/>
      <c r="G197" s="16"/>
      <c r="J197" s="6"/>
    </row>
    <row r="198" spans="3:10" ht="15.75" customHeight="1" x14ac:dyDescent="0.25">
      <c r="C198" s="6"/>
      <c r="D198" s="27"/>
      <c r="E198" s="20"/>
      <c r="F198" s="6"/>
      <c r="G198" s="16"/>
      <c r="J198" s="6"/>
    </row>
    <row r="199" spans="3:10" ht="15.75" customHeight="1" x14ac:dyDescent="0.25">
      <c r="C199" s="6"/>
      <c r="D199" s="27"/>
      <c r="E199" s="20"/>
      <c r="F199" s="6"/>
      <c r="G199" s="16"/>
      <c r="J199" s="6"/>
    </row>
    <row r="200" spans="3:10" ht="15.75" customHeight="1" x14ac:dyDescent="0.25">
      <c r="C200" s="6"/>
      <c r="D200" s="27"/>
      <c r="E200" s="20"/>
      <c r="F200" s="6"/>
      <c r="G200" s="16"/>
      <c r="J200" s="6"/>
    </row>
    <row r="201" spans="3:10" ht="15.75" customHeight="1" x14ac:dyDescent="0.25">
      <c r="C201" s="6"/>
      <c r="D201" s="27"/>
      <c r="E201" s="20"/>
      <c r="F201" s="6"/>
      <c r="G201" s="16"/>
      <c r="J201" s="6"/>
    </row>
    <row r="202" spans="3:10" ht="15.75" customHeight="1" x14ac:dyDescent="0.25">
      <c r="C202" s="6"/>
      <c r="D202" s="27"/>
      <c r="E202" s="20"/>
      <c r="F202" s="6"/>
      <c r="G202" s="16"/>
      <c r="J202" s="6"/>
    </row>
    <row r="203" spans="3:10" ht="15.75" customHeight="1" x14ac:dyDescent="0.25">
      <c r="C203" s="6"/>
      <c r="D203" s="27"/>
      <c r="E203" s="20"/>
      <c r="F203" s="6"/>
      <c r="G203" s="16"/>
      <c r="J203" s="6"/>
    </row>
    <row r="204" spans="3:10" ht="15.75" customHeight="1" x14ac:dyDescent="0.25">
      <c r="C204" s="6"/>
      <c r="D204" s="27"/>
      <c r="E204" s="20"/>
      <c r="F204" s="6"/>
      <c r="G204" s="16"/>
      <c r="J204" s="6"/>
    </row>
    <row r="205" spans="3:10" ht="15.75" customHeight="1" x14ac:dyDescent="0.25">
      <c r="C205" s="6"/>
      <c r="D205" s="27"/>
      <c r="E205" s="20"/>
      <c r="F205" s="6"/>
      <c r="G205" s="16"/>
      <c r="J205" s="6"/>
    </row>
    <row r="206" spans="3:10" ht="15.75" customHeight="1" x14ac:dyDescent="0.25">
      <c r="C206" s="6"/>
      <c r="D206" s="27"/>
      <c r="E206" s="20"/>
      <c r="F206" s="6"/>
      <c r="G206" s="16"/>
      <c r="J206" s="6"/>
    </row>
    <row r="207" spans="3:10" ht="15.75" customHeight="1" x14ac:dyDescent="0.25">
      <c r="C207" s="6"/>
      <c r="D207" s="27"/>
      <c r="E207" s="20"/>
      <c r="F207" s="6"/>
      <c r="G207" s="16"/>
      <c r="J207" s="6"/>
    </row>
    <row r="208" spans="3:10" ht="15.75" customHeight="1" x14ac:dyDescent="0.25">
      <c r="C208" s="6"/>
      <c r="D208" s="27"/>
      <c r="E208" s="20"/>
      <c r="F208" s="6"/>
      <c r="G208" s="16"/>
      <c r="J208" s="6"/>
    </row>
    <row r="209" spans="3:10" ht="15.75" customHeight="1" x14ac:dyDescent="0.25">
      <c r="C209" s="6"/>
      <c r="D209" s="27"/>
      <c r="E209" s="20"/>
      <c r="F209" s="6"/>
      <c r="G209" s="16"/>
      <c r="J209" s="6"/>
    </row>
    <row r="210" spans="3:10" ht="15.75" customHeight="1" x14ac:dyDescent="0.25">
      <c r="C210" s="6"/>
      <c r="D210" s="27"/>
      <c r="E210" s="20"/>
      <c r="F210" s="6"/>
      <c r="G210" s="16"/>
      <c r="J210" s="6"/>
    </row>
    <row r="211" spans="3:10" ht="15.75" customHeight="1" x14ac:dyDescent="0.25">
      <c r="C211" s="6"/>
      <c r="D211" s="27"/>
      <c r="E211" s="20"/>
      <c r="F211" s="6"/>
      <c r="G211" s="16"/>
      <c r="J211" s="6"/>
    </row>
    <row r="212" spans="3:10" ht="15.75" customHeight="1" x14ac:dyDescent="0.25">
      <c r="C212" s="6"/>
      <c r="D212" s="27"/>
      <c r="E212" s="20"/>
      <c r="F212" s="6"/>
      <c r="G212" s="16"/>
      <c r="J212" s="6"/>
    </row>
    <row r="213" spans="3:10" ht="15.75" customHeight="1" x14ac:dyDescent="0.25">
      <c r="C213" s="6"/>
      <c r="D213" s="27"/>
      <c r="E213" s="20"/>
      <c r="F213" s="6"/>
      <c r="G213" s="16"/>
      <c r="J213" s="6"/>
    </row>
    <row r="214" spans="3:10" ht="15.75" customHeight="1" x14ac:dyDescent="0.25">
      <c r="C214" s="6"/>
      <c r="D214" s="27"/>
      <c r="E214" s="20"/>
      <c r="F214" s="6"/>
      <c r="G214" s="16"/>
      <c r="J214" s="6"/>
    </row>
    <row r="215" spans="3:10" ht="15.75" customHeight="1" x14ac:dyDescent="0.25">
      <c r="C215" s="6"/>
      <c r="D215" s="27"/>
      <c r="E215" s="20"/>
      <c r="F215" s="6"/>
      <c r="G215" s="16"/>
      <c r="J215" s="6"/>
    </row>
    <row r="216" spans="3:10" ht="15.75" customHeight="1" x14ac:dyDescent="0.25">
      <c r="C216" s="6"/>
      <c r="D216" s="27"/>
      <c r="E216" s="20"/>
      <c r="F216" s="6"/>
      <c r="G216" s="16"/>
      <c r="J216" s="6"/>
    </row>
    <row r="217" spans="3:10" ht="15.75" customHeight="1" x14ac:dyDescent="0.25">
      <c r="C217" s="6"/>
      <c r="D217" s="27"/>
      <c r="E217" s="20"/>
      <c r="F217" s="6"/>
      <c r="G217" s="16"/>
      <c r="J217" s="6"/>
    </row>
    <row r="218" spans="3:10" ht="15.75" customHeight="1" x14ac:dyDescent="0.25">
      <c r="C218" s="6"/>
      <c r="D218" s="27"/>
      <c r="E218" s="20"/>
      <c r="F218" s="6"/>
      <c r="G218" s="16"/>
      <c r="J218" s="6"/>
    </row>
    <row r="219" spans="3:10" ht="15.75" customHeight="1" x14ac:dyDescent="0.25">
      <c r="C219" s="6"/>
      <c r="D219" s="27"/>
      <c r="E219" s="20"/>
      <c r="F219" s="6"/>
      <c r="G219" s="16"/>
      <c r="J219" s="6"/>
    </row>
    <row r="220" spans="3:10" ht="15.75" customHeight="1" x14ac:dyDescent="0.25">
      <c r="C220" s="6"/>
      <c r="D220" s="27"/>
      <c r="E220" s="20"/>
      <c r="F220" s="6"/>
      <c r="G220" s="16"/>
      <c r="J220" s="6"/>
    </row>
    <row r="221" spans="3:10" ht="15.75" customHeight="1" x14ac:dyDescent="0.25">
      <c r="C221" s="6"/>
      <c r="D221" s="27"/>
      <c r="E221" s="20"/>
      <c r="F221" s="6"/>
      <c r="G221" s="16"/>
      <c r="J221" s="6"/>
    </row>
    <row r="222" spans="3:10" ht="15.75" customHeight="1" x14ac:dyDescent="0.25">
      <c r="C222" s="6"/>
      <c r="D222" s="27"/>
      <c r="E222" s="20"/>
      <c r="F222" s="6"/>
      <c r="G222" s="16"/>
      <c r="J222" s="6"/>
    </row>
    <row r="223" spans="3:10" ht="15.75" customHeight="1" x14ac:dyDescent="0.25">
      <c r="C223" s="6"/>
      <c r="D223" s="27"/>
      <c r="E223" s="20"/>
      <c r="F223" s="6"/>
      <c r="G223" s="16"/>
      <c r="J223" s="6"/>
    </row>
    <row r="224" spans="3:10" ht="15.75" customHeight="1" x14ac:dyDescent="0.25">
      <c r="C224" s="6"/>
      <c r="D224" s="27"/>
      <c r="E224" s="20"/>
      <c r="F224" s="6"/>
      <c r="G224" s="16"/>
      <c r="J224" s="6"/>
    </row>
    <row r="225" spans="3:10" ht="15.75" customHeight="1" x14ac:dyDescent="0.25">
      <c r="C225" s="6"/>
      <c r="D225" s="27"/>
      <c r="E225" s="20"/>
      <c r="F225" s="6"/>
      <c r="G225" s="16"/>
      <c r="J225" s="6"/>
    </row>
    <row r="226" spans="3:10" ht="15.75" customHeight="1" x14ac:dyDescent="0.25">
      <c r="C226" s="6"/>
      <c r="D226" s="27"/>
      <c r="E226" s="20"/>
      <c r="F226" s="6"/>
      <c r="G226" s="16"/>
      <c r="J226" s="6"/>
    </row>
    <row r="227" spans="3:10" ht="15.75" customHeight="1" x14ac:dyDescent="0.25">
      <c r="C227" s="6"/>
      <c r="D227" s="27"/>
      <c r="E227" s="20"/>
      <c r="F227" s="6"/>
      <c r="G227" s="16"/>
      <c r="J227" s="6"/>
    </row>
    <row r="228" spans="3:10" ht="15.75" customHeight="1" x14ac:dyDescent="0.25">
      <c r="C228" s="6"/>
      <c r="D228" s="27"/>
      <c r="E228" s="20"/>
      <c r="F228" s="6"/>
      <c r="G228" s="16"/>
      <c r="J228" s="6"/>
    </row>
    <row r="229" spans="3:10" ht="15.75" customHeight="1" x14ac:dyDescent="0.25">
      <c r="C229" s="6"/>
      <c r="D229" s="27"/>
      <c r="E229" s="20"/>
      <c r="F229" s="6"/>
      <c r="G229" s="16"/>
      <c r="J229" s="6"/>
    </row>
    <row r="230" spans="3:10" ht="15.75" customHeight="1" x14ac:dyDescent="0.25">
      <c r="C230" s="6"/>
      <c r="D230" s="27"/>
      <c r="E230" s="20"/>
      <c r="F230" s="6"/>
      <c r="G230" s="16"/>
      <c r="J230" s="6"/>
    </row>
    <row r="231" spans="3:10" ht="15.75" customHeight="1" x14ac:dyDescent="0.25">
      <c r="C231" s="6"/>
      <c r="D231" s="27"/>
      <c r="E231" s="20"/>
      <c r="F231" s="6"/>
      <c r="G231" s="16"/>
      <c r="J231" s="6"/>
    </row>
    <row r="232" spans="3:10" ht="15.75" customHeight="1" x14ac:dyDescent="0.25">
      <c r="C232" s="6"/>
      <c r="D232" s="27"/>
      <c r="E232" s="20"/>
      <c r="F232" s="6"/>
      <c r="G232" s="16"/>
      <c r="J232" s="6"/>
    </row>
    <row r="233" spans="3:10" ht="15.75" customHeight="1" x14ac:dyDescent="0.25">
      <c r="C233" s="6"/>
      <c r="D233" s="27"/>
      <c r="E233" s="20"/>
      <c r="F233" s="6"/>
      <c r="G233" s="16"/>
      <c r="J233" s="6"/>
    </row>
    <row r="234" spans="3:10" ht="15.75" customHeight="1" x14ac:dyDescent="0.25">
      <c r="C234" s="6"/>
      <c r="D234" s="27"/>
      <c r="E234" s="20"/>
      <c r="F234" s="6"/>
      <c r="G234" s="16"/>
      <c r="J234" s="6"/>
    </row>
    <row r="235" spans="3:10" ht="15.75" customHeight="1" x14ac:dyDescent="0.25">
      <c r="C235" s="6"/>
      <c r="D235" s="27"/>
      <c r="E235" s="20"/>
      <c r="F235" s="6"/>
      <c r="G235" s="16"/>
      <c r="J235" s="6"/>
    </row>
    <row r="236" spans="3:10" ht="15.75" customHeight="1" x14ac:dyDescent="0.25">
      <c r="C236" s="6"/>
      <c r="D236" s="27"/>
      <c r="E236" s="20"/>
      <c r="F236" s="6"/>
      <c r="G236" s="16"/>
      <c r="J236" s="6"/>
    </row>
    <row r="237" spans="3:10" ht="15.75" customHeight="1" x14ac:dyDescent="0.25">
      <c r="C237" s="6"/>
      <c r="D237" s="27"/>
      <c r="E237" s="20"/>
      <c r="F237" s="6"/>
      <c r="G237" s="16"/>
      <c r="J237" s="6"/>
    </row>
    <row r="238" spans="3:10" ht="15.75" customHeight="1" x14ac:dyDescent="0.25">
      <c r="C238" s="6"/>
      <c r="D238" s="27"/>
      <c r="E238" s="20"/>
      <c r="F238" s="6"/>
      <c r="G238" s="16"/>
      <c r="J238" s="6"/>
    </row>
    <row r="239" spans="3:10" ht="15.75" customHeight="1" x14ac:dyDescent="0.25">
      <c r="C239" s="6"/>
      <c r="D239" s="27"/>
      <c r="E239" s="20"/>
      <c r="F239" s="6"/>
      <c r="G239" s="16"/>
      <c r="J239" s="6"/>
    </row>
    <row r="240" spans="3:10" ht="15.75" customHeight="1" x14ac:dyDescent="0.25">
      <c r="C240" s="6"/>
      <c r="D240" s="27"/>
      <c r="E240" s="20"/>
      <c r="F240" s="6"/>
      <c r="G240" s="16"/>
      <c r="J240" s="6"/>
    </row>
    <row r="241" spans="3:10" ht="15.75" customHeight="1" x14ac:dyDescent="0.25">
      <c r="C241" s="6"/>
      <c r="D241" s="27"/>
      <c r="E241" s="20"/>
      <c r="F241" s="6"/>
      <c r="G241" s="16"/>
      <c r="J241" s="6"/>
    </row>
    <row r="242" spans="3:10" ht="15.75" customHeight="1" x14ac:dyDescent="0.25">
      <c r="C242" s="6"/>
      <c r="D242" s="27"/>
      <c r="E242" s="20"/>
      <c r="F242" s="6"/>
      <c r="G242" s="16"/>
      <c r="J242" s="6"/>
    </row>
    <row r="243" spans="3:10" ht="15.75" customHeight="1" x14ac:dyDescent="0.25">
      <c r="C243" s="6"/>
      <c r="D243" s="27"/>
      <c r="E243" s="20"/>
      <c r="F243" s="6"/>
      <c r="G243" s="16"/>
      <c r="J243" s="6"/>
    </row>
    <row r="244" spans="3:10" ht="15.75" customHeight="1" x14ac:dyDescent="0.25">
      <c r="C244" s="6"/>
      <c r="D244" s="27"/>
      <c r="E244" s="20"/>
      <c r="F244" s="6"/>
      <c r="G244" s="16"/>
      <c r="J244" s="6"/>
    </row>
    <row r="245" spans="3:10" ht="15.75" customHeight="1" x14ac:dyDescent="0.25">
      <c r="C245" s="6"/>
      <c r="D245" s="27"/>
      <c r="E245" s="20"/>
      <c r="F245" s="6"/>
      <c r="G245" s="16"/>
      <c r="J245" s="6"/>
    </row>
    <row r="246" spans="3:10" ht="15.75" customHeight="1" x14ac:dyDescent="0.25">
      <c r="C246" s="6"/>
      <c r="D246" s="27"/>
      <c r="E246" s="20"/>
      <c r="F246" s="6"/>
      <c r="G246" s="16"/>
      <c r="J246" s="6"/>
    </row>
    <row r="247" spans="3:10" ht="15.75" customHeight="1" x14ac:dyDescent="0.25">
      <c r="C247" s="6"/>
      <c r="D247" s="27"/>
      <c r="E247" s="20"/>
      <c r="F247" s="6"/>
      <c r="G247" s="16"/>
      <c r="J247" s="6"/>
    </row>
    <row r="248" spans="3:10" ht="15.75" customHeight="1" x14ac:dyDescent="0.25">
      <c r="C248" s="6"/>
      <c r="D248" s="27"/>
      <c r="E248" s="20"/>
      <c r="F248" s="6"/>
      <c r="G248" s="16"/>
      <c r="J248" s="6"/>
    </row>
    <row r="249" spans="3:10" ht="15.75" customHeight="1" x14ac:dyDescent="0.25">
      <c r="C249" s="6"/>
      <c r="D249" s="27"/>
      <c r="E249" s="20"/>
      <c r="F249" s="6"/>
      <c r="G249" s="16"/>
      <c r="J249" s="6"/>
    </row>
    <row r="250" spans="3:10" ht="15.75" customHeight="1" x14ac:dyDescent="0.25">
      <c r="C250" s="6"/>
      <c r="D250" s="27"/>
      <c r="E250" s="20"/>
      <c r="F250" s="6"/>
      <c r="G250" s="16"/>
      <c r="J250" s="6"/>
    </row>
    <row r="251" spans="3:10" ht="15.75" customHeight="1" x14ac:dyDescent="0.25">
      <c r="C251" s="6"/>
      <c r="D251" s="27"/>
      <c r="E251" s="20"/>
      <c r="F251" s="6"/>
      <c r="G251" s="16"/>
      <c r="J251" s="6"/>
    </row>
    <row r="252" spans="3:10" ht="15.75" customHeight="1" x14ac:dyDescent="0.25">
      <c r="C252" s="6"/>
      <c r="D252" s="27"/>
      <c r="E252" s="20"/>
      <c r="F252" s="6"/>
      <c r="G252" s="16"/>
      <c r="J252" s="6"/>
    </row>
    <row r="253" spans="3:10" ht="15.75" customHeight="1" x14ac:dyDescent="0.25">
      <c r="C253" s="6"/>
      <c r="D253" s="27"/>
      <c r="E253" s="20"/>
      <c r="F253" s="6"/>
      <c r="G253" s="16"/>
      <c r="J253" s="6"/>
    </row>
    <row r="254" spans="3:10" ht="15.75" customHeight="1" x14ac:dyDescent="0.25">
      <c r="C254" s="6"/>
      <c r="D254" s="27"/>
      <c r="E254" s="20"/>
      <c r="F254" s="6"/>
      <c r="G254" s="16"/>
      <c r="J254" s="6"/>
    </row>
    <row r="255" spans="3:10" ht="15.75" customHeight="1" x14ac:dyDescent="0.25">
      <c r="C255" s="6"/>
      <c r="D255" s="27"/>
      <c r="E255" s="20"/>
      <c r="F255" s="6"/>
      <c r="G255" s="16"/>
      <c r="J255" s="6"/>
    </row>
    <row r="256" spans="3:10" ht="15.75" customHeight="1" x14ac:dyDescent="0.25">
      <c r="C256" s="6"/>
      <c r="D256" s="27"/>
      <c r="E256" s="20"/>
      <c r="F256" s="6"/>
      <c r="G256" s="16"/>
      <c r="J256" s="6"/>
    </row>
    <row r="257" spans="3:10" ht="15.75" customHeight="1" x14ac:dyDescent="0.25">
      <c r="C257" s="6"/>
      <c r="D257" s="27"/>
      <c r="E257" s="20"/>
      <c r="F257" s="6"/>
      <c r="G257" s="16"/>
      <c r="J257" s="6"/>
    </row>
    <row r="258" spans="3:10" ht="15.75" customHeight="1" x14ac:dyDescent="0.25">
      <c r="C258" s="6"/>
      <c r="D258" s="27"/>
      <c r="E258" s="20"/>
      <c r="F258" s="6"/>
      <c r="G258" s="16"/>
      <c r="J258" s="6"/>
    </row>
    <row r="259" spans="3:10" ht="15.75" customHeight="1" x14ac:dyDescent="0.25">
      <c r="C259" s="6"/>
      <c r="D259" s="27"/>
      <c r="E259" s="20"/>
      <c r="F259" s="6"/>
      <c r="G259" s="16"/>
      <c r="J259" s="6"/>
    </row>
    <row r="260" spans="3:10" ht="15.75" customHeight="1" x14ac:dyDescent="0.25">
      <c r="C260" s="6"/>
      <c r="D260" s="27"/>
      <c r="E260" s="20"/>
      <c r="F260" s="6"/>
      <c r="G260" s="16"/>
      <c r="J260" s="6"/>
    </row>
    <row r="261" spans="3:10" ht="15.75" customHeight="1" x14ac:dyDescent="0.25">
      <c r="C261" s="6"/>
      <c r="D261" s="27"/>
      <c r="E261" s="20"/>
      <c r="F261" s="6"/>
      <c r="G261" s="16"/>
      <c r="J261" s="6"/>
    </row>
    <row r="262" spans="3:10" ht="15.75" customHeight="1" x14ac:dyDescent="0.25">
      <c r="C262" s="6"/>
      <c r="D262" s="27"/>
      <c r="E262" s="20"/>
      <c r="F262" s="6"/>
      <c r="G262" s="16"/>
      <c r="J262" s="6"/>
    </row>
    <row r="263" spans="3:10" ht="15.75" customHeight="1" x14ac:dyDescent="0.25">
      <c r="C263" s="6"/>
      <c r="D263" s="27"/>
      <c r="E263" s="20"/>
      <c r="F263" s="6"/>
      <c r="G263" s="16"/>
      <c r="J263" s="6"/>
    </row>
    <row r="264" spans="3:10" ht="15.75" customHeight="1" x14ac:dyDescent="0.25">
      <c r="C264" s="6"/>
      <c r="D264" s="27"/>
      <c r="E264" s="20"/>
      <c r="F264" s="6"/>
      <c r="G264" s="16"/>
      <c r="J264" s="6"/>
    </row>
    <row r="265" spans="3:10" ht="15.75" customHeight="1" x14ac:dyDescent="0.25">
      <c r="C265" s="6"/>
      <c r="D265" s="27"/>
      <c r="E265" s="20"/>
      <c r="F265" s="6"/>
      <c r="G265" s="16"/>
      <c r="J265" s="6"/>
    </row>
    <row r="266" spans="3:10" ht="15.75" customHeight="1" x14ac:dyDescent="0.25">
      <c r="C266" s="6"/>
      <c r="D266" s="27"/>
      <c r="E266" s="20"/>
      <c r="F266" s="6"/>
      <c r="G266" s="16"/>
      <c r="J266" s="6"/>
    </row>
    <row r="267" spans="3:10" ht="15.75" customHeight="1" x14ac:dyDescent="0.25">
      <c r="C267" s="6"/>
      <c r="D267" s="27"/>
      <c r="E267" s="20"/>
      <c r="F267" s="6"/>
      <c r="G267" s="16"/>
      <c r="J267" s="6"/>
    </row>
    <row r="268" spans="3:10" ht="15.75" customHeight="1" x14ac:dyDescent="0.25">
      <c r="C268" s="6"/>
      <c r="D268" s="27"/>
      <c r="E268" s="20"/>
      <c r="F268" s="6"/>
      <c r="G268" s="16"/>
      <c r="J268" s="6"/>
    </row>
    <row r="269" spans="3:10" ht="15.75" customHeight="1" x14ac:dyDescent="0.25">
      <c r="C269" s="6"/>
      <c r="D269" s="27"/>
      <c r="E269" s="20"/>
      <c r="F269" s="6"/>
      <c r="G269" s="16"/>
      <c r="J269" s="6"/>
    </row>
    <row r="270" spans="3:10" ht="15.75" customHeight="1" x14ac:dyDescent="0.25">
      <c r="C270" s="6"/>
      <c r="D270" s="27"/>
      <c r="E270" s="20"/>
      <c r="F270" s="6"/>
      <c r="G270" s="16"/>
      <c r="J270" s="6"/>
    </row>
    <row r="271" spans="3:10" ht="15.75" customHeight="1" x14ac:dyDescent="0.25">
      <c r="C271" s="6"/>
      <c r="D271" s="27"/>
      <c r="E271" s="20"/>
      <c r="F271" s="6"/>
      <c r="G271" s="16"/>
      <c r="J271" s="6"/>
    </row>
    <row r="272" spans="3:10" ht="15.75" customHeight="1" x14ac:dyDescent="0.25">
      <c r="C272" s="6"/>
      <c r="D272" s="27"/>
      <c r="E272" s="20"/>
      <c r="F272" s="6"/>
      <c r="G272" s="16"/>
      <c r="J272" s="6"/>
    </row>
    <row r="273" spans="3:10" ht="15.75" customHeight="1" x14ac:dyDescent="0.25">
      <c r="C273" s="6"/>
      <c r="D273" s="27"/>
      <c r="E273" s="20"/>
      <c r="F273" s="6"/>
      <c r="G273" s="16"/>
      <c r="J273" s="6"/>
    </row>
    <row r="274" spans="3:10" ht="15.75" customHeight="1" x14ac:dyDescent="0.25">
      <c r="C274" s="6"/>
      <c r="D274" s="27"/>
      <c r="E274" s="20"/>
      <c r="F274" s="6"/>
      <c r="G274" s="16"/>
      <c r="J274" s="6"/>
    </row>
    <row r="275" spans="3:10" ht="15.75" customHeight="1" x14ac:dyDescent="0.25">
      <c r="C275" s="6"/>
      <c r="D275" s="27"/>
      <c r="E275" s="20"/>
      <c r="F275" s="6"/>
      <c r="G275" s="16"/>
      <c r="J275" s="6"/>
    </row>
    <row r="276" spans="3:10" ht="15.75" customHeight="1" x14ac:dyDescent="0.25">
      <c r="C276" s="6"/>
      <c r="D276" s="27"/>
      <c r="E276" s="20"/>
      <c r="F276" s="6"/>
      <c r="G276" s="16"/>
      <c r="J276" s="6"/>
    </row>
    <row r="277" spans="3:10" ht="15.75" customHeight="1" x14ac:dyDescent="0.25">
      <c r="C277" s="6"/>
      <c r="D277" s="27"/>
      <c r="E277" s="20"/>
      <c r="F277" s="6"/>
      <c r="G277" s="16"/>
      <c r="J277" s="6"/>
    </row>
    <row r="278" spans="3:10" ht="15.75" customHeight="1" x14ac:dyDescent="0.25">
      <c r="C278" s="6"/>
      <c r="D278" s="27"/>
      <c r="E278" s="20"/>
      <c r="F278" s="6"/>
      <c r="G278" s="16"/>
      <c r="J278" s="6"/>
    </row>
    <row r="279" spans="3:10" ht="15.75" customHeight="1" x14ac:dyDescent="0.25">
      <c r="C279" s="6"/>
      <c r="D279" s="27"/>
      <c r="E279" s="20"/>
      <c r="F279" s="6"/>
      <c r="G279" s="16"/>
      <c r="J279" s="6"/>
    </row>
    <row r="280" spans="3:10" ht="15.75" customHeight="1" x14ac:dyDescent="0.25">
      <c r="C280" s="6"/>
      <c r="D280" s="27"/>
      <c r="E280" s="20"/>
      <c r="F280" s="6"/>
      <c r="G280" s="16"/>
      <c r="J280" s="6"/>
    </row>
    <row r="281" spans="3:10" ht="15.75" customHeight="1" x14ac:dyDescent="0.25">
      <c r="C281" s="6"/>
      <c r="D281" s="27"/>
      <c r="E281" s="20"/>
      <c r="F281" s="6"/>
      <c r="G281" s="16"/>
      <c r="J281" s="6"/>
    </row>
    <row r="282" spans="3:10" ht="15.75" customHeight="1" x14ac:dyDescent="0.25">
      <c r="C282" s="6"/>
      <c r="D282" s="27"/>
      <c r="E282" s="20"/>
      <c r="F282" s="6"/>
      <c r="G282" s="16"/>
      <c r="J282" s="6"/>
    </row>
    <row r="283" spans="3:10" ht="15.75" customHeight="1" x14ac:dyDescent="0.25">
      <c r="C283" s="6"/>
      <c r="D283" s="27"/>
      <c r="E283" s="20"/>
      <c r="F283" s="6"/>
      <c r="G283" s="16"/>
      <c r="J283" s="6"/>
    </row>
    <row r="284" spans="3:10" ht="15.75" customHeight="1" x14ac:dyDescent="0.25">
      <c r="C284" s="6"/>
      <c r="D284" s="27"/>
      <c r="E284" s="20"/>
      <c r="F284" s="6"/>
      <c r="G284" s="16"/>
      <c r="J284" s="6"/>
    </row>
    <row r="285" spans="3:10" ht="15.75" customHeight="1" x14ac:dyDescent="0.25">
      <c r="C285" s="6"/>
      <c r="D285" s="27"/>
      <c r="E285" s="20"/>
      <c r="F285" s="6"/>
      <c r="G285" s="16"/>
      <c r="J285" s="6"/>
    </row>
    <row r="286" spans="3:10" ht="15.75" customHeight="1" x14ac:dyDescent="0.25">
      <c r="C286" s="6"/>
      <c r="D286" s="27"/>
      <c r="E286" s="20"/>
      <c r="F286" s="6"/>
      <c r="G286" s="16"/>
      <c r="J286" s="6"/>
    </row>
    <row r="287" spans="3:10" ht="15.75" customHeight="1" x14ac:dyDescent="0.25">
      <c r="C287" s="6"/>
      <c r="D287" s="27"/>
      <c r="E287" s="20"/>
      <c r="F287" s="6"/>
      <c r="G287" s="16"/>
      <c r="J287" s="6"/>
    </row>
    <row r="288" spans="3:10" ht="15.75" customHeight="1" x14ac:dyDescent="0.25">
      <c r="C288" s="6"/>
      <c r="D288" s="27"/>
      <c r="E288" s="20"/>
      <c r="F288" s="6"/>
      <c r="G288" s="16"/>
      <c r="J288" s="6"/>
    </row>
    <row r="289" spans="3:10" ht="15.75" customHeight="1" x14ac:dyDescent="0.25">
      <c r="C289" s="6"/>
      <c r="D289" s="27"/>
      <c r="E289" s="20"/>
      <c r="F289" s="6"/>
      <c r="G289" s="16"/>
      <c r="J289" s="6"/>
    </row>
    <row r="290" spans="3:10" ht="15.75" customHeight="1" x14ac:dyDescent="0.25">
      <c r="C290" s="6"/>
      <c r="D290" s="27"/>
      <c r="E290" s="20"/>
      <c r="F290" s="6"/>
      <c r="G290" s="16"/>
      <c r="J290" s="6"/>
    </row>
    <row r="291" spans="3:10" ht="15.75" customHeight="1" x14ac:dyDescent="0.25">
      <c r="C291" s="6"/>
      <c r="D291" s="27"/>
      <c r="E291" s="20"/>
      <c r="F291" s="6"/>
      <c r="G291" s="16"/>
      <c r="J291" s="6"/>
    </row>
    <row r="292" spans="3:10" ht="15.75" customHeight="1" x14ac:dyDescent="0.25">
      <c r="C292" s="6"/>
      <c r="D292" s="27"/>
      <c r="E292" s="20"/>
      <c r="F292" s="6"/>
      <c r="G292" s="16"/>
      <c r="J292" s="6"/>
    </row>
    <row r="293" spans="3:10" ht="15.75" customHeight="1" x14ac:dyDescent="0.2"/>
    <row r="294" spans="3:10" ht="15.75" customHeight="1" x14ac:dyDescent="0.2"/>
    <row r="295" spans="3:10" ht="15.75" customHeight="1" x14ac:dyDescent="0.2"/>
    <row r="296" spans="3:10" ht="15.75" customHeight="1" x14ac:dyDescent="0.2"/>
    <row r="297" spans="3:10" ht="15.75" customHeight="1" x14ac:dyDescent="0.2"/>
    <row r="298" spans="3:10" ht="15.75" customHeight="1" x14ac:dyDescent="0.2"/>
    <row r="299" spans="3:10" ht="15.75" customHeight="1" x14ac:dyDescent="0.2"/>
    <row r="300" spans="3:10" ht="15.75" customHeight="1" x14ac:dyDescent="0.2"/>
    <row r="301" spans="3:10" ht="15.75" customHeight="1" x14ac:dyDescent="0.2"/>
    <row r="302" spans="3:10" ht="15.75" customHeight="1" x14ac:dyDescent="0.2"/>
    <row r="303" spans="3:10" ht="15.75" customHeight="1" x14ac:dyDescent="0.2"/>
    <row r="304" spans="3:10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">
    <mergeCell ref="V2:W2"/>
    <mergeCell ref="X2:Z2"/>
    <mergeCell ref="V29:W29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98"/>
  <sheetViews>
    <sheetView topLeftCell="H1" zoomScale="55" zoomScaleNormal="55" workbookViewId="0">
      <selection activeCell="Y20" sqref="Y20"/>
    </sheetView>
  </sheetViews>
  <sheetFormatPr defaultColWidth="12.625" defaultRowHeight="15" customHeight="1" x14ac:dyDescent="0.2"/>
  <cols>
    <col min="1" max="1" width="3.875" customWidth="1"/>
    <col min="2" max="2" width="9.875" customWidth="1"/>
    <col min="3" max="3" width="12.75" customWidth="1"/>
    <col min="4" max="4" width="10.625" customWidth="1"/>
    <col min="5" max="5" width="8.375" customWidth="1"/>
    <col min="6" max="6" width="10.125" customWidth="1"/>
    <col min="7" max="7" width="11" customWidth="1"/>
    <col min="8" max="9" width="9.75" customWidth="1"/>
    <col min="10" max="10" width="10.375" customWidth="1"/>
    <col min="11" max="11" width="10.125" customWidth="1"/>
    <col min="12" max="13" width="10.25" customWidth="1"/>
    <col min="14" max="20" width="7.625" customWidth="1"/>
    <col min="21" max="21" width="5.5" customWidth="1"/>
    <col min="22" max="22" width="9.75" customWidth="1"/>
    <col min="23" max="23" width="20" customWidth="1"/>
    <col min="24" max="24" width="21.875" customWidth="1"/>
    <col min="25" max="25" width="7.875" customWidth="1"/>
    <col min="26" max="26" width="3.125" customWidth="1"/>
    <col min="27" max="27" width="8.25" style="35" customWidth="1"/>
  </cols>
  <sheetData>
    <row r="1" spans="1:27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7" x14ac:dyDescent="0.25">
      <c r="A2" s="1" t="s">
        <v>2</v>
      </c>
      <c r="B2" s="3" t="s">
        <v>8</v>
      </c>
      <c r="C2" s="24" t="s">
        <v>3</v>
      </c>
      <c r="D2" s="1" t="s">
        <v>4</v>
      </c>
      <c r="E2" s="3" t="s">
        <v>5</v>
      </c>
      <c r="F2" s="24" t="s">
        <v>9</v>
      </c>
      <c r="G2" s="1" t="s">
        <v>15</v>
      </c>
      <c r="H2" s="24" t="s">
        <v>7</v>
      </c>
      <c r="I2" s="10" t="s">
        <v>37</v>
      </c>
      <c r="J2" s="24" t="s">
        <v>13</v>
      </c>
      <c r="K2" s="1" t="s">
        <v>53</v>
      </c>
      <c r="L2" s="24" t="s">
        <v>6</v>
      </c>
      <c r="M2" s="10" t="s">
        <v>38</v>
      </c>
      <c r="V2" s="39" t="s">
        <v>11</v>
      </c>
      <c r="W2" s="39"/>
      <c r="X2" s="39" t="s">
        <v>12</v>
      </c>
      <c r="Y2" s="39"/>
      <c r="Z2" s="39"/>
      <c r="AA2" s="36" t="s">
        <v>56</v>
      </c>
    </row>
    <row r="3" spans="1:27" x14ac:dyDescent="0.25">
      <c r="A3" s="25">
        <v>0</v>
      </c>
      <c r="B3" s="26">
        <v>0</v>
      </c>
      <c r="C3" s="5">
        <v>1002.47</v>
      </c>
      <c r="D3" s="27">
        <f>-0.013467*B3+1002.6228</f>
        <v>1002.6228</v>
      </c>
      <c r="E3" s="28">
        <f>C3-D3</f>
        <v>-0.15279999999995653</v>
      </c>
      <c r="F3" s="6">
        <v>1002.6</v>
      </c>
      <c r="G3" s="29">
        <f>F3-C3</f>
        <v>0.12999999999999545</v>
      </c>
      <c r="H3" s="27">
        <v>2.24244451625</v>
      </c>
      <c r="I3" s="30">
        <f t="shared" ref="I3:I66" si="0">H3*0.5</f>
        <v>1.121222258125</v>
      </c>
      <c r="J3" s="6">
        <v>1003.62</v>
      </c>
      <c r="K3" s="27">
        <f>J3-C3</f>
        <v>1.1499999999999773</v>
      </c>
      <c r="L3" s="6">
        <v>8.3080737191995997</v>
      </c>
      <c r="M3" s="21">
        <f>L3/2</f>
        <v>4.1540368595997998</v>
      </c>
      <c r="V3" t="s">
        <v>51</v>
      </c>
      <c r="Y3" s="31">
        <v>220</v>
      </c>
      <c r="Z3" t="s">
        <v>10</v>
      </c>
      <c r="AA3" s="37"/>
    </row>
    <row r="4" spans="1:27" x14ac:dyDescent="0.25">
      <c r="A4" s="1">
        <v>1</v>
      </c>
      <c r="B4" s="4">
        <v>2</v>
      </c>
      <c r="C4" s="5">
        <v>1002.43</v>
      </c>
      <c r="D4" s="27">
        <f t="shared" ref="D4:D67" si="1">-0.013467*B4+1002.6228</f>
        <v>1002.595866</v>
      </c>
      <c r="E4" s="2">
        <f t="shared" ref="E4:E67" si="2">C4-D4</f>
        <v>-0.16586600000005092</v>
      </c>
      <c r="F4" s="6">
        <v>1002.56</v>
      </c>
      <c r="G4" s="29">
        <f t="shared" ref="G4:G67" si="3">F4-C4</f>
        <v>0.12999999999999545</v>
      </c>
      <c r="H4" s="6">
        <v>3.3437589699600001</v>
      </c>
      <c r="I4" s="30">
        <f t="shared" si="0"/>
        <v>1.6718794849800001</v>
      </c>
      <c r="J4" s="6">
        <v>1003.56</v>
      </c>
      <c r="K4" s="27">
        <f t="shared" ref="K4:K67" si="4">J4-C4</f>
        <v>1.1299999999999955</v>
      </c>
      <c r="L4" s="6">
        <v>13.0074222789115</v>
      </c>
      <c r="M4" s="21">
        <f t="shared" ref="M4:M67" si="5">L4/2</f>
        <v>6.5037111394557501</v>
      </c>
    </row>
    <row r="5" spans="1:27" x14ac:dyDescent="0.25">
      <c r="A5" s="1">
        <v>2</v>
      </c>
      <c r="B5" s="4">
        <v>4</v>
      </c>
      <c r="C5" s="5">
        <v>1002.38</v>
      </c>
      <c r="D5" s="27">
        <f t="shared" si="1"/>
        <v>1002.568932</v>
      </c>
      <c r="E5" s="2">
        <f t="shared" si="2"/>
        <v>-0.18893200000002253</v>
      </c>
      <c r="F5" s="6">
        <v>1002.54</v>
      </c>
      <c r="G5" s="29">
        <f t="shared" si="3"/>
        <v>0.15999999999996817</v>
      </c>
      <c r="H5" s="6">
        <v>3.5607252136100001</v>
      </c>
      <c r="I5" s="30">
        <f t="shared" si="0"/>
        <v>1.780362606805</v>
      </c>
      <c r="J5" s="6">
        <v>1003.56</v>
      </c>
      <c r="K5" s="27">
        <f t="shared" si="4"/>
        <v>1.17999999999995</v>
      </c>
      <c r="L5" s="6">
        <v>13.154279918373501</v>
      </c>
      <c r="M5" s="21">
        <f t="shared" si="5"/>
        <v>6.5771399591867503</v>
      </c>
      <c r="V5" s="8" t="s">
        <v>24</v>
      </c>
      <c r="W5" s="8"/>
      <c r="X5" s="8" t="s">
        <v>16</v>
      </c>
      <c r="Y5" s="7">
        <f>MIN(H3:H158)</f>
        <v>2.24244451625</v>
      </c>
      <c r="Z5" s="8" t="s">
        <v>10</v>
      </c>
      <c r="AA5" s="35">
        <v>1</v>
      </c>
    </row>
    <row r="6" spans="1:27" x14ac:dyDescent="0.25">
      <c r="A6" s="1">
        <v>3</v>
      </c>
      <c r="B6" s="4">
        <v>6</v>
      </c>
      <c r="C6" s="5">
        <v>1002.36</v>
      </c>
      <c r="D6" s="27">
        <f t="shared" si="1"/>
        <v>1002.541998</v>
      </c>
      <c r="E6" s="2">
        <f t="shared" si="2"/>
        <v>-0.18199800000002142</v>
      </c>
      <c r="F6" s="6">
        <v>1002.52</v>
      </c>
      <c r="G6" s="29">
        <f t="shared" si="3"/>
        <v>0.15999999999996817</v>
      </c>
      <c r="H6" s="6">
        <v>3.8953641277700002</v>
      </c>
      <c r="I6" s="30">
        <f t="shared" si="0"/>
        <v>1.9476820638850001</v>
      </c>
      <c r="J6" s="6">
        <v>1003.56</v>
      </c>
      <c r="K6" s="27">
        <f t="shared" si="4"/>
        <v>1.1999999999999318</v>
      </c>
      <c r="L6" s="6">
        <v>12.970922919147601</v>
      </c>
      <c r="M6" s="21">
        <f t="shared" si="5"/>
        <v>6.4854614595738003</v>
      </c>
      <c r="V6" s="8" t="s">
        <v>25</v>
      </c>
      <c r="W6" s="8"/>
      <c r="X6" t="s">
        <v>14</v>
      </c>
      <c r="Y6" s="7">
        <f>MIN(G3:G145)</f>
        <v>1.9000000000005457E-2</v>
      </c>
      <c r="Z6" t="s">
        <v>10</v>
      </c>
    </row>
    <row r="7" spans="1:27" x14ac:dyDescent="0.25">
      <c r="A7" s="1">
        <v>4</v>
      </c>
      <c r="B7" s="4">
        <v>8</v>
      </c>
      <c r="C7" s="5">
        <v>1002.36</v>
      </c>
      <c r="D7" s="27">
        <f t="shared" si="1"/>
        <v>1002.5150639999999</v>
      </c>
      <c r="E7" s="2">
        <f t="shared" si="2"/>
        <v>-0.15506399999992482</v>
      </c>
      <c r="F7" s="6">
        <v>1002.51</v>
      </c>
      <c r="G7" s="29">
        <f t="shared" si="3"/>
        <v>0.14999999999997726</v>
      </c>
      <c r="H7" s="6">
        <v>4.61164934451</v>
      </c>
      <c r="I7" s="30">
        <f t="shared" si="0"/>
        <v>2.305824672255</v>
      </c>
      <c r="J7" s="6">
        <v>1003.56</v>
      </c>
      <c r="K7" s="27">
        <f t="shared" si="4"/>
        <v>1.1999999999999318</v>
      </c>
      <c r="L7" s="6">
        <v>13.1518433520811</v>
      </c>
      <c r="M7" s="21">
        <f t="shared" si="5"/>
        <v>6.5759216760405499</v>
      </c>
    </row>
    <row r="8" spans="1:27" x14ac:dyDescent="0.25">
      <c r="A8" s="1">
        <v>5</v>
      </c>
      <c r="B8" s="4">
        <v>10</v>
      </c>
      <c r="C8" s="5">
        <v>1002.34</v>
      </c>
      <c r="D8" s="27">
        <f t="shared" si="1"/>
        <v>1002.48813</v>
      </c>
      <c r="E8" s="2">
        <f t="shared" si="2"/>
        <v>-0.14812999999992371</v>
      </c>
      <c r="F8" s="6">
        <v>1002.48</v>
      </c>
      <c r="G8" s="29">
        <f t="shared" si="3"/>
        <v>0.13999999999998636</v>
      </c>
      <c r="H8" s="6">
        <v>4.1617483651400002</v>
      </c>
      <c r="I8" s="30">
        <f t="shared" si="0"/>
        <v>2.0808741825700001</v>
      </c>
      <c r="J8" s="6">
        <v>1003.55</v>
      </c>
      <c r="K8" s="27">
        <f t="shared" si="4"/>
        <v>1.2099999999999227</v>
      </c>
      <c r="L8" s="6">
        <v>12.949941450154499</v>
      </c>
      <c r="M8" s="21">
        <f t="shared" si="5"/>
        <v>6.4749707250772497</v>
      </c>
      <c r="V8" s="8" t="s">
        <v>19</v>
      </c>
      <c r="W8" s="8"/>
      <c r="Y8" s="32">
        <v>-30</v>
      </c>
      <c r="Z8" s="8" t="s">
        <v>10</v>
      </c>
    </row>
    <row r="9" spans="1:27" x14ac:dyDescent="0.25">
      <c r="A9" s="1">
        <v>6</v>
      </c>
      <c r="B9" s="4">
        <v>12</v>
      </c>
      <c r="C9" s="5">
        <v>1002.3</v>
      </c>
      <c r="D9" s="27">
        <f t="shared" si="1"/>
        <v>1002.461196</v>
      </c>
      <c r="E9" s="2">
        <f t="shared" si="2"/>
        <v>-0.1611960000000181</v>
      </c>
      <c r="F9" s="6">
        <v>1002.45</v>
      </c>
      <c r="G9" s="29">
        <f t="shared" si="3"/>
        <v>0.15000000000009095</v>
      </c>
      <c r="H9" s="6">
        <v>4.1663363703699998</v>
      </c>
      <c r="I9" s="30">
        <f t="shared" si="0"/>
        <v>2.0831681851849999</v>
      </c>
      <c r="J9" s="6">
        <v>1003.55</v>
      </c>
      <c r="K9" s="27">
        <f t="shared" si="4"/>
        <v>1.25</v>
      </c>
      <c r="L9" s="6">
        <v>12.6205626264899</v>
      </c>
      <c r="M9" s="21">
        <f t="shared" si="5"/>
        <v>6.3102813132449498</v>
      </c>
      <c r="V9" s="8" t="s">
        <v>21</v>
      </c>
      <c r="W9" s="8"/>
      <c r="Y9" s="9">
        <v>1.4</v>
      </c>
    </row>
    <row r="10" spans="1:27" x14ac:dyDescent="0.25">
      <c r="A10" s="1">
        <v>7</v>
      </c>
      <c r="B10" s="4">
        <v>14</v>
      </c>
      <c r="C10" s="5">
        <v>1002.3</v>
      </c>
      <c r="D10" s="27">
        <f t="shared" si="1"/>
        <v>1002.434262</v>
      </c>
      <c r="E10" s="2">
        <f t="shared" si="2"/>
        <v>-0.13426200000003519</v>
      </c>
      <c r="F10" s="6">
        <v>1002.44</v>
      </c>
      <c r="G10" s="29">
        <f t="shared" si="3"/>
        <v>0.14000000000010004</v>
      </c>
      <c r="H10" s="6">
        <v>4.7108993839600002</v>
      </c>
      <c r="I10" s="30">
        <f t="shared" si="0"/>
        <v>2.3554496919800001</v>
      </c>
      <c r="J10" s="6">
        <v>1003.54</v>
      </c>
      <c r="K10" s="27">
        <f t="shared" si="4"/>
        <v>1.2400000000000091</v>
      </c>
      <c r="L10" s="6">
        <v>12.296079137406799</v>
      </c>
      <c r="M10" s="21">
        <f t="shared" si="5"/>
        <v>6.1480395687033997</v>
      </c>
      <c r="V10" s="8" t="s">
        <v>20</v>
      </c>
      <c r="W10" s="8"/>
      <c r="Y10" s="32">
        <v>0</v>
      </c>
    </row>
    <row r="11" spans="1:27" x14ac:dyDescent="0.25">
      <c r="A11" s="1">
        <v>8</v>
      </c>
      <c r="B11" s="4">
        <v>16</v>
      </c>
      <c r="C11" s="5">
        <v>1002.25</v>
      </c>
      <c r="D11" s="27">
        <f t="shared" si="1"/>
        <v>1002.407328</v>
      </c>
      <c r="E11" s="2">
        <f t="shared" si="2"/>
        <v>-0.1573280000000068</v>
      </c>
      <c r="F11" s="6">
        <v>1002.42</v>
      </c>
      <c r="G11" s="29">
        <f t="shared" si="3"/>
        <v>0.16999999999995907</v>
      </c>
      <c r="H11" s="6">
        <v>4.0724788949199997</v>
      </c>
      <c r="I11" s="30">
        <f t="shared" si="0"/>
        <v>2.0362394474599999</v>
      </c>
      <c r="J11" s="6">
        <v>1003.51</v>
      </c>
      <c r="K11" s="27">
        <f t="shared" si="4"/>
        <v>1.2599999999999909</v>
      </c>
      <c r="L11" s="6">
        <v>12.4627797013421</v>
      </c>
      <c r="M11" s="21">
        <f t="shared" si="5"/>
        <v>6.2313898506710501</v>
      </c>
    </row>
    <row r="12" spans="1:27" x14ac:dyDescent="0.25">
      <c r="A12" s="1">
        <v>9</v>
      </c>
      <c r="B12" s="4">
        <v>18</v>
      </c>
      <c r="C12" s="5">
        <v>1002.23</v>
      </c>
      <c r="D12" s="27">
        <f t="shared" si="1"/>
        <v>1002.380394</v>
      </c>
      <c r="E12" s="2">
        <f t="shared" si="2"/>
        <v>-0.15039400000000569</v>
      </c>
      <c r="F12" s="6">
        <v>1002.42</v>
      </c>
      <c r="G12" s="29">
        <f t="shared" si="3"/>
        <v>0.18999999999994088</v>
      </c>
      <c r="H12" s="6">
        <v>4.0723812756299997</v>
      </c>
      <c r="I12" s="30">
        <f t="shared" si="0"/>
        <v>2.0361906378149999</v>
      </c>
      <c r="J12" s="6">
        <v>1003.48</v>
      </c>
      <c r="K12" s="27">
        <f t="shared" si="4"/>
        <v>1.25</v>
      </c>
      <c r="L12" s="6">
        <v>11.489287976758201</v>
      </c>
      <c r="M12" s="21">
        <f t="shared" si="5"/>
        <v>5.7446439883791003</v>
      </c>
      <c r="V12" s="8" t="s">
        <v>18</v>
      </c>
      <c r="W12" s="8"/>
      <c r="X12" s="8" t="s">
        <v>22</v>
      </c>
      <c r="Y12" s="8" t="s">
        <v>27</v>
      </c>
    </row>
    <row r="13" spans="1:27" x14ac:dyDescent="0.25">
      <c r="A13" s="1">
        <v>10</v>
      </c>
      <c r="B13" s="4">
        <v>20</v>
      </c>
      <c r="C13" s="5">
        <v>1002.19</v>
      </c>
      <c r="D13" s="27">
        <f t="shared" si="1"/>
        <v>1002.3534599999999</v>
      </c>
      <c r="E13" s="2">
        <f t="shared" si="2"/>
        <v>-0.16345999999987271</v>
      </c>
      <c r="F13" s="6">
        <v>1002.42</v>
      </c>
      <c r="G13" s="29">
        <f t="shared" si="3"/>
        <v>0.2299999999999045</v>
      </c>
      <c r="H13" s="6">
        <v>5.1013224730399997</v>
      </c>
      <c r="I13" s="30">
        <f t="shared" si="0"/>
        <v>2.5506612365199999</v>
      </c>
      <c r="J13" s="6">
        <v>1003.46</v>
      </c>
      <c r="K13" s="27">
        <f t="shared" si="4"/>
        <v>1.2699999999999818</v>
      </c>
      <c r="L13" s="6">
        <v>12.1666178561448</v>
      </c>
      <c r="M13" s="21">
        <f t="shared" si="5"/>
        <v>6.0833089280724</v>
      </c>
    </row>
    <row r="14" spans="1:27" x14ac:dyDescent="0.25">
      <c r="A14" s="1">
        <v>11</v>
      </c>
      <c r="B14" s="4">
        <v>22</v>
      </c>
      <c r="C14" s="5">
        <v>1002.14</v>
      </c>
      <c r="D14" s="27">
        <f t="shared" si="1"/>
        <v>1002.3265259999999</v>
      </c>
      <c r="E14" s="2">
        <f t="shared" si="2"/>
        <v>-0.186525999999958</v>
      </c>
      <c r="F14" s="6">
        <v>1002.42</v>
      </c>
      <c r="G14" s="29">
        <f t="shared" si="3"/>
        <v>0.27999999999997272</v>
      </c>
      <c r="H14" s="6">
        <v>5.3410414137100002</v>
      </c>
      <c r="I14" s="30">
        <f t="shared" si="0"/>
        <v>2.6705207068550001</v>
      </c>
      <c r="J14" s="6">
        <v>1003.45</v>
      </c>
      <c r="K14" s="27">
        <f t="shared" si="4"/>
        <v>1.3100000000000591</v>
      </c>
      <c r="L14" s="6">
        <v>10.5578411473749</v>
      </c>
      <c r="M14" s="21">
        <f t="shared" si="5"/>
        <v>5.2789205736874498</v>
      </c>
      <c r="V14" s="8" t="s">
        <v>36</v>
      </c>
      <c r="W14" s="8"/>
      <c r="X14" s="8" t="s">
        <v>29</v>
      </c>
      <c r="Y14" s="8" t="s">
        <v>27</v>
      </c>
    </row>
    <row r="15" spans="1:27" x14ac:dyDescent="0.25">
      <c r="A15" s="1">
        <v>12</v>
      </c>
      <c r="B15" s="4">
        <v>24</v>
      </c>
      <c r="C15" s="5">
        <v>1002.11</v>
      </c>
      <c r="D15" s="27">
        <f t="shared" si="1"/>
        <v>1002.299592</v>
      </c>
      <c r="E15" s="2">
        <f t="shared" si="2"/>
        <v>-0.1895919999999478</v>
      </c>
      <c r="F15" s="6">
        <v>1002.42</v>
      </c>
      <c r="G15" s="29">
        <f t="shared" si="3"/>
        <v>0.30999999999994543</v>
      </c>
      <c r="H15" s="6">
        <v>5.9750940109500004</v>
      </c>
      <c r="I15" s="30">
        <f t="shared" si="0"/>
        <v>2.9875470054750002</v>
      </c>
      <c r="J15" s="6">
        <v>1003.45</v>
      </c>
      <c r="K15" s="27">
        <f t="shared" si="4"/>
        <v>1.3400000000000318</v>
      </c>
      <c r="L15" s="6">
        <v>10.8854430009479</v>
      </c>
      <c r="M15" s="21">
        <f t="shared" si="5"/>
        <v>5.44272150047395</v>
      </c>
      <c r="V15" s="8"/>
      <c r="X15" s="8"/>
      <c r="Y15" s="8"/>
    </row>
    <row r="16" spans="1:27" x14ac:dyDescent="0.25">
      <c r="A16" s="1">
        <v>13</v>
      </c>
      <c r="B16" s="4">
        <v>26</v>
      </c>
      <c r="C16" s="5">
        <v>1002.17</v>
      </c>
      <c r="D16" s="27">
        <f t="shared" si="1"/>
        <v>1002.272658</v>
      </c>
      <c r="E16" s="2">
        <f t="shared" si="2"/>
        <v>-0.10265800000001946</v>
      </c>
      <c r="F16" s="6">
        <v>1002.42</v>
      </c>
      <c r="G16" s="29">
        <f t="shared" si="3"/>
        <v>0.25</v>
      </c>
      <c r="H16" s="6">
        <v>5.8612886854799999</v>
      </c>
      <c r="I16" s="30">
        <f t="shared" si="0"/>
        <v>2.93064434274</v>
      </c>
      <c r="J16" s="6">
        <v>1003.43</v>
      </c>
      <c r="K16" s="27">
        <f t="shared" si="4"/>
        <v>1.2599999999999909</v>
      </c>
      <c r="L16" s="6">
        <v>10.4160370288095</v>
      </c>
      <c r="M16" s="21">
        <f t="shared" si="5"/>
        <v>5.2080185144047499</v>
      </c>
      <c r="V16" s="8" t="s">
        <v>23</v>
      </c>
      <c r="W16" s="8"/>
      <c r="X16" s="8" t="s">
        <v>26</v>
      </c>
      <c r="Y16" s="9">
        <f>MAX(H3:H145)/2</f>
        <v>6.2343345906999996</v>
      </c>
      <c r="Z16" t="s">
        <v>10</v>
      </c>
      <c r="AA16" s="35">
        <v>2</v>
      </c>
    </row>
    <row r="17" spans="1:26" x14ac:dyDescent="0.25">
      <c r="A17" s="1">
        <v>14</v>
      </c>
      <c r="B17" s="4">
        <v>28</v>
      </c>
      <c r="C17" s="5">
        <v>1002.23</v>
      </c>
      <c r="D17" s="27">
        <f t="shared" si="1"/>
        <v>1002.245724</v>
      </c>
      <c r="E17" s="2">
        <f t="shared" si="2"/>
        <v>-1.5723999999977423E-2</v>
      </c>
      <c r="F17" s="6">
        <v>1002.41</v>
      </c>
      <c r="G17" s="29">
        <f t="shared" si="3"/>
        <v>0.17999999999994998</v>
      </c>
      <c r="H17" s="6">
        <v>5.2835955193000004</v>
      </c>
      <c r="I17" s="30">
        <f t="shared" si="0"/>
        <v>2.6417977596500002</v>
      </c>
      <c r="J17" s="6">
        <v>1003.4</v>
      </c>
      <c r="K17" s="27">
        <f t="shared" si="4"/>
        <v>1.1699999999999591</v>
      </c>
      <c r="L17" s="6">
        <v>11.1024177304185</v>
      </c>
      <c r="M17" s="21">
        <f t="shared" si="5"/>
        <v>5.5512088652092499</v>
      </c>
      <c r="V17" s="8" t="s">
        <v>17</v>
      </c>
      <c r="X17" t="s">
        <v>54</v>
      </c>
      <c r="Y17" s="9">
        <f>AVERAGE(K3:K145)</f>
        <v>1.3068811188811142</v>
      </c>
      <c r="Z17" t="s">
        <v>10</v>
      </c>
    </row>
    <row r="18" spans="1:26" x14ac:dyDescent="0.25">
      <c r="A18" s="1">
        <v>15</v>
      </c>
      <c r="B18" s="4">
        <v>30</v>
      </c>
      <c r="C18" s="5">
        <v>1002.22</v>
      </c>
      <c r="D18" s="27">
        <f t="shared" si="1"/>
        <v>1002.21879</v>
      </c>
      <c r="E18" s="2">
        <f t="shared" si="2"/>
        <v>1.2100000000145883E-3</v>
      </c>
      <c r="F18" s="6">
        <v>1002.41</v>
      </c>
      <c r="G18" s="29">
        <f t="shared" si="3"/>
        <v>0.18999999999994088</v>
      </c>
      <c r="H18" s="6">
        <v>6.3588972707</v>
      </c>
      <c r="I18" s="30">
        <f t="shared" si="0"/>
        <v>3.17944863535</v>
      </c>
      <c r="J18" s="6">
        <v>1003.39</v>
      </c>
      <c r="K18" s="27">
        <f t="shared" si="4"/>
        <v>1.1699999999999591</v>
      </c>
      <c r="L18" s="6">
        <v>11.068388970128099</v>
      </c>
      <c r="M18" s="21">
        <f t="shared" si="5"/>
        <v>5.5341944850640497</v>
      </c>
      <c r="V18" s="8" t="s">
        <v>28</v>
      </c>
      <c r="X18" s="8" t="s">
        <v>39</v>
      </c>
      <c r="Y18" s="8" t="s">
        <v>27</v>
      </c>
    </row>
    <row r="19" spans="1:26" x14ac:dyDescent="0.25">
      <c r="A19" s="1">
        <v>16</v>
      </c>
      <c r="B19" s="4">
        <v>32</v>
      </c>
      <c r="C19" s="5">
        <v>1002.23</v>
      </c>
      <c r="D19" s="27">
        <f t="shared" si="1"/>
        <v>1002.191856</v>
      </c>
      <c r="E19" s="2">
        <f t="shared" si="2"/>
        <v>3.8143999999988409E-2</v>
      </c>
      <c r="F19" s="6">
        <v>1002.4</v>
      </c>
      <c r="G19" s="29">
        <f t="shared" si="3"/>
        <v>0.16999999999995907</v>
      </c>
      <c r="H19" s="6">
        <v>5.9635927507000002</v>
      </c>
      <c r="I19" s="30">
        <f t="shared" si="0"/>
        <v>2.9817963753500001</v>
      </c>
      <c r="J19" s="6">
        <v>1003.38</v>
      </c>
      <c r="K19" s="27">
        <f t="shared" si="4"/>
        <v>1.1499999999999773</v>
      </c>
      <c r="L19" s="6">
        <v>11.052091478492301</v>
      </c>
      <c r="M19" s="21">
        <f t="shared" si="5"/>
        <v>5.5260457392461504</v>
      </c>
    </row>
    <row r="20" spans="1:26" ht="15.75" customHeight="1" x14ac:dyDescent="0.25">
      <c r="A20" s="1">
        <v>17</v>
      </c>
      <c r="B20" s="4">
        <v>34</v>
      </c>
      <c r="C20" s="5">
        <v>1002.23</v>
      </c>
      <c r="D20" s="27">
        <f t="shared" si="1"/>
        <v>1002.1649219999999</v>
      </c>
      <c r="E20" s="2">
        <f t="shared" si="2"/>
        <v>6.5078000000085012E-2</v>
      </c>
      <c r="F20" s="6">
        <v>1002.4</v>
      </c>
      <c r="G20" s="29">
        <f t="shared" si="3"/>
        <v>0.16999999999995907</v>
      </c>
      <c r="H20" s="6">
        <v>6.1993859309800001</v>
      </c>
      <c r="I20" s="30">
        <f t="shared" si="0"/>
        <v>3.0996929654900001</v>
      </c>
      <c r="J20" s="6">
        <v>1003.36</v>
      </c>
      <c r="K20" s="27">
        <f t="shared" si="4"/>
        <v>1.1299999999999955</v>
      </c>
      <c r="L20" s="6">
        <v>11.281859172672601</v>
      </c>
      <c r="M20" s="21">
        <f t="shared" si="5"/>
        <v>5.6409295863363003</v>
      </c>
      <c r="V20" s="8" t="s">
        <v>30</v>
      </c>
      <c r="W20" s="8"/>
      <c r="X20" t="s">
        <v>31</v>
      </c>
      <c r="Y20">
        <f>25/2</f>
        <v>12.5</v>
      </c>
      <c r="Z20" t="s">
        <v>10</v>
      </c>
    </row>
    <row r="21" spans="1:26" ht="15.75" customHeight="1" x14ac:dyDescent="0.25">
      <c r="A21" s="1">
        <v>18</v>
      </c>
      <c r="B21" s="4">
        <v>36</v>
      </c>
      <c r="C21" s="5">
        <v>1002.27</v>
      </c>
      <c r="D21" s="27">
        <f t="shared" si="1"/>
        <v>1002.137988</v>
      </c>
      <c r="E21" s="2">
        <f t="shared" si="2"/>
        <v>0.13201200000003155</v>
      </c>
      <c r="F21" s="6">
        <v>1002.39</v>
      </c>
      <c r="G21" s="29">
        <f t="shared" si="3"/>
        <v>0.12000000000000455</v>
      </c>
      <c r="H21" s="6">
        <v>6.1502239742900002</v>
      </c>
      <c r="I21" s="30">
        <f t="shared" si="0"/>
        <v>3.0751119871450001</v>
      </c>
      <c r="J21" s="6">
        <v>1003.29</v>
      </c>
      <c r="K21" s="27">
        <f t="shared" si="4"/>
        <v>1.0199999999999818</v>
      </c>
      <c r="L21" s="6">
        <v>11.9225562957037</v>
      </c>
      <c r="M21" s="21">
        <f t="shared" si="5"/>
        <v>5.96127814785185</v>
      </c>
      <c r="V21" t="s">
        <v>32</v>
      </c>
      <c r="X21" s="8" t="s">
        <v>50</v>
      </c>
      <c r="Y21">
        <v>5.5</v>
      </c>
      <c r="Z21" t="s">
        <v>10</v>
      </c>
    </row>
    <row r="22" spans="1:26" ht="15.75" customHeight="1" x14ac:dyDescent="0.25">
      <c r="A22" s="1">
        <v>19</v>
      </c>
      <c r="B22" s="4">
        <v>38</v>
      </c>
      <c r="C22" s="5">
        <v>1002.26</v>
      </c>
      <c r="D22" s="27">
        <f t="shared" si="1"/>
        <v>1002.111054</v>
      </c>
      <c r="E22" s="2">
        <f t="shared" si="2"/>
        <v>0.14894600000002356</v>
      </c>
      <c r="F22" s="6">
        <v>1002.34</v>
      </c>
      <c r="G22" s="29">
        <f t="shared" si="3"/>
        <v>8.0000000000040927E-2</v>
      </c>
      <c r="H22" s="6">
        <v>5.2868256654600003</v>
      </c>
      <c r="I22" s="30">
        <f t="shared" si="0"/>
        <v>2.6434128327300002</v>
      </c>
      <c r="J22" s="6">
        <v>1003.23</v>
      </c>
      <c r="K22" s="27">
        <f t="shared" si="4"/>
        <v>0.97000000000002728</v>
      </c>
      <c r="L22" s="6">
        <v>11.9830965754626</v>
      </c>
      <c r="M22" s="21">
        <f t="shared" si="5"/>
        <v>5.9915482877313</v>
      </c>
    </row>
    <row r="23" spans="1:26" ht="15.75" customHeight="1" x14ac:dyDescent="0.25">
      <c r="A23" s="1">
        <v>20</v>
      </c>
      <c r="B23" s="4">
        <v>40</v>
      </c>
      <c r="C23" s="5">
        <v>1002.18</v>
      </c>
      <c r="D23" s="27">
        <f t="shared" si="1"/>
        <v>1002.08412</v>
      </c>
      <c r="E23" s="2">
        <f t="shared" si="2"/>
        <v>9.5879999999965548E-2</v>
      </c>
      <c r="F23" s="6">
        <v>1002.32</v>
      </c>
      <c r="G23" s="29">
        <f t="shared" si="3"/>
        <v>0.14000000000010004</v>
      </c>
      <c r="H23" s="6">
        <v>5.0268007261900003</v>
      </c>
      <c r="I23" s="30">
        <f t="shared" si="0"/>
        <v>2.5134003630950001</v>
      </c>
      <c r="J23" s="6">
        <v>1003.24</v>
      </c>
      <c r="K23" s="27">
        <f t="shared" si="4"/>
        <v>1.0600000000000591</v>
      </c>
      <c r="L23" s="6">
        <v>11.849633764094801</v>
      </c>
      <c r="M23" s="21">
        <f t="shared" si="5"/>
        <v>5.9248168820474003</v>
      </c>
      <c r="V23" s="8" t="s">
        <v>33</v>
      </c>
      <c r="W23" s="8"/>
      <c r="X23" t="s">
        <v>35</v>
      </c>
      <c r="Y23">
        <v>10</v>
      </c>
      <c r="Z23" t="s">
        <v>10</v>
      </c>
    </row>
    <row r="24" spans="1:26" ht="15.75" customHeight="1" x14ac:dyDescent="0.25">
      <c r="A24" s="1">
        <v>21</v>
      </c>
      <c r="B24" s="4">
        <v>42</v>
      </c>
      <c r="C24" s="5">
        <v>1002.21</v>
      </c>
      <c r="D24" s="27">
        <f t="shared" si="1"/>
        <v>1002.057186</v>
      </c>
      <c r="E24" s="2">
        <f t="shared" si="2"/>
        <v>0.15281400000003487</v>
      </c>
      <c r="F24" s="6">
        <v>1002.29</v>
      </c>
      <c r="G24" s="29">
        <f t="shared" si="3"/>
        <v>7.999999999992724E-2</v>
      </c>
      <c r="H24" s="6">
        <v>5.1825164710299996</v>
      </c>
      <c r="I24" s="30">
        <f t="shared" si="0"/>
        <v>2.5912582355149998</v>
      </c>
      <c r="J24" s="6">
        <v>1003.21</v>
      </c>
      <c r="K24" s="27">
        <f t="shared" si="4"/>
        <v>1</v>
      </c>
      <c r="L24" s="6">
        <v>12.4195316354784</v>
      </c>
      <c r="M24" s="21">
        <f t="shared" si="5"/>
        <v>6.2097658177391999</v>
      </c>
      <c r="V24" t="s">
        <v>34</v>
      </c>
      <c r="X24" t="s">
        <v>35</v>
      </c>
      <c r="Y24">
        <v>1</v>
      </c>
      <c r="Z24" t="s">
        <v>10</v>
      </c>
    </row>
    <row r="25" spans="1:26" ht="15.75" customHeight="1" x14ac:dyDescent="0.25">
      <c r="A25" s="1">
        <v>22</v>
      </c>
      <c r="B25" s="4">
        <v>44</v>
      </c>
      <c r="C25" s="5">
        <v>1002.13</v>
      </c>
      <c r="D25" s="27">
        <f t="shared" si="1"/>
        <v>1002.030252</v>
      </c>
      <c r="E25" s="2">
        <f t="shared" si="2"/>
        <v>9.9747999999976855E-2</v>
      </c>
      <c r="F25" s="6">
        <v>1002.26</v>
      </c>
      <c r="G25" s="29">
        <f t="shared" si="3"/>
        <v>0.12999999999999545</v>
      </c>
      <c r="H25" s="6">
        <v>5.3266559159</v>
      </c>
      <c r="I25" s="30">
        <f t="shared" si="0"/>
        <v>2.66332795795</v>
      </c>
      <c r="J25" s="6">
        <v>1003.2</v>
      </c>
      <c r="K25" s="27">
        <f t="shared" si="4"/>
        <v>1.07000000000005</v>
      </c>
      <c r="L25" s="6">
        <v>12.528710837034501</v>
      </c>
      <c r="M25" s="21">
        <f t="shared" si="5"/>
        <v>6.2643554185172503</v>
      </c>
    </row>
    <row r="26" spans="1:26" ht="15.75" customHeight="1" x14ac:dyDescent="0.25">
      <c r="A26" s="1">
        <v>23</v>
      </c>
      <c r="B26" s="4">
        <v>46</v>
      </c>
      <c r="C26" s="5">
        <v>1002.13</v>
      </c>
      <c r="D26" s="27">
        <f t="shared" si="1"/>
        <v>1002.003318</v>
      </c>
      <c r="E26" s="2">
        <f t="shared" si="2"/>
        <v>0.12668199999995977</v>
      </c>
      <c r="F26" s="6">
        <v>1002.24</v>
      </c>
      <c r="G26" s="29">
        <f t="shared" si="3"/>
        <v>0.11000000000001364</v>
      </c>
      <c r="H26" s="6">
        <v>5.96252592987</v>
      </c>
      <c r="I26" s="30">
        <f t="shared" si="0"/>
        <v>2.981262964935</v>
      </c>
      <c r="J26" s="6">
        <v>1003.19</v>
      </c>
      <c r="K26" s="27">
        <f t="shared" si="4"/>
        <v>1.0600000000000591</v>
      </c>
      <c r="L26" s="6">
        <v>12.2185402374998</v>
      </c>
      <c r="M26" s="21">
        <f t="shared" si="5"/>
        <v>6.1092701187499001</v>
      </c>
      <c r="V26" t="s">
        <v>42</v>
      </c>
      <c r="Y26" s="12"/>
      <c r="Z26" s="8"/>
    </row>
    <row r="27" spans="1:26" ht="15.75" customHeight="1" x14ac:dyDescent="0.25">
      <c r="A27" s="1">
        <v>24</v>
      </c>
      <c r="B27" s="4">
        <v>48</v>
      </c>
      <c r="C27" s="5">
        <v>1002.1</v>
      </c>
      <c r="D27" s="27">
        <f t="shared" si="1"/>
        <v>1001.9763839999999</v>
      </c>
      <c r="E27" s="2">
        <f t="shared" si="2"/>
        <v>0.12361600000008366</v>
      </c>
      <c r="F27" s="6">
        <v>1002.21</v>
      </c>
      <c r="G27" s="29">
        <f t="shared" si="3"/>
        <v>0.11000000000001364</v>
      </c>
      <c r="H27" s="6">
        <v>5.2394986685399996</v>
      </c>
      <c r="I27" s="30">
        <f t="shared" si="0"/>
        <v>2.6197493342699998</v>
      </c>
      <c r="J27" s="6">
        <v>1003.16</v>
      </c>
      <c r="K27" s="27">
        <f t="shared" si="4"/>
        <v>1.0599999999999454</v>
      </c>
      <c r="L27" s="6">
        <v>13.1882122951219</v>
      </c>
      <c r="M27" s="21">
        <f t="shared" si="5"/>
        <v>6.5941061475609501</v>
      </c>
      <c r="X27" s="23" t="s">
        <v>52</v>
      </c>
      <c r="Y27" s="11">
        <v>1.35E-2</v>
      </c>
      <c r="Z27" s="8"/>
    </row>
    <row r="28" spans="1:26" ht="15.75" customHeight="1" x14ac:dyDescent="0.25">
      <c r="A28" s="1">
        <v>25</v>
      </c>
      <c r="B28" s="4">
        <v>50</v>
      </c>
      <c r="C28" s="5">
        <v>1002.07</v>
      </c>
      <c r="D28" s="27">
        <f t="shared" si="1"/>
        <v>1001.94945</v>
      </c>
      <c r="E28" s="2">
        <f t="shared" si="2"/>
        <v>0.12055000000009386</v>
      </c>
      <c r="F28" s="6">
        <v>1002.18</v>
      </c>
      <c r="G28" s="29">
        <f t="shared" si="3"/>
        <v>0.10999999999989996</v>
      </c>
      <c r="H28" s="6">
        <v>4.1632538528999996</v>
      </c>
      <c r="I28" s="30">
        <f t="shared" si="0"/>
        <v>2.0816269264499998</v>
      </c>
      <c r="J28" s="6">
        <v>1003.15</v>
      </c>
      <c r="K28" s="27">
        <f t="shared" si="4"/>
        <v>1.0799999999999272</v>
      </c>
      <c r="L28" s="6">
        <v>13.019548521997301</v>
      </c>
      <c r="M28" s="21">
        <f t="shared" si="5"/>
        <v>6.5097742609986504</v>
      </c>
    </row>
    <row r="29" spans="1:26" ht="15.75" customHeight="1" x14ac:dyDescent="0.25">
      <c r="A29" s="1">
        <v>26</v>
      </c>
      <c r="B29" s="4">
        <v>52</v>
      </c>
      <c r="C29" s="5">
        <v>1002.06</v>
      </c>
      <c r="D29" s="27">
        <f t="shared" si="1"/>
        <v>1001.922516</v>
      </c>
      <c r="E29" s="2">
        <f t="shared" si="2"/>
        <v>0.13748399999997218</v>
      </c>
      <c r="F29" s="6">
        <v>1002.15</v>
      </c>
      <c r="G29" s="29">
        <f t="shared" si="3"/>
        <v>9.0000000000031832E-2</v>
      </c>
      <c r="H29" s="6">
        <v>4.7705937838099999</v>
      </c>
      <c r="I29" s="30">
        <f t="shared" si="0"/>
        <v>2.3852968919049999</v>
      </c>
      <c r="J29" s="6">
        <v>1003.15</v>
      </c>
      <c r="K29" s="27">
        <f t="shared" si="4"/>
        <v>1.0900000000000318</v>
      </c>
      <c r="L29" s="6">
        <v>12.0886206123175</v>
      </c>
      <c r="M29" s="21">
        <f t="shared" si="5"/>
        <v>6.0443103061587502</v>
      </c>
      <c r="V29" s="39" t="s">
        <v>40</v>
      </c>
      <c r="W29" s="39"/>
    </row>
    <row r="30" spans="1:26" ht="15.75" customHeight="1" x14ac:dyDescent="0.25">
      <c r="A30" s="1">
        <v>27</v>
      </c>
      <c r="B30" s="4">
        <v>54</v>
      </c>
      <c r="C30" s="5">
        <v>1001.98</v>
      </c>
      <c r="D30" s="27">
        <f t="shared" si="1"/>
        <v>1001.895582</v>
      </c>
      <c r="E30" s="2">
        <f t="shared" si="2"/>
        <v>8.441800000002786E-2</v>
      </c>
      <c r="F30" s="6">
        <v>1002.11</v>
      </c>
      <c r="G30" s="29">
        <f t="shared" si="3"/>
        <v>0.12999999999999545</v>
      </c>
      <c r="H30" s="6">
        <v>5.4399614011799997</v>
      </c>
      <c r="I30" s="30">
        <f t="shared" si="0"/>
        <v>2.7199807005899999</v>
      </c>
      <c r="J30" s="6">
        <v>1003.15</v>
      </c>
      <c r="K30" s="27">
        <f t="shared" si="4"/>
        <v>1.1699999999999591</v>
      </c>
      <c r="L30" s="6">
        <v>12.028345217022901</v>
      </c>
      <c r="M30" s="21">
        <f t="shared" si="5"/>
        <v>6.0141726085114504</v>
      </c>
      <c r="V30" s="8" t="s">
        <v>41</v>
      </c>
      <c r="Y30" s="7">
        <f>AVERAGE(H3:H145)</f>
        <v>5.5530649910574832</v>
      </c>
      <c r="Z30" s="8" t="s">
        <v>10</v>
      </c>
    </row>
    <row r="31" spans="1:26" ht="15.75" customHeight="1" x14ac:dyDescent="0.25">
      <c r="A31" s="1">
        <v>28</v>
      </c>
      <c r="B31" s="4">
        <v>56</v>
      </c>
      <c r="C31" s="5">
        <v>1001.79</v>
      </c>
      <c r="D31" s="27">
        <f t="shared" si="1"/>
        <v>1001.868648</v>
      </c>
      <c r="E31" s="2">
        <f t="shared" si="2"/>
        <v>-7.8648000000043794E-2</v>
      </c>
      <c r="F31" s="6">
        <v>1002.12</v>
      </c>
      <c r="G31" s="29">
        <f t="shared" si="3"/>
        <v>0.33000000000004093</v>
      </c>
      <c r="H31" s="6">
        <v>5.7785683039000002</v>
      </c>
      <c r="I31" s="30">
        <f t="shared" si="0"/>
        <v>2.8892841519500001</v>
      </c>
      <c r="J31" s="6">
        <v>1003.16</v>
      </c>
      <c r="K31" s="27">
        <f t="shared" si="4"/>
        <v>1.3700000000000045</v>
      </c>
      <c r="L31" s="6">
        <v>11.5104560178925</v>
      </c>
      <c r="M31" s="21">
        <f t="shared" si="5"/>
        <v>5.7552280089462498</v>
      </c>
      <c r="V31" t="s">
        <v>55</v>
      </c>
      <c r="Y31" s="9">
        <f>AVERAGE(M3:M145)</f>
        <v>6.8128310959295248</v>
      </c>
      <c r="Z31" t="s">
        <v>10</v>
      </c>
    </row>
    <row r="32" spans="1:26" ht="15.75" customHeight="1" x14ac:dyDescent="0.25">
      <c r="A32" s="1">
        <v>29</v>
      </c>
      <c r="B32" s="4">
        <v>58</v>
      </c>
      <c r="C32" s="5">
        <v>1001.43</v>
      </c>
      <c r="D32" s="27">
        <f t="shared" si="1"/>
        <v>1001.841714</v>
      </c>
      <c r="E32" s="2">
        <f t="shared" si="2"/>
        <v>-0.41171400000007452</v>
      </c>
      <c r="F32" s="6">
        <v>1002.12</v>
      </c>
      <c r="G32" s="29">
        <f t="shared" si="3"/>
        <v>0.69000000000005457</v>
      </c>
      <c r="H32" s="6">
        <v>6.0127764838399997</v>
      </c>
      <c r="I32" s="30">
        <f t="shared" si="0"/>
        <v>3.0063882419199999</v>
      </c>
      <c r="J32" s="6">
        <v>1003.19</v>
      </c>
      <c r="K32" s="27">
        <f t="shared" si="4"/>
        <v>1.7600000000001046</v>
      </c>
      <c r="L32" s="6">
        <v>11.4939612055983</v>
      </c>
      <c r="M32" s="21">
        <f t="shared" si="5"/>
        <v>5.7469806027991499</v>
      </c>
      <c r="V32" s="8" t="s">
        <v>57</v>
      </c>
      <c r="Y32" s="7">
        <f>AVERAGE(G3:G145)</f>
        <v>0.28121678321678517</v>
      </c>
      <c r="Z32" s="8" t="s">
        <v>10</v>
      </c>
    </row>
    <row r="33" spans="1:28" ht="15.75" customHeight="1" x14ac:dyDescent="0.25">
      <c r="A33" s="1">
        <v>30</v>
      </c>
      <c r="B33" s="4">
        <v>60</v>
      </c>
      <c r="C33" s="5">
        <v>1001.39</v>
      </c>
      <c r="D33" s="27">
        <f t="shared" si="1"/>
        <v>1001.8147799999999</v>
      </c>
      <c r="E33" s="2">
        <f t="shared" si="2"/>
        <v>-0.42477999999994154</v>
      </c>
      <c r="F33" s="6">
        <v>1002.12</v>
      </c>
      <c r="G33" s="29">
        <f t="shared" si="3"/>
        <v>0.73000000000001819</v>
      </c>
      <c r="H33" s="6">
        <v>5.1147035588199996</v>
      </c>
      <c r="I33" s="30">
        <f t="shared" si="0"/>
        <v>2.5573517794099998</v>
      </c>
      <c r="J33" s="6">
        <v>1003.17</v>
      </c>
      <c r="K33" s="27">
        <f t="shared" si="4"/>
        <v>1.7799999999999727</v>
      </c>
      <c r="L33" s="6">
        <v>11.7867219691078</v>
      </c>
      <c r="M33" s="21">
        <f t="shared" si="5"/>
        <v>5.8933609845539001</v>
      </c>
    </row>
    <row r="34" spans="1:28" ht="15.75" customHeight="1" x14ac:dyDescent="0.25">
      <c r="A34" s="1">
        <v>31</v>
      </c>
      <c r="B34" s="4">
        <v>62</v>
      </c>
      <c r="C34" s="5">
        <v>1001.31</v>
      </c>
      <c r="D34" s="27">
        <f t="shared" si="1"/>
        <v>1001.7878459999999</v>
      </c>
      <c r="E34" s="2">
        <f t="shared" si="2"/>
        <v>-0.47784599999999955</v>
      </c>
      <c r="F34" s="6">
        <v>1002.12</v>
      </c>
      <c r="G34" s="29">
        <f t="shared" si="3"/>
        <v>0.81000000000005912</v>
      </c>
      <c r="H34" s="6">
        <v>4.8626530914200004</v>
      </c>
      <c r="I34" s="30">
        <f t="shared" si="0"/>
        <v>2.4313265457100002</v>
      </c>
      <c r="J34" s="6">
        <v>1003.13</v>
      </c>
      <c r="K34" s="27">
        <f t="shared" si="4"/>
        <v>1.82000000000005</v>
      </c>
      <c r="L34" s="6">
        <v>11.512040503249899</v>
      </c>
      <c r="M34" s="21">
        <f t="shared" si="5"/>
        <v>5.7560202516249497</v>
      </c>
      <c r="V34" t="s">
        <v>0</v>
      </c>
      <c r="Y34" s="8">
        <v>284</v>
      </c>
      <c r="Z34" t="s">
        <v>10</v>
      </c>
    </row>
    <row r="35" spans="1:28" ht="15.75" customHeight="1" x14ac:dyDescent="0.25">
      <c r="A35" s="1">
        <v>32</v>
      </c>
      <c r="B35" s="4">
        <v>64</v>
      </c>
      <c r="C35" s="5">
        <v>1001.21</v>
      </c>
      <c r="D35" s="27">
        <f t="shared" si="1"/>
        <v>1001.760912</v>
      </c>
      <c r="E35" s="2">
        <f t="shared" si="2"/>
        <v>-0.55091199999992568</v>
      </c>
      <c r="F35" s="6">
        <v>1002.12</v>
      </c>
      <c r="G35" s="29">
        <f t="shared" si="3"/>
        <v>0.90999999999996817</v>
      </c>
      <c r="H35" s="6">
        <v>5.5993252496299997</v>
      </c>
      <c r="I35" s="30">
        <f t="shared" si="0"/>
        <v>2.7996626248149998</v>
      </c>
      <c r="J35" s="6">
        <v>1003.09</v>
      </c>
      <c r="K35" s="27">
        <f t="shared" si="4"/>
        <v>1.8799999999999955</v>
      </c>
      <c r="L35" s="6">
        <v>10.8416134012865</v>
      </c>
      <c r="M35" s="21">
        <f t="shared" si="5"/>
        <v>5.4208067006432499</v>
      </c>
      <c r="V35" t="s">
        <v>43</v>
      </c>
      <c r="Z35" t="s">
        <v>10</v>
      </c>
    </row>
    <row r="36" spans="1:28" ht="15.75" customHeight="1" x14ac:dyDescent="0.25">
      <c r="A36" s="1">
        <v>33</v>
      </c>
      <c r="B36" s="4">
        <v>66</v>
      </c>
      <c r="C36" s="5">
        <v>1000.84</v>
      </c>
      <c r="D36" s="27">
        <f t="shared" si="1"/>
        <v>1001.733978</v>
      </c>
      <c r="E36" s="2">
        <f t="shared" si="2"/>
        <v>-0.89397799999994731</v>
      </c>
      <c r="F36" s="6">
        <v>1002.12</v>
      </c>
      <c r="G36" s="29">
        <f t="shared" si="3"/>
        <v>1.2799999999999727</v>
      </c>
      <c r="H36" s="6">
        <v>5.8362596830499998</v>
      </c>
      <c r="I36" s="30">
        <f t="shared" si="0"/>
        <v>2.9181298415249999</v>
      </c>
      <c r="J36" s="6">
        <v>1003.1</v>
      </c>
      <c r="K36" s="27">
        <f t="shared" si="4"/>
        <v>2.2599999999999909</v>
      </c>
      <c r="L36" s="6">
        <v>11.029072890621901</v>
      </c>
      <c r="M36" s="21">
        <f t="shared" si="5"/>
        <v>5.5145364453109504</v>
      </c>
      <c r="V36" t="s">
        <v>45</v>
      </c>
      <c r="Y36">
        <v>1.3599999999999999E-2</v>
      </c>
    </row>
    <row r="37" spans="1:28" ht="15.75" customHeight="1" x14ac:dyDescent="0.25">
      <c r="A37" s="1">
        <v>34</v>
      </c>
      <c r="B37" s="4">
        <v>68</v>
      </c>
      <c r="C37" s="5">
        <v>1000.62</v>
      </c>
      <c r="D37" s="27">
        <f t="shared" si="1"/>
        <v>1001.707044</v>
      </c>
      <c r="E37" s="2">
        <f t="shared" si="2"/>
        <v>-1.0870439999999917</v>
      </c>
      <c r="F37" s="6">
        <v>1002.12</v>
      </c>
      <c r="G37" s="29">
        <f t="shared" si="3"/>
        <v>1.5</v>
      </c>
      <c r="H37" s="6">
        <v>6.8377722110099999</v>
      </c>
      <c r="I37" s="30">
        <f t="shared" si="0"/>
        <v>3.4188861055049999</v>
      </c>
      <c r="J37" s="6">
        <v>1003.12</v>
      </c>
      <c r="K37" s="27">
        <f t="shared" si="4"/>
        <v>2.5</v>
      </c>
      <c r="L37" s="6">
        <v>11.8253930411348</v>
      </c>
      <c r="M37" s="21">
        <f t="shared" si="5"/>
        <v>5.9126965205674002</v>
      </c>
      <c r="V37" t="s">
        <v>44</v>
      </c>
      <c r="Y37">
        <v>1.32E-2</v>
      </c>
    </row>
    <row r="38" spans="1:28" ht="15.75" customHeight="1" x14ac:dyDescent="0.25">
      <c r="A38" s="1">
        <v>35</v>
      </c>
      <c r="B38" s="4">
        <v>70</v>
      </c>
      <c r="C38" s="5">
        <v>1000.54</v>
      </c>
      <c r="D38" s="27">
        <f t="shared" si="1"/>
        <v>1001.68011</v>
      </c>
      <c r="E38" s="2">
        <f t="shared" si="2"/>
        <v>-1.1401100000000497</v>
      </c>
      <c r="F38" s="6">
        <v>1002.12</v>
      </c>
      <c r="G38" s="29">
        <f t="shared" si="3"/>
        <v>1.5800000000000409</v>
      </c>
      <c r="H38" s="6">
        <v>6.6949708804399997</v>
      </c>
      <c r="I38" s="30">
        <f t="shared" si="0"/>
        <v>3.3474854402199998</v>
      </c>
      <c r="J38" s="6">
        <v>1003.14</v>
      </c>
      <c r="K38" s="27">
        <f t="shared" si="4"/>
        <v>2.6000000000000227</v>
      </c>
      <c r="L38" s="6">
        <v>12.115608855838699</v>
      </c>
      <c r="M38" s="21">
        <f t="shared" si="5"/>
        <v>6.0578044279193497</v>
      </c>
      <c r="V38" t="s">
        <v>46</v>
      </c>
      <c r="Y38">
        <f>(Y36+Y37)/2</f>
        <v>1.3399999999999999E-2</v>
      </c>
    </row>
    <row r="39" spans="1:28" ht="15.75" customHeight="1" x14ac:dyDescent="0.25">
      <c r="A39" s="1">
        <v>36</v>
      </c>
      <c r="B39" s="4">
        <v>72</v>
      </c>
      <c r="C39" s="5">
        <v>1000.61</v>
      </c>
      <c r="D39" s="27">
        <f t="shared" si="1"/>
        <v>1001.653176</v>
      </c>
      <c r="E39" s="2">
        <f t="shared" si="2"/>
        <v>-1.0431760000000168</v>
      </c>
      <c r="F39" s="6">
        <v>1002.12</v>
      </c>
      <c r="G39" s="29">
        <f t="shared" si="3"/>
        <v>1.5099999999999909</v>
      </c>
      <c r="H39" s="6">
        <v>8.8497303377200005</v>
      </c>
      <c r="I39" s="30">
        <f t="shared" si="0"/>
        <v>4.4248651688600003</v>
      </c>
      <c r="J39" s="6">
        <v>1003.16</v>
      </c>
      <c r="K39" s="27">
        <f t="shared" si="4"/>
        <v>2.5499999999999545</v>
      </c>
      <c r="L39" s="6">
        <v>12.0570837242596</v>
      </c>
      <c r="M39" s="21">
        <f t="shared" si="5"/>
        <v>6.0285418621298001</v>
      </c>
    </row>
    <row r="40" spans="1:28" ht="15.75" customHeight="1" x14ac:dyDescent="0.25">
      <c r="A40" s="1">
        <v>37</v>
      </c>
      <c r="B40" s="4">
        <v>74</v>
      </c>
      <c r="C40" s="5">
        <v>1001.04</v>
      </c>
      <c r="D40" s="27">
        <f t="shared" si="1"/>
        <v>1001.6262419999999</v>
      </c>
      <c r="E40" s="2">
        <f t="shared" si="2"/>
        <v>-0.58624199999997018</v>
      </c>
      <c r="F40" s="6">
        <v>1002.12</v>
      </c>
      <c r="G40" s="29">
        <f t="shared" si="3"/>
        <v>1.0800000000000409</v>
      </c>
      <c r="H40" s="6">
        <v>9.2240565566000008</v>
      </c>
      <c r="I40" s="30">
        <f t="shared" si="0"/>
        <v>4.6120282783000004</v>
      </c>
      <c r="J40" s="6">
        <v>1003.16</v>
      </c>
      <c r="K40" s="27">
        <f t="shared" si="4"/>
        <v>2.1200000000000045</v>
      </c>
      <c r="L40" s="6">
        <v>12.126829861530799</v>
      </c>
      <c r="M40" s="21">
        <f t="shared" si="5"/>
        <v>6.0634149307653997</v>
      </c>
      <c r="V40" s="33" t="s">
        <v>48</v>
      </c>
      <c r="W40" s="33"/>
    </row>
    <row r="41" spans="1:28" ht="15.75" customHeight="1" x14ac:dyDescent="0.25">
      <c r="A41" s="1">
        <v>38</v>
      </c>
      <c r="B41" s="4">
        <v>76</v>
      </c>
      <c r="C41" s="5">
        <v>1001.33</v>
      </c>
      <c r="D41" s="27">
        <f t="shared" si="1"/>
        <v>1001.599308</v>
      </c>
      <c r="E41" s="2">
        <f t="shared" si="2"/>
        <v>-0.26930799999990995</v>
      </c>
      <c r="F41" s="6">
        <v>1002.12</v>
      </c>
      <c r="G41" s="29">
        <f t="shared" si="3"/>
        <v>0.78999999999996362</v>
      </c>
      <c r="H41" s="6">
        <v>9.2880764344899998</v>
      </c>
      <c r="I41" s="30">
        <f t="shared" si="0"/>
        <v>4.6440382172449999</v>
      </c>
      <c r="J41" s="6">
        <v>1003.15</v>
      </c>
      <c r="K41" s="27">
        <f t="shared" si="4"/>
        <v>1.8199999999999363</v>
      </c>
      <c r="L41" s="6">
        <v>13.102276909541899</v>
      </c>
      <c r="M41" s="21">
        <f t="shared" si="5"/>
        <v>6.5511384547709497</v>
      </c>
      <c r="V41" t="s">
        <v>49</v>
      </c>
      <c r="Y41" s="11"/>
      <c r="Z41" s="8" t="s">
        <v>47</v>
      </c>
    </row>
    <row r="42" spans="1:28" ht="15.75" customHeight="1" x14ac:dyDescent="0.25">
      <c r="A42" s="1">
        <v>39</v>
      </c>
      <c r="B42" s="4">
        <v>78</v>
      </c>
      <c r="C42" s="5">
        <v>1001.68</v>
      </c>
      <c r="D42" s="27">
        <f t="shared" si="1"/>
        <v>1001.572374</v>
      </c>
      <c r="E42" s="2">
        <f t="shared" si="2"/>
        <v>0.10762599999998201</v>
      </c>
      <c r="F42" s="6">
        <v>1002.12</v>
      </c>
      <c r="G42" s="29">
        <f t="shared" si="3"/>
        <v>0.44000000000005457</v>
      </c>
      <c r="H42" s="6">
        <v>9.5138692411899992</v>
      </c>
      <c r="I42" s="30">
        <f t="shared" si="0"/>
        <v>4.7569346205949996</v>
      </c>
      <c r="J42" s="6">
        <v>1003.13</v>
      </c>
      <c r="K42" s="27">
        <f t="shared" si="4"/>
        <v>1.4500000000000455</v>
      </c>
      <c r="L42" s="6">
        <v>13.577047046764401</v>
      </c>
      <c r="M42" s="21">
        <f t="shared" si="5"/>
        <v>6.7885235233822003</v>
      </c>
      <c r="Y42" s="11"/>
      <c r="Z42" s="8" t="s">
        <v>47</v>
      </c>
    </row>
    <row r="43" spans="1:28" ht="15.75" customHeight="1" x14ac:dyDescent="0.25">
      <c r="A43" s="1">
        <v>40</v>
      </c>
      <c r="B43" s="4">
        <v>80</v>
      </c>
      <c r="C43" s="5">
        <v>1001.87</v>
      </c>
      <c r="D43" s="27">
        <f t="shared" si="1"/>
        <v>1001.54544</v>
      </c>
      <c r="E43" s="2">
        <f t="shared" si="2"/>
        <v>0.3245600000000195</v>
      </c>
      <c r="F43" s="6">
        <v>1002.12</v>
      </c>
      <c r="G43" s="29">
        <f t="shared" si="3"/>
        <v>0.25</v>
      </c>
      <c r="H43" s="6">
        <v>9.7184613605700001</v>
      </c>
      <c r="I43" s="30">
        <f t="shared" si="0"/>
        <v>4.859230680285</v>
      </c>
      <c r="J43" s="6">
        <v>1003.1</v>
      </c>
      <c r="K43" s="27">
        <f t="shared" si="4"/>
        <v>1.2300000000000182</v>
      </c>
      <c r="L43" s="6">
        <v>13.0614882514509</v>
      </c>
      <c r="M43" s="21">
        <f t="shared" si="5"/>
        <v>6.5307441257254499</v>
      </c>
      <c r="AB43" s="13"/>
    </row>
    <row r="44" spans="1:28" ht="15.75" customHeight="1" x14ac:dyDescent="0.25">
      <c r="A44" s="1">
        <v>41</v>
      </c>
      <c r="B44" s="4">
        <v>82</v>
      </c>
      <c r="C44" s="5">
        <v>1001.98</v>
      </c>
      <c r="D44" s="27">
        <f t="shared" si="1"/>
        <v>1001.518506</v>
      </c>
      <c r="E44" s="2">
        <f t="shared" si="2"/>
        <v>0.46149400000001606</v>
      </c>
      <c r="F44" s="6">
        <v>1002.11</v>
      </c>
      <c r="G44" s="29">
        <f t="shared" si="3"/>
        <v>0.12999999999999545</v>
      </c>
      <c r="H44" s="6">
        <v>10.2027645747</v>
      </c>
      <c r="I44" s="30">
        <f t="shared" si="0"/>
        <v>5.1013822873499999</v>
      </c>
      <c r="J44" s="6">
        <v>1003.05</v>
      </c>
      <c r="K44" s="27">
        <f t="shared" si="4"/>
        <v>1.0699999999999363</v>
      </c>
      <c r="L44" s="6">
        <v>12.847049644798799</v>
      </c>
      <c r="M44" s="21">
        <f t="shared" si="5"/>
        <v>6.4235248223993997</v>
      </c>
    </row>
    <row r="45" spans="1:28" ht="15.75" customHeight="1" x14ac:dyDescent="0.25">
      <c r="A45" s="1">
        <v>42</v>
      </c>
      <c r="B45" s="4">
        <v>84</v>
      </c>
      <c r="C45" s="5">
        <v>1002.03</v>
      </c>
      <c r="D45" s="27">
        <f t="shared" si="1"/>
        <v>1001.491572</v>
      </c>
      <c r="E45" s="2">
        <f t="shared" si="2"/>
        <v>0.5384279999999535</v>
      </c>
      <c r="F45" s="6">
        <v>1002.1</v>
      </c>
      <c r="G45" s="29">
        <f t="shared" si="3"/>
        <v>7.0000000000050022E-2</v>
      </c>
      <c r="H45" s="6">
        <v>9.8164620392500002</v>
      </c>
      <c r="I45" s="30">
        <f t="shared" si="0"/>
        <v>4.9082310196250001</v>
      </c>
      <c r="J45" s="6">
        <v>1002.99</v>
      </c>
      <c r="K45" s="27">
        <f t="shared" si="4"/>
        <v>0.96000000000003638</v>
      </c>
      <c r="L45" s="6">
        <v>12.897738447723601</v>
      </c>
      <c r="M45" s="21">
        <f t="shared" si="5"/>
        <v>6.4488692238618004</v>
      </c>
    </row>
    <row r="46" spans="1:28" ht="15.75" customHeight="1" x14ac:dyDescent="0.25">
      <c r="A46" s="1">
        <v>43</v>
      </c>
      <c r="B46" s="4">
        <v>86</v>
      </c>
      <c r="C46" s="5">
        <v>1002.02</v>
      </c>
      <c r="D46" s="27">
        <f t="shared" si="1"/>
        <v>1001.464638</v>
      </c>
      <c r="E46" s="2">
        <f t="shared" si="2"/>
        <v>0.55536199999994551</v>
      </c>
      <c r="F46" s="6">
        <v>1002.08</v>
      </c>
      <c r="G46" s="29">
        <f t="shared" si="3"/>
        <v>6.0000000000059117E-2</v>
      </c>
      <c r="H46" s="6">
        <v>8.9749434076399996</v>
      </c>
      <c r="I46" s="30">
        <f t="shared" si="0"/>
        <v>4.4874717038199998</v>
      </c>
      <c r="J46" s="6">
        <v>1002.94</v>
      </c>
      <c r="K46" s="27">
        <f t="shared" si="4"/>
        <v>0.92000000000007276</v>
      </c>
      <c r="L46" s="6">
        <v>12.5248801413326</v>
      </c>
      <c r="M46" s="21">
        <f t="shared" si="5"/>
        <v>6.2624400706663002</v>
      </c>
    </row>
    <row r="47" spans="1:28" ht="15.75" customHeight="1" x14ac:dyDescent="0.25">
      <c r="A47" s="1">
        <v>44</v>
      </c>
      <c r="B47" s="4">
        <v>88</v>
      </c>
      <c r="C47" s="5">
        <v>1002</v>
      </c>
      <c r="D47" s="27">
        <f t="shared" si="1"/>
        <v>1001.4377039999999</v>
      </c>
      <c r="E47" s="2">
        <f t="shared" si="2"/>
        <v>0.5622960000000603</v>
      </c>
      <c r="F47" s="6">
        <v>1002.04</v>
      </c>
      <c r="G47" s="29">
        <f t="shared" si="3"/>
        <v>3.999999999996362E-2</v>
      </c>
      <c r="H47" s="6">
        <v>9.1639871587700004</v>
      </c>
      <c r="I47" s="30">
        <f t="shared" si="0"/>
        <v>4.5819935793850002</v>
      </c>
      <c r="J47" s="6">
        <v>1002.92</v>
      </c>
      <c r="K47" s="27">
        <f t="shared" si="4"/>
        <v>0.91999999999995907</v>
      </c>
      <c r="L47" s="6">
        <v>12.746104266567899</v>
      </c>
      <c r="M47" s="21">
        <f t="shared" si="5"/>
        <v>6.3730521332839496</v>
      </c>
    </row>
    <row r="48" spans="1:28" ht="15.75" customHeight="1" x14ac:dyDescent="0.25">
      <c r="A48" s="1">
        <v>45</v>
      </c>
      <c r="B48" s="4">
        <v>90</v>
      </c>
      <c r="C48" s="5">
        <v>1001.9</v>
      </c>
      <c r="D48" s="27">
        <f t="shared" si="1"/>
        <v>1001.41077</v>
      </c>
      <c r="E48" s="2">
        <f t="shared" si="2"/>
        <v>0.48923000000002048</v>
      </c>
      <c r="F48" s="6">
        <v>1002.01</v>
      </c>
      <c r="G48" s="29">
        <f t="shared" si="3"/>
        <v>0.11000000000001364</v>
      </c>
      <c r="H48" s="6">
        <v>8.8856355688300006</v>
      </c>
      <c r="I48" s="30">
        <f t="shared" si="0"/>
        <v>4.4428177844150003</v>
      </c>
      <c r="J48" s="6">
        <v>1002.9</v>
      </c>
      <c r="K48" s="27">
        <f t="shared" si="4"/>
        <v>1</v>
      </c>
      <c r="L48" s="6">
        <v>12.5682486064876</v>
      </c>
      <c r="M48" s="21">
        <f t="shared" si="5"/>
        <v>6.2841243032438001</v>
      </c>
      <c r="W48" s="8"/>
    </row>
    <row r="49" spans="1:13" ht="15.75" customHeight="1" x14ac:dyDescent="0.25">
      <c r="A49" s="1">
        <v>46</v>
      </c>
      <c r="B49" s="4">
        <v>92</v>
      </c>
      <c r="C49" s="5">
        <v>1001.75</v>
      </c>
      <c r="D49" s="27">
        <f t="shared" si="1"/>
        <v>1001.383836</v>
      </c>
      <c r="E49" s="2">
        <f t="shared" si="2"/>
        <v>0.36616400000002614</v>
      </c>
      <c r="F49" s="6">
        <v>1002.01</v>
      </c>
      <c r="G49" s="29">
        <f t="shared" si="3"/>
        <v>0.25999999999999091</v>
      </c>
      <c r="H49" s="6">
        <v>9.2059127763500008</v>
      </c>
      <c r="I49" s="30">
        <f t="shared" si="0"/>
        <v>4.6029563881750004</v>
      </c>
      <c r="J49" s="6">
        <v>1002.9</v>
      </c>
      <c r="K49" s="27">
        <f t="shared" si="4"/>
        <v>1.1499999999999773</v>
      </c>
      <c r="L49" s="6">
        <v>14.212785379700099</v>
      </c>
      <c r="M49" s="21">
        <f t="shared" si="5"/>
        <v>7.1063926898500496</v>
      </c>
    </row>
    <row r="50" spans="1:13" ht="15.75" customHeight="1" x14ac:dyDescent="0.25">
      <c r="A50" s="1">
        <v>47</v>
      </c>
      <c r="B50" s="4">
        <v>94</v>
      </c>
      <c r="C50" s="5">
        <v>1001.69</v>
      </c>
      <c r="D50" s="27">
        <f t="shared" si="1"/>
        <v>1001.356902</v>
      </c>
      <c r="E50" s="2">
        <f t="shared" si="2"/>
        <v>0.33309800000006362</v>
      </c>
      <c r="F50" s="6">
        <v>1002.01</v>
      </c>
      <c r="G50" s="29">
        <f t="shared" si="3"/>
        <v>0.31999999999993634</v>
      </c>
      <c r="H50" s="6">
        <v>9.2539972646499997</v>
      </c>
      <c r="I50" s="30">
        <f t="shared" si="0"/>
        <v>4.6269986323249999</v>
      </c>
      <c r="J50" s="6">
        <v>1002.9</v>
      </c>
      <c r="K50" s="27">
        <f t="shared" si="4"/>
        <v>1.2099999999999227</v>
      </c>
      <c r="L50" s="6">
        <v>16.5194405042025</v>
      </c>
      <c r="M50" s="21">
        <f t="shared" si="5"/>
        <v>8.2597202521012498</v>
      </c>
    </row>
    <row r="51" spans="1:13" ht="15.75" customHeight="1" x14ac:dyDescent="0.25">
      <c r="A51" s="1">
        <v>48</v>
      </c>
      <c r="B51" s="4">
        <v>96</v>
      </c>
      <c r="C51" s="5">
        <v>1001.7</v>
      </c>
      <c r="D51" s="27">
        <f t="shared" si="1"/>
        <v>1001.329968</v>
      </c>
      <c r="E51" s="2">
        <f t="shared" si="2"/>
        <v>0.37003200000003744</v>
      </c>
      <c r="F51" s="6">
        <v>1002.01</v>
      </c>
      <c r="G51" s="29">
        <f t="shared" si="3"/>
        <v>0.30999999999994543</v>
      </c>
      <c r="H51" s="6">
        <v>9.7344280675599997</v>
      </c>
      <c r="I51" s="30">
        <f t="shared" si="0"/>
        <v>4.8672140337799998</v>
      </c>
      <c r="J51" s="6">
        <v>1002.91</v>
      </c>
      <c r="K51" s="27">
        <f t="shared" si="4"/>
        <v>1.2099999999999227</v>
      </c>
      <c r="L51" s="6">
        <v>17.214532010624499</v>
      </c>
      <c r="M51" s="21">
        <f t="shared" si="5"/>
        <v>8.6072660053122494</v>
      </c>
    </row>
    <row r="52" spans="1:13" ht="15.75" customHeight="1" x14ac:dyDescent="0.25">
      <c r="A52" s="1">
        <v>49</v>
      </c>
      <c r="B52" s="4">
        <v>98</v>
      </c>
      <c r="C52" s="5">
        <v>1001.76</v>
      </c>
      <c r="D52" s="27">
        <f t="shared" si="1"/>
        <v>1001.303034</v>
      </c>
      <c r="E52" s="2">
        <f t="shared" si="2"/>
        <v>0.45696599999996579</v>
      </c>
      <c r="F52" s="6">
        <v>1002.01</v>
      </c>
      <c r="G52" s="29">
        <f t="shared" si="3"/>
        <v>0.25</v>
      </c>
      <c r="H52" s="6">
        <v>10.217982746700001</v>
      </c>
      <c r="I52" s="30">
        <f t="shared" si="0"/>
        <v>5.1089913733500003</v>
      </c>
      <c r="J52" s="6">
        <v>1002.91</v>
      </c>
      <c r="K52" s="27">
        <f t="shared" si="4"/>
        <v>1.1499999999999773</v>
      </c>
      <c r="L52" s="6">
        <v>17.947868493292599</v>
      </c>
      <c r="M52" s="21">
        <f t="shared" si="5"/>
        <v>8.9739342466462997</v>
      </c>
    </row>
    <row r="53" spans="1:13" ht="15.75" customHeight="1" x14ac:dyDescent="0.25">
      <c r="A53" s="1">
        <v>50</v>
      </c>
      <c r="B53" s="4">
        <v>100</v>
      </c>
      <c r="C53" s="5">
        <v>1001.84</v>
      </c>
      <c r="D53" s="27">
        <f t="shared" si="1"/>
        <v>1001.2760999999999</v>
      </c>
      <c r="E53" s="2">
        <f t="shared" si="2"/>
        <v>0.56390000000010332</v>
      </c>
      <c r="F53" s="6">
        <v>1002</v>
      </c>
      <c r="G53" s="29">
        <f t="shared" si="3"/>
        <v>0.15999999999996817</v>
      </c>
      <c r="H53" s="6">
        <v>11.814732087299999</v>
      </c>
      <c r="I53" s="30">
        <f t="shared" si="0"/>
        <v>5.9073660436499997</v>
      </c>
      <c r="J53" s="6">
        <v>1002.89</v>
      </c>
      <c r="K53" s="27">
        <f t="shared" si="4"/>
        <v>1.0499999999999545</v>
      </c>
      <c r="L53" s="6">
        <v>18.401966816241998</v>
      </c>
      <c r="M53" s="21">
        <f t="shared" si="5"/>
        <v>9.2009834081209991</v>
      </c>
    </row>
    <row r="54" spans="1:13" ht="15.75" customHeight="1" x14ac:dyDescent="0.25">
      <c r="A54" s="1">
        <v>51</v>
      </c>
      <c r="B54" s="4">
        <v>102</v>
      </c>
      <c r="C54" s="5">
        <v>1001.86</v>
      </c>
      <c r="D54" s="27">
        <f t="shared" si="1"/>
        <v>1001.2491659999999</v>
      </c>
      <c r="E54" s="2">
        <f t="shared" si="2"/>
        <v>0.61083400000006804</v>
      </c>
      <c r="F54" s="6">
        <v>1002</v>
      </c>
      <c r="G54" s="29">
        <f t="shared" si="3"/>
        <v>0.13999999999998636</v>
      </c>
      <c r="H54" s="6">
        <v>12.468669181399999</v>
      </c>
      <c r="I54" s="30">
        <f t="shared" si="0"/>
        <v>6.2343345906999996</v>
      </c>
      <c r="J54" s="6">
        <v>1002.88</v>
      </c>
      <c r="K54" s="27">
        <f t="shared" si="4"/>
        <v>1.0199999999999818</v>
      </c>
      <c r="L54" s="6">
        <v>18.154098155494498</v>
      </c>
      <c r="M54" s="21">
        <f t="shared" si="5"/>
        <v>9.0770490777472492</v>
      </c>
    </row>
    <row r="55" spans="1:13" ht="15.75" customHeight="1" x14ac:dyDescent="0.25">
      <c r="A55" s="1">
        <v>52</v>
      </c>
      <c r="B55" s="4">
        <v>104</v>
      </c>
      <c r="C55" s="5">
        <v>1001.85</v>
      </c>
      <c r="D55" s="27">
        <f t="shared" si="1"/>
        <v>1001.222232</v>
      </c>
      <c r="E55" s="2">
        <f t="shared" si="2"/>
        <v>0.62776800000006006</v>
      </c>
      <c r="F55" s="6">
        <v>1001.99</v>
      </c>
      <c r="G55" s="29">
        <f t="shared" si="3"/>
        <v>0.13999999999998636</v>
      </c>
      <c r="H55" s="6">
        <v>9.2077994149299993</v>
      </c>
      <c r="I55" s="30">
        <f t="shared" si="0"/>
        <v>4.6038997074649997</v>
      </c>
      <c r="J55" s="6">
        <v>1002.86</v>
      </c>
      <c r="K55" s="27">
        <f t="shared" si="4"/>
        <v>1.0099999999999909</v>
      </c>
      <c r="L55" s="6">
        <v>17.947851626703699</v>
      </c>
      <c r="M55" s="21">
        <f t="shared" si="5"/>
        <v>8.9739258133518494</v>
      </c>
    </row>
    <row r="56" spans="1:13" ht="15.75" customHeight="1" x14ac:dyDescent="0.25">
      <c r="A56" s="1">
        <v>53</v>
      </c>
      <c r="B56" s="4">
        <v>106</v>
      </c>
      <c r="C56" s="5">
        <v>1001.82</v>
      </c>
      <c r="D56" s="27">
        <f t="shared" si="1"/>
        <v>1001.195298</v>
      </c>
      <c r="E56" s="2">
        <f t="shared" si="2"/>
        <v>0.62470200000007026</v>
      </c>
      <c r="F56" s="6">
        <v>1001.98</v>
      </c>
      <c r="G56" s="29">
        <f t="shared" si="3"/>
        <v>0.15999999999996817</v>
      </c>
      <c r="H56" s="6">
        <v>7.0621828036199998</v>
      </c>
      <c r="I56" s="30">
        <f t="shared" si="0"/>
        <v>3.5310914018099999</v>
      </c>
      <c r="J56" s="6">
        <v>1002.83</v>
      </c>
      <c r="K56" s="27">
        <f t="shared" si="4"/>
        <v>1.0099999999999909</v>
      </c>
      <c r="L56" s="6">
        <v>17.832061286703301</v>
      </c>
      <c r="M56" s="21">
        <f t="shared" si="5"/>
        <v>8.9160306433516503</v>
      </c>
    </row>
    <row r="57" spans="1:13" ht="15.75" customHeight="1" x14ac:dyDescent="0.25">
      <c r="A57" s="1">
        <v>54</v>
      </c>
      <c r="B57" s="4">
        <v>108</v>
      </c>
      <c r="C57" s="5">
        <v>1001.84</v>
      </c>
      <c r="D57" s="27">
        <f t="shared" si="1"/>
        <v>1001.168364</v>
      </c>
      <c r="E57" s="2">
        <f t="shared" si="2"/>
        <v>0.67163600000003498</v>
      </c>
      <c r="F57" s="6">
        <v>1001.95</v>
      </c>
      <c r="G57" s="29">
        <f t="shared" si="3"/>
        <v>0.11000000000001364</v>
      </c>
      <c r="H57" s="6">
        <v>5.6764018512899996</v>
      </c>
      <c r="I57" s="30">
        <f t="shared" si="0"/>
        <v>2.8382009256449998</v>
      </c>
      <c r="J57" s="6">
        <v>1002.77</v>
      </c>
      <c r="K57" s="27">
        <f t="shared" si="4"/>
        <v>0.92999999999994998</v>
      </c>
      <c r="L57" s="6">
        <v>17.894723252791</v>
      </c>
      <c r="M57" s="21">
        <f t="shared" si="5"/>
        <v>8.9473616263954998</v>
      </c>
    </row>
    <row r="58" spans="1:13" ht="15.75" customHeight="1" x14ac:dyDescent="0.25">
      <c r="A58" s="1">
        <v>55</v>
      </c>
      <c r="B58" s="4">
        <v>110</v>
      </c>
      <c r="C58" s="5">
        <v>1001.84</v>
      </c>
      <c r="D58" s="27">
        <f t="shared" si="1"/>
        <v>1001.14143</v>
      </c>
      <c r="E58" s="2">
        <f t="shared" si="2"/>
        <v>0.6985700000000179</v>
      </c>
      <c r="F58" s="6">
        <v>1001.91</v>
      </c>
      <c r="G58" s="29">
        <f t="shared" si="3"/>
        <v>6.9999999999936335E-2</v>
      </c>
      <c r="H58" s="6">
        <v>4.8044915750300001</v>
      </c>
      <c r="I58" s="30">
        <f t="shared" si="0"/>
        <v>2.4022457875150001</v>
      </c>
      <c r="J58" s="6">
        <v>1002.72</v>
      </c>
      <c r="K58" s="27">
        <f t="shared" si="4"/>
        <v>0.87999999999999545</v>
      </c>
      <c r="L58" s="6">
        <v>17.004401569589501</v>
      </c>
      <c r="M58" s="21">
        <f t="shared" si="5"/>
        <v>8.5022007847947503</v>
      </c>
    </row>
    <row r="59" spans="1:13" ht="15.75" customHeight="1" x14ac:dyDescent="0.25">
      <c r="A59" s="1">
        <v>56</v>
      </c>
      <c r="B59" s="4">
        <v>112</v>
      </c>
      <c r="C59" s="5">
        <v>1001.79</v>
      </c>
      <c r="D59" s="27">
        <f t="shared" si="1"/>
        <v>1001.114496</v>
      </c>
      <c r="E59" s="2">
        <f t="shared" si="2"/>
        <v>0.6755039999999326</v>
      </c>
      <c r="F59" s="6">
        <v>1001.86</v>
      </c>
      <c r="G59" s="29">
        <f t="shared" si="3"/>
        <v>7.0000000000050022E-2</v>
      </c>
      <c r="H59" s="6">
        <v>5.01400538574</v>
      </c>
      <c r="I59" s="30">
        <f t="shared" si="0"/>
        <v>2.50700269287</v>
      </c>
      <c r="J59" s="6">
        <v>1002.67</v>
      </c>
      <c r="K59" s="27">
        <f t="shared" si="4"/>
        <v>0.87999999999999545</v>
      </c>
      <c r="L59" s="6">
        <v>15.7581312353865</v>
      </c>
      <c r="M59" s="21">
        <f t="shared" si="5"/>
        <v>7.8790656176932501</v>
      </c>
    </row>
    <row r="60" spans="1:13" ht="15.75" customHeight="1" x14ac:dyDescent="0.25">
      <c r="A60" s="1">
        <v>57</v>
      </c>
      <c r="B60" s="4">
        <v>114</v>
      </c>
      <c r="C60" s="5">
        <v>1001.71</v>
      </c>
      <c r="D60" s="27">
        <f t="shared" si="1"/>
        <v>1001.0875619999999</v>
      </c>
      <c r="E60" s="2">
        <f t="shared" si="2"/>
        <v>0.62243800000010197</v>
      </c>
      <c r="F60" s="6">
        <v>1001.8</v>
      </c>
      <c r="G60" s="29">
        <f t="shared" si="3"/>
        <v>8.9999999999918145E-2</v>
      </c>
      <c r="H60" s="6">
        <v>5.2449814203300003</v>
      </c>
      <c r="I60" s="30">
        <f t="shared" si="0"/>
        <v>2.6224907101650001</v>
      </c>
      <c r="J60" s="6">
        <v>1002.63</v>
      </c>
      <c r="K60" s="27">
        <f t="shared" si="4"/>
        <v>0.91999999999995907</v>
      </c>
      <c r="L60" s="6">
        <v>16.115352033003902</v>
      </c>
      <c r="M60" s="21">
        <f t="shared" si="5"/>
        <v>8.0576760165019508</v>
      </c>
    </row>
    <row r="61" spans="1:13" ht="15.75" customHeight="1" x14ac:dyDescent="0.25">
      <c r="A61" s="1">
        <v>58</v>
      </c>
      <c r="B61" s="4">
        <v>116</v>
      </c>
      <c r="C61" s="5">
        <v>1001.64</v>
      </c>
      <c r="D61" s="27">
        <f t="shared" si="1"/>
        <v>1001.060628</v>
      </c>
      <c r="E61" s="2">
        <f t="shared" si="2"/>
        <v>0.57937200000003486</v>
      </c>
      <c r="F61" s="6">
        <v>1001.72</v>
      </c>
      <c r="G61" s="29">
        <f t="shared" si="3"/>
        <v>8.0000000000040927E-2</v>
      </c>
      <c r="H61" s="6">
        <v>5.22884143929</v>
      </c>
      <c r="I61" s="30">
        <f t="shared" si="0"/>
        <v>2.614420719645</v>
      </c>
      <c r="J61" s="6">
        <v>1002.57</v>
      </c>
      <c r="K61" s="27">
        <f t="shared" si="4"/>
        <v>0.93000000000006366</v>
      </c>
      <c r="L61" s="6">
        <v>15.934540520288801</v>
      </c>
      <c r="M61" s="21">
        <f t="shared" si="5"/>
        <v>7.9672702601444003</v>
      </c>
    </row>
    <row r="62" spans="1:13" ht="15.75" customHeight="1" x14ac:dyDescent="0.25">
      <c r="A62" s="1">
        <v>59</v>
      </c>
      <c r="B62" s="4">
        <v>118</v>
      </c>
      <c r="C62" s="5">
        <v>1001.51</v>
      </c>
      <c r="D62" s="27">
        <f t="shared" si="1"/>
        <v>1001.033694</v>
      </c>
      <c r="E62" s="2">
        <f t="shared" si="2"/>
        <v>0.47630600000002232</v>
      </c>
      <c r="F62" s="6">
        <v>1001.6</v>
      </c>
      <c r="G62" s="29">
        <f t="shared" si="3"/>
        <v>9.0000000000031832E-2</v>
      </c>
      <c r="H62" s="6">
        <v>4.44098127052</v>
      </c>
      <c r="I62" s="30">
        <f t="shared" si="0"/>
        <v>2.22049063526</v>
      </c>
      <c r="J62" s="6">
        <v>1002.55</v>
      </c>
      <c r="K62" s="27">
        <f t="shared" si="4"/>
        <v>1.0399999999999636</v>
      </c>
      <c r="L62" s="6">
        <v>16.081956554108999</v>
      </c>
      <c r="M62" s="21">
        <f t="shared" si="5"/>
        <v>8.0409782770544993</v>
      </c>
    </row>
    <row r="63" spans="1:13" ht="15.75" customHeight="1" x14ac:dyDescent="0.25">
      <c r="A63" s="1">
        <v>60</v>
      </c>
      <c r="B63" s="4">
        <v>120</v>
      </c>
      <c r="C63" s="5">
        <v>1001.41</v>
      </c>
      <c r="D63" s="27">
        <f t="shared" si="1"/>
        <v>1001.00676</v>
      </c>
      <c r="E63" s="2">
        <f t="shared" si="2"/>
        <v>0.4032399999999825</v>
      </c>
      <c r="F63" s="6">
        <v>1001.53</v>
      </c>
      <c r="G63" s="29">
        <f t="shared" si="3"/>
        <v>0.12000000000000455</v>
      </c>
      <c r="H63" s="6">
        <v>4.1005728995200004</v>
      </c>
      <c r="I63" s="30">
        <f t="shared" si="0"/>
        <v>2.0502864497600002</v>
      </c>
      <c r="J63" s="6">
        <v>1002.56</v>
      </c>
      <c r="K63" s="27">
        <f t="shared" si="4"/>
        <v>1.1499999999999773</v>
      </c>
      <c r="L63" s="6">
        <v>16.100682260545799</v>
      </c>
      <c r="M63" s="21">
        <f t="shared" si="5"/>
        <v>8.0503411302728995</v>
      </c>
    </row>
    <row r="64" spans="1:13" ht="15.75" customHeight="1" x14ac:dyDescent="0.25">
      <c r="A64" s="1">
        <v>61</v>
      </c>
      <c r="B64" s="4">
        <v>122</v>
      </c>
      <c r="C64" s="5">
        <v>1001.32</v>
      </c>
      <c r="D64" s="27">
        <f t="shared" si="1"/>
        <v>1000.979826</v>
      </c>
      <c r="E64" s="2">
        <f t="shared" si="2"/>
        <v>0.34017400000004727</v>
      </c>
      <c r="F64" s="6">
        <v>1001.47</v>
      </c>
      <c r="G64" s="29">
        <f t="shared" si="3"/>
        <v>0.14999999999997726</v>
      </c>
      <c r="H64" s="6">
        <v>3.0731545762899999</v>
      </c>
      <c r="I64" s="30">
        <f t="shared" si="0"/>
        <v>1.5365772881449999</v>
      </c>
      <c r="J64" s="6">
        <v>1002.45</v>
      </c>
      <c r="K64" s="27">
        <f t="shared" si="4"/>
        <v>1.1299999999999955</v>
      </c>
      <c r="L64" s="6">
        <v>15.6150754192098</v>
      </c>
      <c r="M64" s="21">
        <f t="shared" si="5"/>
        <v>7.8075377096049001</v>
      </c>
    </row>
    <row r="65" spans="1:13" ht="15.75" customHeight="1" x14ac:dyDescent="0.25">
      <c r="A65" s="1">
        <v>62</v>
      </c>
      <c r="B65" s="4">
        <v>124</v>
      </c>
      <c r="C65" s="5">
        <v>1001.27</v>
      </c>
      <c r="D65" s="27">
        <f t="shared" si="1"/>
        <v>1000.952892</v>
      </c>
      <c r="E65" s="2">
        <f t="shared" si="2"/>
        <v>0.31710799999996198</v>
      </c>
      <c r="F65" s="6">
        <v>1001.38</v>
      </c>
      <c r="G65" s="29">
        <f t="shared" si="3"/>
        <v>0.11000000000001364</v>
      </c>
      <c r="H65" s="6">
        <v>3.35808627201</v>
      </c>
      <c r="I65" s="30">
        <f t="shared" si="0"/>
        <v>1.679043136005</v>
      </c>
      <c r="J65" s="6">
        <v>1002.29</v>
      </c>
      <c r="K65" s="27">
        <f t="shared" si="4"/>
        <v>1.0199999999999818</v>
      </c>
      <c r="L65" s="6">
        <v>16.404263277715501</v>
      </c>
      <c r="M65" s="21">
        <f t="shared" si="5"/>
        <v>8.2021316388577503</v>
      </c>
    </row>
    <row r="66" spans="1:13" ht="15.75" customHeight="1" x14ac:dyDescent="0.25">
      <c r="A66" s="1">
        <v>63</v>
      </c>
      <c r="B66" s="4">
        <v>126</v>
      </c>
      <c r="C66" s="5">
        <v>1001.02</v>
      </c>
      <c r="D66" s="27">
        <f t="shared" si="1"/>
        <v>1000.925958</v>
      </c>
      <c r="E66" s="2">
        <f t="shared" si="2"/>
        <v>9.4041999999944892E-2</v>
      </c>
      <c r="F66" s="6">
        <v>1001.25</v>
      </c>
      <c r="G66" s="29">
        <f t="shared" si="3"/>
        <v>0.23000000000001819</v>
      </c>
      <c r="H66" s="6">
        <v>3.2679883964899998</v>
      </c>
      <c r="I66" s="30">
        <f t="shared" si="0"/>
        <v>1.6339941982449999</v>
      </c>
      <c r="J66" s="6">
        <v>1002.32</v>
      </c>
      <c r="K66" s="27">
        <f t="shared" si="4"/>
        <v>1.3000000000000682</v>
      </c>
      <c r="L66" s="6">
        <v>15.5129008662906</v>
      </c>
      <c r="M66" s="21">
        <f t="shared" si="5"/>
        <v>7.7564504331453001</v>
      </c>
    </row>
    <row r="67" spans="1:13" ht="15.75" customHeight="1" x14ac:dyDescent="0.25">
      <c r="A67" s="1">
        <v>64</v>
      </c>
      <c r="B67" s="4">
        <v>128</v>
      </c>
      <c r="C67" s="5">
        <v>1001.05</v>
      </c>
      <c r="D67" s="27">
        <f t="shared" si="1"/>
        <v>1000.8990239999999</v>
      </c>
      <c r="E67" s="2">
        <f t="shared" si="2"/>
        <v>0.15097600000001421</v>
      </c>
      <c r="F67" s="6">
        <v>1001.25</v>
      </c>
      <c r="G67" s="29">
        <f t="shared" si="3"/>
        <v>0.20000000000004547</v>
      </c>
      <c r="H67" s="6">
        <v>3.15948598683</v>
      </c>
      <c r="I67" s="30">
        <f t="shared" ref="I67:I130" si="6">H67*0.5</f>
        <v>1.579742993415</v>
      </c>
      <c r="J67" s="6">
        <v>1002.37</v>
      </c>
      <c r="K67" s="27">
        <f t="shared" si="4"/>
        <v>1.32000000000005</v>
      </c>
      <c r="L67" s="6">
        <v>14.6120350897411</v>
      </c>
      <c r="M67" s="21">
        <f t="shared" si="5"/>
        <v>7.3060175448705502</v>
      </c>
    </row>
    <row r="68" spans="1:13" ht="15.75" customHeight="1" x14ac:dyDescent="0.25">
      <c r="A68" s="1">
        <v>65</v>
      </c>
      <c r="B68" s="4">
        <v>130</v>
      </c>
      <c r="C68" s="5">
        <v>1001.06</v>
      </c>
      <c r="D68" s="27">
        <f t="shared" ref="D68:D131" si="7">-0.013467*B68+1002.6228</f>
        <v>1000.87209</v>
      </c>
      <c r="E68" s="2">
        <f t="shared" ref="E68:E131" si="8">C68-D68</f>
        <v>0.18790999999998803</v>
      </c>
      <c r="F68" s="6">
        <v>1001.22</v>
      </c>
      <c r="G68" s="29">
        <f t="shared" ref="G68:G131" si="9">F68-C68</f>
        <v>0.16000000000008185</v>
      </c>
      <c r="H68" s="6">
        <v>3.5170177038300001</v>
      </c>
      <c r="I68" s="30">
        <f t="shared" si="6"/>
        <v>1.7585088519150001</v>
      </c>
      <c r="J68" s="6">
        <v>1002.31</v>
      </c>
      <c r="K68" s="27">
        <f t="shared" ref="K68:K131" si="10">J68-C68</f>
        <v>1.25</v>
      </c>
      <c r="L68" s="6">
        <v>14.9458578023886</v>
      </c>
      <c r="M68" s="21">
        <f t="shared" ref="M68:M131" si="11">L68/2</f>
        <v>7.4729289011943001</v>
      </c>
    </row>
    <row r="69" spans="1:13" ht="15.75" customHeight="1" x14ac:dyDescent="0.25">
      <c r="A69" s="1">
        <v>66</v>
      </c>
      <c r="B69" s="4">
        <v>132</v>
      </c>
      <c r="C69" s="5">
        <v>1001.06</v>
      </c>
      <c r="D69" s="27">
        <f t="shared" si="7"/>
        <v>1000.845156</v>
      </c>
      <c r="E69" s="2">
        <f t="shared" si="8"/>
        <v>0.21484399999997095</v>
      </c>
      <c r="F69" s="6">
        <v>1001.19</v>
      </c>
      <c r="G69" s="29">
        <f t="shared" si="9"/>
        <v>0.13000000000010914</v>
      </c>
      <c r="H69" s="6">
        <v>2.8024210759799999</v>
      </c>
      <c r="I69" s="30">
        <f t="shared" si="6"/>
        <v>1.4012105379899999</v>
      </c>
      <c r="J69" s="6">
        <v>1002.24</v>
      </c>
      <c r="K69" s="27">
        <f t="shared" si="10"/>
        <v>1.1800000000000637</v>
      </c>
      <c r="L69" s="6">
        <v>14.8413586293384</v>
      </c>
      <c r="M69" s="21">
        <f t="shared" si="11"/>
        <v>7.4206793146691998</v>
      </c>
    </row>
    <row r="70" spans="1:13" ht="15.75" customHeight="1" x14ac:dyDescent="0.25">
      <c r="A70" s="1">
        <v>67</v>
      </c>
      <c r="B70" s="4">
        <v>134</v>
      </c>
      <c r="C70" s="5">
        <v>1001.04</v>
      </c>
      <c r="D70" s="27">
        <f t="shared" si="7"/>
        <v>1000.818222</v>
      </c>
      <c r="E70" s="2">
        <f t="shared" si="8"/>
        <v>0.22177799999997205</v>
      </c>
      <c r="F70" s="6">
        <v>1001.14</v>
      </c>
      <c r="G70" s="29">
        <f t="shared" si="9"/>
        <v>0.10000000000002274</v>
      </c>
      <c r="H70" s="6">
        <v>3.5461010208000001</v>
      </c>
      <c r="I70" s="30">
        <f t="shared" si="6"/>
        <v>1.7730505104000001</v>
      </c>
      <c r="J70" s="6">
        <v>1002.2</v>
      </c>
      <c r="K70" s="27">
        <f t="shared" si="10"/>
        <v>1.1600000000000819</v>
      </c>
      <c r="L70" s="6">
        <v>13.9727214340567</v>
      </c>
      <c r="M70" s="21">
        <f t="shared" si="11"/>
        <v>6.9863607170283499</v>
      </c>
    </row>
    <row r="71" spans="1:13" ht="15.75" customHeight="1" x14ac:dyDescent="0.25">
      <c r="A71" s="1">
        <v>68</v>
      </c>
      <c r="B71" s="4">
        <v>136</v>
      </c>
      <c r="C71" s="5">
        <v>1000.96</v>
      </c>
      <c r="D71" s="27">
        <f t="shared" si="7"/>
        <v>1000.791288</v>
      </c>
      <c r="E71" s="2">
        <f t="shared" si="8"/>
        <v>0.16871200000002773</v>
      </c>
      <c r="F71" s="6">
        <v>1001.05</v>
      </c>
      <c r="G71" s="29">
        <f t="shared" si="9"/>
        <v>8.9999999999918145E-2</v>
      </c>
      <c r="H71" s="6">
        <v>4.2800149906299998</v>
      </c>
      <c r="I71" s="30">
        <f t="shared" si="6"/>
        <v>2.1400074953149999</v>
      </c>
      <c r="J71" s="6">
        <v>1002.18</v>
      </c>
      <c r="K71" s="27">
        <f t="shared" si="10"/>
        <v>1.2199999999999136</v>
      </c>
      <c r="L71" s="6">
        <v>14.3448673629482</v>
      </c>
      <c r="M71" s="21">
        <f t="shared" si="11"/>
        <v>7.1724336814741001</v>
      </c>
    </row>
    <row r="72" spans="1:13" ht="15.75" customHeight="1" x14ac:dyDescent="0.25">
      <c r="A72" s="1">
        <v>69</v>
      </c>
      <c r="B72" s="4">
        <v>138</v>
      </c>
      <c r="C72" s="5">
        <v>1000.86</v>
      </c>
      <c r="D72" s="27">
        <f t="shared" si="7"/>
        <v>1000.764354</v>
      </c>
      <c r="E72" s="2">
        <f t="shared" si="8"/>
        <v>9.5645999999987907E-2</v>
      </c>
      <c r="F72" s="6">
        <v>1001</v>
      </c>
      <c r="G72" s="29">
        <f t="shared" si="9"/>
        <v>0.13999999999998636</v>
      </c>
      <c r="H72" s="6">
        <v>3.49834038335</v>
      </c>
      <c r="I72" s="30">
        <f t="shared" si="6"/>
        <v>1.749170191675</v>
      </c>
      <c r="J72" s="6">
        <v>1002.14</v>
      </c>
      <c r="K72" s="27">
        <f t="shared" si="10"/>
        <v>1.2799999999999727</v>
      </c>
      <c r="L72" s="6">
        <v>14.3648800457341</v>
      </c>
      <c r="M72" s="21">
        <f t="shared" si="11"/>
        <v>7.1824400228670502</v>
      </c>
    </row>
    <row r="73" spans="1:13" ht="15.75" customHeight="1" x14ac:dyDescent="0.25">
      <c r="A73" s="1">
        <v>70</v>
      </c>
      <c r="B73" s="4">
        <v>140</v>
      </c>
      <c r="C73" s="5">
        <v>1000.84</v>
      </c>
      <c r="D73" s="27">
        <f t="shared" si="7"/>
        <v>1000.7374199999999</v>
      </c>
      <c r="E73" s="2">
        <f t="shared" si="8"/>
        <v>0.1025800000001027</v>
      </c>
      <c r="F73" s="6">
        <v>1000.99</v>
      </c>
      <c r="G73" s="29">
        <f t="shared" si="9"/>
        <v>0.14999999999997726</v>
      </c>
      <c r="H73" s="6">
        <v>3.5041508296499999</v>
      </c>
      <c r="I73" s="30">
        <f t="shared" si="6"/>
        <v>1.752075414825</v>
      </c>
      <c r="J73" s="6">
        <v>1002.06</v>
      </c>
      <c r="K73" s="27">
        <f t="shared" si="10"/>
        <v>1.2199999999999136</v>
      </c>
      <c r="L73" s="6">
        <v>13.5420744035578</v>
      </c>
      <c r="M73" s="21">
        <f t="shared" si="11"/>
        <v>6.7710372017789</v>
      </c>
    </row>
    <row r="74" spans="1:13" ht="15.75" customHeight="1" x14ac:dyDescent="0.25">
      <c r="A74" s="1">
        <v>71</v>
      </c>
      <c r="B74" s="4">
        <v>142</v>
      </c>
      <c r="C74" s="5">
        <v>1000.83</v>
      </c>
      <c r="D74" s="27">
        <f t="shared" si="7"/>
        <v>1000.7104859999999</v>
      </c>
      <c r="E74" s="2">
        <f t="shared" si="8"/>
        <v>0.11951400000009471</v>
      </c>
      <c r="F74" s="6">
        <v>1000.97</v>
      </c>
      <c r="G74" s="29">
        <f t="shared" si="9"/>
        <v>0.13999999999998636</v>
      </c>
      <c r="H74" s="6">
        <v>3.4975504362000001</v>
      </c>
      <c r="I74" s="30">
        <f t="shared" si="6"/>
        <v>1.7487752181</v>
      </c>
      <c r="J74" s="6">
        <v>1002.04</v>
      </c>
      <c r="K74" s="27">
        <f t="shared" si="10"/>
        <v>1.2099999999999227</v>
      </c>
      <c r="L74" s="6">
        <v>13.5294345978346</v>
      </c>
      <c r="M74" s="21">
        <f t="shared" si="11"/>
        <v>6.7647172989172999</v>
      </c>
    </row>
    <row r="75" spans="1:13" ht="15.75" customHeight="1" x14ac:dyDescent="0.25">
      <c r="A75" s="1">
        <v>72</v>
      </c>
      <c r="B75" s="4">
        <v>144</v>
      </c>
      <c r="C75" s="5">
        <v>1000.8</v>
      </c>
      <c r="D75" s="27">
        <f t="shared" si="7"/>
        <v>1000.683552</v>
      </c>
      <c r="E75" s="2">
        <f t="shared" si="8"/>
        <v>0.11644799999999123</v>
      </c>
      <c r="F75" s="6">
        <v>1000.96</v>
      </c>
      <c r="G75" s="29">
        <f t="shared" si="9"/>
        <v>0.16000000000008185</v>
      </c>
      <c r="H75" s="6">
        <v>3.9538004764500001</v>
      </c>
      <c r="I75" s="30">
        <f t="shared" si="6"/>
        <v>1.9769002382250001</v>
      </c>
      <c r="J75" s="6">
        <v>1002.06</v>
      </c>
      <c r="K75" s="27">
        <f t="shared" si="10"/>
        <v>1.2599999999999909</v>
      </c>
      <c r="L75" s="6">
        <v>12.3555240367249</v>
      </c>
      <c r="M75" s="21">
        <f t="shared" si="11"/>
        <v>6.1777620183624498</v>
      </c>
    </row>
    <row r="76" spans="1:13" ht="15.75" customHeight="1" x14ac:dyDescent="0.25">
      <c r="A76" s="1">
        <v>73</v>
      </c>
      <c r="B76" s="4">
        <v>146</v>
      </c>
      <c r="C76" s="5">
        <v>1000.85</v>
      </c>
      <c r="D76" s="27">
        <f t="shared" si="7"/>
        <v>1000.656618</v>
      </c>
      <c r="E76" s="2">
        <f t="shared" si="8"/>
        <v>0.19338200000004235</v>
      </c>
      <c r="F76" s="6">
        <v>1000.93</v>
      </c>
      <c r="G76" s="29">
        <f t="shared" si="9"/>
        <v>7.999999999992724E-2</v>
      </c>
      <c r="H76" s="6">
        <v>4.2346433924899998</v>
      </c>
      <c r="I76" s="30">
        <f t="shared" si="6"/>
        <v>2.1173216962449999</v>
      </c>
      <c r="J76" s="6">
        <v>1001.95</v>
      </c>
      <c r="K76" s="27">
        <f t="shared" si="10"/>
        <v>1.1000000000000227</v>
      </c>
      <c r="L76" s="6">
        <v>14.3363518338316</v>
      </c>
      <c r="M76" s="21">
        <f t="shared" si="11"/>
        <v>7.1681759169157999</v>
      </c>
    </row>
    <row r="77" spans="1:13" ht="15.75" customHeight="1" x14ac:dyDescent="0.25">
      <c r="A77" s="1">
        <v>74</v>
      </c>
      <c r="B77" s="4">
        <v>148</v>
      </c>
      <c r="C77" s="5">
        <v>1000.74</v>
      </c>
      <c r="D77" s="27">
        <f t="shared" si="7"/>
        <v>1000.629684</v>
      </c>
      <c r="E77" s="2">
        <f t="shared" si="8"/>
        <v>0.11031600000001163</v>
      </c>
      <c r="F77" s="6">
        <v>1000.84</v>
      </c>
      <c r="G77" s="29">
        <f t="shared" si="9"/>
        <v>0.10000000000002274</v>
      </c>
      <c r="H77" s="6">
        <v>4.2084285168599997</v>
      </c>
      <c r="I77" s="30">
        <f t="shared" si="6"/>
        <v>2.1042142584299999</v>
      </c>
      <c r="J77" s="6">
        <v>1001.77</v>
      </c>
      <c r="K77" s="27">
        <f t="shared" si="10"/>
        <v>1.0299999999999727</v>
      </c>
      <c r="L77" s="6">
        <v>13.126886174689901</v>
      </c>
      <c r="M77" s="21">
        <f t="shared" si="11"/>
        <v>6.5634430873449503</v>
      </c>
    </row>
    <row r="78" spans="1:13" ht="15.75" customHeight="1" x14ac:dyDescent="0.25">
      <c r="A78" s="1">
        <v>75</v>
      </c>
      <c r="B78" s="4">
        <v>150</v>
      </c>
      <c r="C78" s="5">
        <v>1000.69</v>
      </c>
      <c r="D78" s="27">
        <f t="shared" si="7"/>
        <v>1000.60275</v>
      </c>
      <c r="E78" s="2">
        <f t="shared" si="8"/>
        <v>8.7250000000040018E-2</v>
      </c>
      <c r="F78" s="6">
        <v>1000.81</v>
      </c>
      <c r="G78" s="29">
        <f t="shared" si="9"/>
        <v>0.11999999999989086</v>
      </c>
      <c r="H78" s="6">
        <v>4.9304348152099999</v>
      </c>
      <c r="I78" s="30">
        <f t="shared" si="6"/>
        <v>2.465217407605</v>
      </c>
      <c r="J78" s="6">
        <v>1001.82</v>
      </c>
      <c r="K78" s="27">
        <f t="shared" si="10"/>
        <v>1.1299999999999955</v>
      </c>
      <c r="L78" s="6">
        <v>11.9705351411623</v>
      </c>
      <c r="M78" s="21">
        <f t="shared" si="11"/>
        <v>5.9852675705811498</v>
      </c>
    </row>
    <row r="79" spans="1:13" ht="15.75" customHeight="1" x14ac:dyDescent="0.25">
      <c r="A79" s="1">
        <v>76</v>
      </c>
      <c r="B79" s="4">
        <v>152</v>
      </c>
      <c r="C79" s="5">
        <v>1000.69</v>
      </c>
      <c r="D79" s="27">
        <f t="shared" si="7"/>
        <v>1000.575816</v>
      </c>
      <c r="E79" s="2">
        <f t="shared" si="8"/>
        <v>0.11418400000002293</v>
      </c>
      <c r="F79" s="6">
        <v>1000.78</v>
      </c>
      <c r="G79" s="29">
        <f t="shared" si="9"/>
        <v>8.9999999999918145E-2</v>
      </c>
      <c r="H79" s="6">
        <v>4.8951549323899997</v>
      </c>
      <c r="I79" s="30">
        <f t="shared" si="6"/>
        <v>2.4475774661949998</v>
      </c>
      <c r="J79" s="6">
        <v>1001.81</v>
      </c>
      <c r="K79" s="27">
        <f t="shared" si="10"/>
        <v>1.1199999999998909</v>
      </c>
      <c r="L79" s="6">
        <v>10.7905329999864</v>
      </c>
      <c r="M79" s="21">
        <f t="shared" si="11"/>
        <v>5.3952664999932001</v>
      </c>
    </row>
    <row r="80" spans="1:13" ht="15.75" customHeight="1" x14ac:dyDescent="0.25">
      <c r="A80" s="1">
        <v>77</v>
      </c>
      <c r="B80" s="4">
        <v>154</v>
      </c>
      <c r="C80" s="5">
        <v>1000.53</v>
      </c>
      <c r="D80" s="27">
        <f t="shared" si="7"/>
        <v>1000.5488819999999</v>
      </c>
      <c r="E80" s="2">
        <f t="shared" si="8"/>
        <v>-1.8881999999962318E-2</v>
      </c>
      <c r="F80" s="6">
        <v>1000.72</v>
      </c>
      <c r="G80" s="29">
        <f t="shared" si="9"/>
        <v>0.19000000000005457</v>
      </c>
      <c r="H80" s="6">
        <v>5.86689334212</v>
      </c>
      <c r="I80" s="30">
        <f t="shared" si="6"/>
        <v>2.93344667106</v>
      </c>
      <c r="J80" s="6">
        <v>1001.84</v>
      </c>
      <c r="K80" s="27">
        <f t="shared" si="10"/>
        <v>1.3100000000000591</v>
      </c>
      <c r="L80" s="6">
        <v>9.9794999059055893</v>
      </c>
      <c r="M80" s="21">
        <f t="shared" si="11"/>
        <v>4.9897499529527947</v>
      </c>
    </row>
    <row r="81" spans="1:13" ht="15.75" customHeight="1" x14ac:dyDescent="0.25">
      <c r="A81" s="1">
        <v>78</v>
      </c>
      <c r="B81" s="4">
        <v>156</v>
      </c>
      <c r="C81" s="5">
        <v>1000.5</v>
      </c>
      <c r="D81" s="27">
        <f t="shared" si="7"/>
        <v>1000.521948</v>
      </c>
      <c r="E81" s="2">
        <f t="shared" si="8"/>
        <v>-2.1947999999952117E-2</v>
      </c>
      <c r="F81" s="6">
        <v>1000.7</v>
      </c>
      <c r="G81" s="29">
        <f t="shared" si="9"/>
        <v>0.20000000000004547</v>
      </c>
      <c r="H81" s="6">
        <v>5.7717077962500003</v>
      </c>
      <c r="I81" s="30">
        <f t="shared" si="6"/>
        <v>2.8858538981250001</v>
      </c>
      <c r="J81" s="6">
        <v>1001.8</v>
      </c>
      <c r="K81" s="27">
        <f t="shared" si="10"/>
        <v>1.2999999999999545</v>
      </c>
      <c r="L81" s="6">
        <v>9.5731272131987293</v>
      </c>
      <c r="M81" s="21">
        <f t="shared" si="11"/>
        <v>4.7865636065993646</v>
      </c>
    </row>
    <row r="82" spans="1:13" ht="15.75" customHeight="1" x14ac:dyDescent="0.25">
      <c r="A82" s="1">
        <v>79</v>
      </c>
      <c r="B82" s="4">
        <v>158</v>
      </c>
      <c r="C82" s="5">
        <v>1000.45</v>
      </c>
      <c r="D82" s="27">
        <f t="shared" si="7"/>
        <v>1000.495014</v>
      </c>
      <c r="E82" s="2">
        <f t="shared" si="8"/>
        <v>-4.5013999999923726E-2</v>
      </c>
      <c r="F82" s="6">
        <v>1000.59</v>
      </c>
      <c r="G82" s="29">
        <f t="shared" si="9"/>
        <v>0.13999999999998636</v>
      </c>
      <c r="H82" s="6">
        <v>5.08367350345</v>
      </c>
      <c r="I82" s="30">
        <f t="shared" si="6"/>
        <v>2.541836751725</v>
      </c>
      <c r="J82" s="6">
        <v>1001.58</v>
      </c>
      <c r="K82" s="27">
        <f t="shared" si="10"/>
        <v>1.1299999999999955</v>
      </c>
      <c r="L82" s="6">
        <v>9.4464034978456901</v>
      </c>
      <c r="M82" s="21">
        <f t="shared" si="11"/>
        <v>4.7232017489228451</v>
      </c>
    </row>
    <row r="83" spans="1:13" ht="15.75" customHeight="1" x14ac:dyDescent="0.25">
      <c r="A83" s="1">
        <v>80</v>
      </c>
      <c r="B83" s="4">
        <v>160</v>
      </c>
      <c r="C83" s="5">
        <v>1000.29</v>
      </c>
      <c r="D83" s="27">
        <f t="shared" si="7"/>
        <v>1000.46808</v>
      </c>
      <c r="E83" s="2">
        <f t="shared" si="8"/>
        <v>-0.17808000000002266</v>
      </c>
      <c r="F83" s="6">
        <v>1000.43</v>
      </c>
      <c r="G83" s="29">
        <f t="shared" si="9"/>
        <v>0.13999999999998636</v>
      </c>
      <c r="H83" s="6">
        <v>3.3373833529599999</v>
      </c>
      <c r="I83" s="30">
        <f t="shared" si="6"/>
        <v>1.6686916764799999</v>
      </c>
      <c r="J83" s="6">
        <v>1001.35</v>
      </c>
      <c r="K83" s="27">
        <f t="shared" si="10"/>
        <v>1.0600000000000591</v>
      </c>
      <c r="L83" s="6">
        <v>9.6311354869796997</v>
      </c>
      <c r="M83" s="21">
        <f t="shared" si="11"/>
        <v>4.8155677434898498</v>
      </c>
    </row>
    <row r="84" spans="1:13" ht="15.75" customHeight="1" x14ac:dyDescent="0.25">
      <c r="A84" s="1">
        <v>81</v>
      </c>
      <c r="B84" s="4">
        <v>162</v>
      </c>
      <c r="C84" s="5">
        <v>1000.16</v>
      </c>
      <c r="D84" s="27">
        <f t="shared" si="7"/>
        <v>1000.441146</v>
      </c>
      <c r="E84" s="2">
        <f t="shared" si="8"/>
        <v>-0.2811460000000352</v>
      </c>
      <c r="F84" s="6">
        <v>1000.44</v>
      </c>
      <c r="G84" s="29">
        <f t="shared" si="9"/>
        <v>0.2800000000000864</v>
      </c>
      <c r="H84" s="6">
        <v>3.5730258128800001</v>
      </c>
      <c r="I84" s="30">
        <f t="shared" si="6"/>
        <v>1.78651290644</v>
      </c>
      <c r="J84" s="6">
        <v>1001.43</v>
      </c>
      <c r="K84" s="27">
        <f t="shared" si="10"/>
        <v>1.2699999999999818</v>
      </c>
      <c r="L84" s="6">
        <v>10.235968698687101</v>
      </c>
      <c r="M84" s="21">
        <f t="shared" si="11"/>
        <v>5.1179843493435504</v>
      </c>
    </row>
    <row r="85" spans="1:13" ht="15.75" customHeight="1" x14ac:dyDescent="0.25">
      <c r="A85" s="1">
        <v>82</v>
      </c>
      <c r="B85" s="4">
        <v>164</v>
      </c>
      <c r="C85" s="5">
        <v>1000.12</v>
      </c>
      <c r="D85" s="27">
        <f t="shared" si="7"/>
        <v>1000.414212</v>
      </c>
      <c r="E85" s="2">
        <f t="shared" si="8"/>
        <v>-0.29421200000001591</v>
      </c>
      <c r="F85" s="6">
        <v>1000.44</v>
      </c>
      <c r="G85" s="29">
        <f t="shared" si="9"/>
        <v>0.32000000000005002</v>
      </c>
      <c r="H85" s="6">
        <v>4.1722539574799997</v>
      </c>
      <c r="I85" s="30">
        <f t="shared" si="6"/>
        <v>2.0861269787399999</v>
      </c>
      <c r="J85" s="6">
        <v>1001.5</v>
      </c>
      <c r="K85" s="27">
        <f t="shared" si="10"/>
        <v>1.3799999999999955</v>
      </c>
      <c r="L85" s="6">
        <v>11.925327336495901</v>
      </c>
      <c r="M85" s="21">
        <f t="shared" si="11"/>
        <v>5.9626636682479504</v>
      </c>
    </row>
    <row r="86" spans="1:13" ht="15.75" customHeight="1" x14ac:dyDescent="0.25">
      <c r="A86" s="1">
        <v>83</v>
      </c>
      <c r="B86" s="4">
        <v>166</v>
      </c>
      <c r="C86" s="5">
        <v>1000.14</v>
      </c>
      <c r="D86" s="27">
        <f t="shared" si="7"/>
        <v>1000.387278</v>
      </c>
      <c r="E86" s="2">
        <f t="shared" si="8"/>
        <v>-0.24727800000005118</v>
      </c>
      <c r="F86" s="6">
        <v>1000.44</v>
      </c>
      <c r="G86" s="29">
        <f t="shared" si="9"/>
        <v>0.30000000000006821</v>
      </c>
      <c r="H86" s="6">
        <v>4.5157929803399997</v>
      </c>
      <c r="I86" s="30">
        <f t="shared" si="6"/>
        <v>2.2578964901699998</v>
      </c>
      <c r="J86" s="6">
        <v>1001.42</v>
      </c>
      <c r="K86" s="27">
        <f t="shared" si="10"/>
        <v>1.2799999999999727</v>
      </c>
      <c r="L86" s="6">
        <v>13.040547998941101</v>
      </c>
      <c r="M86" s="21">
        <f t="shared" si="11"/>
        <v>6.5202739994705503</v>
      </c>
    </row>
    <row r="87" spans="1:13" ht="15.75" customHeight="1" x14ac:dyDescent="0.25">
      <c r="A87" s="1">
        <v>84</v>
      </c>
      <c r="B87" s="4">
        <v>168</v>
      </c>
      <c r="C87" s="5">
        <v>999.94200000000001</v>
      </c>
      <c r="D87" s="27">
        <f t="shared" si="7"/>
        <v>1000.3603439999999</v>
      </c>
      <c r="E87" s="2">
        <f t="shared" si="8"/>
        <v>-0.41834399999993366</v>
      </c>
      <c r="F87" s="6">
        <v>1000.44</v>
      </c>
      <c r="G87" s="29">
        <f t="shared" si="9"/>
        <v>0.49800000000004729</v>
      </c>
      <c r="H87" s="6">
        <v>3.6663167835600001</v>
      </c>
      <c r="I87" s="30">
        <f t="shared" si="6"/>
        <v>1.8331583917800001</v>
      </c>
      <c r="J87" s="6">
        <v>1001.5</v>
      </c>
      <c r="K87" s="27">
        <f t="shared" si="10"/>
        <v>1.5579999999999927</v>
      </c>
      <c r="L87" s="6">
        <v>13.9682949770026</v>
      </c>
      <c r="M87" s="21">
        <f t="shared" si="11"/>
        <v>6.9841474885013</v>
      </c>
    </row>
    <row r="88" spans="1:13" ht="15.75" customHeight="1" x14ac:dyDescent="0.25">
      <c r="A88" s="1">
        <v>85</v>
      </c>
      <c r="B88" s="4">
        <v>170</v>
      </c>
      <c r="C88" s="5">
        <v>999.59299999999996</v>
      </c>
      <c r="D88" s="27">
        <f t="shared" si="7"/>
        <v>1000.33341</v>
      </c>
      <c r="E88" s="2">
        <f t="shared" si="8"/>
        <v>-0.74040999999999713</v>
      </c>
      <c r="F88" s="6">
        <v>1000.44</v>
      </c>
      <c r="G88" s="29">
        <f t="shared" si="9"/>
        <v>0.84700000000009368</v>
      </c>
      <c r="H88" s="6">
        <v>4.92418336312</v>
      </c>
      <c r="I88" s="30">
        <f t="shared" si="6"/>
        <v>2.46209168156</v>
      </c>
      <c r="J88" s="6">
        <v>1001.6</v>
      </c>
      <c r="K88" s="27">
        <f t="shared" si="10"/>
        <v>2.0070000000000618</v>
      </c>
      <c r="L88" s="6">
        <v>14.0455457448757</v>
      </c>
      <c r="M88" s="21">
        <f t="shared" si="11"/>
        <v>7.0227728724378498</v>
      </c>
    </row>
    <row r="89" spans="1:13" ht="15.75" customHeight="1" x14ac:dyDescent="0.25">
      <c r="A89" s="1">
        <v>86</v>
      </c>
      <c r="B89" s="4">
        <v>172</v>
      </c>
      <c r="C89" s="5">
        <v>999.44600000000003</v>
      </c>
      <c r="D89" s="27">
        <f t="shared" si="7"/>
        <v>1000.306476</v>
      </c>
      <c r="E89" s="2">
        <f t="shared" si="8"/>
        <v>-0.86047599999994873</v>
      </c>
      <c r="F89" s="6">
        <v>1000.44</v>
      </c>
      <c r="G89" s="29">
        <f t="shared" si="9"/>
        <v>0.99400000000002819</v>
      </c>
      <c r="H89" s="6">
        <v>5.7081726724999999</v>
      </c>
      <c r="I89" s="30">
        <f t="shared" si="6"/>
        <v>2.85408633625</v>
      </c>
      <c r="J89" s="6">
        <v>1001.63</v>
      </c>
      <c r="K89" s="27">
        <f t="shared" si="10"/>
        <v>2.1839999999999691</v>
      </c>
      <c r="L89" s="6">
        <v>14.379691282813001</v>
      </c>
      <c r="M89" s="21">
        <f t="shared" si="11"/>
        <v>7.1898456414065004</v>
      </c>
    </row>
    <row r="90" spans="1:13" ht="15.75" customHeight="1" x14ac:dyDescent="0.25">
      <c r="A90" s="1">
        <v>87</v>
      </c>
      <c r="B90" s="4">
        <v>174</v>
      </c>
      <c r="C90" s="5">
        <v>999.54</v>
      </c>
      <c r="D90" s="27">
        <f t="shared" si="7"/>
        <v>1000.279542</v>
      </c>
      <c r="E90" s="2">
        <f t="shared" si="8"/>
        <v>-0.73954200000002857</v>
      </c>
      <c r="F90" s="6">
        <v>1000.44</v>
      </c>
      <c r="G90" s="29">
        <f t="shared" si="9"/>
        <v>0.90000000000009095</v>
      </c>
      <c r="H90" s="6">
        <v>7.0743779896000003</v>
      </c>
      <c r="I90" s="30">
        <f t="shared" si="6"/>
        <v>3.5371889948000002</v>
      </c>
      <c r="J90" s="6">
        <v>1001.61</v>
      </c>
      <c r="K90" s="27">
        <f t="shared" si="10"/>
        <v>2.07000000000005</v>
      </c>
      <c r="L90" s="6">
        <v>15.1281561098025</v>
      </c>
      <c r="M90" s="21">
        <f t="shared" si="11"/>
        <v>7.5640780549012501</v>
      </c>
    </row>
    <row r="91" spans="1:13" ht="15.75" customHeight="1" x14ac:dyDescent="0.25">
      <c r="A91" s="1">
        <v>88</v>
      </c>
      <c r="B91" s="4">
        <v>176</v>
      </c>
      <c r="C91" s="5">
        <v>999.60400000000004</v>
      </c>
      <c r="D91" s="27">
        <f t="shared" si="7"/>
        <v>1000.252608</v>
      </c>
      <c r="E91" s="2">
        <f t="shared" si="8"/>
        <v>-0.64860799999996743</v>
      </c>
      <c r="F91" s="6">
        <v>1000.44</v>
      </c>
      <c r="G91" s="29">
        <f t="shared" si="9"/>
        <v>0.83600000000001273</v>
      </c>
      <c r="H91" s="6">
        <v>5.4921799846199999</v>
      </c>
      <c r="I91" s="30">
        <f t="shared" si="6"/>
        <v>2.7460899923099999</v>
      </c>
      <c r="J91" s="6">
        <v>1001.57</v>
      </c>
      <c r="K91" s="27">
        <f t="shared" si="10"/>
        <v>1.9660000000000082</v>
      </c>
      <c r="L91" s="6">
        <v>15.137452572017599</v>
      </c>
      <c r="M91" s="21">
        <f t="shared" si="11"/>
        <v>7.5687262860087996</v>
      </c>
    </row>
    <row r="92" spans="1:13" ht="15.75" customHeight="1" x14ac:dyDescent="0.25">
      <c r="A92" s="1">
        <v>89</v>
      </c>
      <c r="B92" s="4">
        <v>178</v>
      </c>
      <c r="C92" s="5">
        <v>999.73699999999997</v>
      </c>
      <c r="D92" s="27">
        <f t="shared" si="7"/>
        <v>1000.225674</v>
      </c>
      <c r="E92" s="2">
        <f t="shared" si="8"/>
        <v>-0.48867400000006</v>
      </c>
      <c r="F92" s="6">
        <v>1000.44</v>
      </c>
      <c r="G92" s="29">
        <f t="shared" si="9"/>
        <v>0.70300000000008822</v>
      </c>
      <c r="H92" s="6">
        <v>5.3000249284800001</v>
      </c>
      <c r="I92" s="30">
        <f t="shared" si="6"/>
        <v>2.65001246424</v>
      </c>
      <c r="J92" s="6">
        <v>1001.54</v>
      </c>
      <c r="K92" s="27">
        <f t="shared" si="10"/>
        <v>1.8029999999999973</v>
      </c>
      <c r="L92" s="6">
        <v>16.366799553303199</v>
      </c>
      <c r="M92" s="21">
        <f t="shared" si="11"/>
        <v>8.1833997766515996</v>
      </c>
    </row>
    <row r="93" spans="1:13" ht="15.75" customHeight="1" x14ac:dyDescent="0.25">
      <c r="A93" s="1">
        <v>90</v>
      </c>
      <c r="B93" s="4">
        <v>180</v>
      </c>
      <c r="C93" s="5">
        <v>1000.04</v>
      </c>
      <c r="D93" s="27">
        <f t="shared" si="7"/>
        <v>1000.1987399999999</v>
      </c>
      <c r="E93" s="2">
        <f t="shared" si="8"/>
        <v>-0.15873999999996613</v>
      </c>
      <c r="F93" s="6">
        <v>1000.44</v>
      </c>
      <c r="G93" s="29">
        <f t="shared" si="9"/>
        <v>0.40000000000009095</v>
      </c>
      <c r="H93" s="6">
        <v>5.3494858111100001</v>
      </c>
      <c r="I93" s="30">
        <f t="shared" si="6"/>
        <v>2.674742905555</v>
      </c>
      <c r="J93" s="6">
        <v>1001.48</v>
      </c>
      <c r="K93" s="27">
        <f t="shared" si="10"/>
        <v>1.4400000000000546</v>
      </c>
      <c r="L93" s="6">
        <v>15.1850185309137</v>
      </c>
      <c r="M93" s="21">
        <f t="shared" si="11"/>
        <v>7.59250926545685</v>
      </c>
    </row>
    <row r="94" spans="1:13" ht="15.75" customHeight="1" x14ac:dyDescent="0.25">
      <c r="A94" s="1">
        <v>91</v>
      </c>
      <c r="B94" s="4">
        <v>182</v>
      </c>
      <c r="C94" s="5">
        <v>1000.17</v>
      </c>
      <c r="D94" s="27">
        <f t="shared" si="7"/>
        <v>1000.1718059999999</v>
      </c>
      <c r="E94" s="2">
        <f t="shared" si="8"/>
        <v>-1.8059999999877618E-3</v>
      </c>
      <c r="F94" s="6">
        <v>1000.43</v>
      </c>
      <c r="G94" s="29">
        <f t="shared" si="9"/>
        <v>0.25999999999999091</v>
      </c>
      <c r="H94" s="6">
        <v>4.4576627270199998</v>
      </c>
      <c r="I94" s="30">
        <f t="shared" si="6"/>
        <v>2.2288313635099999</v>
      </c>
      <c r="J94" s="6">
        <v>1001.45</v>
      </c>
      <c r="K94" s="27">
        <f t="shared" si="10"/>
        <v>1.2800000000000864</v>
      </c>
      <c r="L94" s="6">
        <v>14.5771347290005</v>
      </c>
      <c r="M94" s="21">
        <f t="shared" si="11"/>
        <v>7.28856736450025</v>
      </c>
    </row>
    <row r="95" spans="1:13" ht="15.75" customHeight="1" x14ac:dyDescent="0.25">
      <c r="A95" s="1">
        <v>92</v>
      </c>
      <c r="B95" s="4">
        <v>184</v>
      </c>
      <c r="C95" s="5">
        <v>1000.26</v>
      </c>
      <c r="D95" s="27">
        <f t="shared" si="7"/>
        <v>1000.144872</v>
      </c>
      <c r="E95" s="2">
        <f t="shared" si="8"/>
        <v>0.11512800000002699</v>
      </c>
      <c r="F95" s="6">
        <v>1000.42</v>
      </c>
      <c r="G95" s="29">
        <f t="shared" si="9"/>
        <v>0.15999999999996817</v>
      </c>
      <c r="H95" s="6">
        <v>5.8403873169800002</v>
      </c>
      <c r="I95" s="30">
        <f t="shared" si="6"/>
        <v>2.9201936584900001</v>
      </c>
      <c r="J95" s="6">
        <v>1001.39</v>
      </c>
      <c r="K95" s="27">
        <f t="shared" si="10"/>
        <v>1.1299999999999955</v>
      </c>
      <c r="L95" s="6">
        <v>13.399590524130099</v>
      </c>
      <c r="M95" s="21">
        <f t="shared" si="11"/>
        <v>6.6997952620650496</v>
      </c>
    </row>
    <row r="96" spans="1:13" ht="15.75" customHeight="1" x14ac:dyDescent="0.25">
      <c r="A96" s="1">
        <v>93</v>
      </c>
      <c r="B96" s="4">
        <v>186</v>
      </c>
      <c r="C96" s="5">
        <v>1000.26</v>
      </c>
      <c r="D96" s="27">
        <f t="shared" si="7"/>
        <v>1000.117938</v>
      </c>
      <c r="E96" s="2">
        <f t="shared" si="8"/>
        <v>0.1420620000000099</v>
      </c>
      <c r="F96" s="6">
        <v>1000.34</v>
      </c>
      <c r="G96" s="29">
        <f t="shared" si="9"/>
        <v>8.0000000000040927E-2</v>
      </c>
      <c r="H96" s="6">
        <v>3.8370744650700002</v>
      </c>
      <c r="I96" s="30">
        <f t="shared" si="6"/>
        <v>1.9185372325350001</v>
      </c>
      <c r="J96" s="6">
        <v>1001.33</v>
      </c>
      <c r="K96" s="27">
        <f t="shared" si="10"/>
        <v>1.07000000000005</v>
      </c>
      <c r="L96" s="6">
        <v>11.1486338618458</v>
      </c>
      <c r="M96" s="21">
        <f t="shared" si="11"/>
        <v>5.5743169309229001</v>
      </c>
    </row>
    <row r="97" spans="1:13" ht="15.75" customHeight="1" x14ac:dyDescent="0.25">
      <c r="A97" s="1">
        <v>94</v>
      </c>
      <c r="B97" s="4">
        <v>188</v>
      </c>
      <c r="C97" s="5">
        <v>1000.1</v>
      </c>
      <c r="D97" s="27">
        <f t="shared" si="7"/>
        <v>1000.091004</v>
      </c>
      <c r="E97" s="2">
        <f t="shared" si="8"/>
        <v>8.9960000000246509E-3</v>
      </c>
      <c r="F97" s="6">
        <v>1000.21</v>
      </c>
      <c r="G97" s="29">
        <f t="shared" si="9"/>
        <v>0.11000000000001364</v>
      </c>
      <c r="H97" s="6">
        <v>5.1098038640699999</v>
      </c>
      <c r="I97" s="30">
        <f t="shared" si="6"/>
        <v>2.5549019320349999</v>
      </c>
      <c r="J97" s="6">
        <v>1001.35</v>
      </c>
      <c r="K97" s="27">
        <f t="shared" si="10"/>
        <v>1.25</v>
      </c>
      <c r="L97" s="6">
        <v>13.623584920162299</v>
      </c>
      <c r="M97" s="21">
        <f t="shared" si="11"/>
        <v>6.8117924600811497</v>
      </c>
    </row>
    <row r="98" spans="1:13" ht="15.75" customHeight="1" x14ac:dyDescent="0.25">
      <c r="A98" s="1">
        <v>95</v>
      </c>
      <c r="B98" s="4">
        <v>190</v>
      </c>
      <c r="C98" s="5">
        <v>1000.03</v>
      </c>
      <c r="D98" s="27">
        <f t="shared" si="7"/>
        <v>1000.06407</v>
      </c>
      <c r="E98" s="2">
        <f t="shared" si="8"/>
        <v>-3.4070000000042455E-2</v>
      </c>
      <c r="F98" s="6">
        <v>1000.16</v>
      </c>
      <c r="G98" s="29">
        <f t="shared" si="9"/>
        <v>0.12999999999999545</v>
      </c>
      <c r="H98" s="6">
        <v>4.1647027233799996</v>
      </c>
      <c r="I98" s="30">
        <f t="shared" si="6"/>
        <v>2.0823513616899998</v>
      </c>
      <c r="J98" s="6">
        <v>1001.33</v>
      </c>
      <c r="K98" s="27">
        <f t="shared" si="10"/>
        <v>1.3000000000000682</v>
      </c>
      <c r="L98" s="6">
        <v>12.053008090824701</v>
      </c>
      <c r="M98" s="21">
        <f t="shared" si="11"/>
        <v>6.0265040454123504</v>
      </c>
    </row>
    <row r="99" spans="1:13" ht="15.75" customHeight="1" x14ac:dyDescent="0.25">
      <c r="A99" s="1">
        <v>96</v>
      </c>
      <c r="B99" s="4">
        <v>192</v>
      </c>
      <c r="C99" s="5">
        <v>999.98199999999997</v>
      </c>
      <c r="D99" s="27">
        <f t="shared" si="7"/>
        <v>1000.037136</v>
      </c>
      <c r="E99" s="2">
        <f t="shared" si="8"/>
        <v>-5.5136000000061358E-2</v>
      </c>
      <c r="F99" s="6">
        <v>1000.13</v>
      </c>
      <c r="G99" s="29">
        <f t="shared" si="9"/>
        <v>0.14800000000002456</v>
      </c>
      <c r="H99" s="6">
        <v>3.8783559574800002</v>
      </c>
      <c r="I99" s="30">
        <f t="shared" si="6"/>
        <v>1.9391779787400001</v>
      </c>
      <c r="J99" s="6">
        <v>1001.28</v>
      </c>
      <c r="K99" s="27">
        <f t="shared" si="10"/>
        <v>1.2980000000000018</v>
      </c>
      <c r="L99" s="6">
        <v>12.3739036283604</v>
      </c>
      <c r="M99" s="21">
        <f t="shared" si="11"/>
        <v>6.1869518141802002</v>
      </c>
    </row>
    <row r="100" spans="1:13" ht="15.75" customHeight="1" x14ac:dyDescent="0.25">
      <c r="A100" s="1">
        <v>97</v>
      </c>
      <c r="B100" s="4">
        <v>194</v>
      </c>
      <c r="C100" s="5">
        <v>999.87199999999996</v>
      </c>
      <c r="D100" s="27">
        <f t="shared" si="7"/>
        <v>1000.0102019999999</v>
      </c>
      <c r="E100" s="2">
        <f t="shared" si="8"/>
        <v>-0.1382019999999784</v>
      </c>
      <c r="F100" s="6">
        <v>1000.12</v>
      </c>
      <c r="G100" s="29">
        <f t="shared" si="9"/>
        <v>0.24800000000004729</v>
      </c>
      <c r="H100" s="6">
        <v>3.4974905887499999</v>
      </c>
      <c r="I100" s="30">
        <f t="shared" si="6"/>
        <v>1.7487452943749999</v>
      </c>
      <c r="J100" s="6">
        <v>1001.26</v>
      </c>
      <c r="K100" s="27">
        <f t="shared" si="10"/>
        <v>1.3880000000000337</v>
      </c>
      <c r="L100" s="6">
        <v>12.7423157374363</v>
      </c>
      <c r="M100" s="21">
        <f t="shared" si="11"/>
        <v>6.37115786871815</v>
      </c>
    </row>
    <row r="101" spans="1:13" ht="15.75" customHeight="1" x14ac:dyDescent="0.25">
      <c r="A101" s="1">
        <v>98</v>
      </c>
      <c r="B101" s="4">
        <v>196</v>
      </c>
      <c r="C101" s="5">
        <v>999.95600000000002</v>
      </c>
      <c r="D101" s="27">
        <f t="shared" si="7"/>
        <v>999.98326799999995</v>
      </c>
      <c r="E101" s="2">
        <f t="shared" si="8"/>
        <v>-2.7267999999935455E-2</v>
      </c>
      <c r="F101" s="6">
        <v>1000.11</v>
      </c>
      <c r="G101" s="29">
        <f t="shared" si="9"/>
        <v>0.15399999999999636</v>
      </c>
      <c r="H101" s="6">
        <v>3.4050323407400001</v>
      </c>
      <c r="I101" s="30">
        <f t="shared" si="6"/>
        <v>1.70251617037</v>
      </c>
      <c r="J101" s="6">
        <v>1001.21</v>
      </c>
      <c r="K101" s="27">
        <f t="shared" si="10"/>
        <v>1.2540000000000191</v>
      </c>
      <c r="L101" s="6">
        <v>16.464739210728201</v>
      </c>
      <c r="M101" s="21">
        <f t="shared" si="11"/>
        <v>8.2323696053641005</v>
      </c>
    </row>
    <row r="102" spans="1:13" ht="15.75" customHeight="1" x14ac:dyDescent="0.25">
      <c r="A102" s="1">
        <v>99</v>
      </c>
      <c r="B102" s="4">
        <v>198</v>
      </c>
      <c r="C102" s="5">
        <v>999.92700000000002</v>
      </c>
      <c r="D102" s="27">
        <f t="shared" si="7"/>
        <v>999.95633399999997</v>
      </c>
      <c r="E102" s="2">
        <f t="shared" si="8"/>
        <v>-2.9333999999948901E-2</v>
      </c>
      <c r="F102" s="6">
        <v>1000.06</v>
      </c>
      <c r="G102" s="29">
        <f t="shared" si="9"/>
        <v>0.13299999999992451</v>
      </c>
      <c r="H102" s="6">
        <v>2.8485298975200002</v>
      </c>
      <c r="I102" s="30">
        <f t="shared" si="6"/>
        <v>1.4242649487600001</v>
      </c>
      <c r="J102" s="6">
        <v>1001.18</v>
      </c>
      <c r="K102" s="27">
        <f t="shared" si="10"/>
        <v>1.2529999999999291</v>
      </c>
      <c r="L102" s="6">
        <v>20.1592541050642</v>
      </c>
      <c r="M102" s="21">
        <f t="shared" si="11"/>
        <v>10.0796270525321</v>
      </c>
    </row>
    <row r="103" spans="1:13" ht="15.75" customHeight="1" x14ac:dyDescent="0.25">
      <c r="A103" s="1">
        <v>100</v>
      </c>
      <c r="B103" s="4">
        <v>200</v>
      </c>
      <c r="C103" s="5">
        <v>999.88300000000004</v>
      </c>
      <c r="D103" s="27">
        <f t="shared" si="7"/>
        <v>999.92939999999999</v>
      </c>
      <c r="E103" s="2">
        <f t="shared" si="8"/>
        <v>-4.6399999999948704E-2</v>
      </c>
      <c r="F103" s="6">
        <v>1000.03</v>
      </c>
      <c r="G103" s="29">
        <f t="shared" si="9"/>
        <v>0.14699999999993452</v>
      </c>
      <c r="H103" s="6">
        <v>3.46555243745</v>
      </c>
      <c r="I103" s="30">
        <f t="shared" si="6"/>
        <v>1.732776218725</v>
      </c>
      <c r="J103" s="6">
        <v>1001.16</v>
      </c>
      <c r="K103" s="27">
        <f t="shared" si="10"/>
        <v>1.27699999999993</v>
      </c>
      <c r="L103" s="6">
        <v>24.721595599304599</v>
      </c>
      <c r="M103" s="21">
        <f t="shared" si="11"/>
        <v>12.3607977996523</v>
      </c>
    </row>
    <row r="104" spans="1:13" ht="15.75" customHeight="1" x14ac:dyDescent="0.25">
      <c r="A104" s="1">
        <v>101</v>
      </c>
      <c r="B104" s="4">
        <v>202</v>
      </c>
      <c r="C104" s="5">
        <v>999.84100000000001</v>
      </c>
      <c r="D104" s="27">
        <f t="shared" si="7"/>
        <v>999.902466</v>
      </c>
      <c r="E104" s="2">
        <f t="shared" si="8"/>
        <v>-6.1465999999995802E-2</v>
      </c>
      <c r="F104" s="6">
        <v>999.99</v>
      </c>
      <c r="G104" s="29">
        <f t="shared" si="9"/>
        <v>0.14900000000000091</v>
      </c>
      <c r="H104" s="6">
        <v>3.5363433802199999</v>
      </c>
      <c r="I104" s="30">
        <f t="shared" si="6"/>
        <v>1.76817169011</v>
      </c>
      <c r="J104" s="6">
        <v>1001.11</v>
      </c>
      <c r="K104" s="27">
        <f t="shared" si="10"/>
        <v>1.2690000000000055</v>
      </c>
      <c r="L104" s="6">
        <v>21.608228253389999</v>
      </c>
      <c r="M104" s="21">
        <f t="shared" si="11"/>
        <v>10.804114126695</v>
      </c>
    </row>
    <row r="105" spans="1:13" ht="15.75" customHeight="1" x14ac:dyDescent="0.25">
      <c r="A105" s="1">
        <v>102</v>
      </c>
      <c r="B105" s="4">
        <v>204</v>
      </c>
      <c r="C105" s="5">
        <v>999.78599999999994</v>
      </c>
      <c r="D105" s="27">
        <f t="shared" si="7"/>
        <v>999.87553200000002</v>
      </c>
      <c r="E105" s="2">
        <f t="shared" si="8"/>
        <v>-8.953200000007655E-2</v>
      </c>
      <c r="F105" s="6">
        <v>999.94899999999996</v>
      </c>
      <c r="G105" s="29">
        <f t="shared" si="9"/>
        <v>0.16300000000001091</v>
      </c>
      <c r="H105" s="6">
        <v>3.4800313120499999</v>
      </c>
      <c r="I105" s="30">
        <f t="shared" si="6"/>
        <v>1.740015656025</v>
      </c>
      <c r="J105" s="6">
        <v>1001.08</v>
      </c>
      <c r="K105" s="27">
        <f t="shared" si="10"/>
        <v>1.2940000000000964</v>
      </c>
      <c r="L105" s="6">
        <v>18.758479873025902</v>
      </c>
      <c r="M105" s="21">
        <f t="shared" si="11"/>
        <v>9.3792399365129508</v>
      </c>
    </row>
    <row r="106" spans="1:13" ht="15.75" customHeight="1" x14ac:dyDescent="0.25">
      <c r="A106" s="1">
        <v>103</v>
      </c>
      <c r="B106" s="4">
        <v>206</v>
      </c>
      <c r="C106" s="5">
        <v>999.721</v>
      </c>
      <c r="D106" s="27">
        <f t="shared" si="7"/>
        <v>999.84859800000004</v>
      </c>
      <c r="E106" s="2">
        <f t="shared" si="8"/>
        <v>-0.12759800000003452</v>
      </c>
      <c r="F106" s="6">
        <v>999.92499999999995</v>
      </c>
      <c r="G106" s="29">
        <f t="shared" si="9"/>
        <v>0.20399999999995089</v>
      </c>
      <c r="H106" s="6">
        <v>2.8143829203199999</v>
      </c>
      <c r="I106" s="30">
        <f t="shared" si="6"/>
        <v>1.40719146016</v>
      </c>
      <c r="J106" s="6">
        <v>1001.06</v>
      </c>
      <c r="K106" s="27">
        <f t="shared" si="10"/>
        <v>1.3389999999999418</v>
      </c>
      <c r="L106" s="6">
        <v>17.190532947532901</v>
      </c>
      <c r="M106" s="21">
        <f t="shared" si="11"/>
        <v>8.5952664737664506</v>
      </c>
    </row>
    <row r="107" spans="1:13" ht="15.75" customHeight="1" x14ac:dyDescent="0.25">
      <c r="A107" s="1">
        <v>104</v>
      </c>
      <c r="B107" s="4">
        <v>208</v>
      </c>
      <c r="C107" s="5">
        <v>999.72199999999998</v>
      </c>
      <c r="D107" s="27">
        <f t="shared" si="7"/>
        <v>999.82166399999994</v>
      </c>
      <c r="E107" s="2">
        <f t="shared" si="8"/>
        <v>-9.9663999999961561E-2</v>
      </c>
      <c r="F107" s="6">
        <v>999.90499999999997</v>
      </c>
      <c r="G107" s="29">
        <f t="shared" si="9"/>
        <v>0.18299999999999272</v>
      </c>
      <c r="H107" s="6">
        <v>3.3063084250300001</v>
      </c>
      <c r="I107" s="30">
        <f t="shared" si="6"/>
        <v>1.6531542125150001</v>
      </c>
      <c r="J107" s="6">
        <v>1000.99</v>
      </c>
      <c r="K107" s="27">
        <f t="shared" si="10"/>
        <v>1.2680000000000291</v>
      </c>
      <c r="L107" s="6">
        <v>15.1453272951592</v>
      </c>
      <c r="M107" s="21">
        <f t="shared" si="11"/>
        <v>7.5726636475796001</v>
      </c>
    </row>
    <row r="108" spans="1:13" ht="15.75" customHeight="1" x14ac:dyDescent="0.25">
      <c r="A108" s="1">
        <v>105</v>
      </c>
      <c r="B108" s="4">
        <v>210</v>
      </c>
      <c r="C108" s="5">
        <v>999.67399999999998</v>
      </c>
      <c r="D108" s="27">
        <f t="shared" si="7"/>
        <v>999.79472999999996</v>
      </c>
      <c r="E108" s="2">
        <f t="shared" si="8"/>
        <v>-0.12072999999998046</v>
      </c>
      <c r="F108" s="6">
        <v>999.88499999999999</v>
      </c>
      <c r="G108" s="29">
        <f t="shared" si="9"/>
        <v>0.21100000000001273</v>
      </c>
      <c r="H108" s="6">
        <v>2.99544891699</v>
      </c>
      <c r="I108" s="30">
        <f t="shared" si="6"/>
        <v>1.497724458495</v>
      </c>
      <c r="J108" s="6">
        <v>1000.91</v>
      </c>
      <c r="K108" s="27">
        <f t="shared" si="10"/>
        <v>1.23599999999999</v>
      </c>
      <c r="L108" s="6">
        <v>14.1297310318977</v>
      </c>
      <c r="M108" s="21">
        <f t="shared" si="11"/>
        <v>7.06486551594885</v>
      </c>
    </row>
    <row r="109" spans="1:13" ht="15.75" customHeight="1" x14ac:dyDescent="0.25">
      <c r="A109" s="1">
        <v>106</v>
      </c>
      <c r="B109" s="4">
        <v>212</v>
      </c>
      <c r="C109" s="5">
        <v>999.62400000000002</v>
      </c>
      <c r="D109" s="27">
        <f t="shared" si="7"/>
        <v>999.76779599999998</v>
      </c>
      <c r="E109" s="2">
        <f t="shared" si="8"/>
        <v>-0.14379599999995207</v>
      </c>
      <c r="F109" s="6">
        <v>999.88400000000001</v>
      </c>
      <c r="G109" s="29">
        <f t="shared" si="9"/>
        <v>0.25999999999999091</v>
      </c>
      <c r="H109" s="6">
        <v>3.4341602368699999</v>
      </c>
      <c r="I109" s="30">
        <f t="shared" si="6"/>
        <v>1.717080118435</v>
      </c>
      <c r="J109" s="6">
        <v>1000.93</v>
      </c>
      <c r="K109" s="27">
        <f t="shared" si="10"/>
        <v>1.3059999999999263</v>
      </c>
      <c r="L109" s="6">
        <v>12.291209970632</v>
      </c>
      <c r="M109" s="21">
        <f t="shared" si="11"/>
        <v>6.145604985316</v>
      </c>
    </row>
    <row r="110" spans="1:13" ht="15.75" customHeight="1" x14ac:dyDescent="0.25">
      <c r="A110" s="1">
        <v>107</v>
      </c>
      <c r="B110" s="4">
        <v>214</v>
      </c>
      <c r="C110" s="5">
        <v>999.60900000000004</v>
      </c>
      <c r="D110" s="27">
        <f t="shared" si="7"/>
        <v>999.74086199999999</v>
      </c>
      <c r="E110" s="2">
        <f t="shared" si="8"/>
        <v>-0.13186199999995551</v>
      </c>
      <c r="F110" s="6">
        <v>999.88300000000004</v>
      </c>
      <c r="G110" s="29">
        <f t="shared" si="9"/>
        <v>0.27400000000000091</v>
      </c>
      <c r="H110" s="6">
        <v>4.3019541333099998</v>
      </c>
      <c r="I110" s="30">
        <f t="shared" si="6"/>
        <v>2.1509770666549999</v>
      </c>
      <c r="J110" s="6">
        <v>1000.95</v>
      </c>
      <c r="K110" s="27">
        <f t="shared" si="10"/>
        <v>1.3410000000000082</v>
      </c>
      <c r="L110" s="6">
        <v>11.373336861853801</v>
      </c>
      <c r="M110" s="21">
        <f t="shared" si="11"/>
        <v>5.6866684309269004</v>
      </c>
    </row>
    <row r="111" spans="1:13" ht="15.75" customHeight="1" x14ac:dyDescent="0.25">
      <c r="A111" s="1">
        <v>108</v>
      </c>
      <c r="B111" s="4">
        <v>216</v>
      </c>
      <c r="C111" s="5">
        <v>999.62</v>
      </c>
      <c r="D111" s="27">
        <f t="shared" si="7"/>
        <v>999.71392800000001</v>
      </c>
      <c r="E111" s="2">
        <f t="shared" si="8"/>
        <v>-9.3928000000005341E-2</v>
      </c>
      <c r="F111" s="6">
        <v>999.88199999999995</v>
      </c>
      <c r="G111" s="29">
        <f t="shared" si="9"/>
        <v>0.26199999999994361</v>
      </c>
      <c r="H111" s="6">
        <v>4.4130749974499999</v>
      </c>
      <c r="I111" s="30">
        <f t="shared" si="6"/>
        <v>2.2065374987249999</v>
      </c>
      <c r="J111" s="6">
        <v>1000.95</v>
      </c>
      <c r="K111" s="27">
        <f t="shared" si="10"/>
        <v>1.3300000000000409</v>
      </c>
      <c r="L111" s="6">
        <v>10.788576309601501</v>
      </c>
      <c r="M111" s="21">
        <f t="shared" si="11"/>
        <v>5.3942881548007504</v>
      </c>
    </row>
    <row r="112" spans="1:13" ht="15.75" customHeight="1" x14ac:dyDescent="0.25">
      <c r="A112" s="1">
        <v>109</v>
      </c>
      <c r="B112" s="4">
        <v>218</v>
      </c>
      <c r="C112" s="5">
        <v>999.62199999999996</v>
      </c>
      <c r="D112" s="27">
        <f t="shared" si="7"/>
        <v>999.68699400000003</v>
      </c>
      <c r="E112" s="2">
        <f t="shared" si="8"/>
        <v>-6.4994000000069718E-2</v>
      </c>
      <c r="F112" s="6">
        <v>999.87900000000002</v>
      </c>
      <c r="G112" s="29">
        <f t="shared" si="9"/>
        <v>0.25700000000006185</v>
      </c>
      <c r="H112" s="6">
        <v>5.2887974918099996</v>
      </c>
      <c r="I112" s="30">
        <f t="shared" si="6"/>
        <v>2.6443987459049998</v>
      </c>
      <c r="J112" s="6">
        <v>1000.93</v>
      </c>
      <c r="K112" s="27">
        <f t="shared" si="10"/>
        <v>1.3079999999999927</v>
      </c>
      <c r="L112" s="6">
        <v>10.021690905109599</v>
      </c>
      <c r="M112" s="21">
        <f t="shared" si="11"/>
        <v>5.0108454525547996</v>
      </c>
    </row>
    <row r="113" spans="1:13" ht="15.75" customHeight="1" x14ac:dyDescent="0.25">
      <c r="A113" s="1">
        <v>110</v>
      </c>
      <c r="B113" s="4">
        <v>220</v>
      </c>
      <c r="C113" s="5">
        <v>999.65300000000002</v>
      </c>
      <c r="D113" s="27">
        <f t="shared" si="7"/>
        <v>999.66005999999993</v>
      </c>
      <c r="E113" s="2">
        <f t="shared" si="8"/>
        <v>-7.0599999999103602E-3</v>
      </c>
      <c r="F113" s="6">
        <v>999.87599999999998</v>
      </c>
      <c r="G113" s="29">
        <f t="shared" si="9"/>
        <v>0.22299999999995634</v>
      </c>
      <c r="H113" s="6">
        <v>5.2351875993399997</v>
      </c>
      <c r="I113" s="30">
        <f t="shared" si="6"/>
        <v>2.6175937996699998</v>
      </c>
      <c r="J113" s="6">
        <v>1000.9</v>
      </c>
      <c r="K113" s="27">
        <f t="shared" si="10"/>
        <v>1.2469999999999573</v>
      </c>
      <c r="L113" s="6">
        <v>10.5941754114698</v>
      </c>
      <c r="M113" s="21">
        <f t="shared" si="11"/>
        <v>5.2970877057349002</v>
      </c>
    </row>
    <row r="114" spans="1:13" ht="15.75" customHeight="1" x14ac:dyDescent="0.25">
      <c r="A114" s="1">
        <v>111</v>
      </c>
      <c r="B114" s="4">
        <v>222</v>
      </c>
      <c r="C114" s="5">
        <v>999.80499999999995</v>
      </c>
      <c r="D114" s="27">
        <f t="shared" si="7"/>
        <v>999.63312599999995</v>
      </c>
      <c r="E114" s="2">
        <f t="shared" si="8"/>
        <v>0.17187400000000252</v>
      </c>
      <c r="F114" s="6">
        <v>999.846</v>
      </c>
      <c r="G114" s="29">
        <f t="shared" si="9"/>
        <v>4.100000000005366E-2</v>
      </c>
      <c r="H114" s="6">
        <v>5.1396780986400001</v>
      </c>
      <c r="I114" s="30">
        <f t="shared" si="6"/>
        <v>2.5698390493200001</v>
      </c>
      <c r="J114" s="6">
        <v>1000.76</v>
      </c>
      <c r="K114" s="27">
        <f t="shared" si="10"/>
        <v>0.95500000000004093</v>
      </c>
      <c r="L114" s="6">
        <v>10.860623278446999</v>
      </c>
      <c r="M114" s="21">
        <f t="shared" si="11"/>
        <v>5.4303116392234996</v>
      </c>
    </row>
    <row r="115" spans="1:13" ht="15.75" customHeight="1" x14ac:dyDescent="0.25">
      <c r="A115" s="1">
        <v>112</v>
      </c>
      <c r="B115" s="4">
        <v>224</v>
      </c>
      <c r="C115" s="5">
        <v>999.65800000000002</v>
      </c>
      <c r="D115" s="27">
        <f t="shared" si="7"/>
        <v>999.60619199999996</v>
      </c>
      <c r="E115" s="2">
        <f t="shared" si="8"/>
        <v>5.1808000000050924E-2</v>
      </c>
      <c r="F115" s="6">
        <v>999.71400000000006</v>
      </c>
      <c r="G115" s="29">
        <f t="shared" si="9"/>
        <v>5.6000000000040018E-2</v>
      </c>
      <c r="H115" s="6">
        <v>5.4709139590399998</v>
      </c>
      <c r="I115" s="30">
        <f t="shared" si="6"/>
        <v>2.7354569795199999</v>
      </c>
      <c r="J115" s="6">
        <v>1000.76</v>
      </c>
      <c r="K115" s="27">
        <f t="shared" si="10"/>
        <v>1.1019999999999754</v>
      </c>
      <c r="L115" s="6">
        <v>10.2932807192309</v>
      </c>
      <c r="M115" s="21">
        <f t="shared" si="11"/>
        <v>5.14664035961545</v>
      </c>
    </row>
    <row r="116" spans="1:13" ht="15.75" customHeight="1" x14ac:dyDescent="0.25">
      <c r="A116" s="1">
        <v>113</v>
      </c>
      <c r="B116" s="4">
        <v>226</v>
      </c>
      <c r="C116" s="5">
        <v>999.495</v>
      </c>
      <c r="D116" s="27">
        <f t="shared" si="7"/>
        <v>999.57925799999998</v>
      </c>
      <c r="E116" s="2">
        <f t="shared" si="8"/>
        <v>-8.4257999999977073E-2</v>
      </c>
      <c r="F116" s="6">
        <v>999.68200000000002</v>
      </c>
      <c r="G116" s="29">
        <f t="shared" si="9"/>
        <v>0.18700000000001182</v>
      </c>
      <c r="H116" s="6">
        <v>7.0439894988400003</v>
      </c>
      <c r="I116" s="30">
        <f t="shared" si="6"/>
        <v>3.5219947494200001</v>
      </c>
      <c r="J116" s="6">
        <v>1000.84</v>
      </c>
      <c r="K116" s="27">
        <f t="shared" si="10"/>
        <v>1.3450000000000273</v>
      </c>
      <c r="L116" s="6">
        <v>11.100389651790699</v>
      </c>
      <c r="M116" s="21">
        <f t="shared" si="11"/>
        <v>5.5501948258953497</v>
      </c>
    </row>
    <row r="117" spans="1:13" ht="15.75" customHeight="1" x14ac:dyDescent="0.25">
      <c r="A117" s="1">
        <v>114</v>
      </c>
      <c r="B117" s="4">
        <v>228</v>
      </c>
      <c r="C117" s="5">
        <v>999.50300000000004</v>
      </c>
      <c r="D117" s="27">
        <f t="shared" si="7"/>
        <v>999.552324</v>
      </c>
      <c r="E117" s="2">
        <f t="shared" si="8"/>
        <v>-4.9323999999955959E-2</v>
      </c>
      <c r="F117" s="6">
        <v>999.68</v>
      </c>
      <c r="G117" s="29">
        <f t="shared" si="9"/>
        <v>0.17699999999990723</v>
      </c>
      <c r="H117" s="6">
        <v>6.5236560860899999</v>
      </c>
      <c r="I117" s="30">
        <f t="shared" si="6"/>
        <v>3.261828043045</v>
      </c>
      <c r="J117" s="6">
        <v>1000.83</v>
      </c>
      <c r="K117" s="27">
        <f t="shared" si="10"/>
        <v>1.3269999999999982</v>
      </c>
      <c r="L117" s="6">
        <v>11.646957123664</v>
      </c>
      <c r="M117" s="21">
        <f t="shared" si="11"/>
        <v>5.8234785618320002</v>
      </c>
    </row>
    <row r="118" spans="1:13" ht="15.75" customHeight="1" x14ac:dyDescent="0.25">
      <c r="A118" s="1">
        <v>115</v>
      </c>
      <c r="B118" s="4">
        <v>230</v>
      </c>
      <c r="C118" s="5">
        <v>999.46699999999998</v>
      </c>
      <c r="D118" s="27">
        <f t="shared" si="7"/>
        <v>999.52539000000002</v>
      </c>
      <c r="E118" s="2">
        <f t="shared" si="8"/>
        <v>-5.839000000003125E-2</v>
      </c>
      <c r="F118" s="6">
        <v>999.67600000000004</v>
      </c>
      <c r="G118" s="29">
        <f t="shared" si="9"/>
        <v>0.20900000000006003</v>
      </c>
      <c r="H118" s="6">
        <v>6.5173174360599999</v>
      </c>
      <c r="I118" s="30">
        <f t="shared" si="6"/>
        <v>3.25865871803</v>
      </c>
      <c r="J118" s="6">
        <v>1000.83</v>
      </c>
      <c r="K118" s="27">
        <f t="shared" si="10"/>
        <v>1.3630000000000564</v>
      </c>
      <c r="L118" s="6">
        <v>12.103079528973399</v>
      </c>
      <c r="M118" s="21">
        <f t="shared" si="11"/>
        <v>6.0515397644866997</v>
      </c>
    </row>
    <row r="119" spans="1:13" ht="15.75" customHeight="1" x14ac:dyDescent="0.25">
      <c r="A119" s="1">
        <v>116</v>
      </c>
      <c r="B119" s="4">
        <v>232</v>
      </c>
      <c r="C119" s="5">
        <v>999.49599999999998</v>
      </c>
      <c r="D119" s="27">
        <f t="shared" si="7"/>
        <v>999.49845600000003</v>
      </c>
      <c r="E119" s="2">
        <f t="shared" si="8"/>
        <v>-2.4560000000519722E-3</v>
      </c>
      <c r="F119" s="6">
        <v>999.66399999999999</v>
      </c>
      <c r="G119" s="29">
        <f t="shared" si="9"/>
        <v>0.16800000000000637</v>
      </c>
      <c r="H119" s="6">
        <v>5.7154214871600004</v>
      </c>
      <c r="I119" s="30">
        <f t="shared" si="6"/>
        <v>2.8577107435800002</v>
      </c>
      <c r="J119" s="6">
        <v>1000.79</v>
      </c>
      <c r="K119" s="27">
        <f t="shared" si="10"/>
        <v>1.2939999999999827</v>
      </c>
      <c r="L119" s="6">
        <v>12.0230732866724</v>
      </c>
      <c r="M119" s="21">
        <f t="shared" si="11"/>
        <v>6.0115366433361999</v>
      </c>
    </row>
    <row r="120" spans="1:13" ht="15.75" customHeight="1" x14ac:dyDescent="0.25">
      <c r="A120" s="1">
        <v>117</v>
      </c>
      <c r="B120" s="4">
        <v>234</v>
      </c>
      <c r="C120" s="5">
        <v>999.50900000000001</v>
      </c>
      <c r="D120" s="27">
        <f t="shared" si="7"/>
        <v>999.47152199999994</v>
      </c>
      <c r="E120" s="2">
        <f t="shared" si="8"/>
        <v>3.7478000000078282E-2</v>
      </c>
      <c r="F120" s="6">
        <v>999.64599999999996</v>
      </c>
      <c r="G120" s="29">
        <f t="shared" si="9"/>
        <v>0.13699999999994361</v>
      </c>
      <c r="H120" s="6">
        <v>5.04592442518</v>
      </c>
      <c r="I120" s="30">
        <f t="shared" si="6"/>
        <v>2.52296221259</v>
      </c>
      <c r="J120" s="6">
        <v>1000.73</v>
      </c>
      <c r="K120" s="27">
        <f t="shared" si="10"/>
        <v>1.2210000000000036</v>
      </c>
      <c r="L120" s="6">
        <v>12.0170953464711</v>
      </c>
      <c r="M120" s="21">
        <f t="shared" si="11"/>
        <v>6.0085476732355501</v>
      </c>
    </row>
    <row r="121" spans="1:13" ht="15.75" customHeight="1" x14ac:dyDescent="0.25">
      <c r="A121" s="1">
        <v>118</v>
      </c>
      <c r="B121" s="4">
        <v>236</v>
      </c>
      <c r="C121" s="5">
        <v>999.40099999999995</v>
      </c>
      <c r="D121" s="27">
        <f t="shared" si="7"/>
        <v>999.44458799999995</v>
      </c>
      <c r="E121" s="2">
        <f t="shared" si="8"/>
        <v>-4.3587999999999738E-2</v>
      </c>
      <c r="F121" s="6">
        <v>999.64400000000001</v>
      </c>
      <c r="G121" s="29">
        <f t="shared" si="9"/>
        <v>0.24300000000005184</v>
      </c>
      <c r="H121" s="6">
        <v>5.0160394356199998</v>
      </c>
      <c r="I121" s="30">
        <f t="shared" si="6"/>
        <v>2.5080197178099999</v>
      </c>
      <c r="J121" s="6">
        <v>1000.76</v>
      </c>
      <c r="K121" s="27">
        <f t="shared" si="10"/>
        <v>1.3590000000000373</v>
      </c>
      <c r="L121" s="6">
        <v>12.192961470696501</v>
      </c>
      <c r="M121" s="21">
        <f t="shared" si="11"/>
        <v>6.0964807353482504</v>
      </c>
    </row>
    <row r="122" spans="1:13" ht="15.75" customHeight="1" x14ac:dyDescent="0.25">
      <c r="A122" s="1">
        <v>119</v>
      </c>
      <c r="B122" s="4">
        <v>238</v>
      </c>
      <c r="C122" s="5">
        <v>999.25300000000004</v>
      </c>
      <c r="D122" s="27">
        <f t="shared" si="7"/>
        <v>999.41765399999997</v>
      </c>
      <c r="E122" s="2">
        <f t="shared" si="8"/>
        <v>-0.16465399999992769</v>
      </c>
      <c r="F122" s="6">
        <v>999.64499999999998</v>
      </c>
      <c r="G122" s="29">
        <f t="shared" si="9"/>
        <v>0.39199999999993906</v>
      </c>
      <c r="H122" s="6">
        <v>5.8302039354300002</v>
      </c>
      <c r="I122" s="30">
        <f t="shared" si="6"/>
        <v>2.9151019677150001</v>
      </c>
      <c r="J122" s="6">
        <v>1000.79</v>
      </c>
      <c r="K122" s="27">
        <f t="shared" si="10"/>
        <v>1.5369999999999209</v>
      </c>
      <c r="L122" s="6">
        <v>13.138071681256401</v>
      </c>
      <c r="M122" s="21">
        <f t="shared" si="11"/>
        <v>6.5690358406282003</v>
      </c>
    </row>
    <row r="123" spans="1:13" ht="15.75" customHeight="1" x14ac:dyDescent="0.25">
      <c r="A123" s="1">
        <v>120</v>
      </c>
      <c r="B123" s="4">
        <v>240</v>
      </c>
      <c r="C123" s="5">
        <v>999.18399999999997</v>
      </c>
      <c r="D123" s="27">
        <f t="shared" si="7"/>
        <v>999.39071999999999</v>
      </c>
      <c r="E123" s="2">
        <f t="shared" si="8"/>
        <v>-0.20672000000001844</v>
      </c>
      <c r="F123" s="6">
        <v>999.64400000000001</v>
      </c>
      <c r="G123" s="29">
        <f t="shared" si="9"/>
        <v>0.46000000000003638</v>
      </c>
      <c r="H123" s="6">
        <v>6.0263699756399998</v>
      </c>
      <c r="I123" s="30">
        <f t="shared" si="6"/>
        <v>3.0131849878199999</v>
      </c>
      <c r="J123" s="6">
        <v>1000.78</v>
      </c>
      <c r="K123" s="27">
        <f t="shared" si="10"/>
        <v>1.5960000000000036</v>
      </c>
      <c r="L123" s="6">
        <v>12.341980347398099</v>
      </c>
      <c r="M123" s="21">
        <f t="shared" si="11"/>
        <v>6.1709901736990496</v>
      </c>
    </row>
    <row r="124" spans="1:13" ht="15.75" customHeight="1" x14ac:dyDescent="0.25">
      <c r="A124" s="1">
        <v>121</v>
      </c>
      <c r="B124" s="4">
        <v>242</v>
      </c>
      <c r="C124" s="5">
        <v>999.20500000000004</v>
      </c>
      <c r="D124" s="27">
        <f t="shared" si="7"/>
        <v>999.363786</v>
      </c>
      <c r="E124" s="2">
        <f t="shared" si="8"/>
        <v>-0.15878599999996368</v>
      </c>
      <c r="F124" s="6">
        <v>999.64300000000003</v>
      </c>
      <c r="G124" s="29">
        <f t="shared" si="9"/>
        <v>0.43799999999998818</v>
      </c>
      <c r="H124" s="6">
        <v>5.32850251154</v>
      </c>
      <c r="I124" s="30">
        <f t="shared" si="6"/>
        <v>2.66425125577</v>
      </c>
      <c r="J124" s="6">
        <v>1000.76</v>
      </c>
      <c r="K124" s="27">
        <f t="shared" si="10"/>
        <v>1.55499999999995</v>
      </c>
      <c r="L124" s="6">
        <v>12.7229148999721</v>
      </c>
      <c r="M124" s="21">
        <f t="shared" si="11"/>
        <v>6.3614574499860499</v>
      </c>
    </row>
    <row r="125" spans="1:13" ht="15.75" customHeight="1" x14ac:dyDescent="0.25">
      <c r="A125" s="1">
        <v>122</v>
      </c>
      <c r="B125" s="4">
        <v>244</v>
      </c>
      <c r="C125" s="5">
        <v>999.18499999999995</v>
      </c>
      <c r="D125" s="27">
        <f t="shared" si="7"/>
        <v>999.33685200000002</v>
      </c>
      <c r="E125" s="2">
        <f t="shared" si="8"/>
        <v>-0.15185200000007626</v>
      </c>
      <c r="F125" s="6">
        <v>999.64300000000003</v>
      </c>
      <c r="G125" s="29">
        <f t="shared" si="9"/>
        <v>0.45800000000008367</v>
      </c>
      <c r="H125" s="6">
        <v>5.2716218534900001</v>
      </c>
      <c r="I125" s="30">
        <f t="shared" si="6"/>
        <v>2.6358109267450001</v>
      </c>
      <c r="J125" s="6">
        <v>1000.74</v>
      </c>
      <c r="K125" s="27">
        <f t="shared" si="10"/>
        <v>1.5550000000000637</v>
      </c>
      <c r="L125" s="6">
        <v>14.0865730386779</v>
      </c>
      <c r="M125" s="21">
        <f t="shared" si="11"/>
        <v>7.0432865193389498</v>
      </c>
    </row>
    <row r="126" spans="1:13" ht="15.75" customHeight="1" x14ac:dyDescent="0.25">
      <c r="A126" s="1">
        <v>123</v>
      </c>
      <c r="B126" s="4">
        <v>246</v>
      </c>
      <c r="C126" s="5">
        <v>999.17499999999995</v>
      </c>
      <c r="D126" s="27">
        <f t="shared" si="7"/>
        <v>999.30991800000004</v>
      </c>
      <c r="E126" s="2">
        <f t="shared" si="8"/>
        <v>-0.13491800000008425</v>
      </c>
      <c r="F126" s="6">
        <v>999.64300000000003</v>
      </c>
      <c r="G126" s="29">
        <f t="shared" si="9"/>
        <v>0.46800000000007458</v>
      </c>
      <c r="H126" s="6">
        <v>4.9293841441500001</v>
      </c>
      <c r="I126" s="30">
        <f t="shared" si="6"/>
        <v>2.4646920720750001</v>
      </c>
      <c r="J126" s="6">
        <v>1000.72</v>
      </c>
      <c r="K126" s="27">
        <f t="shared" si="10"/>
        <v>1.5450000000000728</v>
      </c>
      <c r="L126" s="6">
        <v>14.643086137920999</v>
      </c>
      <c r="M126" s="21">
        <f t="shared" si="11"/>
        <v>7.3215430689604997</v>
      </c>
    </row>
    <row r="127" spans="1:13" ht="15.75" customHeight="1" x14ac:dyDescent="0.25">
      <c r="A127" s="1">
        <v>124</v>
      </c>
      <c r="B127" s="4">
        <v>248</v>
      </c>
      <c r="C127" s="5">
        <v>999.27800000000002</v>
      </c>
      <c r="D127" s="27">
        <f t="shared" si="7"/>
        <v>999.28298399999994</v>
      </c>
      <c r="E127" s="2">
        <f t="shared" si="8"/>
        <v>-4.9839999999221618E-3</v>
      </c>
      <c r="F127" s="6">
        <v>999.64300000000003</v>
      </c>
      <c r="G127" s="29">
        <f t="shared" si="9"/>
        <v>0.36500000000000909</v>
      </c>
      <c r="H127" s="6">
        <v>5.9866726003300004</v>
      </c>
      <c r="I127" s="30">
        <f t="shared" si="6"/>
        <v>2.9933363001650002</v>
      </c>
      <c r="J127" s="6">
        <v>1000.68</v>
      </c>
      <c r="K127" s="27">
        <f t="shared" si="10"/>
        <v>1.40199999999993</v>
      </c>
      <c r="L127" s="6">
        <v>15.323361917651599</v>
      </c>
      <c r="M127" s="21">
        <f t="shared" si="11"/>
        <v>7.6616809588257997</v>
      </c>
    </row>
    <row r="128" spans="1:13" ht="15.75" customHeight="1" x14ac:dyDescent="0.25">
      <c r="A128" s="1">
        <v>125</v>
      </c>
      <c r="B128" s="4">
        <v>250</v>
      </c>
      <c r="C128" s="5">
        <v>999.28499999999997</v>
      </c>
      <c r="D128" s="27">
        <f t="shared" si="7"/>
        <v>999.25604999999996</v>
      </c>
      <c r="E128" s="2">
        <f t="shared" si="8"/>
        <v>2.8950000000008913E-2</v>
      </c>
      <c r="F128" s="6">
        <v>999.64200000000005</v>
      </c>
      <c r="G128" s="29">
        <f t="shared" si="9"/>
        <v>0.35700000000008458</v>
      </c>
      <c r="H128" s="6">
        <v>5.2526710589999999</v>
      </c>
      <c r="I128" s="30">
        <f t="shared" si="6"/>
        <v>2.6263355294999999</v>
      </c>
      <c r="J128" s="6">
        <v>1000.67</v>
      </c>
      <c r="K128" s="27">
        <f t="shared" si="10"/>
        <v>1.3849999999999909</v>
      </c>
      <c r="L128" s="6">
        <v>16.085004497231001</v>
      </c>
      <c r="M128" s="21">
        <f t="shared" si="11"/>
        <v>8.0425022486155004</v>
      </c>
    </row>
    <row r="129" spans="1:13" ht="15.75" customHeight="1" x14ac:dyDescent="0.25">
      <c r="A129" s="1">
        <v>126</v>
      </c>
      <c r="B129" s="4">
        <v>252</v>
      </c>
      <c r="C129" s="5">
        <v>999.28899999999999</v>
      </c>
      <c r="D129" s="27">
        <f t="shared" si="7"/>
        <v>999.22911599999998</v>
      </c>
      <c r="E129" s="2">
        <f t="shared" si="8"/>
        <v>5.9884000000010928E-2</v>
      </c>
      <c r="F129" s="6">
        <v>999.64099999999996</v>
      </c>
      <c r="G129" s="29">
        <f t="shared" si="9"/>
        <v>0.35199999999997544</v>
      </c>
      <c r="H129" s="6">
        <v>5.9662597469199996</v>
      </c>
      <c r="I129" s="30">
        <f t="shared" si="6"/>
        <v>2.9831298734599998</v>
      </c>
      <c r="J129" s="6">
        <v>1000.62</v>
      </c>
      <c r="K129" s="27">
        <f t="shared" si="10"/>
        <v>1.3310000000000173</v>
      </c>
      <c r="L129" s="6">
        <v>16.983094824935002</v>
      </c>
      <c r="M129" s="21">
        <f t="shared" si="11"/>
        <v>8.4915474124675008</v>
      </c>
    </row>
    <row r="130" spans="1:13" ht="15.75" customHeight="1" x14ac:dyDescent="0.25">
      <c r="A130" s="1">
        <v>127</v>
      </c>
      <c r="B130" s="4">
        <v>254</v>
      </c>
      <c r="C130" s="5">
        <v>999.30700000000002</v>
      </c>
      <c r="D130" s="27">
        <f t="shared" si="7"/>
        <v>999.20218199999999</v>
      </c>
      <c r="E130" s="2">
        <f t="shared" si="8"/>
        <v>0.10481800000002295</v>
      </c>
      <c r="F130" s="6">
        <v>999.63900000000001</v>
      </c>
      <c r="G130" s="29">
        <f t="shared" si="9"/>
        <v>0.33199999999999363</v>
      </c>
      <c r="H130" s="6">
        <v>5.0866528693199999</v>
      </c>
      <c r="I130" s="30">
        <f t="shared" si="6"/>
        <v>2.54332643466</v>
      </c>
      <c r="J130" s="6">
        <v>1000.6</v>
      </c>
      <c r="K130" s="27">
        <f t="shared" si="10"/>
        <v>1.2930000000000064</v>
      </c>
      <c r="L130" s="6">
        <v>16.208462053900799</v>
      </c>
      <c r="M130" s="21">
        <f t="shared" si="11"/>
        <v>8.1042310269503997</v>
      </c>
    </row>
    <row r="131" spans="1:13" ht="15.75" customHeight="1" x14ac:dyDescent="0.25">
      <c r="A131" s="1">
        <v>128</v>
      </c>
      <c r="B131" s="4">
        <v>256</v>
      </c>
      <c r="C131" s="5">
        <v>999.30399999999997</v>
      </c>
      <c r="D131" s="27">
        <f t="shared" si="7"/>
        <v>999.17524800000001</v>
      </c>
      <c r="E131" s="2">
        <f t="shared" si="8"/>
        <v>0.12875199999996312</v>
      </c>
      <c r="F131" s="6">
        <v>999.63900000000001</v>
      </c>
      <c r="G131" s="29">
        <f t="shared" si="9"/>
        <v>0.33500000000003638</v>
      </c>
      <c r="H131" s="6">
        <v>5.4255629341800002</v>
      </c>
      <c r="I131" s="30">
        <f t="shared" ref="I131:I145" si="12">H131*0.5</f>
        <v>2.7127814670900001</v>
      </c>
      <c r="J131" s="6">
        <v>1000.64</v>
      </c>
      <c r="K131" s="27">
        <f t="shared" si="10"/>
        <v>1.3360000000000127</v>
      </c>
      <c r="L131" s="6">
        <v>15.3096101711575</v>
      </c>
      <c r="M131" s="21">
        <f t="shared" si="11"/>
        <v>7.6548050855787499</v>
      </c>
    </row>
    <row r="132" spans="1:13" ht="15.75" customHeight="1" x14ac:dyDescent="0.25">
      <c r="A132" s="1">
        <v>129</v>
      </c>
      <c r="B132" s="4">
        <v>258</v>
      </c>
      <c r="C132" s="5">
        <v>999.37900000000002</v>
      </c>
      <c r="D132" s="27">
        <f t="shared" ref="D132:D145" si="13">-0.013467*B132+1002.6228</f>
        <v>999.14831400000003</v>
      </c>
      <c r="E132" s="2">
        <f t="shared" ref="E132:E145" si="14">C132-D132</f>
        <v>0.23068599999999151</v>
      </c>
      <c r="F132" s="6">
        <v>999.63599999999997</v>
      </c>
      <c r="G132" s="29">
        <f t="shared" ref="G132:G145" si="15">F132-C132</f>
        <v>0.25699999999994816</v>
      </c>
      <c r="H132" s="6">
        <v>5.3417929795900001</v>
      </c>
      <c r="I132" s="30">
        <f t="shared" si="12"/>
        <v>2.6708964897950001</v>
      </c>
      <c r="J132" s="6">
        <v>1000.62</v>
      </c>
      <c r="K132" s="27">
        <f t="shared" ref="K132:K145" si="16">J132-C132</f>
        <v>1.2409999999999854</v>
      </c>
      <c r="L132" s="6">
        <v>13.8300434954162</v>
      </c>
      <c r="M132" s="21">
        <f t="shared" ref="M132:M145" si="17">L132/2</f>
        <v>6.9150217477081002</v>
      </c>
    </row>
    <row r="133" spans="1:13" ht="15.75" customHeight="1" x14ac:dyDescent="0.25">
      <c r="A133" s="1">
        <v>130</v>
      </c>
      <c r="B133" s="4">
        <v>260</v>
      </c>
      <c r="C133" s="5">
        <v>999.40899999999999</v>
      </c>
      <c r="D133" s="27">
        <f t="shared" si="13"/>
        <v>999.12137999999993</v>
      </c>
      <c r="E133" s="2">
        <f t="shared" si="14"/>
        <v>0.28762000000006083</v>
      </c>
      <c r="F133" s="6">
        <v>999.63199999999995</v>
      </c>
      <c r="G133" s="29">
        <f t="shared" si="15"/>
        <v>0.22299999999995634</v>
      </c>
      <c r="H133" s="6">
        <v>6.5101507275400001</v>
      </c>
      <c r="I133" s="30">
        <f t="shared" si="12"/>
        <v>3.2550753637700001</v>
      </c>
      <c r="J133" s="6">
        <v>1000.6</v>
      </c>
      <c r="K133" s="27">
        <f t="shared" si="16"/>
        <v>1.1910000000000309</v>
      </c>
      <c r="L133" s="6">
        <v>15.4315492524399</v>
      </c>
      <c r="M133" s="21">
        <f t="shared" si="17"/>
        <v>7.7157746262199502</v>
      </c>
    </row>
    <row r="134" spans="1:13" ht="15.75" customHeight="1" x14ac:dyDescent="0.25">
      <c r="A134" s="1">
        <v>131</v>
      </c>
      <c r="B134" s="4">
        <v>262</v>
      </c>
      <c r="C134" s="5">
        <v>999.48500000000001</v>
      </c>
      <c r="D134" s="27">
        <f t="shared" si="13"/>
        <v>999.09444599999995</v>
      </c>
      <c r="E134" s="2">
        <f t="shared" si="14"/>
        <v>0.39055400000006557</v>
      </c>
      <c r="F134" s="6">
        <v>999.62900000000002</v>
      </c>
      <c r="G134" s="29">
        <f t="shared" si="15"/>
        <v>0.14400000000000546</v>
      </c>
      <c r="H134" s="6">
        <v>7.10256567289</v>
      </c>
      <c r="I134" s="30">
        <f t="shared" si="12"/>
        <v>3.551282836445</v>
      </c>
      <c r="J134" s="6">
        <v>1000.59</v>
      </c>
      <c r="K134" s="27">
        <f t="shared" si="16"/>
        <v>1.1050000000000182</v>
      </c>
      <c r="L134" s="6">
        <v>16.492305005830399</v>
      </c>
      <c r="M134" s="21">
        <f t="shared" si="17"/>
        <v>8.2461525029151996</v>
      </c>
    </row>
    <row r="135" spans="1:13" ht="15.75" customHeight="1" x14ac:dyDescent="0.25">
      <c r="A135" s="1">
        <v>132</v>
      </c>
      <c r="B135" s="4">
        <v>264</v>
      </c>
      <c r="C135" s="5">
        <v>999.54300000000001</v>
      </c>
      <c r="D135" s="27">
        <f t="shared" si="13"/>
        <v>999.06751199999997</v>
      </c>
      <c r="E135" s="2">
        <f t="shared" si="14"/>
        <v>0.47548800000004121</v>
      </c>
      <c r="F135" s="6">
        <v>999.61699999999996</v>
      </c>
      <c r="G135" s="29">
        <f t="shared" si="15"/>
        <v>7.3999999999955435E-2</v>
      </c>
      <c r="H135" s="6">
        <v>7.5401232090199999</v>
      </c>
      <c r="I135" s="30">
        <f t="shared" si="12"/>
        <v>3.7700616045099999</v>
      </c>
      <c r="J135" s="6">
        <v>1000.54</v>
      </c>
      <c r="K135" s="27">
        <f t="shared" si="16"/>
        <v>0.99699999999995725</v>
      </c>
      <c r="L135" s="6">
        <v>17.7206474065013</v>
      </c>
      <c r="M135" s="21">
        <f t="shared" si="17"/>
        <v>8.8603237032506499</v>
      </c>
    </row>
    <row r="136" spans="1:13" ht="15.75" customHeight="1" x14ac:dyDescent="0.25">
      <c r="A136" s="1">
        <v>133</v>
      </c>
      <c r="B136" s="4">
        <v>266</v>
      </c>
      <c r="C136" s="5">
        <v>999.53300000000002</v>
      </c>
      <c r="D136" s="27">
        <f t="shared" si="13"/>
        <v>999.04057799999998</v>
      </c>
      <c r="E136" s="2">
        <f t="shared" si="14"/>
        <v>0.49242200000003322</v>
      </c>
      <c r="F136" s="6">
        <v>999.572</v>
      </c>
      <c r="G136" s="29">
        <f t="shared" si="15"/>
        <v>3.8999999999987267E-2</v>
      </c>
      <c r="H136" s="6">
        <v>7.3956208999999999</v>
      </c>
      <c r="I136" s="30">
        <f t="shared" si="12"/>
        <v>3.69781045</v>
      </c>
      <c r="J136" s="6">
        <v>1000.43</v>
      </c>
      <c r="K136" s="27">
        <f t="shared" si="16"/>
        <v>0.89699999999993452</v>
      </c>
      <c r="L136" s="6">
        <v>18.628810943731501</v>
      </c>
      <c r="M136" s="21">
        <f t="shared" si="17"/>
        <v>9.3144054718657507</v>
      </c>
    </row>
    <row r="137" spans="1:13" ht="15.75" customHeight="1" x14ac:dyDescent="0.25">
      <c r="A137" s="1">
        <v>134</v>
      </c>
      <c r="B137" s="4">
        <v>268</v>
      </c>
      <c r="C137" s="5">
        <v>999.447</v>
      </c>
      <c r="D137" s="27">
        <f t="shared" si="13"/>
        <v>999.013644</v>
      </c>
      <c r="E137" s="2">
        <f t="shared" si="14"/>
        <v>0.43335600000000341</v>
      </c>
      <c r="F137" s="6">
        <v>999.471</v>
      </c>
      <c r="G137" s="29">
        <f t="shared" si="15"/>
        <v>2.4000000000000909E-2</v>
      </c>
      <c r="H137" s="6">
        <v>7.03632282458</v>
      </c>
      <c r="I137" s="30">
        <f t="shared" si="12"/>
        <v>3.51816141229</v>
      </c>
      <c r="J137" s="6">
        <v>1000.3</v>
      </c>
      <c r="K137" s="27">
        <f t="shared" si="16"/>
        <v>0.8529999999999518</v>
      </c>
      <c r="L137" s="6">
        <v>19.116256792514299</v>
      </c>
      <c r="M137" s="21">
        <f t="shared" si="17"/>
        <v>9.5581283962571497</v>
      </c>
    </row>
    <row r="138" spans="1:13" ht="15.75" customHeight="1" x14ac:dyDescent="0.25">
      <c r="A138" s="1">
        <v>135</v>
      </c>
      <c r="B138" s="4">
        <v>270</v>
      </c>
      <c r="C138" s="5">
        <v>999.346</v>
      </c>
      <c r="D138" s="27">
        <f t="shared" si="13"/>
        <v>998.98671000000002</v>
      </c>
      <c r="E138" s="2">
        <f t="shared" si="14"/>
        <v>0.35928999999998723</v>
      </c>
      <c r="F138" s="6">
        <v>999.36500000000001</v>
      </c>
      <c r="G138" s="29">
        <f t="shared" si="15"/>
        <v>1.9000000000005457E-2</v>
      </c>
      <c r="H138" s="6">
        <v>5.8657893269599999</v>
      </c>
      <c r="I138" s="30">
        <f t="shared" si="12"/>
        <v>2.9328946634799999</v>
      </c>
      <c r="J138" s="6">
        <v>1000.17</v>
      </c>
      <c r="K138" s="27">
        <f t="shared" si="16"/>
        <v>0.82399999999995543</v>
      </c>
      <c r="L138" s="6">
        <v>13.5251660986169</v>
      </c>
      <c r="M138" s="21">
        <f t="shared" si="17"/>
        <v>6.76258304930845</v>
      </c>
    </row>
    <row r="139" spans="1:13" ht="15.75" customHeight="1" x14ac:dyDescent="0.25">
      <c r="A139" s="1">
        <v>136</v>
      </c>
      <c r="B139" s="4">
        <v>272</v>
      </c>
      <c r="C139" s="5">
        <v>999.15499999999997</v>
      </c>
      <c r="D139" s="27">
        <f t="shared" si="13"/>
        <v>998.95977600000003</v>
      </c>
      <c r="E139" s="2">
        <f t="shared" si="14"/>
        <v>0.19522399999993922</v>
      </c>
      <c r="F139" s="6">
        <v>999.18600000000004</v>
      </c>
      <c r="G139" s="29">
        <f t="shared" si="15"/>
        <v>3.1000000000062755E-2</v>
      </c>
      <c r="H139" s="6">
        <v>5.6904750237500004</v>
      </c>
      <c r="I139" s="30">
        <f t="shared" si="12"/>
        <v>2.8452375118750002</v>
      </c>
      <c r="J139" s="6">
        <v>1000.19</v>
      </c>
      <c r="K139" s="27">
        <f t="shared" si="16"/>
        <v>1.0350000000000819</v>
      </c>
      <c r="L139" s="6">
        <v>14.664314237280999</v>
      </c>
      <c r="M139" s="21">
        <f t="shared" si="17"/>
        <v>7.3321571186404997</v>
      </c>
    </row>
    <row r="140" spans="1:13" ht="15.75" customHeight="1" x14ac:dyDescent="0.25">
      <c r="A140" s="1">
        <v>137</v>
      </c>
      <c r="B140" s="4">
        <v>274</v>
      </c>
      <c r="C140" s="5">
        <v>998.85500000000002</v>
      </c>
      <c r="D140" s="27">
        <f t="shared" si="13"/>
        <v>998.93284199999994</v>
      </c>
      <c r="E140" s="2">
        <f t="shared" si="14"/>
        <v>-7.7841999999918698E-2</v>
      </c>
      <c r="F140" s="6">
        <v>998.98</v>
      </c>
      <c r="G140" s="29">
        <f t="shared" si="15"/>
        <v>0.125</v>
      </c>
      <c r="H140" s="6">
        <v>6.2029857530000001</v>
      </c>
      <c r="I140" s="30">
        <f t="shared" si="12"/>
        <v>3.1014928765000001</v>
      </c>
      <c r="J140" s="6">
        <v>1000.29</v>
      </c>
      <c r="K140" s="27">
        <f t="shared" si="16"/>
        <v>1.4349999999999454</v>
      </c>
      <c r="L140" s="6">
        <v>14.986198400655599</v>
      </c>
      <c r="M140" s="21">
        <f t="shared" si="17"/>
        <v>7.4930992003277996</v>
      </c>
    </row>
    <row r="141" spans="1:13" ht="15.75" customHeight="1" x14ac:dyDescent="0.25">
      <c r="A141" s="1">
        <v>138</v>
      </c>
      <c r="B141" s="4">
        <v>276</v>
      </c>
      <c r="C141" s="5">
        <v>998.39200000000005</v>
      </c>
      <c r="D141" s="27">
        <f t="shared" si="13"/>
        <v>998.90590799999995</v>
      </c>
      <c r="E141" s="2">
        <f t="shared" si="14"/>
        <v>-0.51390799999990122</v>
      </c>
      <c r="F141" s="6">
        <v>998.928</v>
      </c>
      <c r="G141" s="29">
        <f t="shared" si="15"/>
        <v>0.53599999999994452</v>
      </c>
      <c r="H141" s="6">
        <v>6.5589464014400001</v>
      </c>
      <c r="I141" s="30">
        <f t="shared" si="12"/>
        <v>3.27947320072</v>
      </c>
      <c r="J141" s="6">
        <v>1000.36</v>
      </c>
      <c r="K141" s="27">
        <f t="shared" si="16"/>
        <v>1.9679999999999609</v>
      </c>
      <c r="L141" s="6">
        <v>15.533433001580701</v>
      </c>
      <c r="M141" s="21">
        <f t="shared" si="17"/>
        <v>7.7667165007903503</v>
      </c>
    </row>
    <row r="142" spans="1:13" ht="15.75" customHeight="1" x14ac:dyDescent="0.25">
      <c r="A142" s="1">
        <v>139</v>
      </c>
      <c r="B142" s="4">
        <v>278</v>
      </c>
      <c r="C142" s="5">
        <v>998.48199999999997</v>
      </c>
      <c r="D142" s="27">
        <f t="shared" si="13"/>
        <v>998.87897399999997</v>
      </c>
      <c r="E142" s="2">
        <f t="shared" si="14"/>
        <v>-0.39697400000000016</v>
      </c>
      <c r="F142" s="6">
        <v>998.92700000000002</v>
      </c>
      <c r="G142" s="29">
        <f t="shared" si="15"/>
        <v>0.44500000000005002</v>
      </c>
      <c r="H142" s="6">
        <v>7.8379364307900001</v>
      </c>
      <c r="I142" s="30">
        <f t="shared" si="12"/>
        <v>3.9189682153950001</v>
      </c>
      <c r="J142" s="6">
        <v>1000.27</v>
      </c>
      <c r="K142" s="27">
        <f t="shared" si="16"/>
        <v>1.7880000000000109</v>
      </c>
      <c r="L142" s="6">
        <v>14.1318896457664</v>
      </c>
      <c r="M142" s="21">
        <f t="shared" si="17"/>
        <v>7.0659448228831998</v>
      </c>
    </row>
    <row r="143" spans="1:13" ht="15.75" customHeight="1" x14ac:dyDescent="0.25">
      <c r="A143" s="1">
        <v>140</v>
      </c>
      <c r="B143" s="4">
        <v>280</v>
      </c>
      <c r="C143" s="5">
        <v>998.59100000000001</v>
      </c>
      <c r="D143" s="27">
        <f t="shared" si="13"/>
        <v>998.85203999999999</v>
      </c>
      <c r="E143" s="2">
        <f t="shared" si="14"/>
        <v>-0.26103999999997995</v>
      </c>
      <c r="F143" s="6">
        <v>998.91499999999996</v>
      </c>
      <c r="G143" s="29">
        <f t="shared" si="15"/>
        <v>0.32399999999995543</v>
      </c>
      <c r="H143" s="6">
        <v>9.5979698529400004</v>
      </c>
      <c r="I143" s="30">
        <f t="shared" si="12"/>
        <v>4.7989849264700002</v>
      </c>
      <c r="J143" s="6">
        <v>1000.03</v>
      </c>
      <c r="K143" s="27">
        <f t="shared" si="16"/>
        <v>1.4389999999999645</v>
      </c>
      <c r="L143" s="6">
        <v>13.027017628130199</v>
      </c>
      <c r="M143" s="21">
        <f t="shared" si="17"/>
        <v>6.5135088140650996</v>
      </c>
    </row>
    <row r="144" spans="1:13" ht="15.75" customHeight="1" x14ac:dyDescent="0.25">
      <c r="A144" s="1">
        <v>141</v>
      </c>
      <c r="B144" s="4">
        <v>282</v>
      </c>
      <c r="C144" s="5">
        <v>998.40700000000004</v>
      </c>
      <c r="D144" s="27">
        <f t="shared" si="13"/>
        <v>998.82510600000001</v>
      </c>
      <c r="E144" s="2">
        <f t="shared" si="14"/>
        <v>-0.41810599999996612</v>
      </c>
      <c r="F144" s="6">
        <v>998.91499999999996</v>
      </c>
      <c r="G144" s="29">
        <f t="shared" si="15"/>
        <v>0.50799999999992451</v>
      </c>
      <c r="H144" s="6">
        <v>5.0969427410100003</v>
      </c>
      <c r="I144" s="30">
        <f t="shared" si="12"/>
        <v>2.5484713705050002</v>
      </c>
      <c r="J144" s="6">
        <v>1000.12</v>
      </c>
      <c r="K144" s="27">
        <f t="shared" si="16"/>
        <v>1.7129999999999654</v>
      </c>
      <c r="L144" s="6">
        <v>12.364840839663</v>
      </c>
      <c r="M144" s="21">
        <f t="shared" si="17"/>
        <v>6.1824204198314998</v>
      </c>
    </row>
    <row r="145" spans="1:13" ht="15.75" customHeight="1" x14ac:dyDescent="0.25">
      <c r="A145" s="1">
        <v>142</v>
      </c>
      <c r="B145" s="4">
        <v>284</v>
      </c>
      <c r="C145" s="5">
        <v>998.35900000000004</v>
      </c>
      <c r="D145" s="27">
        <f t="shared" si="13"/>
        <v>998.79817200000002</v>
      </c>
      <c r="E145" s="2">
        <f t="shared" si="14"/>
        <v>-0.43917199999998502</v>
      </c>
      <c r="F145" s="6">
        <v>998.91499999999996</v>
      </c>
      <c r="G145" s="29">
        <f t="shared" si="15"/>
        <v>0.55599999999992633</v>
      </c>
      <c r="H145" s="6">
        <v>4.5394447730499996</v>
      </c>
      <c r="I145" s="30">
        <f t="shared" si="12"/>
        <v>2.2697223865249998</v>
      </c>
      <c r="J145" s="6">
        <v>1000.13</v>
      </c>
      <c r="K145" s="27">
        <f t="shared" si="16"/>
        <v>1.7709999999999582</v>
      </c>
      <c r="L145" s="6">
        <v>7.5315914806938604</v>
      </c>
      <c r="M145" s="21">
        <f t="shared" si="17"/>
        <v>3.7657957403469302</v>
      </c>
    </row>
    <row r="146" spans="1:13" ht="15.75" customHeight="1" x14ac:dyDescent="0.25">
      <c r="A146" s="1"/>
      <c r="B146" s="4"/>
      <c r="C146" s="5"/>
      <c r="D146" s="27"/>
      <c r="E146" s="2"/>
      <c r="F146" s="6"/>
      <c r="G146" s="29"/>
      <c r="H146" s="6"/>
      <c r="I146" s="30"/>
      <c r="J146" s="6"/>
      <c r="K146" s="27"/>
      <c r="L146" s="6"/>
      <c r="M146" s="21"/>
    </row>
    <row r="147" spans="1:13" ht="15.75" customHeight="1" x14ac:dyDescent="0.25">
      <c r="A147" s="1"/>
      <c r="B147" s="4"/>
      <c r="C147" s="5"/>
      <c r="D147" s="27"/>
      <c r="E147" s="2"/>
      <c r="F147" s="6"/>
      <c r="G147" s="5"/>
      <c r="H147" s="6"/>
      <c r="I147" s="14"/>
      <c r="J147" s="6"/>
      <c r="K147" s="6"/>
      <c r="L147" s="6"/>
      <c r="M147" s="21"/>
    </row>
    <row r="148" spans="1:13" ht="15.75" customHeight="1" x14ac:dyDescent="0.25">
      <c r="A148" s="1"/>
      <c r="B148" s="4"/>
      <c r="C148" s="6"/>
      <c r="D148" s="27"/>
      <c r="E148" s="2"/>
      <c r="F148" s="6"/>
      <c r="G148" s="5"/>
      <c r="H148" s="6"/>
      <c r="I148" s="14"/>
      <c r="J148" s="6"/>
      <c r="K148" s="6"/>
      <c r="L148" s="6"/>
      <c r="M148" s="21"/>
    </row>
    <row r="149" spans="1:13" ht="15.75" customHeight="1" x14ac:dyDescent="0.25">
      <c r="A149" s="1"/>
      <c r="B149" s="4"/>
      <c r="C149" s="6"/>
      <c r="D149" s="27"/>
      <c r="E149" s="2"/>
      <c r="F149" s="6"/>
      <c r="G149" s="5"/>
      <c r="H149" s="5"/>
      <c r="I149" s="14"/>
      <c r="J149" s="6"/>
      <c r="K149" s="6"/>
      <c r="L149" s="6"/>
      <c r="M149" s="21"/>
    </row>
    <row r="150" spans="1:13" ht="15.75" customHeight="1" x14ac:dyDescent="0.25">
      <c r="A150" s="1"/>
      <c r="B150" s="4"/>
      <c r="C150" s="6"/>
      <c r="D150" s="27"/>
      <c r="E150" s="2"/>
      <c r="F150" s="6"/>
      <c r="G150" s="5"/>
      <c r="H150" s="5"/>
      <c r="I150" s="14"/>
      <c r="J150" s="6"/>
      <c r="K150" s="6"/>
      <c r="L150" s="6"/>
      <c r="M150" s="21"/>
    </row>
    <row r="151" spans="1:13" ht="15.75" customHeight="1" x14ac:dyDescent="0.25">
      <c r="A151" s="1"/>
      <c r="B151" s="4"/>
      <c r="C151" s="6"/>
      <c r="D151" s="27"/>
      <c r="E151" s="2"/>
      <c r="F151" s="6"/>
      <c r="G151" s="5"/>
      <c r="H151" s="5"/>
      <c r="I151" s="14"/>
      <c r="J151" s="6"/>
      <c r="K151" s="6"/>
      <c r="L151" s="6"/>
      <c r="M151" s="21"/>
    </row>
    <row r="152" spans="1:13" ht="15.75" customHeight="1" x14ac:dyDescent="0.25">
      <c r="A152" s="1"/>
      <c r="B152" s="4"/>
      <c r="C152" s="6"/>
      <c r="D152" s="27"/>
      <c r="E152" s="2"/>
      <c r="F152" s="6"/>
      <c r="G152" s="5"/>
      <c r="H152" s="5"/>
      <c r="I152" s="14"/>
      <c r="J152" s="6"/>
      <c r="K152" s="6"/>
      <c r="L152" s="6"/>
      <c r="M152" s="21"/>
    </row>
    <row r="153" spans="1:13" ht="15.75" customHeight="1" x14ac:dyDescent="0.25">
      <c r="A153" s="1"/>
      <c r="B153" s="4"/>
      <c r="C153" s="6"/>
      <c r="D153" s="27"/>
      <c r="E153" s="2"/>
      <c r="F153" s="6"/>
      <c r="G153" s="5"/>
      <c r="H153" s="5"/>
      <c r="I153" s="14"/>
      <c r="J153" s="6"/>
      <c r="K153" s="6"/>
      <c r="L153" s="6"/>
      <c r="M153" s="21"/>
    </row>
    <row r="154" spans="1:13" ht="15.75" customHeight="1" x14ac:dyDescent="0.25">
      <c r="A154" s="1"/>
      <c r="B154" s="4"/>
      <c r="C154" s="6"/>
      <c r="D154" s="27"/>
      <c r="E154" s="2"/>
      <c r="F154" s="6"/>
      <c r="G154" s="5"/>
      <c r="H154" s="5"/>
      <c r="I154" s="14"/>
      <c r="J154" s="6"/>
      <c r="K154" s="6"/>
      <c r="L154" s="6"/>
      <c r="M154" s="21"/>
    </row>
    <row r="155" spans="1:13" ht="15.75" customHeight="1" x14ac:dyDescent="0.25">
      <c r="A155" s="1"/>
      <c r="B155" s="4"/>
      <c r="C155" s="6"/>
      <c r="D155" s="27"/>
      <c r="E155" s="2"/>
      <c r="F155" s="6"/>
      <c r="G155" s="5"/>
      <c r="H155" s="5"/>
      <c r="I155" s="14"/>
      <c r="J155" s="6"/>
      <c r="K155" s="6"/>
      <c r="L155" s="6"/>
      <c r="M155" s="21"/>
    </row>
    <row r="156" spans="1:13" ht="15.75" customHeight="1" x14ac:dyDescent="0.25">
      <c r="A156" s="1"/>
      <c r="B156" s="4"/>
      <c r="C156" s="6"/>
      <c r="D156" s="27"/>
      <c r="E156" s="2"/>
      <c r="F156" s="6"/>
      <c r="G156" s="5"/>
      <c r="H156" s="5"/>
      <c r="I156" s="14"/>
      <c r="J156" s="6"/>
      <c r="K156" s="6"/>
      <c r="L156" s="6"/>
      <c r="M156" s="21"/>
    </row>
    <row r="157" spans="1:13" ht="15.75" customHeight="1" x14ac:dyDescent="0.25">
      <c r="A157" s="1"/>
      <c r="B157" s="4"/>
      <c r="C157" s="6"/>
      <c r="D157" s="27"/>
      <c r="E157" s="2"/>
      <c r="F157" s="6"/>
      <c r="G157" s="5"/>
      <c r="H157" s="5"/>
      <c r="I157" s="14"/>
      <c r="J157" s="6"/>
      <c r="K157" s="6"/>
      <c r="L157" s="6"/>
      <c r="M157" s="21"/>
    </row>
    <row r="158" spans="1:13" ht="15.75" customHeight="1" x14ac:dyDescent="0.25">
      <c r="A158" s="1"/>
      <c r="B158" s="4"/>
      <c r="C158" s="6"/>
      <c r="D158" s="27"/>
      <c r="E158" s="2"/>
      <c r="F158" s="6"/>
      <c r="G158" s="5"/>
      <c r="H158" s="5"/>
      <c r="I158" s="14"/>
      <c r="J158" s="6"/>
      <c r="K158" s="6"/>
      <c r="L158" s="6"/>
      <c r="M158" s="21"/>
    </row>
    <row r="159" spans="1:13" ht="15.75" customHeight="1" x14ac:dyDescent="0.25">
      <c r="A159" s="18"/>
      <c r="B159" s="19"/>
      <c r="C159" s="6"/>
      <c r="D159" s="27"/>
      <c r="E159" s="20"/>
      <c r="F159" s="6"/>
      <c r="G159" s="16"/>
      <c r="H159" s="16"/>
      <c r="I159" s="17"/>
      <c r="J159" s="6"/>
      <c r="K159" s="6"/>
      <c r="L159" s="15"/>
      <c r="M159" s="22"/>
    </row>
    <row r="160" spans="1:13" ht="15.75" customHeight="1" x14ac:dyDescent="0.25">
      <c r="A160" s="18"/>
      <c r="B160" s="19"/>
      <c r="C160" s="6"/>
      <c r="D160" s="27"/>
      <c r="E160" s="20"/>
      <c r="F160" s="6"/>
      <c r="G160" s="16"/>
      <c r="H160" s="16"/>
      <c r="I160" s="17"/>
      <c r="J160" s="6"/>
      <c r="K160" s="6"/>
      <c r="L160" s="15"/>
      <c r="M160" s="22"/>
    </row>
    <row r="161" spans="1:14" ht="15.75" customHeight="1" x14ac:dyDescent="0.25">
      <c r="A161" s="18"/>
      <c r="B161" s="19"/>
      <c r="C161" s="6"/>
      <c r="D161" s="27"/>
      <c r="E161" s="20"/>
      <c r="F161" s="6"/>
      <c r="G161" s="16"/>
      <c r="H161" s="16"/>
      <c r="I161" s="17"/>
      <c r="J161" s="6"/>
      <c r="K161" s="6"/>
      <c r="L161" s="15"/>
      <c r="M161" s="22"/>
    </row>
    <row r="162" spans="1:14" ht="15.75" customHeight="1" x14ac:dyDescent="0.25">
      <c r="A162" s="18"/>
      <c r="B162" s="19"/>
      <c r="C162" s="6"/>
      <c r="D162" s="27"/>
      <c r="E162" s="20"/>
      <c r="F162" s="6"/>
      <c r="G162" s="16"/>
      <c r="H162" s="16"/>
      <c r="I162" s="17"/>
      <c r="J162" s="6"/>
      <c r="K162" s="6"/>
      <c r="L162" s="15"/>
      <c r="M162" s="22"/>
    </row>
    <row r="163" spans="1:14" ht="15.75" customHeight="1" x14ac:dyDescent="0.25">
      <c r="A163" s="18"/>
      <c r="B163" s="19"/>
      <c r="C163" s="6"/>
      <c r="D163" s="27"/>
      <c r="E163" s="20"/>
      <c r="F163" s="6"/>
      <c r="G163" s="16"/>
      <c r="H163" s="16"/>
      <c r="I163" s="17"/>
      <c r="J163" s="6"/>
      <c r="K163" s="6"/>
      <c r="L163" s="15"/>
      <c r="M163" s="22"/>
    </row>
    <row r="164" spans="1:14" ht="15.75" customHeight="1" x14ac:dyDescent="0.25">
      <c r="A164" s="15"/>
      <c r="B164" s="15"/>
      <c r="C164" s="6"/>
      <c r="D164" s="27"/>
      <c r="E164" s="20"/>
      <c r="F164" s="6"/>
      <c r="G164" s="16"/>
      <c r="H164" s="16"/>
      <c r="I164" s="17"/>
      <c r="J164" s="6"/>
      <c r="K164" s="6"/>
      <c r="L164" s="15"/>
      <c r="M164" s="22"/>
      <c r="N164" s="15"/>
    </row>
    <row r="165" spans="1:14" ht="15.75" customHeight="1" x14ac:dyDescent="0.25">
      <c r="C165" s="6"/>
      <c r="D165" s="27"/>
      <c r="E165" s="20"/>
      <c r="F165" s="6"/>
      <c r="G165" s="16"/>
      <c r="J165" s="6"/>
    </row>
    <row r="166" spans="1:14" ht="15.75" customHeight="1" x14ac:dyDescent="0.25">
      <c r="C166" s="6"/>
      <c r="D166" s="27"/>
      <c r="E166" s="20"/>
      <c r="F166" s="6"/>
      <c r="G166" s="16"/>
      <c r="J166" s="6"/>
    </row>
    <row r="167" spans="1:14" ht="15.75" customHeight="1" x14ac:dyDescent="0.25">
      <c r="C167" s="6"/>
      <c r="D167" s="27"/>
      <c r="E167" s="20"/>
      <c r="F167" s="6"/>
      <c r="G167" s="16"/>
      <c r="J167" s="6"/>
    </row>
    <row r="168" spans="1:14" ht="15.75" customHeight="1" x14ac:dyDescent="0.25">
      <c r="C168" s="6"/>
      <c r="D168" s="27"/>
      <c r="E168" s="20"/>
      <c r="F168" s="6"/>
      <c r="G168" s="16"/>
      <c r="J168" s="6"/>
    </row>
    <row r="169" spans="1:14" ht="15.75" customHeight="1" x14ac:dyDescent="0.25">
      <c r="C169" s="6"/>
      <c r="D169" s="27"/>
      <c r="E169" s="20"/>
      <c r="F169" s="6"/>
      <c r="G169" s="16"/>
      <c r="J169" s="6"/>
    </row>
    <row r="170" spans="1:14" ht="15.75" customHeight="1" x14ac:dyDescent="0.25">
      <c r="C170" s="6"/>
      <c r="D170" s="27"/>
      <c r="E170" s="20"/>
      <c r="F170" s="6"/>
      <c r="G170" s="16"/>
      <c r="J170" s="6"/>
    </row>
    <row r="171" spans="1:14" ht="15.75" customHeight="1" x14ac:dyDescent="0.25">
      <c r="C171" s="6"/>
      <c r="D171" s="27"/>
      <c r="E171" s="20"/>
      <c r="F171" s="6"/>
      <c r="G171" s="16"/>
      <c r="J171" s="6"/>
    </row>
    <row r="172" spans="1:14" ht="15.75" customHeight="1" x14ac:dyDescent="0.25">
      <c r="C172" s="6"/>
      <c r="D172" s="27"/>
      <c r="E172" s="20"/>
      <c r="F172" s="6"/>
      <c r="G172" s="16"/>
      <c r="J172" s="6"/>
    </row>
    <row r="173" spans="1:14" ht="15.75" customHeight="1" x14ac:dyDescent="0.25">
      <c r="C173" s="6"/>
      <c r="D173" s="27"/>
      <c r="E173" s="20"/>
      <c r="F173" s="6"/>
      <c r="G173" s="16"/>
      <c r="J173" s="6"/>
    </row>
    <row r="174" spans="1:14" ht="15.75" customHeight="1" x14ac:dyDescent="0.25">
      <c r="C174" s="6"/>
      <c r="D174" s="27"/>
      <c r="E174" s="20"/>
      <c r="F174" s="6"/>
      <c r="G174" s="16"/>
      <c r="J174" s="6"/>
    </row>
    <row r="175" spans="1:14" ht="15.75" customHeight="1" x14ac:dyDescent="0.25">
      <c r="C175" s="6"/>
      <c r="D175" s="27"/>
      <c r="E175" s="20"/>
      <c r="F175" s="6"/>
      <c r="G175" s="16"/>
      <c r="J175" s="6"/>
    </row>
    <row r="176" spans="1:14" ht="15.75" customHeight="1" x14ac:dyDescent="0.25">
      <c r="C176" s="6"/>
      <c r="D176" s="27"/>
      <c r="E176" s="20"/>
      <c r="F176" s="6"/>
      <c r="G176" s="16"/>
      <c r="J176" s="6"/>
    </row>
    <row r="177" spans="3:10" ht="15.75" customHeight="1" x14ac:dyDescent="0.25">
      <c r="C177" s="6"/>
      <c r="D177" s="27"/>
      <c r="E177" s="20"/>
      <c r="F177" s="6"/>
      <c r="G177" s="16"/>
      <c r="J177" s="6"/>
    </row>
    <row r="178" spans="3:10" ht="15.75" customHeight="1" x14ac:dyDescent="0.25">
      <c r="C178" s="6"/>
      <c r="D178" s="27"/>
      <c r="E178" s="20"/>
      <c r="F178" s="6"/>
      <c r="G178" s="16"/>
      <c r="J178" s="6"/>
    </row>
    <row r="179" spans="3:10" ht="15.75" customHeight="1" x14ac:dyDescent="0.25">
      <c r="C179" s="6"/>
      <c r="D179" s="27"/>
      <c r="E179" s="20"/>
      <c r="F179" s="6"/>
      <c r="G179" s="16"/>
      <c r="J179" s="6"/>
    </row>
    <row r="180" spans="3:10" ht="15.75" customHeight="1" x14ac:dyDescent="0.25">
      <c r="C180" s="6"/>
      <c r="D180" s="27"/>
      <c r="E180" s="20"/>
      <c r="F180" s="6"/>
      <c r="G180" s="16"/>
      <c r="J180" s="6"/>
    </row>
    <row r="181" spans="3:10" ht="15.75" customHeight="1" x14ac:dyDescent="0.25">
      <c r="C181" s="6"/>
      <c r="D181" s="27"/>
      <c r="E181" s="20"/>
      <c r="F181" s="6"/>
      <c r="G181" s="16"/>
      <c r="J181" s="6"/>
    </row>
    <row r="182" spans="3:10" ht="15.75" customHeight="1" x14ac:dyDescent="0.25">
      <c r="C182" s="6"/>
      <c r="D182" s="27"/>
      <c r="E182" s="20"/>
      <c r="F182" s="6"/>
      <c r="G182" s="16"/>
      <c r="J182" s="6"/>
    </row>
    <row r="183" spans="3:10" ht="15.75" customHeight="1" x14ac:dyDescent="0.25">
      <c r="C183" s="6"/>
      <c r="D183" s="27"/>
      <c r="E183" s="20"/>
      <c r="F183" s="6"/>
      <c r="G183" s="16"/>
      <c r="J183" s="6"/>
    </row>
    <row r="184" spans="3:10" ht="15.75" customHeight="1" x14ac:dyDescent="0.25">
      <c r="C184" s="6"/>
      <c r="D184" s="27"/>
      <c r="E184" s="20"/>
      <c r="F184" s="6"/>
      <c r="G184" s="16"/>
      <c r="J184" s="6"/>
    </row>
    <row r="185" spans="3:10" ht="15.75" customHeight="1" x14ac:dyDescent="0.25">
      <c r="C185" s="6"/>
      <c r="D185" s="27"/>
      <c r="E185" s="20"/>
      <c r="F185" s="6"/>
      <c r="G185" s="16"/>
      <c r="J185" s="6"/>
    </row>
    <row r="186" spans="3:10" ht="15.75" customHeight="1" x14ac:dyDescent="0.25">
      <c r="C186" s="6"/>
      <c r="D186" s="27"/>
      <c r="E186" s="20"/>
      <c r="F186" s="6"/>
      <c r="G186" s="16"/>
      <c r="J186" s="6"/>
    </row>
    <row r="187" spans="3:10" ht="15.75" customHeight="1" x14ac:dyDescent="0.25">
      <c r="C187" s="6"/>
      <c r="D187" s="27"/>
      <c r="E187" s="20"/>
      <c r="F187" s="6"/>
      <c r="G187" s="16"/>
      <c r="J187" s="6"/>
    </row>
    <row r="188" spans="3:10" ht="15.75" customHeight="1" x14ac:dyDescent="0.25">
      <c r="C188" s="6"/>
      <c r="D188" s="27"/>
      <c r="E188" s="20"/>
      <c r="F188" s="6"/>
      <c r="G188" s="16"/>
      <c r="J188" s="6"/>
    </row>
    <row r="189" spans="3:10" ht="15.75" customHeight="1" x14ac:dyDescent="0.25">
      <c r="C189" s="6"/>
      <c r="D189" s="27"/>
      <c r="E189" s="20"/>
      <c r="F189" s="6"/>
      <c r="G189" s="16"/>
      <c r="J189" s="6"/>
    </row>
    <row r="190" spans="3:10" ht="15.75" customHeight="1" x14ac:dyDescent="0.25">
      <c r="C190" s="6"/>
      <c r="D190" s="27"/>
      <c r="E190" s="20"/>
      <c r="F190" s="6"/>
      <c r="G190" s="16"/>
      <c r="J190" s="6"/>
    </row>
    <row r="191" spans="3:10" ht="15.75" customHeight="1" x14ac:dyDescent="0.25">
      <c r="C191" s="6"/>
      <c r="D191" s="27"/>
      <c r="E191" s="20"/>
      <c r="F191" s="6"/>
      <c r="G191" s="16"/>
      <c r="J191" s="6"/>
    </row>
    <row r="192" spans="3:10" ht="15.75" customHeight="1" x14ac:dyDescent="0.25">
      <c r="C192" s="6"/>
      <c r="D192" s="27"/>
      <c r="E192" s="20"/>
      <c r="F192" s="6"/>
      <c r="G192" s="16"/>
      <c r="J192" s="6"/>
    </row>
    <row r="193" spans="3:10" ht="15.75" customHeight="1" x14ac:dyDescent="0.25">
      <c r="C193" s="6"/>
      <c r="D193" s="27"/>
      <c r="E193" s="20"/>
      <c r="F193" s="6"/>
      <c r="G193" s="16"/>
      <c r="J193" s="6"/>
    </row>
    <row r="194" spans="3:10" ht="15.75" customHeight="1" x14ac:dyDescent="0.25">
      <c r="C194" s="6"/>
      <c r="D194" s="27"/>
      <c r="E194" s="20"/>
      <c r="F194" s="6"/>
      <c r="G194" s="16"/>
      <c r="J194" s="6"/>
    </row>
    <row r="195" spans="3:10" ht="15.75" customHeight="1" x14ac:dyDescent="0.25">
      <c r="C195" s="6"/>
      <c r="D195" s="27"/>
      <c r="E195" s="20"/>
      <c r="F195" s="6"/>
      <c r="G195" s="16"/>
      <c r="J195" s="6"/>
    </row>
    <row r="196" spans="3:10" ht="15.75" customHeight="1" x14ac:dyDescent="0.25">
      <c r="C196" s="6"/>
      <c r="D196" s="27"/>
      <c r="E196" s="20"/>
      <c r="F196" s="6"/>
      <c r="G196" s="16"/>
      <c r="J196" s="6"/>
    </row>
    <row r="197" spans="3:10" ht="15.75" customHeight="1" x14ac:dyDescent="0.25">
      <c r="C197" s="6"/>
      <c r="D197" s="27"/>
      <c r="E197" s="20"/>
      <c r="F197" s="6"/>
      <c r="G197" s="16"/>
      <c r="J197" s="6"/>
    </row>
    <row r="198" spans="3:10" ht="15.75" customHeight="1" x14ac:dyDescent="0.25">
      <c r="C198" s="6"/>
      <c r="D198" s="27"/>
      <c r="E198" s="20"/>
      <c r="F198" s="6"/>
      <c r="G198" s="16"/>
      <c r="J198" s="6"/>
    </row>
    <row r="199" spans="3:10" ht="15.75" customHeight="1" x14ac:dyDescent="0.25">
      <c r="C199" s="6"/>
      <c r="D199" s="27"/>
      <c r="E199" s="20"/>
      <c r="F199" s="6"/>
      <c r="G199" s="16"/>
      <c r="J199" s="6"/>
    </row>
    <row r="200" spans="3:10" ht="15.75" customHeight="1" x14ac:dyDescent="0.25">
      <c r="C200" s="6"/>
      <c r="D200" s="27"/>
      <c r="E200" s="20"/>
      <c r="F200" s="6"/>
      <c r="G200" s="16"/>
      <c r="J200" s="6"/>
    </row>
    <row r="201" spans="3:10" ht="15.75" customHeight="1" x14ac:dyDescent="0.25">
      <c r="C201" s="6"/>
      <c r="D201" s="27"/>
      <c r="E201" s="20"/>
      <c r="F201" s="6"/>
      <c r="G201" s="16"/>
      <c r="J201" s="6"/>
    </row>
    <row r="202" spans="3:10" ht="15.75" customHeight="1" x14ac:dyDescent="0.25">
      <c r="C202" s="6"/>
      <c r="D202" s="27"/>
      <c r="E202" s="20"/>
      <c r="F202" s="6"/>
      <c r="G202" s="16"/>
      <c r="J202" s="6"/>
    </row>
    <row r="203" spans="3:10" ht="15.75" customHeight="1" x14ac:dyDescent="0.25">
      <c r="C203" s="6"/>
      <c r="D203" s="27"/>
      <c r="E203" s="20"/>
      <c r="F203" s="6"/>
      <c r="G203" s="16"/>
      <c r="J203" s="6"/>
    </row>
    <row r="204" spans="3:10" ht="15.75" customHeight="1" x14ac:dyDescent="0.25">
      <c r="C204" s="6"/>
      <c r="D204" s="27"/>
      <c r="E204" s="20"/>
      <c r="F204" s="6"/>
      <c r="G204" s="16"/>
      <c r="J204" s="6"/>
    </row>
    <row r="205" spans="3:10" ht="15.75" customHeight="1" x14ac:dyDescent="0.25">
      <c r="C205" s="6"/>
      <c r="D205" s="27"/>
      <c r="E205" s="20"/>
      <c r="F205" s="6"/>
      <c r="G205" s="16"/>
      <c r="J205" s="6"/>
    </row>
    <row r="206" spans="3:10" ht="15.75" customHeight="1" x14ac:dyDescent="0.25">
      <c r="C206" s="6"/>
      <c r="D206" s="27"/>
      <c r="E206" s="20"/>
      <c r="F206" s="6"/>
      <c r="G206" s="16"/>
      <c r="J206" s="6"/>
    </row>
    <row r="207" spans="3:10" ht="15.75" customHeight="1" x14ac:dyDescent="0.25">
      <c r="C207" s="6"/>
      <c r="D207" s="27"/>
      <c r="E207" s="20"/>
      <c r="F207" s="6"/>
      <c r="G207" s="16"/>
      <c r="J207" s="6"/>
    </row>
    <row r="208" spans="3:10" ht="15.75" customHeight="1" x14ac:dyDescent="0.25">
      <c r="C208" s="6"/>
      <c r="D208" s="27"/>
      <c r="E208" s="20"/>
      <c r="F208" s="6"/>
      <c r="G208" s="16"/>
      <c r="J208" s="6"/>
    </row>
    <row r="209" spans="3:10" ht="15.75" customHeight="1" x14ac:dyDescent="0.25">
      <c r="C209" s="6"/>
      <c r="D209" s="27"/>
      <c r="E209" s="20"/>
      <c r="F209" s="6"/>
      <c r="G209" s="16"/>
      <c r="J209" s="6"/>
    </row>
    <row r="210" spans="3:10" ht="15.75" customHeight="1" x14ac:dyDescent="0.25">
      <c r="C210" s="6"/>
      <c r="D210" s="27"/>
      <c r="E210" s="20"/>
      <c r="F210" s="6"/>
      <c r="G210" s="16"/>
      <c r="J210" s="6"/>
    </row>
    <row r="211" spans="3:10" ht="15.75" customHeight="1" x14ac:dyDescent="0.25">
      <c r="C211" s="6"/>
      <c r="D211" s="27"/>
      <c r="E211" s="20"/>
      <c r="F211" s="6"/>
      <c r="G211" s="16"/>
      <c r="J211" s="6"/>
    </row>
    <row r="212" spans="3:10" ht="15.75" customHeight="1" x14ac:dyDescent="0.25">
      <c r="C212" s="6"/>
      <c r="D212" s="27"/>
      <c r="E212" s="20"/>
      <c r="F212" s="6"/>
      <c r="G212" s="16"/>
      <c r="J212" s="6"/>
    </row>
    <row r="213" spans="3:10" ht="15.75" customHeight="1" x14ac:dyDescent="0.25">
      <c r="C213" s="6"/>
      <c r="D213" s="27"/>
      <c r="E213" s="20"/>
      <c r="F213" s="6"/>
      <c r="G213" s="16"/>
      <c r="J213" s="6"/>
    </row>
    <row r="214" spans="3:10" ht="15.75" customHeight="1" x14ac:dyDescent="0.25">
      <c r="C214" s="6"/>
      <c r="D214" s="27"/>
      <c r="E214" s="20"/>
      <c r="F214" s="6"/>
      <c r="G214" s="16"/>
      <c r="J214" s="6"/>
    </row>
    <row r="215" spans="3:10" ht="15.75" customHeight="1" x14ac:dyDescent="0.25">
      <c r="C215" s="6"/>
      <c r="D215" s="27"/>
      <c r="E215" s="20"/>
      <c r="F215" s="6"/>
      <c r="G215" s="16"/>
      <c r="J215" s="6"/>
    </row>
    <row r="216" spans="3:10" ht="15.75" customHeight="1" x14ac:dyDescent="0.25">
      <c r="C216" s="6"/>
      <c r="D216" s="27"/>
      <c r="E216" s="20"/>
      <c r="F216" s="6"/>
      <c r="G216" s="16"/>
      <c r="J216" s="6"/>
    </row>
    <row r="217" spans="3:10" ht="15.75" customHeight="1" x14ac:dyDescent="0.25">
      <c r="C217" s="6"/>
      <c r="D217" s="27"/>
      <c r="E217" s="20"/>
      <c r="F217" s="6"/>
      <c r="G217" s="16"/>
      <c r="J217" s="6"/>
    </row>
    <row r="218" spans="3:10" ht="15.75" customHeight="1" x14ac:dyDescent="0.25">
      <c r="C218" s="6"/>
      <c r="D218" s="27"/>
      <c r="E218" s="20"/>
      <c r="F218" s="6"/>
      <c r="G218" s="16"/>
      <c r="J218" s="6"/>
    </row>
    <row r="219" spans="3:10" ht="15.75" customHeight="1" x14ac:dyDescent="0.25">
      <c r="C219" s="6"/>
      <c r="D219" s="27"/>
      <c r="E219" s="20"/>
      <c r="F219" s="6"/>
      <c r="G219" s="16"/>
      <c r="J219" s="6"/>
    </row>
    <row r="220" spans="3:10" ht="15.75" customHeight="1" x14ac:dyDescent="0.25">
      <c r="C220" s="6"/>
      <c r="D220" s="27"/>
      <c r="E220" s="20"/>
      <c r="F220" s="6"/>
      <c r="G220" s="16"/>
      <c r="J220" s="6"/>
    </row>
    <row r="221" spans="3:10" ht="15.75" customHeight="1" x14ac:dyDescent="0.25">
      <c r="C221" s="6"/>
      <c r="D221" s="27"/>
      <c r="E221" s="20"/>
      <c r="F221" s="6"/>
      <c r="G221" s="16"/>
      <c r="J221" s="6"/>
    </row>
    <row r="222" spans="3:10" ht="15.75" customHeight="1" x14ac:dyDescent="0.25">
      <c r="C222" s="6"/>
      <c r="D222" s="27"/>
      <c r="E222" s="20"/>
      <c r="F222" s="6"/>
      <c r="G222" s="16"/>
      <c r="J222" s="6"/>
    </row>
    <row r="223" spans="3:10" ht="15.75" customHeight="1" x14ac:dyDescent="0.25">
      <c r="C223" s="6"/>
      <c r="D223" s="27"/>
      <c r="E223" s="20"/>
      <c r="F223" s="6"/>
      <c r="G223" s="16"/>
      <c r="J223" s="6"/>
    </row>
    <row r="224" spans="3:10" ht="15.75" customHeight="1" x14ac:dyDescent="0.25">
      <c r="C224" s="6"/>
      <c r="D224" s="27"/>
      <c r="E224" s="20"/>
      <c r="F224" s="6"/>
      <c r="G224" s="16"/>
      <c r="J224" s="6"/>
    </row>
    <row r="225" spans="3:10" ht="15.75" customHeight="1" x14ac:dyDescent="0.25">
      <c r="C225" s="6"/>
      <c r="D225" s="27"/>
      <c r="E225" s="20"/>
      <c r="F225" s="6"/>
      <c r="G225" s="16"/>
      <c r="J225" s="6"/>
    </row>
    <row r="226" spans="3:10" ht="15.75" customHeight="1" x14ac:dyDescent="0.25">
      <c r="C226" s="6"/>
      <c r="D226" s="27"/>
      <c r="E226" s="20"/>
      <c r="F226" s="6"/>
      <c r="G226" s="16"/>
      <c r="J226" s="6"/>
    </row>
    <row r="227" spans="3:10" ht="15.75" customHeight="1" x14ac:dyDescent="0.25">
      <c r="C227" s="6"/>
      <c r="D227" s="27"/>
      <c r="E227" s="20"/>
      <c r="F227" s="6"/>
      <c r="G227" s="16"/>
      <c r="J227" s="6"/>
    </row>
    <row r="228" spans="3:10" ht="15.75" customHeight="1" x14ac:dyDescent="0.25">
      <c r="C228" s="6"/>
      <c r="D228" s="27"/>
      <c r="E228" s="20"/>
      <c r="F228" s="6"/>
      <c r="G228" s="16"/>
      <c r="J228" s="6"/>
    </row>
    <row r="229" spans="3:10" ht="15.75" customHeight="1" x14ac:dyDescent="0.25">
      <c r="C229" s="6"/>
      <c r="D229" s="27"/>
      <c r="E229" s="20"/>
      <c r="F229" s="6"/>
      <c r="G229" s="16"/>
      <c r="J229" s="6"/>
    </row>
    <row r="230" spans="3:10" ht="15.75" customHeight="1" x14ac:dyDescent="0.25">
      <c r="C230" s="6"/>
      <c r="D230" s="27"/>
      <c r="E230" s="20"/>
      <c r="F230" s="6"/>
      <c r="G230" s="16"/>
      <c r="J230" s="6"/>
    </row>
    <row r="231" spans="3:10" ht="15.75" customHeight="1" x14ac:dyDescent="0.25">
      <c r="C231" s="6"/>
      <c r="D231" s="27"/>
      <c r="E231" s="20"/>
      <c r="F231" s="6"/>
      <c r="G231" s="16"/>
      <c r="J231" s="6"/>
    </row>
    <row r="232" spans="3:10" ht="15.75" customHeight="1" x14ac:dyDescent="0.25">
      <c r="C232" s="6"/>
      <c r="D232" s="27"/>
      <c r="E232" s="20"/>
      <c r="F232" s="6"/>
      <c r="G232" s="16"/>
      <c r="J232" s="6"/>
    </row>
    <row r="233" spans="3:10" ht="15.75" customHeight="1" x14ac:dyDescent="0.25">
      <c r="C233" s="6"/>
      <c r="D233" s="27"/>
      <c r="E233" s="20"/>
      <c r="F233" s="6"/>
      <c r="G233" s="16"/>
      <c r="J233" s="6"/>
    </row>
    <row r="234" spans="3:10" ht="15.75" customHeight="1" x14ac:dyDescent="0.25">
      <c r="C234" s="6"/>
      <c r="D234" s="27"/>
      <c r="E234" s="20"/>
      <c r="F234" s="6"/>
      <c r="G234" s="16"/>
      <c r="J234" s="6"/>
    </row>
    <row r="235" spans="3:10" ht="15.75" customHeight="1" x14ac:dyDescent="0.25">
      <c r="C235" s="6"/>
      <c r="D235" s="27"/>
      <c r="E235" s="20"/>
      <c r="F235" s="6"/>
      <c r="G235" s="16"/>
      <c r="J235" s="6"/>
    </row>
    <row r="236" spans="3:10" ht="15.75" customHeight="1" x14ac:dyDescent="0.25">
      <c r="C236" s="6"/>
      <c r="D236" s="27"/>
      <c r="E236" s="20"/>
      <c r="F236" s="6"/>
      <c r="G236" s="16"/>
      <c r="J236" s="6"/>
    </row>
    <row r="237" spans="3:10" ht="15.75" customHeight="1" x14ac:dyDescent="0.25">
      <c r="C237" s="6"/>
      <c r="D237" s="27"/>
      <c r="E237" s="20"/>
      <c r="F237" s="6"/>
      <c r="G237" s="16"/>
      <c r="J237" s="6"/>
    </row>
    <row r="238" spans="3:10" ht="15.75" customHeight="1" x14ac:dyDescent="0.25">
      <c r="C238" s="6"/>
      <c r="D238" s="27"/>
      <c r="E238" s="20"/>
      <c r="F238" s="6"/>
      <c r="G238" s="16"/>
      <c r="J238" s="6"/>
    </row>
    <row r="239" spans="3:10" ht="15.75" customHeight="1" x14ac:dyDescent="0.25">
      <c r="C239" s="6"/>
      <c r="D239" s="27"/>
      <c r="E239" s="20"/>
      <c r="F239" s="6"/>
      <c r="G239" s="16"/>
      <c r="J239" s="6"/>
    </row>
    <row r="240" spans="3:10" ht="15.75" customHeight="1" x14ac:dyDescent="0.25">
      <c r="C240" s="6"/>
      <c r="D240" s="27"/>
      <c r="E240" s="20"/>
      <c r="F240" s="6"/>
      <c r="G240" s="16"/>
      <c r="J240" s="6"/>
    </row>
    <row r="241" spans="3:10" ht="15.75" customHeight="1" x14ac:dyDescent="0.25">
      <c r="C241" s="6"/>
      <c r="D241" s="27"/>
      <c r="E241" s="20"/>
      <c r="F241" s="6"/>
      <c r="G241" s="16"/>
      <c r="J241" s="6"/>
    </row>
    <row r="242" spans="3:10" ht="15.75" customHeight="1" x14ac:dyDescent="0.25">
      <c r="C242" s="6"/>
      <c r="D242" s="27"/>
      <c r="E242" s="20"/>
      <c r="F242" s="6"/>
      <c r="G242" s="16"/>
      <c r="J242" s="6"/>
    </row>
    <row r="243" spans="3:10" ht="15.75" customHeight="1" x14ac:dyDescent="0.25">
      <c r="C243" s="6"/>
      <c r="D243" s="27"/>
      <c r="E243" s="20"/>
      <c r="F243" s="6"/>
      <c r="G243" s="16"/>
      <c r="J243" s="6"/>
    </row>
    <row r="244" spans="3:10" ht="15.75" customHeight="1" x14ac:dyDescent="0.25">
      <c r="C244" s="6"/>
      <c r="D244" s="27"/>
      <c r="E244" s="20"/>
      <c r="F244" s="6"/>
      <c r="G244" s="16"/>
      <c r="J244" s="6"/>
    </row>
    <row r="245" spans="3:10" ht="15.75" customHeight="1" x14ac:dyDescent="0.25">
      <c r="C245" s="6"/>
      <c r="D245" s="27"/>
      <c r="E245" s="20"/>
      <c r="F245" s="6"/>
      <c r="G245" s="16"/>
      <c r="J245" s="6"/>
    </row>
    <row r="246" spans="3:10" ht="15.75" customHeight="1" x14ac:dyDescent="0.25">
      <c r="C246" s="6"/>
      <c r="D246" s="27"/>
      <c r="E246" s="20"/>
      <c r="F246" s="6"/>
      <c r="G246" s="16"/>
      <c r="J246" s="6"/>
    </row>
    <row r="247" spans="3:10" ht="15.75" customHeight="1" x14ac:dyDescent="0.25">
      <c r="C247" s="6"/>
      <c r="D247" s="27"/>
      <c r="E247" s="20"/>
      <c r="F247" s="6"/>
      <c r="G247" s="16"/>
      <c r="J247" s="6"/>
    </row>
    <row r="248" spans="3:10" ht="15.75" customHeight="1" x14ac:dyDescent="0.25">
      <c r="C248" s="6"/>
      <c r="D248" s="27"/>
      <c r="E248" s="20"/>
      <c r="F248" s="6"/>
      <c r="G248" s="16"/>
      <c r="J248" s="6"/>
    </row>
    <row r="249" spans="3:10" ht="15.75" customHeight="1" x14ac:dyDescent="0.25">
      <c r="C249" s="6"/>
      <c r="D249" s="27"/>
      <c r="E249" s="20"/>
      <c r="F249" s="6"/>
      <c r="G249" s="16"/>
      <c r="J249" s="6"/>
    </row>
    <row r="250" spans="3:10" ht="15.75" customHeight="1" x14ac:dyDescent="0.25">
      <c r="C250" s="6"/>
      <c r="D250" s="27"/>
      <c r="E250" s="20"/>
      <c r="F250" s="6"/>
      <c r="G250" s="16"/>
      <c r="J250" s="6"/>
    </row>
    <row r="251" spans="3:10" ht="15.75" customHeight="1" x14ac:dyDescent="0.25">
      <c r="C251" s="6"/>
      <c r="D251" s="27"/>
      <c r="E251" s="20"/>
      <c r="F251" s="6"/>
      <c r="G251" s="16"/>
      <c r="J251" s="6"/>
    </row>
    <row r="252" spans="3:10" ht="15.75" customHeight="1" x14ac:dyDescent="0.25">
      <c r="C252" s="6"/>
      <c r="D252" s="27"/>
      <c r="E252" s="20"/>
      <c r="F252" s="6"/>
      <c r="G252" s="16"/>
      <c r="J252" s="6"/>
    </row>
    <row r="253" spans="3:10" ht="15.75" customHeight="1" x14ac:dyDescent="0.25">
      <c r="C253" s="6"/>
      <c r="D253" s="27"/>
      <c r="E253" s="20"/>
      <c r="F253" s="6"/>
      <c r="G253" s="16"/>
      <c r="J253" s="6"/>
    </row>
    <row r="254" spans="3:10" ht="15.75" customHeight="1" x14ac:dyDescent="0.25">
      <c r="C254" s="6"/>
      <c r="D254" s="27"/>
      <c r="E254" s="20"/>
      <c r="F254" s="6"/>
      <c r="G254" s="16"/>
      <c r="J254" s="6"/>
    </row>
    <row r="255" spans="3:10" ht="15.75" customHeight="1" x14ac:dyDescent="0.25">
      <c r="C255" s="6"/>
      <c r="D255" s="27"/>
      <c r="E255" s="20"/>
      <c r="F255" s="6"/>
      <c r="G255" s="16"/>
      <c r="J255" s="6"/>
    </row>
    <row r="256" spans="3:10" ht="15.75" customHeight="1" x14ac:dyDescent="0.25">
      <c r="C256" s="6"/>
      <c r="D256" s="27"/>
      <c r="E256" s="20"/>
      <c r="F256" s="6"/>
      <c r="G256" s="16"/>
      <c r="J256" s="6"/>
    </row>
    <row r="257" spans="3:10" ht="15.75" customHeight="1" x14ac:dyDescent="0.25">
      <c r="C257" s="6"/>
      <c r="D257" s="27"/>
      <c r="E257" s="20"/>
      <c r="F257" s="6"/>
      <c r="G257" s="16"/>
      <c r="J257" s="6"/>
    </row>
    <row r="258" spans="3:10" ht="15.75" customHeight="1" x14ac:dyDescent="0.25">
      <c r="C258" s="6"/>
      <c r="D258" s="27"/>
      <c r="E258" s="20"/>
      <c r="F258" s="6"/>
      <c r="G258" s="16"/>
      <c r="J258" s="6"/>
    </row>
    <row r="259" spans="3:10" ht="15.75" customHeight="1" x14ac:dyDescent="0.25">
      <c r="C259" s="6"/>
      <c r="D259" s="27"/>
      <c r="E259" s="20"/>
      <c r="F259" s="6"/>
      <c r="G259" s="16"/>
      <c r="J259" s="6"/>
    </row>
    <row r="260" spans="3:10" ht="15.75" customHeight="1" x14ac:dyDescent="0.25">
      <c r="C260" s="6"/>
      <c r="D260" s="27"/>
      <c r="E260" s="20"/>
      <c r="F260" s="6"/>
      <c r="G260" s="16"/>
      <c r="J260" s="6"/>
    </row>
    <row r="261" spans="3:10" ht="15.75" customHeight="1" x14ac:dyDescent="0.25">
      <c r="C261" s="6"/>
      <c r="D261" s="27"/>
      <c r="E261" s="20"/>
      <c r="F261" s="6"/>
      <c r="G261" s="16"/>
      <c r="J261" s="6"/>
    </row>
    <row r="262" spans="3:10" ht="15.75" customHeight="1" x14ac:dyDescent="0.25">
      <c r="C262" s="6"/>
      <c r="D262" s="27"/>
      <c r="E262" s="20"/>
      <c r="F262" s="6"/>
      <c r="G262" s="16"/>
      <c r="J262" s="6"/>
    </row>
    <row r="263" spans="3:10" ht="15.75" customHeight="1" x14ac:dyDescent="0.25">
      <c r="C263" s="6"/>
      <c r="D263" s="27"/>
      <c r="E263" s="20"/>
      <c r="F263" s="6"/>
      <c r="G263" s="16"/>
      <c r="J263" s="6"/>
    </row>
    <row r="264" spans="3:10" ht="15.75" customHeight="1" x14ac:dyDescent="0.25">
      <c r="C264" s="6"/>
      <c r="D264" s="27"/>
      <c r="E264" s="20"/>
      <c r="F264" s="6"/>
      <c r="G264" s="16"/>
      <c r="J264" s="6"/>
    </row>
    <row r="265" spans="3:10" ht="15.75" customHeight="1" x14ac:dyDescent="0.25">
      <c r="C265" s="6"/>
      <c r="D265" s="27"/>
      <c r="E265" s="20"/>
      <c r="F265" s="6"/>
      <c r="G265" s="16"/>
      <c r="J265" s="6"/>
    </row>
    <row r="266" spans="3:10" ht="15.75" customHeight="1" x14ac:dyDescent="0.25">
      <c r="C266" s="6"/>
      <c r="D266" s="27"/>
      <c r="E266" s="20"/>
      <c r="F266" s="6"/>
      <c r="G266" s="16"/>
      <c r="J266" s="6"/>
    </row>
    <row r="267" spans="3:10" ht="15.75" customHeight="1" x14ac:dyDescent="0.25">
      <c r="C267" s="6"/>
      <c r="D267" s="27"/>
      <c r="E267" s="20"/>
      <c r="F267" s="6"/>
      <c r="G267" s="16"/>
      <c r="J267" s="6"/>
    </row>
    <row r="268" spans="3:10" ht="15.75" customHeight="1" x14ac:dyDescent="0.25">
      <c r="C268" s="6"/>
      <c r="D268" s="27"/>
      <c r="E268" s="20"/>
      <c r="F268" s="6"/>
      <c r="G268" s="16"/>
      <c r="J268" s="6"/>
    </row>
    <row r="269" spans="3:10" ht="15.75" customHeight="1" x14ac:dyDescent="0.25">
      <c r="C269" s="6"/>
      <c r="D269" s="27"/>
      <c r="E269" s="20"/>
      <c r="F269" s="6"/>
      <c r="G269" s="16"/>
      <c r="J269" s="6"/>
    </row>
    <row r="270" spans="3:10" ht="15.75" customHeight="1" x14ac:dyDescent="0.25">
      <c r="C270" s="6"/>
      <c r="D270" s="27"/>
      <c r="E270" s="20"/>
      <c r="F270" s="6"/>
      <c r="G270" s="16"/>
      <c r="J270" s="6"/>
    </row>
    <row r="271" spans="3:10" ht="15.75" customHeight="1" x14ac:dyDescent="0.25">
      <c r="C271" s="6"/>
      <c r="D271" s="27"/>
      <c r="E271" s="20"/>
      <c r="F271" s="6"/>
      <c r="G271" s="16"/>
      <c r="J271" s="6"/>
    </row>
    <row r="272" spans="3:10" ht="15.75" customHeight="1" x14ac:dyDescent="0.25">
      <c r="C272" s="6"/>
      <c r="D272" s="27"/>
      <c r="E272" s="20"/>
      <c r="F272" s="6"/>
      <c r="G272" s="16"/>
      <c r="J272" s="6"/>
    </row>
    <row r="273" spans="3:10" ht="15.75" customHeight="1" x14ac:dyDescent="0.25">
      <c r="C273" s="6"/>
      <c r="D273" s="27"/>
      <c r="E273" s="20"/>
      <c r="F273" s="6"/>
      <c r="G273" s="16"/>
      <c r="J273" s="6"/>
    </row>
    <row r="274" spans="3:10" ht="15.75" customHeight="1" x14ac:dyDescent="0.25">
      <c r="C274" s="6"/>
      <c r="D274" s="27"/>
      <c r="E274" s="20"/>
      <c r="F274" s="6"/>
      <c r="G274" s="16"/>
      <c r="J274" s="6"/>
    </row>
    <row r="275" spans="3:10" ht="15.75" customHeight="1" x14ac:dyDescent="0.25">
      <c r="C275" s="6"/>
      <c r="D275" s="27"/>
      <c r="E275" s="20"/>
      <c r="F275" s="6"/>
      <c r="G275" s="16"/>
      <c r="J275" s="6"/>
    </row>
    <row r="276" spans="3:10" ht="15.75" customHeight="1" x14ac:dyDescent="0.25">
      <c r="C276" s="6"/>
      <c r="D276" s="27"/>
      <c r="E276" s="20"/>
      <c r="F276" s="6"/>
      <c r="G276" s="16"/>
      <c r="J276" s="6"/>
    </row>
    <row r="277" spans="3:10" ht="15.75" customHeight="1" x14ac:dyDescent="0.25">
      <c r="C277" s="6"/>
      <c r="D277" s="27"/>
      <c r="E277" s="20"/>
      <c r="F277" s="6"/>
      <c r="G277" s="16"/>
      <c r="J277" s="6"/>
    </row>
    <row r="278" spans="3:10" ht="15.75" customHeight="1" x14ac:dyDescent="0.25">
      <c r="C278" s="6"/>
      <c r="D278" s="27"/>
      <c r="E278" s="20"/>
      <c r="F278" s="6"/>
      <c r="G278" s="16"/>
      <c r="J278" s="6"/>
    </row>
    <row r="279" spans="3:10" ht="15.75" customHeight="1" x14ac:dyDescent="0.25">
      <c r="C279" s="6"/>
      <c r="D279" s="27"/>
      <c r="E279" s="20"/>
      <c r="F279" s="6"/>
      <c r="G279" s="16"/>
      <c r="J279" s="6"/>
    </row>
    <row r="280" spans="3:10" ht="15.75" customHeight="1" x14ac:dyDescent="0.25">
      <c r="C280" s="6"/>
      <c r="D280" s="27"/>
      <c r="E280" s="20"/>
      <c r="F280" s="6"/>
      <c r="G280" s="16"/>
      <c r="J280" s="6"/>
    </row>
    <row r="281" spans="3:10" ht="15.75" customHeight="1" x14ac:dyDescent="0.25">
      <c r="C281" s="6"/>
      <c r="D281" s="27"/>
      <c r="E281" s="20"/>
      <c r="F281" s="6"/>
      <c r="G281" s="16"/>
      <c r="J281" s="6"/>
    </row>
    <row r="282" spans="3:10" ht="15.75" customHeight="1" x14ac:dyDescent="0.25">
      <c r="C282" s="6"/>
      <c r="D282" s="27"/>
      <c r="E282" s="20"/>
      <c r="F282" s="6"/>
      <c r="G282" s="16"/>
      <c r="J282" s="6"/>
    </row>
    <row r="283" spans="3:10" ht="15.75" customHeight="1" x14ac:dyDescent="0.25">
      <c r="C283" s="6"/>
      <c r="D283" s="27"/>
      <c r="E283" s="20"/>
      <c r="F283" s="6"/>
      <c r="G283" s="16"/>
      <c r="J283" s="6"/>
    </row>
    <row r="284" spans="3:10" ht="15.75" customHeight="1" x14ac:dyDescent="0.25">
      <c r="C284" s="6"/>
      <c r="D284" s="27"/>
      <c r="E284" s="20"/>
      <c r="F284" s="6"/>
      <c r="G284" s="16"/>
      <c r="J284" s="6"/>
    </row>
    <row r="285" spans="3:10" ht="15.75" customHeight="1" x14ac:dyDescent="0.25">
      <c r="C285" s="6"/>
      <c r="D285" s="27"/>
      <c r="E285" s="20"/>
      <c r="F285" s="6"/>
      <c r="G285" s="16"/>
      <c r="J285" s="6"/>
    </row>
    <row r="286" spans="3:10" ht="15.75" customHeight="1" x14ac:dyDescent="0.25">
      <c r="C286" s="6"/>
      <c r="D286" s="27"/>
      <c r="E286" s="20"/>
      <c r="F286" s="6"/>
      <c r="G286" s="16"/>
      <c r="J286" s="6"/>
    </row>
    <row r="287" spans="3:10" ht="15.75" customHeight="1" x14ac:dyDescent="0.25">
      <c r="C287" s="6"/>
      <c r="D287" s="27"/>
      <c r="E287" s="20"/>
      <c r="F287" s="6"/>
      <c r="G287" s="16"/>
      <c r="J287" s="6"/>
    </row>
    <row r="288" spans="3:10" ht="15.75" customHeight="1" x14ac:dyDescent="0.25">
      <c r="C288" s="6"/>
      <c r="D288" s="27"/>
      <c r="E288" s="20"/>
      <c r="F288" s="6"/>
      <c r="G288" s="16"/>
      <c r="J288" s="6"/>
    </row>
    <row r="289" spans="3:10" ht="15.75" customHeight="1" x14ac:dyDescent="0.25">
      <c r="C289" s="6"/>
      <c r="D289" s="27"/>
      <c r="E289" s="20"/>
      <c r="F289" s="6"/>
      <c r="G289" s="16"/>
      <c r="J289" s="6"/>
    </row>
    <row r="290" spans="3:10" ht="15.75" customHeight="1" x14ac:dyDescent="0.25">
      <c r="C290" s="6"/>
      <c r="D290" s="27"/>
      <c r="E290" s="20"/>
      <c r="F290" s="6"/>
      <c r="G290" s="16"/>
      <c r="J290" s="6"/>
    </row>
    <row r="291" spans="3:10" ht="15.75" customHeight="1" x14ac:dyDescent="0.25">
      <c r="C291" s="6"/>
      <c r="D291" s="27"/>
      <c r="E291" s="20"/>
      <c r="F291" s="6"/>
      <c r="G291" s="16"/>
      <c r="J291" s="6"/>
    </row>
    <row r="292" spans="3:10" ht="15.75" customHeight="1" x14ac:dyDescent="0.25">
      <c r="C292" s="6"/>
      <c r="D292" s="27"/>
      <c r="E292" s="20"/>
      <c r="F292" s="6"/>
      <c r="G292" s="16"/>
      <c r="J292" s="6"/>
    </row>
    <row r="293" spans="3:10" ht="15.75" customHeight="1" x14ac:dyDescent="0.2"/>
    <row r="294" spans="3:10" ht="15.75" customHeight="1" x14ac:dyDescent="0.2"/>
    <row r="295" spans="3:10" ht="15.75" customHeight="1" x14ac:dyDescent="0.2"/>
    <row r="296" spans="3:10" ht="15.75" customHeight="1" x14ac:dyDescent="0.2"/>
    <row r="297" spans="3:10" ht="15.75" customHeight="1" x14ac:dyDescent="0.2"/>
    <row r="298" spans="3:10" ht="15.75" customHeight="1" x14ac:dyDescent="0.2"/>
    <row r="299" spans="3:10" ht="15.75" customHeight="1" x14ac:dyDescent="0.2"/>
    <row r="300" spans="3:10" ht="15.75" customHeight="1" x14ac:dyDescent="0.2"/>
    <row r="301" spans="3:10" ht="15.75" customHeight="1" x14ac:dyDescent="0.2"/>
    <row r="302" spans="3:10" ht="15.75" customHeight="1" x14ac:dyDescent="0.2"/>
    <row r="303" spans="3:10" ht="15.75" customHeight="1" x14ac:dyDescent="0.2"/>
    <row r="304" spans="3:10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">
    <mergeCell ref="V2:W2"/>
    <mergeCell ref="X2:Z2"/>
    <mergeCell ref="V29:W29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spatial_series_c</vt:lpstr>
      <vt:lpstr>spatial_series_v1</vt:lpstr>
      <vt:lpstr>spatial_series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0. Pasternack</dc:creator>
  <cp:lastModifiedBy>USU_WETLab</cp:lastModifiedBy>
  <cp:lastPrinted>2020-11-09T22:17:27Z</cp:lastPrinted>
  <dcterms:created xsi:type="dcterms:W3CDTF">2020-10-07T19:05:13Z</dcterms:created>
  <dcterms:modified xsi:type="dcterms:W3CDTF">2021-04-08T23:13:21Z</dcterms:modified>
</cp:coreProperties>
</file>