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95_gcs_analysis\"/>
    </mc:Choice>
  </mc:AlternateContent>
  <xr:revisionPtr revIDLastSave="0" documentId="13_ncr:1_{ADB6D927-0922-45D3-BBB2-F0EF04156E62}" xr6:coauthVersionLast="46" xr6:coauthVersionMax="46" xr10:uidLastSave="{00000000-0000-0000-0000-000000000000}"/>
  <bookViews>
    <workbookView xWindow="975" yWindow="3210" windowWidth="27045" windowHeight="11310" xr2:uid="{00000000-000D-0000-FFFF-FFFF00000000}"/>
  </bookViews>
  <sheets>
    <sheet name="spatial_series_c" sheetId="5" r:id="rId1"/>
    <sheet name="spatial_series_v1" sheetId="3" r:id="rId2"/>
    <sheet name="spatial_series" sheetId="4" r:id="rId3"/>
  </sheets>
  <calcPr calcId="191029"/>
</workbook>
</file>

<file path=xl/calcChain.xml><?xml version="1.0" encoding="utf-8"?>
<calcChain xmlns="http://schemas.openxmlformats.org/spreadsheetml/2006/main">
  <c r="AC6" i="5" l="1"/>
  <c r="AC5" i="5"/>
  <c r="AB5" i="5"/>
  <c r="AB6" i="5"/>
  <c r="AA6" i="5"/>
  <c r="AA5" i="5"/>
  <c r="AD6" i="5"/>
  <c r="AD5" i="5"/>
  <c r="M131" i="5"/>
  <c r="K131" i="5"/>
  <c r="I131" i="5"/>
  <c r="G131" i="5"/>
  <c r="D131" i="5"/>
  <c r="E131" i="5" s="1"/>
  <c r="M130" i="5"/>
  <c r="K130" i="5"/>
  <c r="I130" i="5"/>
  <c r="G130" i="5"/>
  <c r="D130" i="5"/>
  <c r="E130" i="5" s="1"/>
  <c r="M129" i="5"/>
  <c r="K129" i="5"/>
  <c r="I129" i="5"/>
  <c r="G129" i="5"/>
  <c r="D129" i="5"/>
  <c r="E129" i="5" s="1"/>
  <c r="M128" i="5"/>
  <c r="K128" i="5"/>
  <c r="I128" i="5"/>
  <c r="G128" i="5"/>
  <c r="D128" i="5"/>
  <c r="E128" i="5" s="1"/>
  <c r="M127" i="5"/>
  <c r="K127" i="5"/>
  <c r="I127" i="5"/>
  <c r="G127" i="5"/>
  <c r="D127" i="5"/>
  <c r="E127" i="5" s="1"/>
  <c r="M126" i="5"/>
  <c r="K126" i="5"/>
  <c r="I126" i="5"/>
  <c r="G126" i="5"/>
  <c r="D126" i="5"/>
  <c r="E126" i="5" s="1"/>
  <c r="M125" i="5"/>
  <c r="K125" i="5"/>
  <c r="I125" i="5"/>
  <c r="G125" i="5"/>
  <c r="D125" i="5"/>
  <c r="E125" i="5" s="1"/>
  <c r="M124" i="5"/>
  <c r="K124" i="5"/>
  <c r="I124" i="5"/>
  <c r="G124" i="5"/>
  <c r="D124" i="5"/>
  <c r="E124" i="5" s="1"/>
  <c r="M123" i="5"/>
  <c r="K123" i="5"/>
  <c r="I123" i="5"/>
  <c r="G123" i="5"/>
  <c r="D123" i="5"/>
  <c r="E123" i="5" s="1"/>
  <c r="M122" i="5"/>
  <c r="K122" i="5"/>
  <c r="I122" i="5"/>
  <c r="G122" i="5"/>
  <c r="D122" i="5"/>
  <c r="E122" i="5" s="1"/>
  <c r="M121" i="5"/>
  <c r="K121" i="5"/>
  <c r="I121" i="5"/>
  <c r="G121" i="5"/>
  <c r="D121" i="5"/>
  <c r="E121" i="5" s="1"/>
  <c r="M120" i="5"/>
  <c r="K120" i="5"/>
  <c r="I120" i="5"/>
  <c r="G120" i="5"/>
  <c r="D120" i="5"/>
  <c r="E120" i="5" s="1"/>
  <c r="M119" i="5"/>
  <c r="K119" i="5"/>
  <c r="I119" i="5"/>
  <c r="G119" i="5"/>
  <c r="D119" i="5"/>
  <c r="E119" i="5" s="1"/>
  <c r="M118" i="5"/>
  <c r="K118" i="5"/>
  <c r="I118" i="5"/>
  <c r="G118" i="5"/>
  <c r="D118" i="5"/>
  <c r="E118" i="5" s="1"/>
  <c r="M117" i="5"/>
  <c r="K117" i="5"/>
  <c r="I117" i="5"/>
  <c r="G117" i="5"/>
  <c r="D117" i="5"/>
  <c r="E117" i="5" s="1"/>
  <c r="M116" i="5"/>
  <c r="K116" i="5"/>
  <c r="I116" i="5"/>
  <c r="G116" i="5"/>
  <c r="D116" i="5"/>
  <c r="E116" i="5" s="1"/>
  <c r="M115" i="5"/>
  <c r="K115" i="5"/>
  <c r="I115" i="5"/>
  <c r="G115" i="5"/>
  <c r="D115" i="5"/>
  <c r="E115" i="5" s="1"/>
  <c r="M114" i="5"/>
  <c r="K114" i="5"/>
  <c r="I114" i="5"/>
  <c r="G114" i="5"/>
  <c r="D114" i="5"/>
  <c r="E114" i="5" s="1"/>
  <c r="M113" i="5"/>
  <c r="K113" i="5"/>
  <c r="I113" i="5"/>
  <c r="G113" i="5"/>
  <c r="D113" i="5"/>
  <c r="E113" i="5" s="1"/>
  <c r="M112" i="5"/>
  <c r="K112" i="5"/>
  <c r="I112" i="5"/>
  <c r="G112" i="5"/>
  <c r="D112" i="5"/>
  <c r="E112" i="5" s="1"/>
  <c r="M111" i="5"/>
  <c r="K111" i="5"/>
  <c r="I111" i="5"/>
  <c r="G111" i="5"/>
  <c r="D111" i="5"/>
  <c r="E111" i="5" s="1"/>
  <c r="M110" i="5"/>
  <c r="K110" i="5"/>
  <c r="I110" i="5"/>
  <c r="G110" i="5"/>
  <c r="D110" i="5"/>
  <c r="E110" i="5" s="1"/>
  <c r="M109" i="5"/>
  <c r="K109" i="5"/>
  <c r="I109" i="5"/>
  <c r="G109" i="5"/>
  <c r="D109" i="5"/>
  <c r="E109" i="5" s="1"/>
  <c r="M108" i="5"/>
  <c r="K108" i="5"/>
  <c r="I108" i="5"/>
  <c r="G108" i="5"/>
  <c r="D108" i="5"/>
  <c r="E108" i="5" s="1"/>
  <c r="M107" i="5"/>
  <c r="K107" i="5"/>
  <c r="I107" i="5"/>
  <c r="G107" i="5"/>
  <c r="D107" i="5"/>
  <c r="E107" i="5" s="1"/>
  <c r="M106" i="5"/>
  <c r="K106" i="5"/>
  <c r="I106" i="5"/>
  <c r="G106" i="5"/>
  <c r="D106" i="5"/>
  <c r="E106" i="5" s="1"/>
  <c r="M105" i="5"/>
  <c r="K105" i="5"/>
  <c r="I105" i="5"/>
  <c r="G105" i="5"/>
  <c r="D105" i="5"/>
  <c r="E105" i="5" s="1"/>
  <c r="M104" i="5"/>
  <c r="K104" i="5"/>
  <c r="I104" i="5"/>
  <c r="G104" i="5"/>
  <c r="D104" i="5"/>
  <c r="E104" i="5" s="1"/>
  <c r="M103" i="5"/>
  <c r="K103" i="5"/>
  <c r="I103" i="5"/>
  <c r="G103" i="5"/>
  <c r="D103" i="5"/>
  <c r="E103" i="5" s="1"/>
  <c r="M102" i="5"/>
  <c r="K102" i="5"/>
  <c r="I102" i="5"/>
  <c r="G102" i="5"/>
  <c r="D102" i="5"/>
  <c r="E102" i="5" s="1"/>
  <c r="M101" i="5"/>
  <c r="K101" i="5"/>
  <c r="I101" i="5"/>
  <c r="G101" i="5"/>
  <c r="D101" i="5"/>
  <c r="E101" i="5" s="1"/>
  <c r="M100" i="5"/>
  <c r="K100" i="5"/>
  <c r="I100" i="5"/>
  <c r="G100" i="5"/>
  <c r="D100" i="5"/>
  <c r="E100" i="5" s="1"/>
  <c r="M99" i="5"/>
  <c r="K99" i="5"/>
  <c r="I99" i="5"/>
  <c r="G99" i="5"/>
  <c r="D99" i="5"/>
  <c r="E99" i="5" s="1"/>
  <c r="M98" i="5"/>
  <c r="K98" i="5"/>
  <c r="I98" i="5"/>
  <c r="G98" i="5"/>
  <c r="D98" i="5"/>
  <c r="E98" i="5" s="1"/>
  <c r="M97" i="5"/>
  <c r="K97" i="5"/>
  <c r="I97" i="5"/>
  <c r="G97" i="5"/>
  <c r="D97" i="5"/>
  <c r="E97" i="5" s="1"/>
  <c r="M96" i="5"/>
  <c r="K96" i="5"/>
  <c r="I96" i="5"/>
  <c r="G96" i="5"/>
  <c r="D96" i="5"/>
  <c r="E96" i="5" s="1"/>
  <c r="M95" i="5"/>
  <c r="K95" i="5"/>
  <c r="I95" i="5"/>
  <c r="G95" i="5"/>
  <c r="D95" i="5"/>
  <c r="E95" i="5" s="1"/>
  <c r="M94" i="5"/>
  <c r="K94" i="5"/>
  <c r="I94" i="5"/>
  <c r="G94" i="5"/>
  <c r="D94" i="5"/>
  <c r="E94" i="5" s="1"/>
  <c r="M93" i="5"/>
  <c r="K93" i="5"/>
  <c r="I93" i="5"/>
  <c r="G93" i="5"/>
  <c r="D93" i="5"/>
  <c r="E93" i="5" s="1"/>
  <c r="M92" i="5"/>
  <c r="K92" i="5"/>
  <c r="I92" i="5"/>
  <c r="G92" i="5"/>
  <c r="D92" i="5"/>
  <c r="E92" i="5" s="1"/>
  <c r="M91" i="5"/>
  <c r="K91" i="5"/>
  <c r="I91" i="5"/>
  <c r="G91" i="5"/>
  <c r="D91" i="5"/>
  <c r="E91" i="5" s="1"/>
  <c r="M90" i="5"/>
  <c r="K90" i="5"/>
  <c r="I90" i="5"/>
  <c r="G90" i="5"/>
  <c r="D90" i="5"/>
  <c r="E90" i="5" s="1"/>
  <c r="M89" i="5"/>
  <c r="K89" i="5"/>
  <c r="I89" i="5"/>
  <c r="G89" i="5"/>
  <c r="D89" i="5"/>
  <c r="E89" i="5" s="1"/>
  <c r="M88" i="5"/>
  <c r="K88" i="5"/>
  <c r="I88" i="5"/>
  <c r="G88" i="5"/>
  <c r="D88" i="5"/>
  <c r="E88" i="5" s="1"/>
  <c r="M87" i="5"/>
  <c r="K87" i="5"/>
  <c r="I87" i="5"/>
  <c r="G87" i="5"/>
  <c r="D87" i="5"/>
  <c r="E87" i="5" s="1"/>
  <c r="M86" i="5"/>
  <c r="K86" i="5"/>
  <c r="I86" i="5"/>
  <c r="G86" i="5"/>
  <c r="D86" i="5"/>
  <c r="E86" i="5" s="1"/>
  <c r="M85" i="5"/>
  <c r="K85" i="5"/>
  <c r="I85" i="5"/>
  <c r="G85" i="5"/>
  <c r="D85" i="5"/>
  <c r="E85" i="5" s="1"/>
  <c r="M84" i="5"/>
  <c r="K84" i="5"/>
  <c r="I84" i="5"/>
  <c r="G84" i="5"/>
  <c r="D84" i="5"/>
  <c r="E84" i="5" s="1"/>
  <c r="M83" i="5"/>
  <c r="K83" i="5"/>
  <c r="I83" i="5"/>
  <c r="G83" i="5"/>
  <c r="D83" i="5"/>
  <c r="E83" i="5" s="1"/>
  <c r="M82" i="5"/>
  <c r="K82" i="5"/>
  <c r="I82" i="5"/>
  <c r="G82" i="5"/>
  <c r="D82" i="5"/>
  <c r="E82" i="5" s="1"/>
  <c r="M81" i="5"/>
  <c r="K81" i="5"/>
  <c r="I81" i="5"/>
  <c r="G81" i="5"/>
  <c r="D81" i="5"/>
  <c r="E81" i="5" s="1"/>
  <c r="M80" i="5"/>
  <c r="K80" i="5"/>
  <c r="I80" i="5"/>
  <c r="G80" i="5"/>
  <c r="D80" i="5"/>
  <c r="E80" i="5" s="1"/>
  <c r="M79" i="5"/>
  <c r="K79" i="5"/>
  <c r="I79" i="5"/>
  <c r="G79" i="5"/>
  <c r="D79" i="5"/>
  <c r="E79" i="5" s="1"/>
  <c r="M78" i="5"/>
  <c r="K78" i="5"/>
  <c r="I78" i="5"/>
  <c r="G78" i="5"/>
  <c r="D78" i="5"/>
  <c r="E78" i="5" s="1"/>
  <c r="M77" i="5"/>
  <c r="K77" i="5"/>
  <c r="I77" i="5"/>
  <c r="G77" i="5"/>
  <c r="D77" i="5"/>
  <c r="E77" i="5" s="1"/>
  <c r="M76" i="5"/>
  <c r="K76" i="5"/>
  <c r="I76" i="5"/>
  <c r="G76" i="5"/>
  <c r="D76" i="5"/>
  <c r="E76" i="5" s="1"/>
  <c r="M75" i="5"/>
  <c r="K75" i="5"/>
  <c r="I75" i="5"/>
  <c r="G75" i="5"/>
  <c r="D75" i="5"/>
  <c r="E75" i="5" s="1"/>
  <c r="M74" i="5"/>
  <c r="K74" i="5"/>
  <c r="I74" i="5"/>
  <c r="G74" i="5"/>
  <c r="D74" i="5"/>
  <c r="E74" i="5" s="1"/>
  <c r="M73" i="5"/>
  <c r="K73" i="5"/>
  <c r="I73" i="5"/>
  <c r="G73" i="5"/>
  <c r="D73" i="5"/>
  <c r="E73" i="5" s="1"/>
  <c r="M72" i="5"/>
  <c r="K72" i="5"/>
  <c r="I72" i="5"/>
  <c r="G72" i="5"/>
  <c r="D72" i="5"/>
  <c r="E72" i="5" s="1"/>
  <c r="M71" i="5"/>
  <c r="K71" i="5"/>
  <c r="I71" i="5"/>
  <c r="G71" i="5"/>
  <c r="D71" i="5"/>
  <c r="E71" i="5" s="1"/>
  <c r="M70" i="5"/>
  <c r="K70" i="5"/>
  <c r="I70" i="5"/>
  <c r="G70" i="5"/>
  <c r="D70" i="5"/>
  <c r="E70" i="5" s="1"/>
  <c r="M69" i="5"/>
  <c r="K69" i="5"/>
  <c r="I69" i="5"/>
  <c r="G69" i="5"/>
  <c r="D69" i="5"/>
  <c r="E69" i="5" s="1"/>
  <c r="M68" i="5"/>
  <c r="K68" i="5"/>
  <c r="I68" i="5"/>
  <c r="G68" i="5"/>
  <c r="D68" i="5"/>
  <c r="E68" i="5" s="1"/>
  <c r="M67" i="5"/>
  <c r="K67" i="5"/>
  <c r="I67" i="5"/>
  <c r="G67" i="5"/>
  <c r="D67" i="5"/>
  <c r="E67" i="5" s="1"/>
  <c r="M66" i="5"/>
  <c r="K66" i="5"/>
  <c r="I66" i="5"/>
  <c r="G66" i="5"/>
  <c r="D66" i="5"/>
  <c r="E66" i="5" s="1"/>
  <c r="M65" i="5"/>
  <c r="K65" i="5"/>
  <c r="I65" i="5"/>
  <c r="G65" i="5"/>
  <c r="D65" i="5"/>
  <c r="E65" i="5" s="1"/>
  <c r="M64" i="5"/>
  <c r="K64" i="5"/>
  <c r="I64" i="5"/>
  <c r="G64" i="5"/>
  <c r="D64" i="5"/>
  <c r="E64" i="5" s="1"/>
  <c r="M63" i="5"/>
  <c r="K63" i="5"/>
  <c r="I63" i="5"/>
  <c r="G63" i="5"/>
  <c r="D63" i="5"/>
  <c r="E63" i="5" s="1"/>
  <c r="M62" i="5"/>
  <c r="K62" i="5"/>
  <c r="I62" i="5"/>
  <c r="G62" i="5"/>
  <c r="D62" i="5"/>
  <c r="E62" i="5" s="1"/>
  <c r="M61" i="5"/>
  <c r="K61" i="5"/>
  <c r="I61" i="5"/>
  <c r="G61" i="5"/>
  <c r="D61" i="5"/>
  <c r="E61" i="5" s="1"/>
  <c r="M60" i="5"/>
  <c r="K60" i="5"/>
  <c r="I60" i="5"/>
  <c r="G60" i="5"/>
  <c r="D60" i="5"/>
  <c r="E60" i="5" s="1"/>
  <c r="M59" i="5"/>
  <c r="K59" i="5"/>
  <c r="I59" i="5"/>
  <c r="G59" i="5"/>
  <c r="D59" i="5"/>
  <c r="E59" i="5" s="1"/>
  <c r="M58" i="5"/>
  <c r="K58" i="5"/>
  <c r="I58" i="5"/>
  <c r="G58" i="5"/>
  <c r="D58" i="5"/>
  <c r="E58" i="5" s="1"/>
  <c r="M57" i="5"/>
  <c r="K57" i="5"/>
  <c r="I57" i="5"/>
  <c r="G57" i="5"/>
  <c r="D57" i="5"/>
  <c r="E57" i="5" s="1"/>
  <c r="M56" i="5"/>
  <c r="K56" i="5"/>
  <c r="I56" i="5"/>
  <c r="G56" i="5"/>
  <c r="D56" i="5"/>
  <c r="E56" i="5" s="1"/>
  <c r="M55" i="5"/>
  <c r="K55" i="5"/>
  <c r="I55" i="5"/>
  <c r="G55" i="5"/>
  <c r="D55" i="5"/>
  <c r="E55" i="5" s="1"/>
  <c r="M54" i="5"/>
  <c r="K54" i="5"/>
  <c r="I54" i="5"/>
  <c r="G54" i="5"/>
  <c r="D54" i="5"/>
  <c r="E54" i="5" s="1"/>
  <c r="M53" i="5"/>
  <c r="K53" i="5"/>
  <c r="I53" i="5"/>
  <c r="G53" i="5"/>
  <c r="D53" i="5"/>
  <c r="E53" i="5" s="1"/>
  <c r="M52" i="5"/>
  <c r="K52" i="5"/>
  <c r="I52" i="5"/>
  <c r="G52" i="5"/>
  <c r="D52" i="5"/>
  <c r="E52" i="5" s="1"/>
  <c r="M51" i="5"/>
  <c r="K51" i="5"/>
  <c r="I51" i="5"/>
  <c r="G51" i="5"/>
  <c r="D51" i="5"/>
  <c r="E51" i="5" s="1"/>
  <c r="M50" i="5"/>
  <c r="K50" i="5"/>
  <c r="I50" i="5"/>
  <c r="G50" i="5"/>
  <c r="D50" i="5"/>
  <c r="E50" i="5" s="1"/>
  <c r="M49" i="5"/>
  <c r="K49" i="5"/>
  <c r="I49" i="5"/>
  <c r="G49" i="5"/>
  <c r="D49" i="5"/>
  <c r="E49" i="5" s="1"/>
  <c r="M48" i="5"/>
  <c r="K48" i="5"/>
  <c r="I48" i="5"/>
  <c r="G48" i="5"/>
  <c r="D48" i="5"/>
  <c r="E48" i="5" s="1"/>
  <c r="M47" i="5"/>
  <c r="K47" i="5"/>
  <c r="I47" i="5"/>
  <c r="G47" i="5"/>
  <c r="D47" i="5"/>
  <c r="E47" i="5" s="1"/>
  <c r="M46" i="5"/>
  <c r="K46" i="5"/>
  <c r="I46" i="5"/>
  <c r="G46" i="5"/>
  <c r="D46" i="5"/>
  <c r="E46" i="5" s="1"/>
  <c r="M45" i="5"/>
  <c r="K45" i="5"/>
  <c r="I45" i="5"/>
  <c r="G45" i="5"/>
  <c r="D45" i="5"/>
  <c r="E45" i="5" s="1"/>
  <c r="M44" i="5"/>
  <c r="K44" i="5"/>
  <c r="I44" i="5"/>
  <c r="G44" i="5"/>
  <c r="D44" i="5"/>
  <c r="E44" i="5" s="1"/>
  <c r="M43" i="5"/>
  <c r="K43" i="5"/>
  <c r="I43" i="5"/>
  <c r="G43" i="5"/>
  <c r="D43" i="5"/>
  <c r="E43" i="5" s="1"/>
  <c r="M42" i="5"/>
  <c r="K42" i="5"/>
  <c r="I42" i="5"/>
  <c r="G42" i="5"/>
  <c r="D42" i="5"/>
  <c r="E42" i="5" s="1"/>
  <c r="M41" i="5"/>
  <c r="K41" i="5"/>
  <c r="I41" i="5"/>
  <c r="G41" i="5"/>
  <c r="D41" i="5"/>
  <c r="E41" i="5" s="1"/>
  <c r="M40" i="5"/>
  <c r="K40" i="5"/>
  <c r="I40" i="5"/>
  <c r="G40" i="5"/>
  <c r="D40" i="5"/>
  <c r="E40" i="5" s="1"/>
  <c r="M39" i="5"/>
  <c r="K39" i="5"/>
  <c r="I39" i="5"/>
  <c r="G39" i="5"/>
  <c r="D39" i="5"/>
  <c r="E39" i="5" s="1"/>
  <c r="M38" i="5"/>
  <c r="K38" i="5"/>
  <c r="I38" i="5"/>
  <c r="G38" i="5"/>
  <c r="D38" i="5"/>
  <c r="E38" i="5" s="1"/>
  <c r="M37" i="5"/>
  <c r="K37" i="5"/>
  <c r="I37" i="5"/>
  <c r="G37" i="5"/>
  <c r="D37" i="5"/>
  <c r="E37" i="5" s="1"/>
  <c r="Y36" i="5"/>
  <c r="M36" i="5"/>
  <c r="K36" i="5"/>
  <c r="I36" i="5"/>
  <c r="G36" i="5"/>
  <c r="D36" i="5"/>
  <c r="E36" i="5" s="1"/>
  <c r="M35" i="5"/>
  <c r="K35" i="5"/>
  <c r="I35" i="5"/>
  <c r="G35" i="5"/>
  <c r="D35" i="5"/>
  <c r="E35" i="5" s="1"/>
  <c r="M34" i="5"/>
  <c r="K34" i="5"/>
  <c r="I34" i="5"/>
  <c r="G34" i="5"/>
  <c r="D34" i="5"/>
  <c r="E34" i="5" s="1"/>
  <c r="M33" i="5"/>
  <c r="K33" i="5"/>
  <c r="I33" i="5"/>
  <c r="G33" i="5"/>
  <c r="D33" i="5"/>
  <c r="E33" i="5" s="1"/>
  <c r="M32" i="5"/>
  <c r="K32" i="5"/>
  <c r="I32" i="5"/>
  <c r="G32" i="5"/>
  <c r="D32" i="5"/>
  <c r="E32" i="5" s="1"/>
  <c r="M31" i="5"/>
  <c r="K31" i="5"/>
  <c r="I31" i="5"/>
  <c r="G31" i="5"/>
  <c r="D31" i="5"/>
  <c r="E31" i="5" s="1"/>
  <c r="Y30" i="5"/>
  <c r="M30" i="5"/>
  <c r="K30" i="5"/>
  <c r="I30" i="5"/>
  <c r="G30" i="5"/>
  <c r="D30" i="5"/>
  <c r="E30" i="5" s="1"/>
  <c r="M29" i="5"/>
  <c r="K29" i="5"/>
  <c r="I29" i="5"/>
  <c r="G29" i="5"/>
  <c r="D29" i="5"/>
  <c r="E29" i="5" s="1"/>
  <c r="M28" i="5"/>
  <c r="K28" i="5"/>
  <c r="I28" i="5"/>
  <c r="G28" i="5"/>
  <c r="D28" i="5"/>
  <c r="E28" i="5" s="1"/>
  <c r="M27" i="5"/>
  <c r="K27" i="5"/>
  <c r="I27" i="5"/>
  <c r="G27" i="5"/>
  <c r="D27" i="5"/>
  <c r="E27" i="5" s="1"/>
  <c r="M26" i="5"/>
  <c r="K26" i="5"/>
  <c r="I26" i="5"/>
  <c r="G26" i="5"/>
  <c r="D26" i="5"/>
  <c r="E26" i="5" s="1"/>
  <c r="M25" i="5"/>
  <c r="K25" i="5"/>
  <c r="I25" i="5"/>
  <c r="G25" i="5"/>
  <c r="D25" i="5"/>
  <c r="E25" i="5" s="1"/>
  <c r="M24" i="5"/>
  <c r="K24" i="5"/>
  <c r="I24" i="5"/>
  <c r="G24" i="5"/>
  <c r="D24" i="5"/>
  <c r="E24" i="5" s="1"/>
  <c r="M23" i="5"/>
  <c r="K23" i="5"/>
  <c r="I23" i="5"/>
  <c r="G23" i="5"/>
  <c r="D23" i="5"/>
  <c r="E23" i="5" s="1"/>
  <c r="M22" i="5"/>
  <c r="K22" i="5"/>
  <c r="I22" i="5"/>
  <c r="G22" i="5"/>
  <c r="D22" i="5"/>
  <c r="E22" i="5" s="1"/>
  <c r="M21" i="5"/>
  <c r="K21" i="5"/>
  <c r="I21" i="5"/>
  <c r="G21" i="5"/>
  <c r="D21" i="5"/>
  <c r="E21" i="5" s="1"/>
  <c r="M20" i="5"/>
  <c r="K20" i="5"/>
  <c r="I20" i="5"/>
  <c r="G20" i="5"/>
  <c r="D20" i="5"/>
  <c r="E20" i="5" s="1"/>
  <c r="M19" i="5"/>
  <c r="K19" i="5"/>
  <c r="I19" i="5"/>
  <c r="G19" i="5"/>
  <c r="D19" i="5"/>
  <c r="E19" i="5" s="1"/>
  <c r="M18" i="5"/>
  <c r="K18" i="5"/>
  <c r="I18" i="5"/>
  <c r="G18" i="5"/>
  <c r="D18" i="5"/>
  <c r="E18" i="5" s="1"/>
  <c r="M17" i="5"/>
  <c r="K17" i="5"/>
  <c r="I17" i="5"/>
  <c r="G17" i="5"/>
  <c r="D17" i="5"/>
  <c r="E17" i="5" s="1"/>
  <c r="Y16" i="5"/>
  <c r="M16" i="5"/>
  <c r="K16" i="5"/>
  <c r="I16" i="5"/>
  <c r="G16" i="5"/>
  <c r="D16" i="5"/>
  <c r="E16" i="5" s="1"/>
  <c r="M15" i="5"/>
  <c r="K15" i="5"/>
  <c r="I15" i="5"/>
  <c r="G15" i="5"/>
  <c r="D15" i="5"/>
  <c r="E15" i="5" s="1"/>
  <c r="M14" i="5"/>
  <c r="K14" i="5"/>
  <c r="I14" i="5"/>
  <c r="G14" i="5"/>
  <c r="D14" i="5"/>
  <c r="E14" i="5" s="1"/>
  <c r="M13" i="5"/>
  <c r="K13" i="5"/>
  <c r="I13" i="5"/>
  <c r="G13" i="5"/>
  <c r="D13" i="5"/>
  <c r="E13" i="5" s="1"/>
  <c r="M12" i="5"/>
  <c r="K12" i="5"/>
  <c r="I12" i="5"/>
  <c r="G12" i="5"/>
  <c r="D12" i="5"/>
  <c r="E12" i="5" s="1"/>
  <c r="M11" i="5"/>
  <c r="K11" i="5"/>
  <c r="I11" i="5"/>
  <c r="G11" i="5"/>
  <c r="D11" i="5"/>
  <c r="E11" i="5" s="1"/>
  <c r="M10" i="5"/>
  <c r="K10" i="5"/>
  <c r="I10" i="5"/>
  <c r="G10" i="5"/>
  <c r="D10" i="5"/>
  <c r="E10" i="5" s="1"/>
  <c r="M9" i="5"/>
  <c r="K9" i="5"/>
  <c r="I9" i="5"/>
  <c r="G9" i="5"/>
  <c r="D9" i="5"/>
  <c r="E9" i="5" s="1"/>
  <c r="M8" i="5"/>
  <c r="K8" i="5"/>
  <c r="I8" i="5"/>
  <c r="G8" i="5"/>
  <c r="D8" i="5"/>
  <c r="E8" i="5" s="1"/>
  <c r="M7" i="5"/>
  <c r="K7" i="5"/>
  <c r="I7" i="5"/>
  <c r="G7" i="5"/>
  <c r="D7" i="5"/>
  <c r="E7" i="5" s="1"/>
  <c r="M6" i="5"/>
  <c r="K6" i="5"/>
  <c r="I6" i="5"/>
  <c r="G6" i="5"/>
  <c r="D6" i="5"/>
  <c r="E6" i="5" s="1"/>
  <c r="Y5" i="5"/>
  <c r="M5" i="5"/>
  <c r="K5" i="5"/>
  <c r="I5" i="5"/>
  <c r="G5" i="5"/>
  <c r="D5" i="5"/>
  <c r="E5" i="5" s="1"/>
  <c r="M4" i="5"/>
  <c r="K4" i="5"/>
  <c r="I4" i="5"/>
  <c r="G4" i="5"/>
  <c r="D4" i="5"/>
  <c r="E4" i="5" s="1"/>
  <c r="M3" i="5"/>
  <c r="K3" i="5"/>
  <c r="I3" i="5"/>
  <c r="G3" i="5"/>
  <c r="D3" i="5"/>
  <c r="E3" i="5" s="1"/>
  <c r="D3" i="4"/>
  <c r="E3" i="4"/>
  <c r="Y17" i="4"/>
  <c r="Y6" i="5" l="1"/>
  <c r="Y16" i="4"/>
  <c r="Y5" i="4"/>
  <c r="Y6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3" i="4"/>
  <c r="M131" i="4" l="1"/>
  <c r="I131" i="4"/>
  <c r="G131" i="4"/>
  <c r="D131" i="4"/>
  <c r="E131" i="4" s="1"/>
  <c r="M130" i="4"/>
  <c r="I130" i="4"/>
  <c r="G130" i="4"/>
  <c r="E130" i="4"/>
  <c r="D130" i="4"/>
  <c r="M129" i="4"/>
  <c r="I129" i="4"/>
  <c r="G129" i="4"/>
  <c r="D129" i="4"/>
  <c r="E129" i="4" s="1"/>
  <c r="M128" i="4"/>
  <c r="I128" i="4"/>
  <c r="G128" i="4"/>
  <c r="E128" i="4"/>
  <c r="D128" i="4"/>
  <c r="M127" i="4"/>
  <c r="I127" i="4"/>
  <c r="G127" i="4"/>
  <c r="D127" i="4"/>
  <c r="E127" i="4" s="1"/>
  <c r="M126" i="4"/>
  <c r="I126" i="4"/>
  <c r="G126" i="4"/>
  <c r="E126" i="4"/>
  <c r="D126" i="4"/>
  <c r="M125" i="4"/>
  <c r="I125" i="4"/>
  <c r="G125" i="4"/>
  <c r="D125" i="4"/>
  <c r="E125" i="4" s="1"/>
  <c r="M124" i="4"/>
  <c r="I124" i="4"/>
  <c r="G124" i="4"/>
  <c r="E124" i="4"/>
  <c r="D124" i="4"/>
  <c r="M123" i="4"/>
  <c r="I123" i="4"/>
  <c r="G123" i="4"/>
  <c r="D123" i="4"/>
  <c r="E123" i="4" s="1"/>
  <c r="M122" i="4"/>
  <c r="I122" i="4"/>
  <c r="G122" i="4"/>
  <c r="E122" i="4"/>
  <c r="D122" i="4"/>
  <c r="M121" i="4"/>
  <c r="I121" i="4"/>
  <c r="G121" i="4"/>
  <c r="D121" i="4"/>
  <c r="E121" i="4" s="1"/>
  <c r="M120" i="4"/>
  <c r="I120" i="4"/>
  <c r="G120" i="4"/>
  <c r="E120" i="4"/>
  <c r="D120" i="4"/>
  <c r="M119" i="4"/>
  <c r="I119" i="4"/>
  <c r="G119" i="4"/>
  <c r="D119" i="4"/>
  <c r="E119" i="4" s="1"/>
  <c r="M118" i="4"/>
  <c r="I118" i="4"/>
  <c r="G118" i="4"/>
  <c r="E118" i="4"/>
  <c r="D118" i="4"/>
  <c r="M117" i="4"/>
  <c r="I117" i="4"/>
  <c r="G117" i="4"/>
  <c r="D117" i="4"/>
  <c r="E117" i="4" s="1"/>
  <c r="M116" i="4"/>
  <c r="I116" i="4"/>
  <c r="G116" i="4"/>
  <c r="E116" i="4"/>
  <c r="D116" i="4"/>
  <c r="M115" i="4"/>
  <c r="I115" i="4"/>
  <c r="G115" i="4"/>
  <c r="D115" i="4"/>
  <c r="E115" i="4" s="1"/>
  <c r="M114" i="4"/>
  <c r="I114" i="4"/>
  <c r="G114" i="4"/>
  <c r="E114" i="4"/>
  <c r="D114" i="4"/>
  <c r="M113" i="4"/>
  <c r="I113" i="4"/>
  <c r="G113" i="4"/>
  <c r="D113" i="4"/>
  <c r="E113" i="4" s="1"/>
  <c r="M112" i="4"/>
  <c r="I112" i="4"/>
  <c r="G112" i="4"/>
  <c r="E112" i="4"/>
  <c r="D112" i="4"/>
  <c r="M111" i="4"/>
  <c r="I111" i="4"/>
  <c r="G111" i="4"/>
  <c r="D111" i="4"/>
  <c r="E111" i="4" s="1"/>
  <c r="M110" i="4"/>
  <c r="I110" i="4"/>
  <c r="G110" i="4"/>
  <c r="E110" i="4"/>
  <c r="D110" i="4"/>
  <c r="M109" i="4"/>
  <c r="I109" i="4"/>
  <c r="G109" i="4"/>
  <c r="D109" i="4"/>
  <c r="E109" i="4" s="1"/>
  <c r="M108" i="4"/>
  <c r="I108" i="4"/>
  <c r="G108" i="4"/>
  <c r="E108" i="4"/>
  <c r="D108" i="4"/>
  <c r="M107" i="4"/>
  <c r="I107" i="4"/>
  <c r="G107" i="4"/>
  <c r="D107" i="4"/>
  <c r="E107" i="4" s="1"/>
  <c r="M106" i="4"/>
  <c r="I106" i="4"/>
  <c r="G106" i="4"/>
  <c r="E106" i="4"/>
  <c r="D106" i="4"/>
  <c r="M105" i="4"/>
  <c r="I105" i="4"/>
  <c r="G105" i="4"/>
  <c r="D105" i="4"/>
  <c r="E105" i="4" s="1"/>
  <c r="M104" i="4"/>
  <c r="I104" i="4"/>
  <c r="G104" i="4"/>
  <c r="E104" i="4"/>
  <c r="D104" i="4"/>
  <c r="M103" i="4"/>
  <c r="I103" i="4"/>
  <c r="G103" i="4"/>
  <c r="D103" i="4"/>
  <c r="E103" i="4" s="1"/>
  <c r="M102" i="4"/>
  <c r="I102" i="4"/>
  <c r="G102" i="4"/>
  <c r="E102" i="4"/>
  <c r="D102" i="4"/>
  <c r="M101" i="4"/>
  <c r="I101" i="4"/>
  <c r="G101" i="4"/>
  <c r="D101" i="4"/>
  <c r="E101" i="4" s="1"/>
  <c r="M100" i="4"/>
  <c r="I100" i="4"/>
  <c r="G100" i="4"/>
  <c r="E100" i="4"/>
  <c r="D100" i="4"/>
  <c r="M99" i="4"/>
  <c r="I99" i="4"/>
  <c r="G99" i="4"/>
  <c r="D99" i="4"/>
  <c r="E99" i="4" s="1"/>
  <c r="M98" i="4"/>
  <c r="I98" i="4"/>
  <c r="G98" i="4"/>
  <c r="E98" i="4"/>
  <c r="D98" i="4"/>
  <c r="M97" i="4"/>
  <c r="I97" i="4"/>
  <c r="G97" i="4"/>
  <c r="D97" i="4"/>
  <c r="E97" i="4" s="1"/>
  <c r="M96" i="4"/>
  <c r="I96" i="4"/>
  <c r="G96" i="4"/>
  <c r="E96" i="4"/>
  <c r="D96" i="4"/>
  <c r="M95" i="4"/>
  <c r="I95" i="4"/>
  <c r="G95" i="4"/>
  <c r="D95" i="4"/>
  <c r="E95" i="4" s="1"/>
  <c r="M94" i="4"/>
  <c r="I94" i="4"/>
  <c r="G94" i="4"/>
  <c r="E94" i="4"/>
  <c r="D94" i="4"/>
  <c r="M93" i="4"/>
  <c r="I93" i="4"/>
  <c r="G93" i="4"/>
  <c r="D93" i="4"/>
  <c r="E93" i="4" s="1"/>
  <c r="M92" i="4"/>
  <c r="I92" i="4"/>
  <c r="G92" i="4"/>
  <c r="E92" i="4"/>
  <c r="D92" i="4"/>
  <c r="M91" i="4"/>
  <c r="I91" i="4"/>
  <c r="G91" i="4"/>
  <c r="D91" i="4"/>
  <c r="E91" i="4" s="1"/>
  <c r="M90" i="4"/>
  <c r="I90" i="4"/>
  <c r="G90" i="4"/>
  <c r="E90" i="4"/>
  <c r="D90" i="4"/>
  <c r="M89" i="4"/>
  <c r="I89" i="4"/>
  <c r="G89" i="4"/>
  <c r="D89" i="4"/>
  <c r="E89" i="4" s="1"/>
  <c r="M88" i="4"/>
  <c r="I88" i="4"/>
  <c r="G88" i="4"/>
  <c r="E88" i="4"/>
  <c r="D88" i="4"/>
  <c r="M87" i="4"/>
  <c r="I87" i="4"/>
  <c r="G87" i="4"/>
  <c r="D87" i="4"/>
  <c r="E87" i="4" s="1"/>
  <c r="M86" i="4"/>
  <c r="I86" i="4"/>
  <c r="G86" i="4"/>
  <c r="E86" i="4"/>
  <c r="D86" i="4"/>
  <c r="M85" i="4"/>
  <c r="I85" i="4"/>
  <c r="G85" i="4"/>
  <c r="D85" i="4"/>
  <c r="E85" i="4" s="1"/>
  <c r="M84" i="4"/>
  <c r="I84" i="4"/>
  <c r="G84" i="4"/>
  <c r="E84" i="4"/>
  <c r="D84" i="4"/>
  <c r="M83" i="4"/>
  <c r="I83" i="4"/>
  <c r="G83" i="4"/>
  <c r="D83" i="4"/>
  <c r="E83" i="4" s="1"/>
  <c r="M82" i="4"/>
  <c r="I82" i="4"/>
  <c r="G82" i="4"/>
  <c r="E82" i="4"/>
  <c r="D82" i="4"/>
  <c r="M81" i="4"/>
  <c r="I81" i="4"/>
  <c r="G81" i="4"/>
  <c r="D81" i="4"/>
  <c r="E81" i="4" s="1"/>
  <c r="M80" i="4"/>
  <c r="I80" i="4"/>
  <c r="G80" i="4"/>
  <c r="E80" i="4"/>
  <c r="D80" i="4"/>
  <c r="M79" i="4"/>
  <c r="I79" i="4"/>
  <c r="G79" i="4"/>
  <c r="D79" i="4"/>
  <c r="E79" i="4" s="1"/>
  <c r="M78" i="4"/>
  <c r="I78" i="4"/>
  <c r="G78" i="4"/>
  <c r="E78" i="4"/>
  <c r="D78" i="4"/>
  <c r="M77" i="4"/>
  <c r="I77" i="4"/>
  <c r="G77" i="4"/>
  <c r="D77" i="4"/>
  <c r="E77" i="4" s="1"/>
  <c r="M76" i="4"/>
  <c r="I76" i="4"/>
  <c r="G76" i="4"/>
  <c r="E76" i="4"/>
  <c r="D76" i="4"/>
  <c r="M75" i="4"/>
  <c r="I75" i="4"/>
  <c r="G75" i="4"/>
  <c r="D75" i="4"/>
  <c r="E75" i="4" s="1"/>
  <c r="M74" i="4"/>
  <c r="I74" i="4"/>
  <c r="G74" i="4"/>
  <c r="E74" i="4"/>
  <c r="D74" i="4"/>
  <c r="M73" i="4"/>
  <c r="I73" i="4"/>
  <c r="G73" i="4"/>
  <c r="D73" i="4"/>
  <c r="E73" i="4" s="1"/>
  <c r="M72" i="4"/>
  <c r="I72" i="4"/>
  <c r="G72" i="4"/>
  <c r="E72" i="4"/>
  <c r="D72" i="4"/>
  <c r="M71" i="4"/>
  <c r="I71" i="4"/>
  <c r="G71" i="4"/>
  <c r="D71" i="4"/>
  <c r="E71" i="4" s="1"/>
  <c r="M70" i="4"/>
  <c r="I70" i="4"/>
  <c r="G70" i="4"/>
  <c r="E70" i="4"/>
  <c r="D70" i="4"/>
  <c r="M69" i="4"/>
  <c r="I69" i="4"/>
  <c r="G69" i="4"/>
  <c r="D69" i="4"/>
  <c r="E69" i="4" s="1"/>
  <c r="M68" i="4"/>
  <c r="I68" i="4"/>
  <c r="G68" i="4"/>
  <c r="E68" i="4"/>
  <c r="D68" i="4"/>
  <c r="M67" i="4"/>
  <c r="I67" i="4"/>
  <c r="G67" i="4"/>
  <c r="D67" i="4"/>
  <c r="E67" i="4" s="1"/>
  <c r="M66" i="4"/>
  <c r="I66" i="4"/>
  <c r="G66" i="4"/>
  <c r="E66" i="4"/>
  <c r="D66" i="4"/>
  <c r="M65" i="4"/>
  <c r="I65" i="4"/>
  <c r="G65" i="4"/>
  <c r="D65" i="4"/>
  <c r="E65" i="4" s="1"/>
  <c r="M64" i="4"/>
  <c r="I64" i="4"/>
  <c r="G64" i="4"/>
  <c r="E64" i="4"/>
  <c r="D64" i="4"/>
  <c r="M63" i="4"/>
  <c r="I63" i="4"/>
  <c r="G63" i="4"/>
  <c r="D63" i="4"/>
  <c r="E63" i="4" s="1"/>
  <c r="M62" i="4"/>
  <c r="I62" i="4"/>
  <c r="G62" i="4"/>
  <c r="E62" i="4"/>
  <c r="D62" i="4"/>
  <c r="M61" i="4"/>
  <c r="I61" i="4"/>
  <c r="G61" i="4"/>
  <c r="D61" i="4"/>
  <c r="E61" i="4" s="1"/>
  <c r="M60" i="4"/>
  <c r="I60" i="4"/>
  <c r="G60" i="4"/>
  <c r="E60" i="4"/>
  <c r="D60" i="4"/>
  <c r="M59" i="4"/>
  <c r="I59" i="4"/>
  <c r="G59" i="4"/>
  <c r="D59" i="4"/>
  <c r="E59" i="4" s="1"/>
  <c r="M58" i="4"/>
  <c r="I58" i="4"/>
  <c r="G58" i="4"/>
  <c r="E58" i="4"/>
  <c r="D58" i="4"/>
  <c r="M57" i="4"/>
  <c r="I57" i="4"/>
  <c r="G57" i="4"/>
  <c r="D57" i="4"/>
  <c r="E57" i="4" s="1"/>
  <c r="M56" i="4"/>
  <c r="I56" i="4"/>
  <c r="G56" i="4"/>
  <c r="E56" i="4"/>
  <c r="D56" i="4"/>
  <c r="M55" i="4"/>
  <c r="I55" i="4"/>
  <c r="G55" i="4"/>
  <c r="D55" i="4"/>
  <c r="E55" i="4" s="1"/>
  <c r="M54" i="4"/>
  <c r="I54" i="4"/>
  <c r="G54" i="4"/>
  <c r="E54" i="4"/>
  <c r="D54" i="4"/>
  <c r="M53" i="4"/>
  <c r="I53" i="4"/>
  <c r="G53" i="4"/>
  <c r="D53" i="4"/>
  <c r="E53" i="4" s="1"/>
  <c r="M52" i="4"/>
  <c r="I52" i="4"/>
  <c r="G52" i="4"/>
  <c r="E52" i="4"/>
  <c r="D52" i="4"/>
  <c r="M51" i="4"/>
  <c r="I51" i="4"/>
  <c r="G51" i="4"/>
  <c r="D51" i="4"/>
  <c r="E51" i="4" s="1"/>
  <c r="M50" i="4"/>
  <c r="I50" i="4"/>
  <c r="G50" i="4"/>
  <c r="E50" i="4"/>
  <c r="D50" i="4"/>
  <c r="M49" i="4"/>
  <c r="I49" i="4"/>
  <c r="G49" i="4"/>
  <c r="D49" i="4"/>
  <c r="E49" i="4" s="1"/>
  <c r="M48" i="4"/>
  <c r="I48" i="4"/>
  <c r="G48" i="4"/>
  <c r="E48" i="4"/>
  <c r="D48" i="4"/>
  <c r="M47" i="4"/>
  <c r="I47" i="4"/>
  <c r="G47" i="4"/>
  <c r="D47" i="4"/>
  <c r="E47" i="4" s="1"/>
  <c r="M46" i="4"/>
  <c r="I46" i="4"/>
  <c r="G46" i="4"/>
  <c r="E46" i="4"/>
  <c r="D46" i="4"/>
  <c r="M45" i="4"/>
  <c r="I45" i="4"/>
  <c r="G45" i="4"/>
  <c r="D45" i="4"/>
  <c r="E45" i="4" s="1"/>
  <c r="M44" i="4"/>
  <c r="I44" i="4"/>
  <c r="G44" i="4"/>
  <c r="E44" i="4"/>
  <c r="D44" i="4"/>
  <c r="M43" i="4"/>
  <c r="I43" i="4"/>
  <c r="G43" i="4"/>
  <c r="D43" i="4"/>
  <c r="E43" i="4" s="1"/>
  <c r="M42" i="4"/>
  <c r="I42" i="4"/>
  <c r="G42" i="4"/>
  <c r="E42" i="4"/>
  <c r="D42" i="4"/>
  <c r="M41" i="4"/>
  <c r="I41" i="4"/>
  <c r="G41" i="4"/>
  <c r="D41" i="4"/>
  <c r="E41" i="4" s="1"/>
  <c r="M40" i="4"/>
  <c r="I40" i="4"/>
  <c r="G40" i="4"/>
  <c r="E40" i="4"/>
  <c r="D40" i="4"/>
  <c r="M39" i="4"/>
  <c r="I39" i="4"/>
  <c r="G39" i="4"/>
  <c r="D39" i="4"/>
  <c r="E39" i="4" s="1"/>
  <c r="M38" i="4"/>
  <c r="I38" i="4"/>
  <c r="G38" i="4"/>
  <c r="E38" i="4"/>
  <c r="D38" i="4"/>
  <c r="M37" i="4"/>
  <c r="I37" i="4"/>
  <c r="G37" i="4"/>
  <c r="D37" i="4"/>
  <c r="E37" i="4" s="1"/>
  <c r="Y36" i="4"/>
  <c r="M36" i="4"/>
  <c r="I36" i="4"/>
  <c r="G36" i="4"/>
  <c r="D36" i="4"/>
  <c r="E36" i="4" s="1"/>
  <c r="M35" i="4"/>
  <c r="I35" i="4"/>
  <c r="G35" i="4"/>
  <c r="D35" i="4"/>
  <c r="E35" i="4" s="1"/>
  <c r="M34" i="4"/>
  <c r="I34" i="4"/>
  <c r="G34" i="4"/>
  <c r="D34" i="4"/>
  <c r="E34" i="4" s="1"/>
  <c r="M33" i="4"/>
  <c r="I33" i="4"/>
  <c r="G33" i="4"/>
  <c r="D33" i="4"/>
  <c r="E33" i="4" s="1"/>
  <c r="M32" i="4"/>
  <c r="I32" i="4"/>
  <c r="G32" i="4"/>
  <c r="D32" i="4"/>
  <c r="E32" i="4" s="1"/>
  <c r="M31" i="4"/>
  <c r="I31" i="4"/>
  <c r="G31" i="4"/>
  <c r="D31" i="4"/>
  <c r="E31" i="4" s="1"/>
  <c r="Y30" i="4"/>
  <c r="M30" i="4"/>
  <c r="I30" i="4"/>
  <c r="G30" i="4"/>
  <c r="E30" i="4"/>
  <c r="D30" i="4"/>
  <c r="M29" i="4"/>
  <c r="I29" i="4"/>
  <c r="G29" i="4"/>
  <c r="D29" i="4"/>
  <c r="E29" i="4" s="1"/>
  <c r="M28" i="4"/>
  <c r="I28" i="4"/>
  <c r="G28" i="4"/>
  <c r="E28" i="4"/>
  <c r="D28" i="4"/>
  <c r="M27" i="4"/>
  <c r="I27" i="4"/>
  <c r="G27" i="4"/>
  <c r="D27" i="4"/>
  <c r="E27" i="4" s="1"/>
  <c r="M26" i="4"/>
  <c r="I26" i="4"/>
  <c r="G26" i="4"/>
  <c r="E26" i="4"/>
  <c r="D26" i="4"/>
  <c r="M25" i="4"/>
  <c r="I25" i="4"/>
  <c r="G25" i="4"/>
  <c r="D25" i="4"/>
  <c r="E25" i="4" s="1"/>
  <c r="M24" i="4"/>
  <c r="I24" i="4"/>
  <c r="G24" i="4"/>
  <c r="E24" i="4"/>
  <c r="D24" i="4"/>
  <c r="M23" i="4"/>
  <c r="I23" i="4"/>
  <c r="G23" i="4"/>
  <c r="D23" i="4"/>
  <c r="E23" i="4" s="1"/>
  <c r="M22" i="4"/>
  <c r="I22" i="4"/>
  <c r="G22" i="4"/>
  <c r="E22" i="4"/>
  <c r="D22" i="4"/>
  <c r="M21" i="4"/>
  <c r="I21" i="4"/>
  <c r="G21" i="4"/>
  <c r="D21" i="4"/>
  <c r="E21" i="4" s="1"/>
  <c r="M20" i="4"/>
  <c r="I20" i="4"/>
  <c r="G20" i="4"/>
  <c r="E20" i="4"/>
  <c r="D20" i="4"/>
  <c r="M19" i="4"/>
  <c r="I19" i="4"/>
  <c r="G19" i="4"/>
  <c r="D19" i="4"/>
  <c r="E19" i="4" s="1"/>
  <c r="M18" i="4"/>
  <c r="I18" i="4"/>
  <c r="G18" i="4"/>
  <c r="E18" i="4"/>
  <c r="D18" i="4"/>
  <c r="M17" i="4"/>
  <c r="I17" i="4"/>
  <c r="G17" i="4"/>
  <c r="D17" i="4"/>
  <c r="E17" i="4" s="1"/>
  <c r="M16" i="4"/>
  <c r="I16" i="4"/>
  <c r="G16" i="4"/>
  <c r="D16" i="4"/>
  <c r="E16" i="4" s="1"/>
  <c r="M15" i="4"/>
  <c r="I15" i="4"/>
  <c r="G15" i="4"/>
  <c r="D15" i="4"/>
  <c r="E15" i="4" s="1"/>
  <c r="M14" i="4"/>
  <c r="I14" i="4"/>
  <c r="G14" i="4"/>
  <c r="D14" i="4"/>
  <c r="E14" i="4" s="1"/>
  <c r="M13" i="4"/>
  <c r="I13" i="4"/>
  <c r="G13" i="4"/>
  <c r="D13" i="4"/>
  <c r="E13" i="4" s="1"/>
  <c r="M12" i="4"/>
  <c r="I12" i="4"/>
  <c r="G12" i="4"/>
  <c r="D12" i="4"/>
  <c r="E12" i="4" s="1"/>
  <c r="M11" i="4"/>
  <c r="I11" i="4"/>
  <c r="G11" i="4"/>
  <c r="D11" i="4"/>
  <c r="E11" i="4" s="1"/>
  <c r="M10" i="4"/>
  <c r="I10" i="4"/>
  <c r="G10" i="4"/>
  <c r="D10" i="4"/>
  <c r="E10" i="4" s="1"/>
  <c r="M9" i="4"/>
  <c r="I9" i="4"/>
  <c r="G9" i="4"/>
  <c r="D9" i="4"/>
  <c r="E9" i="4" s="1"/>
  <c r="M8" i="4"/>
  <c r="I8" i="4"/>
  <c r="G8" i="4"/>
  <c r="D8" i="4"/>
  <c r="E8" i="4" s="1"/>
  <c r="M7" i="4"/>
  <c r="I7" i="4"/>
  <c r="G7" i="4"/>
  <c r="D7" i="4"/>
  <c r="E7" i="4" s="1"/>
  <c r="M6" i="4"/>
  <c r="I6" i="4"/>
  <c r="G6" i="4"/>
  <c r="E6" i="4"/>
  <c r="D6" i="4"/>
  <c r="M5" i="4"/>
  <c r="I5" i="4"/>
  <c r="G5" i="4"/>
  <c r="E5" i="4"/>
  <c r="D5" i="4"/>
  <c r="M4" i="4"/>
  <c r="I4" i="4"/>
  <c r="G4" i="4"/>
  <c r="D4" i="4"/>
  <c r="E4" i="4" s="1"/>
  <c r="M3" i="4"/>
  <c r="I3" i="4"/>
  <c r="G3" i="4"/>
  <c r="Y16" i="3" l="1"/>
  <c r="Y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3" i="3"/>
  <c r="Y6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3" i="3"/>
  <c r="M131" i="3"/>
  <c r="I131" i="3"/>
  <c r="G131" i="3"/>
  <c r="E131" i="3"/>
  <c r="M130" i="3"/>
  <c r="I130" i="3"/>
  <c r="G130" i="3"/>
  <c r="E130" i="3"/>
  <c r="M129" i="3"/>
  <c r="I129" i="3"/>
  <c r="G129" i="3"/>
  <c r="E129" i="3"/>
  <c r="M128" i="3"/>
  <c r="I128" i="3"/>
  <c r="G128" i="3"/>
  <c r="E128" i="3"/>
  <c r="M127" i="3"/>
  <c r="I127" i="3"/>
  <c r="G127" i="3"/>
  <c r="E127" i="3"/>
  <c r="M126" i="3"/>
  <c r="I126" i="3"/>
  <c r="G126" i="3"/>
  <c r="E126" i="3"/>
  <c r="M125" i="3"/>
  <c r="I125" i="3"/>
  <c r="G125" i="3"/>
  <c r="E125" i="3"/>
  <c r="M124" i="3"/>
  <c r="I124" i="3"/>
  <c r="G124" i="3"/>
  <c r="E124" i="3"/>
  <c r="M123" i="3"/>
  <c r="I123" i="3"/>
  <c r="G123" i="3"/>
  <c r="E123" i="3"/>
  <c r="M122" i="3"/>
  <c r="I122" i="3"/>
  <c r="G122" i="3"/>
  <c r="E122" i="3"/>
  <c r="M121" i="3"/>
  <c r="I121" i="3"/>
  <c r="G121" i="3"/>
  <c r="E121" i="3"/>
  <c r="M120" i="3"/>
  <c r="I120" i="3"/>
  <c r="G120" i="3"/>
  <c r="E120" i="3"/>
  <c r="M119" i="3"/>
  <c r="I119" i="3"/>
  <c r="G119" i="3"/>
  <c r="E119" i="3"/>
  <c r="M118" i="3"/>
  <c r="I118" i="3"/>
  <c r="G118" i="3"/>
  <c r="E118" i="3"/>
  <c r="M117" i="3"/>
  <c r="I117" i="3"/>
  <c r="G117" i="3"/>
  <c r="E117" i="3"/>
  <c r="M116" i="3"/>
  <c r="I116" i="3"/>
  <c r="G116" i="3"/>
  <c r="E116" i="3"/>
  <c r="M115" i="3"/>
  <c r="I115" i="3"/>
  <c r="G115" i="3"/>
  <c r="E115" i="3"/>
  <c r="M114" i="3"/>
  <c r="I114" i="3"/>
  <c r="G114" i="3"/>
  <c r="E114" i="3"/>
  <c r="M113" i="3"/>
  <c r="I113" i="3"/>
  <c r="G113" i="3"/>
  <c r="E113" i="3"/>
  <c r="M112" i="3"/>
  <c r="I112" i="3"/>
  <c r="G112" i="3"/>
  <c r="E112" i="3"/>
  <c r="M111" i="3"/>
  <c r="I111" i="3"/>
  <c r="G111" i="3"/>
  <c r="E111" i="3"/>
  <c r="M110" i="3"/>
  <c r="I110" i="3"/>
  <c r="G110" i="3"/>
  <c r="E110" i="3"/>
  <c r="M109" i="3"/>
  <c r="I109" i="3"/>
  <c r="G109" i="3"/>
  <c r="E109" i="3"/>
  <c r="M108" i="3"/>
  <c r="I108" i="3"/>
  <c r="G108" i="3"/>
  <c r="E108" i="3"/>
  <c r="M107" i="3"/>
  <c r="I107" i="3"/>
  <c r="G107" i="3"/>
  <c r="E107" i="3"/>
  <c r="M106" i="3"/>
  <c r="I106" i="3"/>
  <c r="G106" i="3"/>
  <c r="E106" i="3"/>
  <c r="M105" i="3"/>
  <c r="I105" i="3"/>
  <c r="G105" i="3"/>
  <c r="E105" i="3"/>
  <c r="M104" i="3"/>
  <c r="I104" i="3"/>
  <c r="G104" i="3"/>
  <c r="E104" i="3"/>
  <c r="M103" i="3"/>
  <c r="I103" i="3"/>
  <c r="G103" i="3"/>
  <c r="E103" i="3"/>
  <c r="M102" i="3"/>
  <c r="I102" i="3"/>
  <c r="G102" i="3"/>
  <c r="E102" i="3"/>
  <c r="M101" i="3"/>
  <c r="I101" i="3"/>
  <c r="G101" i="3"/>
  <c r="E101" i="3"/>
  <c r="M100" i="3"/>
  <c r="I100" i="3"/>
  <c r="G100" i="3"/>
  <c r="E100" i="3"/>
  <c r="M99" i="3"/>
  <c r="I99" i="3"/>
  <c r="G99" i="3"/>
  <c r="E99" i="3"/>
  <c r="M98" i="3"/>
  <c r="I98" i="3"/>
  <c r="G98" i="3"/>
  <c r="E98" i="3"/>
  <c r="M97" i="3"/>
  <c r="I97" i="3"/>
  <c r="G97" i="3"/>
  <c r="E97" i="3"/>
  <c r="M96" i="3"/>
  <c r="I96" i="3"/>
  <c r="G96" i="3"/>
  <c r="E96" i="3"/>
  <c r="M95" i="3"/>
  <c r="I95" i="3"/>
  <c r="G95" i="3"/>
  <c r="E95" i="3"/>
  <c r="M94" i="3"/>
  <c r="I94" i="3"/>
  <c r="G94" i="3"/>
  <c r="E94" i="3"/>
  <c r="M93" i="3"/>
  <c r="I93" i="3"/>
  <c r="G93" i="3"/>
  <c r="E93" i="3"/>
  <c r="M92" i="3"/>
  <c r="I92" i="3"/>
  <c r="G92" i="3"/>
  <c r="E92" i="3"/>
  <c r="M91" i="3"/>
  <c r="I91" i="3"/>
  <c r="G91" i="3"/>
  <c r="E91" i="3"/>
  <c r="M90" i="3"/>
  <c r="I90" i="3"/>
  <c r="G90" i="3"/>
  <c r="E90" i="3"/>
  <c r="M89" i="3"/>
  <c r="I89" i="3"/>
  <c r="G89" i="3"/>
  <c r="E89" i="3"/>
  <c r="M88" i="3"/>
  <c r="I88" i="3"/>
  <c r="G88" i="3"/>
  <c r="E88" i="3"/>
  <c r="M87" i="3"/>
  <c r="I87" i="3"/>
  <c r="G87" i="3"/>
  <c r="E87" i="3"/>
  <c r="M86" i="3"/>
  <c r="I86" i="3"/>
  <c r="G86" i="3"/>
  <c r="E86" i="3"/>
  <c r="M85" i="3"/>
  <c r="I85" i="3"/>
  <c r="G85" i="3"/>
  <c r="E85" i="3"/>
  <c r="M84" i="3"/>
  <c r="I84" i="3"/>
  <c r="G84" i="3"/>
  <c r="E84" i="3"/>
  <c r="M83" i="3"/>
  <c r="I83" i="3"/>
  <c r="G83" i="3"/>
  <c r="E83" i="3"/>
  <c r="M82" i="3"/>
  <c r="I82" i="3"/>
  <c r="G82" i="3"/>
  <c r="E82" i="3"/>
  <c r="M81" i="3"/>
  <c r="I81" i="3"/>
  <c r="G81" i="3"/>
  <c r="E81" i="3"/>
  <c r="M80" i="3"/>
  <c r="I80" i="3"/>
  <c r="G80" i="3"/>
  <c r="E80" i="3"/>
  <c r="M79" i="3"/>
  <c r="I79" i="3"/>
  <c r="G79" i="3"/>
  <c r="E79" i="3"/>
  <c r="M78" i="3"/>
  <c r="I78" i="3"/>
  <c r="G78" i="3"/>
  <c r="E78" i="3"/>
  <c r="M77" i="3"/>
  <c r="I77" i="3"/>
  <c r="G77" i="3"/>
  <c r="E77" i="3"/>
  <c r="M76" i="3"/>
  <c r="I76" i="3"/>
  <c r="G76" i="3"/>
  <c r="E76" i="3"/>
  <c r="M75" i="3"/>
  <c r="I75" i="3"/>
  <c r="G75" i="3"/>
  <c r="E75" i="3"/>
  <c r="M74" i="3"/>
  <c r="I74" i="3"/>
  <c r="G74" i="3"/>
  <c r="E74" i="3"/>
  <c r="M73" i="3"/>
  <c r="I73" i="3"/>
  <c r="G73" i="3"/>
  <c r="E73" i="3"/>
  <c r="M72" i="3"/>
  <c r="I72" i="3"/>
  <c r="G72" i="3"/>
  <c r="E72" i="3"/>
  <c r="M71" i="3"/>
  <c r="I71" i="3"/>
  <c r="G71" i="3"/>
  <c r="E71" i="3"/>
  <c r="M70" i="3"/>
  <c r="I70" i="3"/>
  <c r="G70" i="3"/>
  <c r="E70" i="3"/>
  <c r="M69" i="3"/>
  <c r="I69" i="3"/>
  <c r="G69" i="3"/>
  <c r="E69" i="3"/>
  <c r="M68" i="3"/>
  <c r="I68" i="3"/>
  <c r="G68" i="3"/>
  <c r="E68" i="3"/>
  <c r="M67" i="3"/>
  <c r="I67" i="3"/>
  <c r="G67" i="3"/>
  <c r="E67" i="3"/>
  <c r="M66" i="3"/>
  <c r="I66" i="3"/>
  <c r="G66" i="3"/>
  <c r="E66" i="3"/>
  <c r="M65" i="3"/>
  <c r="I65" i="3"/>
  <c r="G65" i="3"/>
  <c r="E65" i="3"/>
  <c r="M64" i="3"/>
  <c r="I64" i="3"/>
  <c r="G64" i="3"/>
  <c r="E64" i="3"/>
  <c r="M63" i="3"/>
  <c r="I63" i="3"/>
  <c r="G63" i="3"/>
  <c r="E63" i="3"/>
  <c r="M62" i="3"/>
  <c r="I62" i="3"/>
  <c r="G62" i="3"/>
  <c r="E62" i="3"/>
  <c r="M61" i="3"/>
  <c r="I61" i="3"/>
  <c r="G61" i="3"/>
  <c r="E61" i="3"/>
  <c r="M60" i="3"/>
  <c r="I60" i="3"/>
  <c r="G60" i="3"/>
  <c r="E60" i="3"/>
  <c r="M59" i="3"/>
  <c r="I59" i="3"/>
  <c r="G59" i="3"/>
  <c r="E59" i="3"/>
  <c r="M58" i="3"/>
  <c r="I58" i="3"/>
  <c r="G58" i="3"/>
  <c r="E58" i="3"/>
  <c r="M57" i="3"/>
  <c r="I57" i="3"/>
  <c r="G57" i="3"/>
  <c r="E57" i="3"/>
  <c r="M56" i="3"/>
  <c r="I56" i="3"/>
  <c r="G56" i="3"/>
  <c r="E56" i="3"/>
  <c r="M55" i="3"/>
  <c r="I55" i="3"/>
  <c r="G55" i="3"/>
  <c r="E55" i="3"/>
  <c r="M54" i="3"/>
  <c r="I54" i="3"/>
  <c r="G54" i="3"/>
  <c r="E54" i="3"/>
  <c r="M53" i="3"/>
  <c r="I53" i="3"/>
  <c r="G53" i="3"/>
  <c r="E53" i="3"/>
  <c r="M52" i="3"/>
  <c r="I52" i="3"/>
  <c r="G52" i="3"/>
  <c r="E52" i="3"/>
  <c r="M51" i="3"/>
  <c r="I51" i="3"/>
  <c r="G51" i="3"/>
  <c r="E51" i="3"/>
  <c r="M50" i="3"/>
  <c r="I50" i="3"/>
  <c r="G50" i="3"/>
  <c r="E50" i="3"/>
  <c r="M49" i="3"/>
  <c r="I49" i="3"/>
  <c r="G49" i="3"/>
  <c r="E49" i="3"/>
  <c r="M48" i="3"/>
  <c r="I48" i="3"/>
  <c r="G48" i="3"/>
  <c r="E48" i="3"/>
  <c r="M47" i="3"/>
  <c r="I47" i="3"/>
  <c r="G47" i="3"/>
  <c r="E47" i="3"/>
  <c r="M46" i="3"/>
  <c r="I46" i="3"/>
  <c r="G46" i="3"/>
  <c r="E46" i="3"/>
  <c r="M45" i="3"/>
  <c r="I45" i="3"/>
  <c r="G45" i="3"/>
  <c r="E45" i="3"/>
  <c r="M44" i="3"/>
  <c r="I44" i="3"/>
  <c r="G44" i="3"/>
  <c r="E44" i="3"/>
  <c r="M43" i="3"/>
  <c r="I43" i="3"/>
  <c r="G43" i="3"/>
  <c r="E43" i="3"/>
  <c r="M42" i="3"/>
  <c r="I42" i="3"/>
  <c r="G42" i="3"/>
  <c r="E42" i="3"/>
  <c r="M41" i="3"/>
  <c r="I41" i="3"/>
  <c r="G41" i="3"/>
  <c r="E41" i="3"/>
  <c r="M40" i="3"/>
  <c r="I40" i="3"/>
  <c r="G40" i="3"/>
  <c r="E40" i="3"/>
  <c r="M39" i="3"/>
  <c r="I39" i="3"/>
  <c r="G39" i="3"/>
  <c r="E39" i="3"/>
  <c r="M38" i="3"/>
  <c r="I38" i="3"/>
  <c r="G38" i="3"/>
  <c r="E38" i="3"/>
  <c r="M37" i="3"/>
  <c r="I37" i="3"/>
  <c r="G37" i="3"/>
  <c r="E37" i="3"/>
  <c r="Y36" i="3"/>
  <c r="M36" i="3"/>
  <c r="I36" i="3"/>
  <c r="G36" i="3"/>
  <c r="E36" i="3"/>
  <c r="M35" i="3"/>
  <c r="I35" i="3"/>
  <c r="G35" i="3"/>
  <c r="E35" i="3"/>
  <c r="M34" i="3"/>
  <c r="I34" i="3"/>
  <c r="G34" i="3"/>
  <c r="E34" i="3"/>
  <c r="M33" i="3"/>
  <c r="I33" i="3"/>
  <c r="G33" i="3"/>
  <c r="E33" i="3"/>
  <c r="M32" i="3"/>
  <c r="I32" i="3"/>
  <c r="G32" i="3"/>
  <c r="E32" i="3"/>
  <c r="M31" i="3"/>
  <c r="I31" i="3"/>
  <c r="G31" i="3"/>
  <c r="E31" i="3"/>
  <c r="Y30" i="3"/>
  <c r="M30" i="3"/>
  <c r="I30" i="3"/>
  <c r="G30" i="3"/>
  <c r="E30" i="3"/>
  <c r="M29" i="3"/>
  <c r="I29" i="3"/>
  <c r="G29" i="3"/>
  <c r="E29" i="3"/>
  <c r="M28" i="3"/>
  <c r="I28" i="3"/>
  <c r="G28" i="3"/>
  <c r="E28" i="3"/>
  <c r="M27" i="3"/>
  <c r="I27" i="3"/>
  <c r="G27" i="3"/>
  <c r="E27" i="3"/>
  <c r="M26" i="3"/>
  <c r="I26" i="3"/>
  <c r="G26" i="3"/>
  <c r="E26" i="3"/>
  <c r="M25" i="3"/>
  <c r="I25" i="3"/>
  <c r="G25" i="3"/>
  <c r="E25" i="3"/>
  <c r="M24" i="3"/>
  <c r="I24" i="3"/>
  <c r="G24" i="3"/>
  <c r="E24" i="3"/>
  <c r="M23" i="3"/>
  <c r="I23" i="3"/>
  <c r="G23" i="3"/>
  <c r="E23" i="3"/>
  <c r="M22" i="3"/>
  <c r="I22" i="3"/>
  <c r="G22" i="3"/>
  <c r="E22" i="3"/>
  <c r="M21" i="3"/>
  <c r="I21" i="3"/>
  <c r="G21" i="3"/>
  <c r="E21" i="3"/>
  <c r="M20" i="3"/>
  <c r="I20" i="3"/>
  <c r="G20" i="3"/>
  <c r="E20" i="3"/>
  <c r="M19" i="3"/>
  <c r="I19" i="3"/>
  <c r="G19" i="3"/>
  <c r="E19" i="3"/>
  <c r="M18" i="3"/>
  <c r="I18" i="3"/>
  <c r="G18" i="3"/>
  <c r="E18" i="3"/>
  <c r="M17" i="3"/>
  <c r="I17" i="3"/>
  <c r="G17" i="3"/>
  <c r="E17" i="3"/>
  <c r="M16" i="3"/>
  <c r="I16" i="3"/>
  <c r="G16" i="3"/>
  <c r="E16" i="3"/>
  <c r="M15" i="3"/>
  <c r="I15" i="3"/>
  <c r="G15" i="3"/>
  <c r="E15" i="3"/>
  <c r="M14" i="3"/>
  <c r="I14" i="3"/>
  <c r="G14" i="3"/>
  <c r="E14" i="3"/>
  <c r="M13" i="3"/>
  <c r="I13" i="3"/>
  <c r="G13" i="3"/>
  <c r="E13" i="3"/>
  <c r="M12" i="3"/>
  <c r="I12" i="3"/>
  <c r="G12" i="3"/>
  <c r="E12" i="3"/>
  <c r="M11" i="3"/>
  <c r="I11" i="3"/>
  <c r="G11" i="3"/>
  <c r="E11" i="3"/>
  <c r="M10" i="3"/>
  <c r="I10" i="3"/>
  <c r="G10" i="3"/>
  <c r="E10" i="3"/>
  <c r="M9" i="3"/>
  <c r="I9" i="3"/>
  <c r="G9" i="3"/>
  <c r="E9" i="3"/>
  <c r="M8" i="3"/>
  <c r="I8" i="3"/>
  <c r="G8" i="3"/>
  <c r="E8" i="3"/>
  <c r="M7" i="3"/>
  <c r="I7" i="3"/>
  <c r="G7" i="3"/>
  <c r="E7" i="3"/>
  <c r="M6" i="3"/>
  <c r="I6" i="3"/>
  <c r="G6" i="3"/>
  <c r="E6" i="3"/>
  <c r="M5" i="3"/>
  <c r="I5" i="3"/>
  <c r="G5" i="3"/>
  <c r="E5" i="3"/>
  <c r="M4" i="3"/>
  <c r="I4" i="3"/>
  <c r="G4" i="3"/>
  <c r="E4" i="3"/>
  <c r="M3" i="3"/>
  <c r="I3" i="3"/>
  <c r="G3" i="3"/>
  <c r="E3" i="3"/>
</calcChain>
</file>

<file path=xl/sharedStrings.xml><?xml version="1.0" encoding="utf-8"?>
<sst xmlns="http://schemas.openxmlformats.org/spreadsheetml/2006/main" count="221" uniqueCount="66">
  <si>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</si>
  <si>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</si>
  <si>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</si>
  <si>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</si>
  <si>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</si>
  <si>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</si>
  <si>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</si>
  <si>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</si>
  <si>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</si>
  <si>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</si>
  <si>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</si>
  <si>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</si>
  <si>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</si>
  <si>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</si>
  <si>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</si>
  <si>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</si>
  <si>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</si>
  <si>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</si>
  <si>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</si>
  <si>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</si>
  <si>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</si>
  <si>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</si>
  <si>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</si>
  <si>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</si>
  <si>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</si>
  <si>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</si>
  <si>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</si>
  <si>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</si>
  <si>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</si>
  <si>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</si>
  <si>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</si>
  <si>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</si>
  <si>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</si>
  <si>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</si>
  <si>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</si>
  <si>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</si>
  <si>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</si>
  <si>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</si>
  <si>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</si>
  <si>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</si>
  <si>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</si>
  <si>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</si>
  <si>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</si>
  <si>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</si>
  <si>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</si>
  <si>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</si>
  <si>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</si>
  <si>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</si>
  <si>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</si>
  <si>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</si>
  <si>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(TIN elev - Z) Avg, estimate</t>
  </si>
  <si>
    <t>(Straight) length</t>
  </si>
  <si>
    <t>From trend analysis</t>
  </si>
  <si>
    <t>WSE_bf-WSE_base</t>
  </si>
  <si>
    <t>(WSE_bf - WSE_base) Avg</t>
  </si>
  <si>
    <t>WSE_bf-Z</t>
  </si>
  <si>
    <t>(Wbf) Min</t>
  </si>
  <si>
    <t>v2</t>
  </si>
  <si>
    <t>slope</t>
  </si>
  <si>
    <t>v0</t>
  </si>
  <si>
    <t>cosine</t>
  </si>
  <si>
    <t>v1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</si>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</sst>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7" fillId="3" borderId="0" applyNumberFormat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0" fontId="0" fillId="0" borderId="0" xfId="0"/>
    <xf numFmtId="0" fontId="7" fillId="3" borderId="0" xfId="3"/>
    <xf numFmtId="164" fontId="8" fillId="0" borderId="0" xfId="0" applyNumberFormat="1" applyFont="1"/>
    <xf numFmtId="165" fontId="9" fillId="0" borderId="0" xfId="0" applyNumberFormat="1" applyFont="1"/>
    <xf numFmtId="0" fontId="8" fillId="0" borderId="0" xfId="0" applyFont="1" applyAlignment="1"/>
    <xf numFmtId="0" fontId="2" fillId="0" borderId="0" xfId="0" applyFont="1"/>
    <xf numFmtId="0" fontId="5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Fill="1"/>
    <xf numFmtId="2" fontId="9" fillId="0" borderId="0" xfId="0" applyNumberFormat="1" applyFont="1"/>
    <xf numFmtId="165" fontId="8" fillId="0" borderId="0" xfId="0" applyNumberFormat="1" applyFont="1"/>
    <xf numFmtId="164" fontId="9" fillId="0" borderId="0" xfId="0" applyNumberFormat="1" applyFont="1"/>
    <xf numFmtId="0" fontId="2" fillId="0" borderId="0" xfId="0" applyFont="1" applyAlignment="1"/>
    <xf numFmtId="0" fontId="5" fillId="0" borderId="0" xfId="0" applyFont="1" applyAlignment="1">
      <alignment horizontal="center"/>
    </xf>
    <xf numFmtId="165" fontId="3" fillId="0" borderId="0" xfId="0" applyNumberFormat="1" applyFont="1" applyAlignment="1"/>
    <xf numFmtId="164" fontId="3" fillId="0" borderId="0" xfId="0" applyNumberFormat="1" applyFont="1" applyAlignment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spatial_series_c!$C$2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5477673133995505E-2"/>
                  <c:y val="0.11694286558551042"/>
                </c:manualLayout>
              </c:layout>
              <c:numFmt formatCode="#,##0.00000" sourceLinked="0"/>
            </c:trendlineLbl>
          </c:trendline>
          <c:xVal>
            <c:numRef>
              <c:f>spatial_series_c!$B$3:$B$131</c:f>
              <c:numCache>
                <c:formatCode>General</c:formatCode>
                <c:ptCount val="1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</c:numCache>
            </c:numRef>
          </c:xVal>
          <c:yVal>
            <c:numRef>
              <c:f>spatial_series_c!$C$3:$C$131</c:f>
              <c:numCache>
                <c:formatCode>0.000</c:formatCode>
                <c:ptCount val="129"/>
                <c:pt idx="0">
                  <c:v>985.25699999999995</c:v>
                </c:pt>
                <c:pt idx="1">
                  <c:v>985.20600000000002</c:v>
                </c:pt>
                <c:pt idx="2">
                  <c:v>985.11199999999997</c:v>
                </c:pt>
                <c:pt idx="3">
                  <c:v>984.96600000000001</c:v>
                </c:pt>
                <c:pt idx="4">
                  <c:v>984.72199999999998</c:v>
                </c:pt>
                <c:pt idx="5">
                  <c:v>984.81799999999998</c:v>
                </c:pt>
                <c:pt idx="6">
                  <c:v>984.94399999999996</c:v>
                </c:pt>
                <c:pt idx="7">
                  <c:v>984.95399999999995</c:v>
                </c:pt>
                <c:pt idx="8">
                  <c:v>984.96900000000005</c:v>
                </c:pt>
                <c:pt idx="9">
                  <c:v>985.02800000000002</c:v>
                </c:pt>
                <c:pt idx="10">
                  <c:v>985.19</c:v>
                </c:pt>
                <c:pt idx="11">
                  <c:v>985.11900000000003</c:v>
                </c:pt>
                <c:pt idx="12">
                  <c:v>985.05700000000002</c:v>
                </c:pt>
                <c:pt idx="13">
                  <c:v>985.11</c:v>
                </c:pt>
                <c:pt idx="14">
                  <c:v>985.07299999999998</c:v>
                </c:pt>
                <c:pt idx="15">
                  <c:v>985.10299999999995</c:v>
                </c:pt>
                <c:pt idx="16">
                  <c:v>985.20600000000002</c:v>
                </c:pt>
                <c:pt idx="17">
                  <c:v>985.10400000000004</c:v>
                </c:pt>
                <c:pt idx="18">
                  <c:v>984.47500000000002</c:v>
                </c:pt>
                <c:pt idx="19">
                  <c:v>984.23699999999997</c:v>
                </c:pt>
                <c:pt idx="20">
                  <c:v>984.14</c:v>
                </c:pt>
                <c:pt idx="21">
                  <c:v>984.06700000000001</c:v>
                </c:pt>
                <c:pt idx="22">
                  <c:v>984.16300000000001</c:v>
                </c:pt>
                <c:pt idx="23">
                  <c:v>984.25099999999998</c:v>
                </c:pt>
                <c:pt idx="24">
                  <c:v>984.46299999999997</c:v>
                </c:pt>
                <c:pt idx="25">
                  <c:v>984.59799999999996</c:v>
                </c:pt>
                <c:pt idx="26">
                  <c:v>984.81299999999999</c:v>
                </c:pt>
                <c:pt idx="27">
                  <c:v>985.029</c:v>
                </c:pt>
                <c:pt idx="28">
                  <c:v>985.11500000000001</c:v>
                </c:pt>
                <c:pt idx="29">
                  <c:v>985.26</c:v>
                </c:pt>
                <c:pt idx="30">
                  <c:v>985.30799999999999</c:v>
                </c:pt>
                <c:pt idx="31">
                  <c:v>985.29399999999998</c:v>
                </c:pt>
                <c:pt idx="32">
                  <c:v>985.23599999999999</c:v>
                </c:pt>
                <c:pt idx="33">
                  <c:v>985.28</c:v>
                </c:pt>
                <c:pt idx="34">
                  <c:v>985.05600000000004</c:v>
                </c:pt>
                <c:pt idx="35">
                  <c:v>985.06899999999996</c:v>
                </c:pt>
                <c:pt idx="36">
                  <c:v>984.81100000000004</c:v>
                </c:pt>
                <c:pt idx="37">
                  <c:v>984.65899999999999</c:v>
                </c:pt>
                <c:pt idx="38">
                  <c:v>984.58199999999999</c:v>
                </c:pt>
                <c:pt idx="39">
                  <c:v>984.47500000000002</c:v>
                </c:pt>
                <c:pt idx="40">
                  <c:v>984.33199999999999</c:v>
                </c:pt>
                <c:pt idx="41">
                  <c:v>984.18600000000004</c:v>
                </c:pt>
                <c:pt idx="42">
                  <c:v>984.20100000000002</c:v>
                </c:pt>
                <c:pt idx="43">
                  <c:v>984.19600000000003</c:v>
                </c:pt>
                <c:pt idx="44">
                  <c:v>984.13</c:v>
                </c:pt>
                <c:pt idx="45">
                  <c:v>983.81500000000005</c:v>
                </c:pt>
                <c:pt idx="46">
                  <c:v>983.59100000000001</c:v>
                </c:pt>
                <c:pt idx="47">
                  <c:v>983.31200000000001</c:v>
                </c:pt>
                <c:pt idx="48">
                  <c:v>983.39300000000003</c:v>
                </c:pt>
                <c:pt idx="49">
                  <c:v>983.98</c:v>
                </c:pt>
                <c:pt idx="50">
                  <c:v>984.11500000000001</c:v>
                </c:pt>
                <c:pt idx="51">
                  <c:v>984.23900000000003</c:v>
                </c:pt>
                <c:pt idx="52">
                  <c:v>984.26599999999996</c:v>
                </c:pt>
                <c:pt idx="53">
                  <c:v>984.38400000000001</c:v>
                </c:pt>
                <c:pt idx="54">
                  <c:v>984.45699999999999</c:v>
                </c:pt>
                <c:pt idx="55">
                  <c:v>984.42100000000005</c:v>
                </c:pt>
                <c:pt idx="56">
                  <c:v>984.32799999999997</c:v>
                </c:pt>
                <c:pt idx="57">
                  <c:v>984.38499999999999</c:v>
                </c:pt>
                <c:pt idx="58">
                  <c:v>984.49</c:v>
                </c:pt>
                <c:pt idx="59">
                  <c:v>984.52700000000004</c:v>
                </c:pt>
                <c:pt idx="60">
                  <c:v>984.59699999999998</c:v>
                </c:pt>
                <c:pt idx="61">
                  <c:v>984.66700000000003</c:v>
                </c:pt>
                <c:pt idx="62">
                  <c:v>984.82100000000003</c:v>
                </c:pt>
                <c:pt idx="63">
                  <c:v>984.75800000000004</c:v>
                </c:pt>
                <c:pt idx="64">
                  <c:v>984.76599999999996</c:v>
                </c:pt>
                <c:pt idx="65">
                  <c:v>984.76499999999999</c:v>
                </c:pt>
                <c:pt idx="66">
                  <c:v>984.92600000000004</c:v>
                </c:pt>
                <c:pt idx="67">
                  <c:v>985.02599999999995</c:v>
                </c:pt>
                <c:pt idx="68">
                  <c:v>985.03800000000001</c:v>
                </c:pt>
                <c:pt idx="69">
                  <c:v>985.01599999999996</c:v>
                </c:pt>
                <c:pt idx="70">
                  <c:v>984.89099999999996</c:v>
                </c:pt>
                <c:pt idx="71">
                  <c:v>984.80399999999997</c:v>
                </c:pt>
                <c:pt idx="72">
                  <c:v>984.73599999999999</c:v>
                </c:pt>
                <c:pt idx="73">
                  <c:v>984.63900000000001</c:v>
                </c:pt>
                <c:pt idx="74">
                  <c:v>984.42399999999998</c:v>
                </c:pt>
                <c:pt idx="75">
                  <c:v>984.18799999999999</c:v>
                </c:pt>
                <c:pt idx="76">
                  <c:v>983.94500000000005</c:v>
                </c:pt>
                <c:pt idx="77">
                  <c:v>983.79100000000005</c:v>
                </c:pt>
                <c:pt idx="78">
                  <c:v>983.60799999999995</c:v>
                </c:pt>
                <c:pt idx="79">
                  <c:v>983.6</c:v>
                </c:pt>
                <c:pt idx="80">
                  <c:v>983.673</c:v>
                </c:pt>
                <c:pt idx="81">
                  <c:v>983.70699999999999</c:v>
                </c:pt>
                <c:pt idx="82">
                  <c:v>983.87</c:v>
                </c:pt>
                <c:pt idx="83">
                  <c:v>983.92899999999997</c:v>
                </c:pt>
                <c:pt idx="84">
                  <c:v>984.05</c:v>
                </c:pt>
                <c:pt idx="85">
                  <c:v>984.10500000000002</c:v>
                </c:pt>
                <c:pt idx="86">
                  <c:v>983.84799999999996</c:v>
                </c:pt>
                <c:pt idx="87">
                  <c:v>983.63199999999995</c:v>
                </c:pt>
                <c:pt idx="88">
                  <c:v>983.44600000000003</c:v>
                </c:pt>
                <c:pt idx="89">
                  <c:v>983.346</c:v>
                </c:pt>
                <c:pt idx="90">
                  <c:v>983.42499999999995</c:v>
                </c:pt>
                <c:pt idx="91">
                  <c:v>983.49400000000003</c:v>
                </c:pt>
                <c:pt idx="92">
                  <c:v>983.57</c:v>
                </c:pt>
                <c:pt idx="93">
                  <c:v>983.28</c:v>
                </c:pt>
                <c:pt idx="94">
                  <c:v>983.58600000000001</c:v>
                </c:pt>
                <c:pt idx="95">
                  <c:v>983.45399999999995</c:v>
                </c:pt>
                <c:pt idx="96">
                  <c:v>983.41099999999994</c:v>
                </c:pt>
                <c:pt idx="97">
                  <c:v>983.48500000000001</c:v>
                </c:pt>
                <c:pt idx="98">
                  <c:v>983.60199999999998</c:v>
                </c:pt>
                <c:pt idx="99">
                  <c:v>983.76599999999996</c:v>
                </c:pt>
                <c:pt idx="100">
                  <c:v>983.875</c:v>
                </c:pt>
                <c:pt idx="101">
                  <c:v>984.03099999999995</c:v>
                </c:pt>
                <c:pt idx="102">
                  <c:v>984.21199999999999</c:v>
                </c:pt>
                <c:pt idx="103">
                  <c:v>984.42100000000005</c:v>
                </c:pt>
                <c:pt idx="104">
                  <c:v>984.44600000000003</c:v>
                </c:pt>
                <c:pt idx="105">
                  <c:v>984.54399999999998</c:v>
                </c:pt>
                <c:pt idx="106">
                  <c:v>984.56600000000003</c:v>
                </c:pt>
                <c:pt idx="107">
                  <c:v>984.495</c:v>
                </c:pt>
                <c:pt idx="108">
                  <c:v>984.40899999999999</c:v>
                </c:pt>
                <c:pt idx="109">
                  <c:v>984.30499999999995</c:v>
                </c:pt>
                <c:pt idx="110">
                  <c:v>983.99300000000005</c:v>
                </c:pt>
                <c:pt idx="111">
                  <c:v>983.86500000000001</c:v>
                </c:pt>
                <c:pt idx="112">
                  <c:v>983.53899999999999</c:v>
                </c:pt>
                <c:pt idx="113">
                  <c:v>983.27200000000005</c:v>
                </c:pt>
                <c:pt idx="114">
                  <c:v>983.20600000000002</c:v>
                </c:pt>
                <c:pt idx="115">
                  <c:v>983.30799999999999</c:v>
                </c:pt>
                <c:pt idx="116">
                  <c:v>983.41600000000005</c:v>
                </c:pt>
                <c:pt idx="117">
                  <c:v>983.36500000000001</c:v>
                </c:pt>
                <c:pt idx="118">
                  <c:v>983.21799999999996</c:v>
                </c:pt>
                <c:pt idx="119">
                  <c:v>983.20500000000004</c:v>
                </c:pt>
                <c:pt idx="120">
                  <c:v>983.096</c:v>
                </c:pt>
                <c:pt idx="121">
                  <c:v>982.51400000000001</c:v>
                </c:pt>
                <c:pt idx="122">
                  <c:v>982.226</c:v>
                </c:pt>
                <c:pt idx="123">
                  <c:v>982.39300000000003</c:v>
                </c:pt>
                <c:pt idx="124">
                  <c:v>982.32500000000005</c:v>
                </c:pt>
                <c:pt idx="125">
                  <c:v>981.55200000000002</c:v>
                </c:pt>
                <c:pt idx="126">
                  <c:v>981.75699999999995</c:v>
                </c:pt>
                <c:pt idx="127">
                  <c:v>982.64099999999996</c:v>
                </c:pt>
                <c:pt idx="128">
                  <c:v>983.46199999999999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72-43AF-A633-4C5849FC2E6E}"/>
            </c:ext>
          </c:extLst>
        </c:ser>
        <c:ser>
          <c:idx val="2"/>
          <c:order val="1"/>
          <c:tx>
            <c:strRef>
              <c:f>spatial_series_c!$J$2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spatial_series_c!$B$3:$B$131</c:f>
              <c:numCache>
                <c:formatCode>General</c:formatCode>
                <c:ptCount val="1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</c:numCache>
            </c:numRef>
          </c:xVal>
          <c:yVal>
            <c:numRef>
              <c:f>spatial_series_c!$J$3:$J$131</c:f>
              <c:numCache>
                <c:formatCode>0.000</c:formatCode>
                <c:ptCount val="129"/>
                <c:pt idx="0">
                  <c:v>990.27599999999995</c:v>
                </c:pt>
                <c:pt idx="1">
                  <c:v>990.27200000000005</c:v>
                </c:pt>
                <c:pt idx="2">
                  <c:v>990.27200000000005</c:v>
                </c:pt>
                <c:pt idx="3">
                  <c:v>990.26400000000001</c:v>
                </c:pt>
                <c:pt idx="4">
                  <c:v>990.27499999999998</c:v>
                </c:pt>
                <c:pt idx="5">
                  <c:v>990.24400000000003</c:v>
                </c:pt>
                <c:pt idx="6">
                  <c:v>990.23400000000004</c:v>
                </c:pt>
                <c:pt idx="7">
                  <c:v>990.23500000000001</c:v>
                </c:pt>
                <c:pt idx="8">
                  <c:v>990.22299999999996</c:v>
                </c:pt>
                <c:pt idx="9">
                  <c:v>990.23500000000001</c:v>
                </c:pt>
                <c:pt idx="10">
                  <c:v>990.23199999999997</c:v>
                </c:pt>
                <c:pt idx="11">
                  <c:v>990.19799999999998</c:v>
                </c:pt>
                <c:pt idx="12">
                  <c:v>990.21100000000001</c:v>
                </c:pt>
                <c:pt idx="13">
                  <c:v>990.18899999999996</c:v>
                </c:pt>
                <c:pt idx="14">
                  <c:v>990.178</c:v>
                </c:pt>
                <c:pt idx="15">
                  <c:v>990.17100000000005</c:v>
                </c:pt>
                <c:pt idx="16">
                  <c:v>990.16200000000003</c:v>
                </c:pt>
                <c:pt idx="17">
                  <c:v>990.13699999999994</c:v>
                </c:pt>
                <c:pt idx="18">
                  <c:v>990.15300000000002</c:v>
                </c:pt>
                <c:pt idx="19">
                  <c:v>990.15200000000004</c:v>
                </c:pt>
                <c:pt idx="20">
                  <c:v>990.15499999999997</c:v>
                </c:pt>
                <c:pt idx="21">
                  <c:v>990.15700000000004</c:v>
                </c:pt>
                <c:pt idx="22">
                  <c:v>990.15200000000004</c:v>
                </c:pt>
                <c:pt idx="23">
                  <c:v>990.15</c:v>
                </c:pt>
                <c:pt idx="24">
                  <c:v>990.13099999999997</c:v>
                </c:pt>
                <c:pt idx="25">
                  <c:v>990.11599999999999</c:v>
                </c:pt>
                <c:pt idx="26">
                  <c:v>990.09699999999998</c:v>
                </c:pt>
                <c:pt idx="27">
                  <c:v>990.06799999999998</c:v>
                </c:pt>
                <c:pt idx="28">
                  <c:v>990.04899999999998</c:v>
                </c:pt>
                <c:pt idx="29">
                  <c:v>990.01800000000003</c:v>
                </c:pt>
                <c:pt idx="30">
                  <c:v>989.99</c:v>
                </c:pt>
                <c:pt idx="31">
                  <c:v>989.96500000000003</c:v>
                </c:pt>
                <c:pt idx="32">
                  <c:v>989.947</c:v>
                </c:pt>
                <c:pt idx="33">
                  <c:v>989.90599999999995</c:v>
                </c:pt>
                <c:pt idx="34">
                  <c:v>989.91</c:v>
                </c:pt>
                <c:pt idx="35">
                  <c:v>989.86</c:v>
                </c:pt>
                <c:pt idx="36">
                  <c:v>989.83100000000002</c:v>
                </c:pt>
                <c:pt idx="37">
                  <c:v>989.78899999999999</c:v>
                </c:pt>
                <c:pt idx="38">
                  <c:v>989.73599999999999</c:v>
                </c:pt>
                <c:pt idx="39">
                  <c:v>989.69100000000003</c:v>
                </c:pt>
                <c:pt idx="40">
                  <c:v>989.65800000000002</c:v>
                </c:pt>
                <c:pt idx="41">
                  <c:v>989.63</c:v>
                </c:pt>
                <c:pt idx="42">
                  <c:v>989.60900000000004</c:v>
                </c:pt>
                <c:pt idx="43">
                  <c:v>989.64300000000003</c:v>
                </c:pt>
                <c:pt idx="44">
                  <c:v>989.65300000000002</c:v>
                </c:pt>
                <c:pt idx="45">
                  <c:v>989.69</c:v>
                </c:pt>
                <c:pt idx="46">
                  <c:v>989.64599999999996</c:v>
                </c:pt>
                <c:pt idx="47">
                  <c:v>989.70600000000002</c:v>
                </c:pt>
                <c:pt idx="48">
                  <c:v>989.73299999999995</c:v>
                </c:pt>
                <c:pt idx="49">
                  <c:v>989.67399999999998</c:v>
                </c:pt>
                <c:pt idx="50">
                  <c:v>989.62699999999995</c:v>
                </c:pt>
                <c:pt idx="51">
                  <c:v>989.61900000000003</c:v>
                </c:pt>
                <c:pt idx="52">
                  <c:v>989.64200000000005</c:v>
                </c:pt>
                <c:pt idx="53">
                  <c:v>989.65800000000002</c:v>
                </c:pt>
                <c:pt idx="54">
                  <c:v>989.66499999999996</c:v>
                </c:pt>
                <c:pt idx="55">
                  <c:v>989.67200000000003</c:v>
                </c:pt>
                <c:pt idx="56">
                  <c:v>989.68899999999996</c:v>
                </c:pt>
                <c:pt idx="57">
                  <c:v>989.70100000000002</c:v>
                </c:pt>
                <c:pt idx="58">
                  <c:v>989.69500000000005</c:v>
                </c:pt>
                <c:pt idx="59">
                  <c:v>989.68600000000004</c:v>
                </c:pt>
                <c:pt idx="60">
                  <c:v>989.66499999999996</c:v>
                </c:pt>
                <c:pt idx="61">
                  <c:v>989.654</c:v>
                </c:pt>
                <c:pt idx="62">
                  <c:v>989.63099999999997</c:v>
                </c:pt>
                <c:pt idx="63">
                  <c:v>989.64499999999998</c:v>
                </c:pt>
                <c:pt idx="64">
                  <c:v>989.65499999999997</c:v>
                </c:pt>
                <c:pt idx="65">
                  <c:v>989.66800000000001</c:v>
                </c:pt>
                <c:pt idx="66">
                  <c:v>989.67899999999997</c:v>
                </c:pt>
                <c:pt idx="67">
                  <c:v>989.68899999999996</c:v>
                </c:pt>
                <c:pt idx="68">
                  <c:v>989.697</c:v>
                </c:pt>
                <c:pt idx="69">
                  <c:v>989.7</c:v>
                </c:pt>
                <c:pt idx="70">
                  <c:v>989.70500000000004</c:v>
                </c:pt>
                <c:pt idx="71">
                  <c:v>989.70799999999997</c:v>
                </c:pt>
                <c:pt idx="72">
                  <c:v>989.71100000000001</c:v>
                </c:pt>
                <c:pt idx="73">
                  <c:v>989.70799999999997</c:v>
                </c:pt>
                <c:pt idx="74">
                  <c:v>989.71100000000001</c:v>
                </c:pt>
                <c:pt idx="75">
                  <c:v>989.71100000000001</c:v>
                </c:pt>
                <c:pt idx="76">
                  <c:v>989.71500000000003</c:v>
                </c:pt>
                <c:pt idx="77">
                  <c:v>989.71299999999997</c:v>
                </c:pt>
                <c:pt idx="78">
                  <c:v>989.71400000000006</c:v>
                </c:pt>
                <c:pt idx="79">
                  <c:v>989.71199999999999</c:v>
                </c:pt>
                <c:pt idx="80">
                  <c:v>989.70500000000004</c:v>
                </c:pt>
                <c:pt idx="81">
                  <c:v>989.7</c:v>
                </c:pt>
                <c:pt idx="82">
                  <c:v>989.68600000000004</c:v>
                </c:pt>
                <c:pt idx="83">
                  <c:v>989.67899999999997</c:v>
                </c:pt>
                <c:pt idx="84">
                  <c:v>989.66700000000003</c:v>
                </c:pt>
                <c:pt idx="85">
                  <c:v>989.65800000000002</c:v>
                </c:pt>
                <c:pt idx="86">
                  <c:v>989.66800000000001</c:v>
                </c:pt>
                <c:pt idx="87">
                  <c:v>989.66</c:v>
                </c:pt>
                <c:pt idx="88">
                  <c:v>989.65099999999995</c:v>
                </c:pt>
                <c:pt idx="89">
                  <c:v>989.66</c:v>
                </c:pt>
                <c:pt idx="90">
                  <c:v>989.65800000000002</c:v>
                </c:pt>
                <c:pt idx="91">
                  <c:v>989.63599999999997</c:v>
                </c:pt>
                <c:pt idx="92">
                  <c:v>989.62900000000002</c:v>
                </c:pt>
                <c:pt idx="93">
                  <c:v>989.63499999999999</c:v>
                </c:pt>
                <c:pt idx="94">
                  <c:v>989.60900000000004</c:v>
                </c:pt>
                <c:pt idx="95">
                  <c:v>989.601</c:v>
                </c:pt>
                <c:pt idx="96">
                  <c:v>989.59</c:v>
                </c:pt>
                <c:pt idx="97">
                  <c:v>989.56100000000004</c:v>
                </c:pt>
                <c:pt idx="98">
                  <c:v>989.54200000000003</c:v>
                </c:pt>
                <c:pt idx="99">
                  <c:v>989.55600000000004</c:v>
                </c:pt>
                <c:pt idx="100">
                  <c:v>989.55899999999997</c:v>
                </c:pt>
                <c:pt idx="101">
                  <c:v>989.57299999999998</c:v>
                </c:pt>
                <c:pt idx="102">
                  <c:v>989.58799999999997</c:v>
                </c:pt>
                <c:pt idx="103">
                  <c:v>989.58699999999999</c:v>
                </c:pt>
                <c:pt idx="104">
                  <c:v>989.58399999999995</c:v>
                </c:pt>
                <c:pt idx="105">
                  <c:v>989.58</c:v>
                </c:pt>
                <c:pt idx="106">
                  <c:v>989.58199999999999</c:v>
                </c:pt>
                <c:pt idx="107">
                  <c:v>989.58600000000001</c:v>
                </c:pt>
                <c:pt idx="108">
                  <c:v>989.58699999999999</c:v>
                </c:pt>
                <c:pt idx="109">
                  <c:v>989.59</c:v>
                </c:pt>
                <c:pt idx="110">
                  <c:v>989.60299999999995</c:v>
                </c:pt>
                <c:pt idx="111">
                  <c:v>989.59400000000005</c:v>
                </c:pt>
                <c:pt idx="112">
                  <c:v>989.59400000000005</c:v>
                </c:pt>
                <c:pt idx="113">
                  <c:v>989.58100000000002</c:v>
                </c:pt>
                <c:pt idx="114">
                  <c:v>989.553</c:v>
                </c:pt>
                <c:pt idx="115">
                  <c:v>989.52200000000005</c:v>
                </c:pt>
                <c:pt idx="116">
                  <c:v>989.50800000000004</c:v>
                </c:pt>
                <c:pt idx="117">
                  <c:v>989.50800000000004</c:v>
                </c:pt>
                <c:pt idx="118">
                  <c:v>989.50099999999998</c:v>
                </c:pt>
                <c:pt idx="119">
                  <c:v>989.47500000000002</c:v>
                </c:pt>
                <c:pt idx="120">
                  <c:v>989.49800000000005</c:v>
                </c:pt>
                <c:pt idx="121">
                  <c:v>989.52599999999995</c:v>
                </c:pt>
                <c:pt idx="122">
                  <c:v>989.51700000000005</c:v>
                </c:pt>
                <c:pt idx="123">
                  <c:v>989.47299999999996</c:v>
                </c:pt>
                <c:pt idx="124">
                  <c:v>989.48900000000003</c:v>
                </c:pt>
                <c:pt idx="125">
                  <c:v>989.56899999999996</c:v>
                </c:pt>
                <c:pt idx="126">
                  <c:v>989.56200000000001</c:v>
                </c:pt>
                <c:pt idx="127">
                  <c:v>989.52800000000002</c:v>
                </c:pt>
                <c:pt idx="128">
                  <c:v>989.49199999999996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72-43AF-A633-4C5849FC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spatial_series!$B$3:$B$131</c:f>
              <c:numCache>
                <c:formatCode>General</c:formatCode>
                <c:ptCount val="1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</c:numCache>
            </c:numRef>
          </c:xVal>
          <c:yVal>
            <c:numRef>
              <c:f>spatial_series!$E$3:$E$131</c:f>
              <c:numCache>
                <c:formatCode>0.00</c:formatCode>
                <c:ptCount val="129"/>
                <c:pt idx="0">
                  <c:v>6.0849999999959437E-2</c:v>
                </c:pt>
                <c:pt idx="1">
                  <c:v>2.544999999997799E-2</c:v>
                </c:pt>
                <c:pt idx="2">
                  <c:v>-5.2950000000009823E-2</c:v>
                </c:pt>
                <c:pt idx="3">
                  <c:v>-0.18335000000001855</c:v>
                </c:pt>
                <c:pt idx="4">
                  <c:v>-0.41174999999998363</c:v>
                </c:pt>
                <c:pt idx="5">
                  <c:v>-0.30015000000003056</c:v>
                </c:pt>
                <c:pt idx="6">
                  <c:v>-0.15854999999999109</c:v>
                </c:pt>
                <c:pt idx="7">
                  <c:v>-0.13295000000005075</c:v>
                </c:pt>
                <c:pt idx="8">
                  <c:v>-0.10234999999988759</c:v>
                </c:pt>
                <c:pt idx="9">
                  <c:v>-2.7749999999969077E-2</c:v>
                </c:pt>
                <c:pt idx="10">
                  <c:v>0.14985000000001492</c:v>
                </c:pt>
                <c:pt idx="11">
                  <c:v>9.4450000000051659E-2</c:v>
                </c:pt>
                <c:pt idx="12">
                  <c:v>4.8049999999989268E-2</c:v>
                </c:pt>
                <c:pt idx="13">
                  <c:v>0.11665000000004966</c:v>
                </c:pt>
                <c:pt idx="14">
                  <c:v>9.524999999996453E-2</c:v>
                </c:pt>
                <c:pt idx="15">
                  <c:v>0.14085000000000036</c:v>
                </c:pt>
                <c:pt idx="16">
                  <c:v>0.25945000000001528</c:v>
                </c:pt>
                <c:pt idx="17">
                  <c:v>0.17305000000010295</c:v>
                </c:pt>
                <c:pt idx="18">
                  <c:v>-0.44034999999996671</c:v>
                </c:pt>
                <c:pt idx="19">
                  <c:v>-0.66275000000007367</c:v>
                </c:pt>
                <c:pt idx="20">
                  <c:v>-0.74414999999999054</c:v>
                </c:pt>
                <c:pt idx="21">
                  <c:v>-0.80155000000002019</c:v>
                </c:pt>
                <c:pt idx="22">
                  <c:v>-0.68994999999995343</c:v>
                </c:pt>
                <c:pt idx="23">
                  <c:v>-0.58635000000003856</c:v>
                </c:pt>
                <c:pt idx="24">
                  <c:v>-0.35874999999998636</c:v>
                </c:pt>
                <c:pt idx="25">
                  <c:v>-0.20815000000004602</c:v>
                </c:pt>
                <c:pt idx="26">
                  <c:v>2.2450000000048931E-2</c:v>
                </c:pt>
                <c:pt idx="27">
                  <c:v>0.25405000000000655</c:v>
                </c:pt>
                <c:pt idx="28">
                  <c:v>0.35564999999996871</c:v>
                </c:pt>
                <c:pt idx="29">
                  <c:v>0.51625000000001364</c:v>
                </c:pt>
                <c:pt idx="30">
                  <c:v>0.57984999999996489</c:v>
                </c:pt>
                <c:pt idx="31">
                  <c:v>0.58145000000001801</c:v>
                </c:pt>
                <c:pt idx="32">
                  <c:v>0.53904999999997472</c:v>
                </c:pt>
                <c:pt idx="33">
                  <c:v>0.59865000000002055</c:v>
                </c:pt>
                <c:pt idx="34">
                  <c:v>0.39025000000003729</c:v>
                </c:pt>
                <c:pt idx="35">
                  <c:v>0.41885000000002037</c:v>
                </c:pt>
                <c:pt idx="36">
                  <c:v>0.17645000000004529</c:v>
                </c:pt>
                <c:pt idx="37">
                  <c:v>4.0049999999951069E-2</c:v>
                </c:pt>
                <c:pt idx="38">
                  <c:v>-2.1349999999983993E-2</c:v>
                </c:pt>
                <c:pt idx="39">
                  <c:v>-0.11275000000000546</c:v>
                </c:pt>
                <c:pt idx="40">
                  <c:v>-0.24014999999997144</c:v>
                </c:pt>
                <c:pt idx="41">
                  <c:v>-0.37054999999998017</c:v>
                </c:pt>
                <c:pt idx="42">
                  <c:v>-0.3399499999999307</c:v>
                </c:pt>
                <c:pt idx="43">
                  <c:v>-0.32934999999997672</c:v>
                </c:pt>
                <c:pt idx="44">
                  <c:v>-0.37974999999994452</c:v>
                </c:pt>
                <c:pt idx="45">
                  <c:v>-0.67914999999993597</c:v>
                </c:pt>
                <c:pt idx="46">
                  <c:v>-0.88755000000003292</c:v>
                </c:pt>
                <c:pt idx="47">
                  <c:v>-1.1509499999999662</c:v>
                </c:pt>
                <c:pt idx="48">
                  <c:v>-1.0543499999999995</c:v>
                </c:pt>
                <c:pt idx="49">
                  <c:v>-0.45174999999994725</c:v>
                </c:pt>
                <c:pt idx="50">
                  <c:v>-0.30115000000000691</c:v>
                </c:pt>
                <c:pt idx="51">
                  <c:v>-0.16154999999992015</c:v>
                </c:pt>
                <c:pt idx="52">
                  <c:v>-0.11895000000004075</c:v>
                </c:pt>
                <c:pt idx="53">
                  <c:v>1.4650000000074215E-2</c:v>
                </c:pt>
                <c:pt idx="54">
                  <c:v>0.10325000000000273</c:v>
                </c:pt>
                <c:pt idx="55">
                  <c:v>8.285000000000764E-2</c:v>
                </c:pt>
                <c:pt idx="56">
                  <c:v>5.4499999999961801E-3</c:v>
                </c:pt>
                <c:pt idx="57">
                  <c:v>7.8049999999961983E-2</c:v>
                </c:pt>
                <c:pt idx="58">
                  <c:v>0.19865000000004329</c:v>
                </c:pt>
                <c:pt idx="59">
                  <c:v>0.25125000000002728</c:v>
                </c:pt>
                <c:pt idx="60">
                  <c:v>0.33685000000002674</c:v>
                </c:pt>
                <c:pt idx="61">
                  <c:v>0.42245000000002619</c:v>
                </c:pt>
                <c:pt idx="62">
                  <c:v>0.59205000000008567</c:v>
                </c:pt>
                <c:pt idx="63">
                  <c:v>0.54465000000004693</c:v>
                </c:pt>
                <c:pt idx="64">
                  <c:v>0.56824999999992087</c:v>
                </c:pt>
                <c:pt idx="65">
                  <c:v>0.58285000000000764</c:v>
                </c:pt>
                <c:pt idx="66">
                  <c:v>0.75945000000001528</c:v>
                </c:pt>
                <c:pt idx="67">
                  <c:v>0.87504999999998745</c:v>
                </c:pt>
                <c:pt idx="68">
                  <c:v>0.90264999999999418</c:v>
                </c:pt>
                <c:pt idx="69">
                  <c:v>0.89625000000000909</c:v>
                </c:pt>
                <c:pt idx="70">
                  <c:v>0.78684999999995853</c:v>
                </c:pt>
                <c:pt idx="71">
                  <c:v>0.71545000000003256</c:v>
                </c:pt>
                <c:pt idx="72">
                  <c:v>0.66304999999999836</c:v>
                </c:pt>
                <c:pt idx="73">
                  <c:v>0.5816499999999678</c:v>
                </c:pt>
                <c:pt idx="74">
                  <c:v>0.38224999999999909</c:v>
                </c:pt>
                <c:pt idx="75">
                  <c:v>0.16184999999995853</c:v>
                </c:pt>
                <c:pt idx="76">
                  <c:v>-6.5549999999916508E-2</c:v>
                </c:pt>
                <c:pt idx="77">
                  <c:v>-0.20394999999996344</c:v>
                </c:pt>
                <c:pt idx="78">
                  <c:v>-0.37135000000000673</c:v>
                </c:pt>
                <c:pt idx="79">
                  <c:v>-0.36374999999998181</c:v>
                </c:pt>
                <c:pt idx="80">
                  <c:v>-0.27514999999993961</c:v>
                </c:pt>
                <c:pt idx="81">
                  <c:v>-0.22554999999999836</c:v>
                </c:pt>
                <c:pt idx="82">
                  <c:v>-4.6950000000038017E-2</c:v>
                </c:pt>
                <c:pt idx="83">
                  <c:v>2.7649999999994179E-2</c:v>
                </c:pt>
                <c:pt idx="84">
                  <c:v>0.16424999999992451</c:v>
                </c:pt>
                <c:pt idx="85">
                  <c:v>0.2348500000000513</c:v>
                </c:pt>
                <c:pt idx="86">
                  <c:v>-6.550000000061118E-3</c:v>
                </c:pt>
                <c:pt idx="87">
                  <c:v>-0.20695000000000618</c:v>
                </c:pt>
                <c:pt idx="88">
                  <c:v>-0.37734999999997854</c:v>
                </c:pt>
                <c:pt idx="89">
                  <c:v>-0.46174999999993815</c:v>
                </c:pt>
                <c:pt idx="90">
                  <c:v>-0.36715000000003783</c:v>
                </c:pt>
                <c:pt idx="91">
                  <c:v>-0.28255000000001473</c:v>
                </c:pt>
                <c:pt idx="92">
                  <c:v>-0.19094999999992979</c:v>
                </c:pt>
                <c:pt idx="93">
                  <c:v>-0.46535000000005766</c:v>
                </c:pt>
                <c:pt idx="94">
                  <c:v>-0.14374999999995453</c:v>
                </c:pt>
                <c:pt idx="95">
                  <c:v>-0.26015000000006694</c:v>
                </c:pt>
                <c:pt idx="96">
                  <c:v>-0.28755000000001019</c:v>
                </c:pt>
                <c:pt idx="97">
                  <c:v>-0.19794999999999163</c:v>
                </c:pt>
                <c:pt idx="98">
                  <c:v>-6.5349999999966712E-2</c:v>
                </c:pt>
                <c:pt idx="99">
                  <c:v>0.11424999999996999</c:v>
                </c:pt>
                <c:pt idx="100">
                  <c:v>0.23884999999995671</c:v>
                </c:pt>
                <c:pt idx="101">
                  <c:v>0.4104499999999689</c:v>
                </c:pt>
                <c:pt idx="102">
                  <c:v>0.60704999999995835</c:v>
                </c:pt>
                <c:pt idx="103">
                  <c:v>0.83165000000008149</c:v>
                </c:pt>
                <c:pt idx="104">
                  <c:v>0.87225000000000819</c:v>
                </c:pt>
                <c:pt idx="105">
                  <c:v>0.98585000000002765</c:v>
                </c:pt>
                <c:pt idx="106">
                  <c:v>1.0234500000000253</c:v>
                </c:pt>
                <c:pt idx="107">
                  <c:v>0.96805000000006203</c:v>
                </c:pt>
                <c:pt idx="108">
                  <c:v>0.89764999999999873</c:v>
                </c:pt>
                <c:pt idx="109">
                  <c:v>0.80924999999990632</c:v>
                </c:pt>
                <c:pt idx="110">
                  <c:v>0.5128500000000713</c:v>
                </c:pt>
                <c:pt idx="111">
                  <c:v>0.40044999999997799</c:v>
                </c:pt>
                <c:pt idx="112">
                  <c:v>9.0050000000019281E-2</c:v>
                </c:pt>
                <c:pt idx="113">
                  <c:v>-0.16134999999997035</c:v>
                </c:pt>
                <c:pt idx="114">
                  <c:v>-0.21174999999993815</c:v>
                </c:pt>
                <c:pt idx="115">
                  <c:v>-9.4150000000013279E-2</c:v>
                </c:pt>
                <c:pt idx="116">
                  <c:v>2.9450000000110776E-2</c:v>
                </c:pt>
                <c:pt idx="117">
                  <c:v>-5.9499999999843567E-3</c:v>
                </c:pt>
                <c:pt idx="118">
                  <c:v>-0.13735000000008313</c:v>
                </c:pt>
                <c:pt idx="119">
                  <c:v>-0.13474999999993997</c:v>
                </c:pt>
                <c:pt idx="120">
                  <c:v>-0.22815000000002783</c:v>
                </c:pt>
                <c:pt idx="121">
                  <c:v>-0.79454999999995835</c:v>
                </c:pt>
                <c:pt idx="122">
                  <c:v>-1.0669500000000198</c:v>
                </c:pt>
                <c:pt idx="123">
                  <c:v>-0.88434999999992669</c:v>
                </c:pt>
                <c:pt idx="124">
                  <c:v>-0.93674999999996089</c:v>
                </c:pt>
                <c:pt idx="125">
                  <c:v>-1.6941499999999223</c:v>
                </c:pt>
                <c:pt idx="126">
                  <c:v>-1.4735500000000457</c:v>
                </c:pt>
                <c:pt idx="127">
                  <c:v>-0.57395000000008167</c:v>
                </c:pt>
                <c:pt idx="128">
                  <c:v>0.26265000000000782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0F-4213-8921-7E99C324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spatial_series!$B$4:$B$131</c:f>
              <c:numCache>
                <c:formatCode>General</c:formatCode>
                <c:ptCount val="12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</c:numCache>
            </c:numRef>
          </c:xVal>
          <c:yVal>
            <c:numRef>
              <c:f>spatial_series!$L$4:$L$131</c:f>
              <c:numCache>
                <c:formatCode>0.000</c:formatCode>
                <c:ptCount val="128"/>
                <c:pt idx="0">
                  <c:v>69.062806188830393</c:v>
                </c:pt>
                <c:pt idx="1">
                  <c:v>69.055282822800706</c:v>
                </c:pt>
                <c:pt idx="2">
                  <c:v>68.054527827277397</c:v>
                </c:pt>
                <c:pt idx="3">
                  <c:v>68.047507012808794</c:v>
                </c:pt>
                <c:pt idx="4">
                  <c:v>68.016808334583004</c:v>
                </c:pt>
                <c:pt idx="5">
                  <c:v>67.600578291426402</c:v>
                </c:pt>
                <c:pt idx="6">
                  <c:v>69.078512004320601</c:v>
                </c:pt>
                <c:pt idx="7">
                  <c:v>70.032294984092502</c:v>
                </c:pt>
                <c:pt idx="8">
                  <c:v>72.031287465392595</c:v>
                </c:pt>
                <c:pt idx="9">
                  <c:v>73.099600606970597</c:v>
                </c:pt>
                <c:pt idx="10">
                  <c:v>73.419361632447107</c:v>
                </c:pt>
                <c:pt idx="11">
                  <c:v>72.989532756992304</c:v>
                </c:pt>
                <c:pt idx="12">
                  <c:v>70.988943404984695</c:v>
                </c:pt>
                <c:pt idx="13">
                  <c:v>69.485083231214901</c:v>
                </c:pt>
                <c:pt idx="14">
                  <c:v>67.1332297730264</c:v>
                </c:pt>
                <c:pt idx="15">
                  <c:v>64.773234746393101</c:v>
                </c:pt>
                <c:pt idx="16">
                  <c:v>62.9420002467157</c:v>
                </c:pt>
                <c:pt idx="17">
                  <c:v>61.877328696599797</c:v>
                </c:pt>
                <c:pt idx="18">
                  <c:v>61.012212022182197</c:v>
                </c:pt>
                <c:pt idx="19">
                  <c:v>61.022328498918696</c:v>
                </c:pt>
                <c:pt idx="20">
                  <c:v>62.047188233395701</c:v>
                </c:pt>
                <c:pt idx="21">
                  <c:v>61.0298648524291</c:v>
                </c:pt>
                <c:pt idx="22">
                  <c:v>61.0266417332017</c:v>
                </c:pt>
                <c:pt idx="23">
                  <c:v>60.027489797815903</c:v>
                </c:pt>
                <c:pt idx="24">
                  <c:v>59.211108058477897</c:v>
                </c:pt>
                <c:pt idx="25">
                  <c:v>58.227369043234603</c:v>
                </c:pt>
                <c:pt idx="26">
                  <c:v>58.0501505775715</c:v>
                </c:pt>
                <c:pt idx="27">
                  <c:v>57.148127396594901</c:v>
                </c:pt>
                <c:pt idx="28">
                  <c:v>57.263934783356902</c:v>
                </c:pt>
                <c:pt idx="29">
                  <c:v>55.609889028979602</c:v>
                </c:pt>
                <c:pt idx="30">
                  <c:v>54.7518675571378</c:v>
                </c:pt>
                <c:pt idx="31">
                  <c:v>53.550214619595899</c:v>
                </c:pt>
                <c:pt idx="32">
                  <c:v>52.328490225509398</c:v>
                </c:pt>
                <c:pt idx="33">
                  <c:v>50.7520711686509</c:v>
                </c:pt>
                <c:pt idx="34">
                  <c:v>49.250101491464299</c:v>
                </c:pt>
                <c:pt idx="35">
                  <c:v>48.262060963107302</c:v>
                </c:pt>
                <c:pt idx="36">
                  <c:v>48.237344502653499</c:v>
                </c:pt>
                <c:pt idx="37">
                  <c:v>46.527388152867701</c:v>
                </c:pt>
                <c:pt idx="38">
                  <c:v>45.267612145851302</c:v>
                </c:pt>
                <c:pt idx="39">
                  <c:v>45.473842618606497</c:v>
                </c:pt>
                <c:pt idx="40">
                  <c:v>44.122986064050899</c:v>
                </c:pt>
                <c:pt idx="41">
                  <c:v>44.547087794467998</c:v>
                </c:pt>
                <c:pt idx="42">
                  <c:v>44.800553378820602</c:v>
                </c:pt>
                <c:pt idx="43">
                  <c:v>45.806664668274102</c:v>
                </c:pt>
                <c:pt idx="44">
                  <c:v>45.831002525636499</c:v>
                </c:pt>
                <c:pt idx="45">
                  <c:v>45.635663599587303</c:v>
                </c:pt>
                <c:pt idx="46">
                  <c:v>45.664312651140001</c:v>
                </c:pt>
                <c:pt idx="47">
                  <c:v>45.7702703616335</c:v>
                </c:pt>
                <c:pt idx="48">
                  <c:v>45.835083678627299</c:v>
                </c:pt>
                <c:pt idx="49">
                  <c:v>45.780535022499102</c:v>
                </c:pt>
                <c:pt idx="50">
                  <c:v>45.784534715324298</c:v>
                </c:pt>
                <c:pt idx="51">
                  <c:v>47.080397589685198</c:v>
                </c:pt>
                <c:pt idx="52">
                  <c:v>47.220581834909197</c:v>
                </c:pt>
                <c:pt idx="53">
                  <c:v>48.141907868504497</c:v>
                </c:pt>
                <c:pt idx="54">
                  <c:v>48.250587141076402</c:v>
                </c:pt>
                <c:pt idx="55">
                  <c:v>49.659199863024398</c:v>
                </c:pt>
                <c:pt idx="56">
                  <c:v>50.038716579381003</c:v>
                </c:pt>
                <c:pt idx="57">
                  <c:v>50.689232880716602</c:v>
                </c:pt>
                <c:pt idx="58">
                  <c:v>50.7659959571371</c:v>
                </c:pt>
                <c:pt idx="59">
                  <c:v>51.448998448121102</c:v>
                </c:pt>
                <c:pt idx="60">
                  <c:v>50.848221734935997</c:v>
                </c:pt>
                <c:pt idx="61">
                  <c:v>52.148054964076998</c:v>
                </c:pt>
                <c:pt idx="62">
                  <c:v>53.798816241436803</c:v>
                </c:pt>
                <c:pt idx="63">
                  <c:v>54.373834094637601</c:v>
                </c:pt>
                <c:pt idx="64">
                  <c:v>56.398315985866802</c:v>
                </c:pt>
                <c:pt idx="65">
                  <c:v>59.974381114561503</c:v>
                </c:pt>
                <c:pt idx="66">
                  <c:v>63.4526562733571</c:v>
                </c:pt>
                <c:pt idx="67">
                  <c:v>66.237436926297093</c:v>
                </c:pt>
                <c:pt idx="68">
                  <c:v>67.736004612680503</c:v>
                </c:pt>
                <c:pt idx="69">
                  <c:v>69.524773534610901</c:v>
                </c:pt>
                <c:pt idx="70">
                  <c:v>68.125213771036698</c:v>
                </c:pt>
                <c:pt idx="71">
                  <c:v>68.022748867524498</c:v>
                </c:pt>
                <c:pt idx="72">
                  <c:v>67.554270351932999</c:v>
                </c:pt>
                <c:pt idx="73">
                  <c:v>68.971407925044502</c:v>
                </c:pt>
                <c:pt idx="74">
                  <c:v>68.997413197486395</c:v>
                </c:pt>
                <c:pt idx="75">
                  <c:v>68.071402168474293</c:v>
                </c:pt>
                <c:pt idx="76">
                  <c:v>67.023331682536096</c:v>
                </c:pt>
                <c:pt idx="77">
                  <c:v>67.964617216487795</c:v>
                </c:pt>
                <c:pt idx="78">
                  <c:v>67.456319562639493</c:v>
                </c:pt>
                <c:pt idx="79">
                  <c:v>67.576508753107902</c:v>
                </c:pt>
                <c:pt idx="80">
                  <c:v>68.221456812450299</c:v>
                </c:pt>
                <c:pt idx="81">
                  <c:v>67.091622670482195</c:v>
                </c:pt>
                <c:pt idx="82">
                  <c:v>66.469918506760095</c:v>
                </c:pt>
                <c:pt idx="83">
                  <c:v>65.738378870179204</c:v>
                </c:pt>
                <c:pt idx="84">
                  <c:v>64.839167210832102</c:v>
                </c:pt>
                <c:pt idx="85">
                  <c:v>65.052022067154397</c:v>
                </c:pt>
                <c:pt idx="86">
                  <c:v>65.014314307013606</c:v>
                </c:pt>
                <c:pt idx="87">
                  <c:v>64.554537058838804</c:v>
                </c:pt>
                <c:pt idx="88">
                  <c:v>64.558790667044306</c:v>
                </c:pt>
                <c:pt idx="89">
                  <c:v>64.9940430264502</c:v>
                </c:pt>
                <c:pt idx="90">
                  <c:v>65.040673262156204</c:v>
                </c:pt>
                <c:pt idx="91">
                  <c:v>64.957421612834906</c:v>
                </c:pt>
                <c:pt idx="92">
                  <c:v>64.165096220798105</c:v>
                </c:pt>
                <c:pt idx="93">
                  <c:v>63.934295126801899</c:v>
                </c:pt>
                <c:pt idx="94">
                  <c:v>64.461308698864798</c:v>
                </c:pt>
                <c:pt idx="95">
                  <c:v>67.444821596017704</c:v>
                </c:pt>
                <c:pt idx="96">
                  <c:v>68.483175908504904</c:v>
                </c:pt>
                <c:pt idx="97">
                  <c:v>69.532123194541398</c:v>
                </c:pt>
                <c:pt idx="98">
                  <c:v>69.771835995743999</c:v>
                </c:pt>
                <c:pt idx="99">
                  <c:v>69.695755026396796</c:v>
                </c:pt>
                <c:pt idx="100">
                  <c:v>69.801714969073501</c:v>
                </c:pt>
                <c:pt idx="101">
                  <c:v>70.475896544202598</c:v>
                </c:pt>
                <c:pt idx="102">
                  <c:v>70.373832882755707</c:v>
                </c:pt>
                <c:pt idx="103">
                  <c:v>71.240568453277703</c:v>
                </c:pt>
                <c:pt idx="104">
                  <c:v>71.056038979314906</c:v>
                </c:pt>
                <c:pt idx="105">
                  <c:v>70.967358195069593</c:v>
                </c:pt>
                <c:pt idx="106">
                  <c:v>70.658386603815401</c:v>
                </c:pt>
                <c:pt idx="107">
                  <c:v>69.371841899304002</c:v>
                </c:pt>
                <c:pt idx="108">
                  <c:v>67.240724088483802</c:v>
                </c:pt>
                <c:pt idx="109">
                  <c:v>65.634748926025296</c:v>
                </c:pt>
                <c:pt idx="110">
                  <c:v>64.198128750395895</c:v>
                </c:pt>
                <c:pt idx="111">
                  <c:v>63.864017870499602</c:v>
                </c:pt>
                <c:pt idx="112">
                  <c:v>63.008896198735201</c:v>
                </c:pt>
                <c:pt idx="113">
                  <c:v>62.967314898582103</c:v>
                </c:pt>
                <c:pt idx="114">
                  <c:v>62.925389069203902</c:v>
                </c:pt>
                <c:pt idx="115">
                  <c:v>61.8190302911825</c:v>
                </c:pt>
                <c:pt idx="116">
                  <c:v>60.810808118872202</c:v>
                </c:pt>
                <c:pt idx="117">
                  <c:v>60.6285071592158</c:v>
                </c:pt>
                <c:pt idx="118">
                  <c:v>61.632119105852503</c:v>
                </c:pt>
                <c:pt idx="119">
                  <c:v>62.510081838482002</c:v>
                </c:pt>
                <c:pt idx="120">
                  <c:v>63.507546415183398</c:v>
                </c:pt>
                <c:pt idx="121">
                  <c:v>65.359141144716105</c:v>
                </c:pt>
                <c:pt idx="122">
                  <c:v>67.345011179394106</c:v>
                </c:pt>
                <c:pt idx="123">
                  <c:v>67.104614867074503</c:v>
                </c:pt>
                <c:pt idx="124">
                  <c:v>65.814412570138003</c:v>
                </c:pt>
                <c:pt idx="125">
                  <c:v>63.693691510101097</c:v>
                </c:pt>
                <c:pt idx="126">
                  <c:v>63.751729417546301</c:v>
                </c:pt>
                <c:pt idx="127">
                  <c:v>61.248220180560097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18-4385-A178-B73486E6B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</c:numCache>
            </c:numRef>
          </c:xVal>
          <c:yVal>
            <c:numRef>
              <c:f>spatial_series!$H$4:$H$164</c:f>
              <c:numCache>
                <c:formatCode>0.0000</c:formatCode>
                <c:ptCount val="161"/>
                <c:pt idx="0">
                  <c:v>21.401009643052401</c:v>
                </c:pt>
                <c:pt idx="1">
                  <c:v>23.0275246548855</c:v>
                </c:pt>
                <c:pt idx="2">
                  <c:v>21.841329962876301</c:v>
                </c:pt>
                <c:pt idx="3">
                  <c:v>20.3651976949511</c:v>
                </c:pt>
                <c:pt idx="4">
                  <c:v>20.005773054162301</c:v>
                </c:pt>
                <c:pt idx="5">
                  <c:v>20.147229004181501</c:v>
                </c:pt>
                <c:pt idx="6">
                  <c:v>20.327022897182399</c:v>
                </c:pt>
                <c:pt idx="7">
                  <c:v>21.043541771232402</c:v>
                </c:pt>
                <c:pt idx="8">
                  <c:v>30.9089490044421</c:v>
                </c:pt>
                <c:pt idx="9">
                  <c:v>32.055243741402997</c:v>
                </c:pt>
                <c:pt idx="10">
                  <c:v>32.398695599550202</c:v>
                </c:pt>
                <c:pt idx="11">
                  <c:v>34.455967898436299</c:v>
                </c:pt>
                <c:pt idx="12">
                  <c:v>35.870555190031297</c:v>
                </c:pt>
                <c:pt idx="13">
                  <c:v>36.375577024255698</c:v>
                </c:pt>
                <c:pt idx="14">
                  <c:v>37.5322554980836</c:v>
                </c:pt>
                <c:pt idx="15">
                  <c:v>38.140485349510698</c:v>
                </c:pt>
                <c:pt idx="16">
                  <c:v>37.822005486196197</c:v>
                </c:pt>
                <c:pt idx="17">
                  <c:v>32.662419144982898</c:v>
                </c:pt>
                <c:pt idx="18">
                  <c:v>26.640025765688701</c:v>
                </c:pt>
                <c:pt idx="19">
                  <c:v>23.972529645961401</c:v>
                </c:pt>
                <c:pt idx="20">
                  <c:v>22.9440949144877</c:v>
                </c:pt>
                <c:pt idx="21">
                  <c:v>25.891477510494699</c:v>
                </c:pt>
                <c:pt idx="22">
                  <c:v>20.843812559800899</c:v>
                </c:pt>
                <c:pt idx="23">
                  <c:v>18.8806864956845</c:v>
                </c:pt>
                <c:pt idx="24">
                  <c:v>19.019671492751101</c:v>
                </c:pt>
                <c:pt idx="25">
                  <c:v>19.713743221714399</c:v>
                </c:pt>
                <c:pt idx="26">
                  <c:v>20.768288990860299</c:v>
                </c:pt>
                <c:pt idx="27">
                  <c:v>21.929453167414501</c:v>
                </c:pt>
                <c:pt idx="28">
                  <c:v>22.645231980786502</c:v>
                </c:pt>
                <c:pt idx="29">
                  <c:v>38.075289912581503</c:v>
                </c:pt>
                <c:pt idx="30">
                  <c:v>38.211599201201601</c:v>
                </c:pt>
                <c:pt idx="31">
                  <c:v>37.273203671443</c:v>
                </c:pt>
                <c:pt idx="32">
                  <c:v>39.482876248363503</c:v>
                </c:pt>
                <c:pt idx="33">
                  <c:v>38.2791196561937</c:v>
                </c:pt>
                <c:pt idx="34">
                  <c:v>28.0884021891214</c:v>
                </c:pt>
                <c:pt idx="35">
                  <c:v>29.056525248667398</c:v>
                </c:pt>
                <c:pt idx="36">
                  <c:v>22.923862567014101</c:v>
                </c:pt>
                <c:pt idx="37">
                  <c:v>23.3456512651845</c:v>
                </c:pt>
                <c:pt idx="38">
                  <c:v>22.831442460762201</c:v>
                </c:pt>
                <c:pt idx="39">
                  <c:v>26.0474943702995</c:v>
                </c:pt>
                <c:pt idx="40">
                  <c:v>25.998469339715101</c:v>
                </c:pt>
                <c:pt idx="41">
                  <c:v>24.089313262800001</c:v>
                </c:pt>
                <c:pt idx="42">
                  <c:v>25.142102015805499</c:v>
                </c:pt>
                <c:pt idx="43">
                  <c:v>25.465980763395201</c:v>
                </c:pt>
                <c:pt idx="44">
                  <c:v>25.617363250948799</c:v>
                </c:pt>
                <c:pt idx="45">
                  <c:v>27.807517691044101</c:v>
                </c:pt>
                <c:pt idx="46">
                  <c:v>27.262636800578299</c:v>
                </c:pt>
                <c:pt idx="47">
                  <c:v>26.020632548571399</c:v>
                </c:pt>
                <c:pt idx="48">
                  <c:v>30.099308219228899</c:v>
                </c:pt>
                <c:pt idx="49">
                  <c:v>31.051338055043701</c:v>
                </c:pt>
                <c:pt idx="50">
                  <c:v>28.965086924461001</c:v>
                </c:pt>
                <c:pt idx="51">
                  <c:v>28.159228581073201</c:v>
                </c:pt>
                <c:pt idx="52">
                  <c:v>26.108751230179202</c:v>
                </c:pt>
                <c:pt idx="53">
                  <c:v>27.6624181723299</c:v>
                </c:pt>
                <c:pt idx="54">
                  <c:v>26.6708580571003</c:v>
                </c:pt>
                <c:pt idx="55">
                  <c:v>23.505717415165702</c:v>
                </c:pt>
                <c:pt idx="56">
                  <c:v>20.762690453070299</c:v>
                </c:pt>
                <c:pt idx="57">
                  <c:v>20.898448018845801</c:v>
                </c:pt>
                <c:pt idx="58">
                  <c:v>23.4341691196121</c:v>
                </c:pt>
                <c:pt idx="59">
                  <c:v>23.933265184094001</c:v>
                </c:pt>
                <c:pt idx="60">
                  <c:v>23.817149345601901</c:v>
                </c:pt>
                <c:pt idx="61">
                  <c:v>27.051146443850499</c:v>
                </c:pt>
                <c:pt idx="62">
                  <c:v>32.005088989721301</c:v>
                </c:pt>
                <c:pt idx="63">
                  <c:v>39.268551318961798</c:v>
                </c:pt>
                <c:pt idx="64">
                  <c:v>37.136345392665298</c:v>
                </c:pt>
                <c:pt idx="65">
                  <c:v>41.459852828413503</c:v>
                </c:pt>
                <c:pt idx="66">
                  <c:v>41.5401352766388</c:v>
                </c:pt>
                <c:pt idx="67">
                  <c:v>38.117228508973596</c:v>
                </c:pt>
                <c:pt idx="68">
                  <c:v>40.197016947804201</c:v>
                </c:pt>
                <c:pt idx="69">
                  <c:v>42.4296423274468</c:v>
                </c:pt>
                <c:pt idx="70">
                  <c:v>41.346002595629599</c:v>
                </c:pt>
                <c:pt idx="71">
                  <c:v>38.659761612626397</c:v>
                </c:pt>
                <c:pt idx="72">
                  <c:v>32.1415621917496</c:v>
                </c:pt>
                <c:pt idx="73">
                  <c:v>22.1449688242664</c:v>
                </c:pt>
                <c:pt idx="74">
                  <c:v>23.488372854390001</c:v>
                </c:pt>
                <c:pt idx="75">
                  <c:v>42.030094880492001</c:v>
                </c:pt>
                <c:pt idx="76">
                  <c:v>41.2461903753888</c:v>
                </c:pt>
                <c:pt idx="77">
                  <c:v>33.582591163255302</c:v>
                </c:pt>
                <c:pt idx="78">
                  <c:v>34.191602762349298</c:v>
                </c:pt>
                <c:pt idx="79">
                  <c:v>30.117275975332099</c:v>
                </c:pt>
                <c:pt idx="80">
                  <c:v>37.771831810507003</c:v>
                </c:pt>
                <c:pt idx="81">
                  <c:v>23.975540359437499</c:v>
                </c:pt>
                <c:pt idx="82">
                  <c:v>19.093593290767799</c:v>
                </c:pt>
                <c:pt idx="83">
                  <c:v>17.228944580122501</c:v>
                </c:pt>
                <c:pt idx="84">
                  <c:v>19.121675920045998</c:v>
                </c:pt>
                <c:pt idx="85">
                  <c:v>22.300599072356</c:v>
                </c:pt>
                <c:pt idx="86">
                  <c:v>31.120211521943901</c:v>
                </c:pt>
                <c:pt idx="87">
                  <c:v>35.999608758751201</c:v>
                </c:pt>
                <c:pt idx="88">
                  <c:v>35.645739018742901</c:v>
                </c:pt>
                <c:pt idx="89">
                  <c:v>37.878120758621897</c:v>
                </c:pt>
                <c:pt idx="90">
                  <c:v>39.776835521931901</c:v>
                </c:pt>
                <c:pt idx="91">
                  <c:v>41.028582026604902</c:v>
                </c:pt>
                <c:pt idx="92">
                  <c:v>40.445447726049899</c:v>
                </c:pt>
                <c:pt idx="93">
                  <c:v>37.309009505622697</c:v>
                </c:pt>
                <c:pt idx="94">
                  <c:v>38.1947779575626</c:v>
                </c:pt>
                <c:pt idx="95">
                  <c:v>44.638456934901498</c:v>
                </c:pt>
                <c:pt idx="96">
                  <c:v>29.061050769183101</c:v>
                </c:pt>
                <c:pt idx="97">
                  <c:v>32.671224630743701</c:v>
                </c:pt>
                <c:pt idx="98">
                  <c:v>26.858597153890901</c:v>
                </c:pt>
                <c:pt idx="99">
                  <c:v>24.136546857723001</c:v>
                </c:pt>
                <c:pt idx="100">
                  <c:v>23.884421410179399</c:v>
                </c:pt>
                <c:pt idx="101">
                  <c:v>23.341432245206999</c:v>
                </c:pt>
                <c:pt idx="102">
                  <c:v>25.729618380209399</c:v>
                </c:pt>
                <c:pt idx="103">
                  <c:v>34.326167153403098</c:v>
                </c:pt>
                <c:pt idx="104">
                  <c:v>23.911745536792701</c:v>
                </c:pt>
                <c:pt idx="105">
                  <c:v>25.337321096455199</c:v>
                </c:pt>
                <c:pt idx="106">
                  <c:v>27.085613856292198</c:v>
                </c:pt>
                <c:pt idx="107">
                  <c:v>26.9908324693975</c:v>
                </c:pt>
                <c:pt idx="108">
                  <c:v>28.512943323328301</c:v>
                </c:pt>
                <c:pt idx="109">
                  <c:v>28.813148818376199</c:v>
                </c:pt>
                <c:pt idx="110">
                  <c:v>23.7558625975296</c:v>
                </c:pt>
                <c:pt idx="111">
                  <c:v>22.862242770923501</c:v>
                </c:pt>
                <c:pt idx="112">
                  <c:v>22.239384896859399</c:v>
                </c:pt>
                <c:pt idx="113">
                  <c:v>22.000169018146799</c:v>
                </c:pt>
                <c:pt idx="114">
                  <c:v>24.331235025414401</c:v>
                </c:pt>
                <c:pt idx="115">
                  <c:v>27.265056591827499</c:v>
                </c:pt>
                <c:pt idx="116">
                  <c:v>27.6203432156743</c:v>
                </c:pt>
                <c:pt idx="117">
                  <c:v>27.719470149208899</c:v>
                </c:pt>
                <c:pt idx="118">
                  <c:v>27.197264055082101</c:v>
                </c:pt>
                <c:pt idx="119">
                  <c:v>28.490864509501399</c:v>
                </c:pt>
                <c:pt idx="120">
                  <c:v>29.077227762638302</c:v>
                </c:pt>
                <c:pt idx="121">
                  <c:v>30.120612155367201</c:v>
                </c:pt>
                <c:pt idx="122">
                  <c:v>30.112585670996101</c:v>
                </c:pt>
                <c:pt idx="123">
                  <c:v>27.0677789771375</c:v>
                </c:pt>
                <c:pt idx="124">
                  <c:v>26.440980059269801</c:v>
                </c:pt>
                <c:pt idx="125">
                  <c:v>24.966686886692301</c:v>
                </c:pt>
                <c:pt idx="126">
                  <c:v>25.937887207593299</c:v>
                </c:pt>
                <c:pt idx="127">
                  <c:v>27.124201260344702</c:v>
                </c:pt>
                <c:pt idx="128">
                  <c:v>26.866810801755701</c:v>
                </c:pt>
                <c:pt idx="129">
                  <c:v>27.318454576099899</c:v>
                </c:pt>
                <c:pt idx="130">
                  <c:v>34.610122408664097</c:v>
                </c:pt>
                <c:pt idx="131">
                  <c:v>35.597011577964899</c:v>
                </c:pt>
                <c:pt idx="132">
                  <c:v>34.948479375314498</c:v>
                </c:pt>
                <c:pt idx="133">
                  <c:v>25.723478030244099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2-4927-A2FF-6D5AEE852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spatial_series_c!$B$3:$B$131</c:f>
              <c:numCache>
                <c:formatCode>General</c:formatCode>
                <c:ptCount val="1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</c:numCache>
            </c:numRef>
          </c:xVal>
          <c:yVal>
            <c:numRef>
              <c:f>spatial_series_c!$E$3:$E$131</c:f>
              <c:numCache>
                <c:formatCode>0.00</c:formatCode>
                <c:ptCount val="129"/>
                <c:pt idx="0">
                  <c:v>6.0849999999959437E-2</c:v>
                </c:pt>
                <c:pt idx="1">
                  <c:v>2.544999999997799E-2</c:v>
                </c:pt>
                <c:pt idx="2">
                  <c:v>-5.2950000000009823E-2</c:v>
                </c:pt>
                <c:pt idx="3">
                  <c:v>-0.18335000000001855</c:v>
                </c:pt>
                <c:pt idx="4">
                  <c:v>-0.41174999999998363</c:v>
                </c:pt>
                <c:pt idx="5">
                  <c:v>-0.30015000000003056</c:v>
                </c:pt>
                <c:pt idx="6">
                  <c:v>-0.15854999999999109</c:v>
                </c:pt>
                <c:pt idx="7">
                  <c:v>-0.13295000000005075</c:v>
                </c:pt>
                <c:pt idx="8">
                  <c:v>-0.10234999999988759</c:v>
                </c:pt>
                <c:pt idx="9">
                  <c:v>-2.7749999999969077E-2</c:v>
                </c:pt>
                <c:pt idx="10">
                  <c:v>0.14985000000001492</c:v>
                </c:pt>
                <c:pt idx="11">
                  <c:v>9.4450000000051659E-2</c:v>
                </c:pt>
                <c:pt idx="12">
                  <c:v>4.8049999999989268E-2</c:v>
                </c:pt>
                <c:pt idx="13">
                  <c:v>0.11665000000004966</c:v>
                </c:pt>
                <c:pt idx="14">
                  <c:v>9.524999999996453E-2</c:v>
                </c:pt>
                <c:pt idx="15">
                  <c:v>0.14085000000000036</c:v>
                </c:pt>
                <c:pt idx="16">
                  <c:v>0.25945000000001528</c:v>
                </c:pt>
                <c:pt idx="17">
                  <c:v>0.17305000000010295</c:v>
                </c:pt>
                <c:pt idx="18">
                  <c:v>-0.44034999999996671</c:v>
                </c:pt>
                <c:pt idx="19">
                  <c:v>-0.66275000000007367</c:v>
                </c:pt>
                <c:pt idx="20">
                  <c:v>-0.74414999999999054</c:v>
                </c:pt>
                <c:pt idx="21">
                  <c:v>-0.80155000000002019</c:v>
                </c:pt>
                <c:pt idx="22">
                  <c:v>-0.68994999999995343</c:v>
                </c:pt>
                <c:pt idx="23">
                  <c:v>-0.58635000000003856</c:v>
                </c:pt>
                <c:pt idx="24">
                  <c:v>-0.35874999999998636</c:v>
                </c:pt>
                <c:pt idx="25">
                  <c:v>-0.20815000000004602</c:v>
                </c:pt>
                <c:pt idx="26">
                  <c:v>2.2450000000048931E-2</c:v>
                </c:pt>
                <c:pt idx="27">
                  <c:v>0.25405000000000655</c:v>
                </c:pt>
                <c:pt idx="28">
                  <c:v>0.35564999999996871</c:v>
                </c:pt>
                <c:pt idx="29">
                  <c:v>0.51625000000001364</c:v>
                </c:pt>
                <c:pt idx="30">
                  <c:v>0.57984999999996489</c:v>
                </c:pt>
                <c:pt idx="31">
                  <c:v>0.58145000000001801</c:v>
                </c:pt>
                <c:pt idx="32">
                  <c:v>0.53904999999997472</c:v>
                </c:pt>
                <c:pt idx="33">
                  <c:v>0.59865000000002055</c:v>
                </c:pt>
                <c:pt idx="34">
                  <c:v>0.39025000000003729</c:v>
                </c:pt>
                <c:pt idx="35">
                  <c:v>0.41885000000002037</c:v>
                </c:pt>
                <c:pt idx="36">
                  <c:v>0.17645000000004529</c:v>
                </c:pt>
                <c:pt idx="37">
                  <c:v>4.0049999999951069E-2</c:v>
                </c:pt>
                <c:pt idx="38">
                  <c:v>-2.1349999999983993E-2</c:v>
                </c:pt>
                <c:pt idx="39">
                  <c:v>-0.11275000000000546</c:v>
                </c:pt>
                <c:pt idx="40">
                  <c:v>-0.24014999999997144</c:v>
                </c:pt>
                <c:pt idx="41">
                  <c:v>-0.37054999999998017</c:v>
                </c:pt>
                <c:pt idx="42">
                  <c:v>-0.3399499999999307</c:v>
                </c:pt>
                <c:pt idx="43">
                  <c:v>-0.32934999999997672</c:v>
                </c:pt>
                <c:pt idx="44">
                  <c:v>-0.37974999999994452</c:v>
                </c:pt>
                <c:pt idx="45">
                  <c:v>-0.67914999999993597</c:v>
                </c:pt>
                <c:pt idx="46">
                  <c:v>-0.88755000000003292</c:v>
                </c:pt>
                <c:pt idx="47">
                  <c:v>-1.1509499999999662</c:v>
                </c:pt>
                <c:pt idx="48">
                  <c:v>-1.0543499999999995</c:v>
                </c:pt>
                <c:pt idx="49">
                  <c:v>-0.45174999999994725</c:v>
                </c:pt>
                <c:pt idx="50">
                  <c:v>-0.30115000000000691</c:v>
                </c:pt>
                <c:pt idx="51">
                  <c:v>-0.16154999999992015</c:v>
                </c:pt>
                <c:pt idx="52">
                  <c:v>-0.11895000000004075</c:v>
                </c:pt>
                <c:pt idx="53">
                  <c:v>1.4650000000074215E-2</c:v>
                </c:pt>
                <c:pt idx="54">
                  <c:v>0.10325000000000273</c:v>
                </c:pt>
                <c:pt idx="55">
                  <c:v>8.285000000000764E-2</c:v>
                </c:pt>
                <c:pt idx="56">
                  <c:v>5.4499999999961801E-3</c:v>
                </c:pt>
                <c:pt idx="57">
                  <c:v>7.8049999999961983E-2</c:v>
                </c:pt>
                <c:pt idx="58">
                  <c:v>0.19865000000004329</c:v>
                </c:pt>
                <c:pt idx="59">
                  <c:v>0.25125000000002728</c:v>
                </c:pt>
                <c:pt idx="60">
                  <c:v>0.33685000000002674</c:v>
                </c:pt>
                <c:pt idx="61">
                  <c:v>0.42245000000002619</c:v>
                </c:pt>
                <c:pt idx="62">
                  <c:v>0.59205000000008567</c:v>
                </c:pt>
                <c:pt idx="63">
                  <c:v>0.54465000000004693</c:v>
                </c:pt>
                <c:pt idx="64">
                  <c:v>0.56824999999992087</c:v>
                </c:pt>
                <c:pt idx="65">
                  <c:v>0.58285000000000764</c:v>
                </c:pt>
                <c:pt idx="66">
                  <c:v>0.75945000000001528</c:v>
                </c:pt>
                <c:pt idx="67">
                  <c:v>0.87504999999998745</c:v>
                </c:pt>
                <c:pt idx="68">
                  <c:v>0.90264999999999418</c:v>
                </c:pt>
                <c:pt idx="69">
                  <c:v>0.89625000000000909</c:v>
                </c:pt>
                <c:pt idx="70">
                  <c:v>0.78684999999995853</c:v>
                </c:pt>
                <c:pt idx="71">
                  <c:v>0.71545000000003256</c:v>
                </c:pt>
                <c:pt idx="72">
                  <c:v>0.66304999999999836</c:v>
                </c:pt>
                <c:pt idx="73">
                  <c:v>0.5816499999999678</c:v>
                </c:pt>
                <c:pt idx="74">
                  <c:v>0.38224999999999909</c:v>
                </c:pt>
                <c:pt idx="75">
                  <c:v>0.16184999999995853</c:v>
                </c:pt>
                <c:pt idx="76">
                  <c:v>-6.5549999999916508E-2</c:v>
                </c:pt>
                <c:pt idx="77">
                  <c:v>-0.20394999999996344</c:v>
                </c:pt>
                <c:pt idx="78">
                  <c:v>-0.37135000000000673</c:v>
                </c:pt>
                <c:pt idx="79">
                  <c:v>-0.36374999999998181</c:v>
                </c:pt>
                <c:pt idx="80">
                  <c:v>-0.27514999999993961</c:v>
                </c:pt>
                <c:pt idx="81">
                  <c:v>-0.22554999999999836</c:v>
                </c:pt>
                <c:pt idx="82">
                  <c:v>-4.6950000000038017E-2</c:v>
                </c:pt>
                <c:pt idx="83">
                  <c:v>2.7649999999994179E-2</c:v>
                </c:pt>
                <c:pt idx="84">
                  <c:v>0.16424999999992451</c:v>
                </c:pt>
                <c:pt idx="85">
                  <c:v>0.2348500000000513</c:v>
                </c:pt>
                <c:pt idx="86">
                  <c:v>-6.550000000061118E-3</c:v>
                </c:pt>
                <c:pt idx="87">
                  <c:v>-0.20695000000000618</c:v>
                </c:pt>
                <c:pt idx="88">
                  <c:v>-0.37734999999997854</c:v>
                </c:pt>
                <c:pt idx="89">
                  <c:v>-0.46174999999993815</c:v>
                </c:pt>
                <c:pt idx="90">
                  <c:v>-0.36715000000003783</c:v>
                </c:pt>
                <c:pt idx="91">
                  <c:v>-0.28255000000001473</c:v>
                </c:pt>
                <c:pt idx="92">
                  <c:v>-0.19094999999992979</c:v>
                </c:pt>
                <c:pt idx="93">
                  <c:v>-0.46535000000005766</c:v>
                </c:pt>
                <c:pt idx="94">
                  <c:v>-0.14374999999995453</c:v>
                </c:pt>
                <c:pt idx="95">
                  <c:v>-0.26015000000006694</c:v>
                </c:pt>
                <c:pt idx="96">
                  <c:v>-0.28755000000001019</c:v>
                </c:pt>
                <c:pt idx="97">
                  <c:v>-0.19794999999999163</c:v>
                </c:pt>
                <c:pt idx="98">
                  <c:v>-6.5349999999966712E-2</c:v>
                </c:pt>
                <c:pt idx="99">
                  <c:v>0.11424999999996999</c:v>
                </c:pt>
                <c:pt idx="100">
                  <c:v>0.23884999999995671</c:v>
                </c:pt>
                <c:pt idx="101">
                  <c:v>0.4104499999999689</c:v>
                </c:pt>
                <c:pt idx="102">
                  <c:v>0.60704999999995835</c:v>
                </c:pt>
                <c:pt idx="103">
                  <c:v>0.83165000000008149</c:v>
                </c:pt>
                <c:pt idx="104">
                  <c:v>0.87225000000000819</c:v>
                </c:pt>
                <c:pt idx="105">
                  <c:v>0.98585000000002765</c:v>
                </c:pt>
                <c:pt idx="106">
                  <c:v>1.0234500000000253</c:v>
                </c:pt>
                <c:pt idx="107">
                  <c:v>0.96805000000006203</c:v>
                </c:pt>
                <c:pt idx="108">
                  <c:v>0.89764999999999873</c:v>
                </c:pt>
                <c:pt idx="109">
                  <c:v>0.80924999999990632</c:v>
                </c:pt>
                <c:pt idx="110">
                  <c:v>0.5128500000000713</c:v>
                </c:pt>
                <c:pt idx="111">
                  <c:v>0.40044999999997799</c:v>
                </c:pt>
                <c:pt idx="112">
                  <c:v>9.0050000000019281E-2</c:v>
                </c:pt>
                <c:pt idx="113">
                  <c:v>-0.16134999999997035</c:v>
                </c:pt>
                <c:pt idx="114">
                  <c:v>-0.21174999999993815</c:v>
                </c:pt>
                <c:pt idx="115">
                  <c:v>-9.4150000000013279E-2</c:v>
                </c:pt>
                <c:pt idx="116">
                  <c:v>2.9450000000110776E-2</c:v>
                </c:pt>
                <c:pt idx="117">
                  <c:v>-5.9499999999843567E-3</c:v>
                </c:pt>
                <c:pt idx="118">
                  <c:v>-0.13735000000008313</c:v>
                </c:pt>
                <c:pt idx="119">
                  <c:v>-0.13474999999993997</c:v>
                </c:pt>
                <c:pt idx="120">
                  <c:v>-0.22815000000002783</c:v>
                </c:pt>
                <c:pt idx="121">
                  <c:v>-0.79454999999995835</c:v>
                </c:pt>
                <c:pt idx="122">
                  <c:v>-1.0669500000000198</c:v>
                </c:pt>
                <c:pt idx="123">
                  <c:v>-0.88434999999992669</c:v>
                </c:pt>
                <c:pt idx="124">
                  <c:v>-0.93674999999996089</c:v>
                </c:pt>
                <c:pt idx="125">
                  <c:v>-1.6941499999999223</c:v>
                </c:pt>
                <c:pt idx="126">
                  <c:v>-1.4735500000000457</c:v>
                </c:pt>
                <c:pt idx="127">
                  <c:v>-0.57395000000008167</c:v>
                </c:pt>
                <c:pt idx="128">
                  <c:v>0.26265000000000782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7-4B12-BC8B-83F10DC3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spatial_series_c!$B$4:$B$131</c:f>
              <c:numCache>
                <c:formatCode>General</c:formatCode>
                <c:ptCount val="12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</c:numCache>
            </c:numRef>
          </c:xVal>
          <c:yVal>
            <c:numRef>
              <c:f>spatial_series_c!$L$4:$L$131</c:f>
              <c:numCache>
                <c:formatCode>0.000</c:formatCode>
                <c:ptCount val="128"/>
                <c:pt idx="0">
                  <c:v>69.062806188830393</c:v>
                </c:pt>
                <c:pt idx="1">
                  <c:v>69.055282822800706</c:v>
                </c:pt>
                <c:pt idx="2">
                  <c:v>68.054527827277397</c:v>
                </c:pt>
                <c:pt idx="3">
                  <c:v>68.047507012808794</c:v>
                </c:pt>
                <c:pt idx="4">
                  <c:v>68.016808334583004</c:v>
                </c:pt>
                <c:pt idx="5">
                  <c:v>67.600578291426402</c:v>
                </c:pt>
                <c:pt idx="6">
                  <c:v>69.078512004320601</c:v>
                </c:pt>
                <c:pt idx="7">
                  <c:v>70.032294984092502</c:v>
                </c:pt>
                <c:pt idx="8">
                  <c:v>72.031287465392595</c:v>
                </c:pt>
                <c:pt idx="9">
                  <c:v>73.099600606970597</c:v>
                </c:pt>
                <c:pt idx="10">
                  <c:v>73.419361632447107</c:v>
                </c:pt>
                <c:pt idx="11">
                  <c:v>72.989532756992304</c:v>
                </c:pt>
                <c:pt idx="12">
                  <c:v>70.988943404984695</c:v>
                </c:pt>
                <c:pt idx="13">
                  <c:v>69.485083231214901</c:v>
                </c:pt>
                <c:pt idx="14">
                  <c:v>67.1332297730264</c:v>
                </c:pt>
                <c:pt idx="15">
                  <c:v>64.773234746393101</c:v>
                </c:pt>
                <c:pt idx="16">
                  <c:v>62.9420002467157</c:v>
                </c:pt>
                <c:pt idx="17">
                  <c:v>61.877328696599797</c:v>
                </c:pt>
                <c:pt idx="18">
                  <c:v>61.012212022182197</c:v>
                </c:pt>
                <c:pt idx="19">
                  <c:v>61.022328498918696</c:v>
                </c:pt>
                <c:pt idx="20">
                  <c:v>62.047188233395701</c:v>
                </c:pt>
                <c:pt idx="21">
                  <c:v>61.0298648524291</c:v>
                </c:pt>
                <c:pt idx="22">
                  <c:v>61.0266417332017</c:v>
                </c:pt>
                <c:pt idx="23">
                  <c:v>60.027489797815903</c:v>
                </c:pt>
                <c:pt idx="24">
                  <c:v>59.211108058477897</c:v>
                </c:pt>
                <c:pt idx="25">
                  <c:v>58.227369043234603</c:v>
                </c:pt>
                <c:pt idx="26">
                  <c:v>58.0501505775715</c:v>
                </c:pt>
                <c:pt idx="27">
                  <c:v>57.148127396594901</c:v>
                </c:pt>
                <c:pt idx="28">
                  <c:v>57.263934783356902</c:v>
                </c:pt>
                <c:pt idx="29">
                  <c:v>55.609889028979602</c:v>
                </c:pt>
                <c:pt idx="30">
                  <c:v>54.7518675571378</c:v>
                </c:pt>
                <c:pt idx="31">
                  <c:v>53.550214619595899</c:v>
                </c:pt>
                <c:pt idx="32">
                  <c:v>52.328490225509398</c:v>
                </c:pt>
                <c:pt idx="33">
                  <c:v>50.7520711686509</c:v>
                </c:pt>
                <c:pt idx="34">
                  <c:v>49.250101491464299</c:v>
                </c:pt>
                <c:pt idx="35">
                  <c:v>48.262060963107302</c:v>
                </c:pt>
                <c:pt idx="36">
                  <c:v>48.237344502653499</c:v>
                </c:pt>
                <c:pt idx="37">
                  <c:v>46.527388152867701</c:v>
                </c:pt>
                <c:pt idx="38">
                  <c:v>45.267612145851302</c:v>
                </c:pt>
                <c:pt idx="39">
                  <c:v>45.473842618606497</c:v>
                </c:pt>
                <c:pt idx="40">
                  <c:v>44.122986064050899</c:v>
                </c:pt>
                <c:pt idx="41">
                  <c:v>44.547087794467998</c:v>
                </c:pt>
                <c:pt idx="42">
                  <c:v>44.800553378820602</c:v>
                </c:pt>
                <c:pt idx="43">
                  <c:v>45.806664668274102</c:v>
                </c:pt>
                <c:pt idx="44">
                  <c:v>45.831002525636499</c:v>
                </c:pt>
                <c:pt idx="45">
                  <c:v>45.635663599587303</c:v>
                </c:pt>
                <c:pt idx="46">
                  <c:v>45.664312651140001</c:v>
                </c:pt>
                <c:pt idx="47">
                  <c:v>45.7702703616335</c:v>
                </c:pt>
                <c:pt idx="48">
                  <c:v>45.835083678627299</c:v>
                </c:pt>
                <c:pt idx="49">
                  <c:v>45.780535022499102</c:v>
                </c:pt>
                <c:pt idx="50">
                  <c:v>45.784534715324298</c:v>
                </c:pt>
                <c:pt idx="51">
                  <c:v>47.080397589685198</c:v>
                </c:pt>
                <c:pt idx="52">
                  <c:v>47.220581834909197</c:v>
                </c:pt>
                <c:pt idx="53">
                  <c:v>48.141907868504497</c:v>
                </c:pt>
                <c:pt idx="54">
                  <c:v>48.250587141076402</c:v>
                </c:pt>
                <c:pt idx="55">
                  <c:v>49.659199863024398</c:v>
                </c:pt>
                <c:pt idx="56">
                  <c:v>50.038716579381003</c:v>
                </c:pt>
                <c:pt idx="57">
                  <c:v>50.689232880716602</c:v>
                </c:pt>
                <c:pt idx="58">
                  <c:v>50.7659959571371</c:v>
                </c:pt>
                <c:pt idx="59">
                  <c:v>51.448998448121102</c:v>
                </c:pt>
                <c:pt idx="60">
                  <c:v>50.848221734935997</c:v>
                </c:pt>
                <c:pt idx="61">
                  <c:v>52.148054964076998</c:v>
                </c:pt>
                <c:pt idx="62">
                  <c:v>53.798816241436803</c:v>
                </c:pt>
                <c:pt idx="63">
                  <c:v>54.373834094637601</c:v>
                </c:pt>
                <c:pt idx="64">
                  <c:v>56.398315985866802</c:v>
                </c:pt>
                <c:pt idx="65">
                  <c:v>59.974381114561503</c:v>
                </c:pt>
                <c:pt idx="66">
                  <c:v>63.4526562733571</c:v>
                </c:pt>
                <c:pt idx="67">
                  <c:v>66.237436926297093</c:v>
                </c:pt>
                <c:pt idx="68">
                  <c:v>67.736004612680503</c:v>
                </c:pt>
                <c:pt idx="69">
                  <c:v>69.524773534610901</c:v>
                </c:pt>
                <c:pt idx="70">
                  <c:v>68.125213771036698</c:v>
                </c:pt>
                <c:pt idx="71">
                  <c:v>68.022748867524498</c:v>
                </c:pt>
                <c:pt idx="72">
                  <c:v>67.554270351932999</c:v>
                </c:pt>
                <c:pt idx="73">
                  <c:v>68.971407925044502</c:v>
                </c:pt>
                <c:pt idx="74">
                  <c:v>68.997413197486395</c:v>
                </c:pt>
                <c:pt idx="75">
                  <c:v>68.071402168474293</c:v>
                </c:pt>
                <c:pt idx="76">
                  <c:v>67.023331682536096</c:v>
                </c:pt>
                <c:pt idx="77">
                  <c:v>67.964617216487795</c:v>
                </c:pt>
                <c:pt idx="78">
                  <c:v>67.456319562639493</c:v>
                </c:pt>
                <c:pt idx="79">
                  <c:v>67.576508753107902</c:v>
                </c:pt>
                <c:pt idx="80">
                  <c:v>68.221456812450299</c:v>
                </c:pt>
                <c:pt idx="81">
                  <c:v>67.091622670482195</c:v>
                </c:pt>
                <c:pt idx="82">
                  <c:v>66.469918506760095</c:v>
                </c:pt>
                <c:pt idx="83">
                  <c:v>65.738378870179204</c:v>
                </c:pt>
                <c:pt idx="84">
                  <c:v>64.839167210832102</c:v>
                </c:pt>
                <c:pt idx="85">
                  <c:v>65.052022067154397</c:v>
                </c:pt>
                <c:pt idx="86">
                  <c:v>65.014314307013606</c:v>
                </c:pt>
                <c:pt idx="87">
                  <c:v>64.554537058838804</c:v>
                </c:pt>
                <c:pt idx="88">
                  <c:v>64.558790667044306</c:v>
                </c:pt>
                <c:pt idx="89">
                  <c:v>64.9940430264502</c:v>
                </c:pt>
                <c:pt idx="90">
                  <c:v>65.040673262156204</c:v>
                </c:pt>
                <c:pt idx="91">
                  <c:v>64.957421612834906</c:v>
                </c:pt>
                <c:pt idx="92">
                  <c:v>64.165096220798105</c:v>
                </c:pt>
                <c:pt idx="93">
                  <c:v>63.934295126801899</c:v>
                </c:pt>
                <c:pt idx="94">
                  <c:v>64.461308698864798</c:v>
                </c:pt>
                <c:pt idx="95">
                  <c:v>67.444821596017704</c:v>
                </c:pt>
                <c:pt idx="96">
                  <c:v>68.483175908504904</c:v>
                </c:pt>
                <c:pt idx="97">
                  <c:v>69.532123194541398</c:v>
                </c:pt>
                <c:pt idx="98">
                  <c:v>69.771835995743999</c:v>
                </c:pt>
                <c:pt idx="99">
                  <c:v>69.695755026396796</c:v>
                </c:pt>
                <c:pt idx="100">
                  <c:v>69.801714969073501</c:v>
                </c:pt>
                <c:pt idx="101">
                  <c:v>70.475896544202598</c:v>
                </c:pt>
                <c:pt idx="102">
                  <c:v>70.373832882755707</c:v>
                </c:pt>
                <c:pt idx="103">
                  <c:v>71.240568453277703</c:v>
                </c:pt>
                <c:pt idx="104">
                  <c:v>71.056038979314906</c:v>
                </c:pt>
                <c:pt idx="105">
                  <c:v>70.967358195069593</c:v>
                </c:pt>
                <c:pt idx="106">
                  <c:v>70.658386603815401</c:v>
                </c:pt>
                <c:pt idx="107">
                  <c:v>69.371841899304002</c:v>
                </c:pt>
                <c:pt idx="108">
                  <c:v>67.240724088483802</c:v>
                </c:pt>
                <c:pt idx="109">
                  <c:v>65.634748926025296</c:v>
                </c:pt>
                <c:pt idx="110">
                  <c:v>64.198128750395895</c:v>
                </c:pt>
                <c:pt idx="111">
                  <c:v>63.864017870499602</c:v>
                </c:pt>
                <c:pt idx="112">
                  <c:v>63.008896198735201</c:v>
                </c:pt>
                <c:pt idx="113">
                  <c:v>62.967314898582103</c:v>
                </c:pt>
                <c:pt idx="114">
                  <c:v>62.925389069203902</c:v>
                </c:pt>
                <c:pt idx="115">
                  <c:v>61.8190302911825</c:v>
                </c:pt>
                <c:pt idx="116">
                  <c:v>60.810808118872202</c:v>
                </c:pt>
                <c:pt idx="117">
                  <c:v>60.6285071592158</c:v>
                </c:pt>
                <c:pt idx="118">
                  <c:v>61.632119105852503</c:v>
                </c:pt>
                <c:pt idx="119">
                  <c:v>62.510081838482002</c:v>
                </c:pt>
                <c:pt idx="120">
                  <c:v>63.507546415183398</c:v>
                </c:pt>
                <c:pt idx="121">
                  <c:v>65.359141144716105</c:v>
                </c:pt>
                <c:pt idx="122">
                  <c:v>67.345011179394106</c:v>
                </c:pt>
                <c:pt idx="123">
                  <c:v>67.104614867074503</c:v>
                </c:pt>
                <c:pt idx="124">
                  <c:v>65.814412570138003</c:v>
                </c:pt>
                <c:pt idx="125">
                  <c:v>63.693691510101097</c:v>
                </c:pt>
                <c:pt idx="126">
                  <c:v>63.751729417546301</c:v>
                </c:pt>
                <c:pt idx="127">
                  <c:v>61.248220180560097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C-4AD3-8E6E-A71FECFB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spatial_series_c!$B$4:$B$163</c:f>
              <c:numCache>
                <c:formatCode>General</c:formatCode>
                <c:ptCount val="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</c:numCache>
            </c:numRef>
          </c:xVal>
          <c:yVal>
            <c:numRef>
              <c:f>spatial_series_c!$H$4:$H$164</c:f>
              <c:numCache>
                <c:formatCode>0.000</c:formatCode>
                <c:ptCount val="1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D-44F4-A296-359BEF90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spatial_series_v1!$C$2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5477673133995505E-2"/>
                  <c:y val="0.11694286558551042"/>
                </c:manualLayout>
              </c:layout>
              <c:numFmt formatCode="#,##0.00000" sourceLinked="0"/>
            </c:trendlineLbl>
          </c:trendline>
          <c:xVal>
            <c:numRef>
              <c:f>spatial_series_v1!$B$3:$B$131</c:f>
              <c:numCache>
                <c:formatCode>General</c:formatCode>
                <c:ptCount val="1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</c:numCache>
            </c:numRef>
          </c:xVal>
          <c:yVal>
            <c:numRef>
              <c:f>spatial_series_v1!$C$3:$C$131</c:f>
              <c:numCache>
                <c:formatCode>0.000</c:formatCode>
                <c:ptCount val="129"/>
                <c:pt idx="0">
                  <c:v>985.25699999999995</c:v>
                </c:pt>
                <c:pt idx="1">
                  <c:v>985.20600000000002</c:v>
                </c:pt>
                <c:pt idx="2">
                  <c:v>985.11199999999997</c:v>
                </c:pt>
                <c:pt idx="3">
                  <c:v>984.96600000000001</c:v>
                </c:pt>
                <c:pt idx="4">
                  <c:v>984.72199999999998</c:v>
                </c:pt>
                <c:pt idx="5">
                  <c:v>984.81799999999998</c:v>
                </c:pt>
                <c:pt idx="6">
                  <c:v>984.94399999999996</c:v>
                </c:pt>
                <c:pt idx="7">
                  <c:v>984.95399999999995</c:v>
                </c:pt>
                <c:pt idx="8">
                  <c:v>984.96900000000005</c:v>
                </c:pt>
                <c:pt idx="9">
                  <c:v>985.02800000000002</c:v>
                </c:pt>
                <c:pt idx="10">
                  <c:v>985.19</c:v>
                </c:pt>
                <c:pt idx="11">
                  <c:v>985.11900000000003</c:v>
                </c:pt>
                <c:pt idx="12">
                  <c:v>985.05700000000002</c:v>
                </c:pt>
                <c:pt idx="13">
                  <c:v>985.11</c:v>
                </c:pt>
                <c:pt idx="14">
                  <c:v>985.07299999999998</c:v>
                </c:pt>
                <c:pt idx="15">
                  <c:v>985.10299999999995</c:v>
                </c:pt>
                <c:pt idx="16">
                  <c:v>985.20600000000002</c:v>
                </c:pt>
                <c:pt idx="17">
                  <c:v>985.10400000000004</c:v>
                </c:pt>
                <c:pt idx="18">
                  <c:v>984.47500000000002</c:v>
                </c:pt>
                <c:pt idx="19">
                  <c:v>984.23699999999997</c:v>
                </c:pt>
                <c:pt idx="20">
                  <c:v>984.14</c:v>
                </c:pt>
                <c:pt idx="21">
                  <c:v>984.06700000000001</c:v>
                </c:pt>
                <c:pt idx="22">
                  <c:v>984.16300000000001</c:v>
                </c:pt>
                <c:pt idx="23">
                  <c:v>984.25099999999998</c:v>
                </c:pt>
                <c:pt idx="24">
                  <c:v>984.46299999999997</c:v>
                </c:pt>
                <c:pt idx="25">
                  <c:v>984.59799999999996</c:v>
                </c:pt>
                <c:pt idx="26">
                  <c:v>984.81299999999999</c:v>
                </c:pt>
                <c:pt idx="27">
                  <c:v>985.029</c:v>
                </c:pt>
                <c:pt idx="28">
                  <c:v>985.11500000000001</c:v>
                </c:pt>
                <c:pt idx="29">
                  <c:v>985.26</c:v>
                </c:pt>
                <c:pt idx="30">
                  <c:v>985.30799999999999</c:v>
                </c:pt>
                <c:pt idx="31">
                  <c:v>985.29399999999998</c:v>
                </c:pt>
                <c:pt idx="32">
                  <c:v>985.23599999999999</c:v>
                </c:pt>
                <c:pt idx="33">
                  <c:v>985.28</c:v>
                </c:pt>
                <c:pt idx="34">
                  <c:v>985.05600000000004</c:v>
                </c:pt>
                <c:pt idx="35">
                  <c:v>985.06899999999996</c:v>
                </c:pt>
                <c:pt idx="36">
                  <c:v>984.81100000000004</c:v>
                </c:pt>
                <c:pt idx="37">
                  <c:v>984.65899999999999</c:v>
                </c:pt>
                <c:pt idx="38">
                  <c:v>984.58199999999999</c:v>
                </c:pt>
                <c:pt idx="39">
                  <c:v>984.47500000000002</c:v>
                </c:pt>
                <c:pt idx="40">
                  <c:v>984.33199999999999</c:v>
                </c:pt>
                <c:pt idx="41">
                  <c:v>984.18600000000004</c:v>
                </c:pt>
                <c:pt idx="42">
                  <c:v>984.20100000000002</c:v>
                </c:pt>
                <c:pt idx="43">
                  <c:v>984.19600000000003</c:v>
                </c:pt>
                <c:pt idx="44">
                  <c:v>984.13</c:v>
                </c:pt>
                <c:pt idx="45">
                  <c:v>983.81500000000005</c:v>
                </c:pt>
                <c:pt idx="46">
                  <c:v>983.59100000000001</c:v>
                </c:pt>
                <c:pt idx="47">
                  <c:v>983.31200000000001</c:v>
                </c:pt>
                <c:pt idx="48">
                  <c:v>983.39300000000003</c:v>
                </c:pt>
                <c:pt idx="49">
                  <c:v>983.98</c:v>
                </c:pt>
                <c:pt idx="50">
                  <c:v>984.11500000000001</c:v>
                </c:pt>
                <c:pt idx="51">
                  <c:v>984.23900000000003</c:v>
                </c:pt>
                <c:pt idx="52">
                  <c:v>984.26599999999996</c:v>
                </c:pt>
                <c:pt idx="53">
                  <c:v>984.38400000000001</c:v>
                </c:pt>
                <c:pt idx="54">
                  <c:v>984.45699999999999</c:v>
                </c:pt>
                <c:pt idx="55">
                  <c:v>984.42100000000005</c:v>
                </c:pt>
                <c:pt idx="56">
                  <c:v>984.32799999999997</c:v>
                </c:pt>
                <c:pt idx="57">
                  <c:v>984.38499999999999</c:v>
                </c:pt>
                <c:pt idx="58">
                  <c:v>984.49</c:v>
                </c:pt>
                <c:pt idx="59">
                  <c:v>984.52700000000004</c:v>
                </c:pt>
                <c:pt idx="60">
                  <c:v>984.59699999999998</c:v>
                </c:pt>
                <c:pt idx="61">
                  <c:v>984.66700000000003</c:v>
                </c:pt>
                <c:pt idx="62">
                  <c:v>984.82100000000003</c:v>
                </c:pt>
                <c:pt idx="63">
                  <c:v>984.75800000000004</c:v>
                </c:pt>
                <c:pt idx="64">
                  <c:v>984.76599999999996</c:v>
                </c:pt>
                <c:pt idx="65">
                  <c:v>984.76499999999999</c:v>
                </c:pt>
                <c:pt idx="66">
                  <c:v>984.92600000000004</c:v>
                </c:pt>
                <c:pt idx="67">
                  <c:v>985.02599999999995</c:v>
                </c:pt>
                <c:pt idx="68">
                  <c:v>985.03800000000001</c:v>
                </c:pt>
                <c:pt idx="69">
                  <c:v>985.01599999999996</c:v>
                </c:pt>
                <c:pt idx="70">
                  <c:v>984.89099999999996</c:v>
                </c:pt>
                <c:pt idx="71">
                  <c:v>984.80399999999997</c:v>
                </c:pt>
                <c:pt idx="72">
                  <c:v>984.73599999999999</c:v>
                </c:pt>
                <c:pt idx="73">
                  <c:v>984.63900000000001</c:v>
                </c:pt>
                <c:pt idx="74">
                  <c:v>984.42399999999998</c:v>
                </c:pt>
                <c:pt idx="75">
                  <c:v>984.18799999999999</c:v>
                </c:pt>
                <c:pt idx="76">
                  <c:v>983.94500000000005</c:v>
                </c:pt>
                <c:pt idx="77">
                  <c:v>983.79100000000005</c:v>
                </c:pt>
                <c:pt idx="78">
                  <c:v>983.60799999999995</c:v>
                </c:pt>
                <c:pt idx="79">
                  <c:v>983.6</c:v>
                </c:pt>
                <c:pt idx="80">
                  <c:v>983.673</c:v>
                </c:pt>
                <c:pt idx="81">
                  <c:v>983.70699999999999</c:v>
                </c:pt>
                <c:pt idx="82">
                  <c:v>983.87</c:v>
                </c:pt>
                <c:pt idx="83">
                  <c:v>983.92899999999997</c:v>
                </c:pt>
                <c:pt idx="84">
                  <c:v>984.05</c:v>
                </c:pt>
                <c:pt idx="85">
                  <c:v>984.10500000000002</c:v>
                </c:pt>
                <c:pt idx="86">
                  <c:v>983.84799999999996</c:v>
                </c:pt>
                <c:pt idx="87">
                  <c:v>983.63199999999995</c:v>
                </c:pt>
                <c:pt idx="88">
                  <c:v>983.44600000000003</c:v>
                </c:pt>
                <c:pt idx="89">
                  <c:v>983.346</c:v>
                </c:pt>
                <c:pt idx="90">
                  <c:v>983.42499999999995</c:v>
                </c:pt>
                <c:pt idx="91">
                  <c:v>983.49400000000003</c:v>
                </c:pt>
                <c:pt idx="92">
                  <c:v>983.57</c:v>
                </c:pt>
                <c:pt idx="93">
                  <c:v>983.28</c:v>
                </c:pt>
                <c:pt idx="94">
                  <c:v>983.58600000000001</c:v>
                </c:pt>
                <c:pt idx="95">
                  <c:v>983.45399999999995</c:v>
                </c:pt>
                <c:pt idx="96">
                  <c:v>983.41099999999994</c:v>
                </c:pt>
                <c:pt idx="97">
                  <c:v>983.48500000000001</c:v>
                </c:pt>
                <c:pt idx="98">
                  <c:v>983.60199999999998</c:v>
                </c:pt>
                <c:pt idx="99">
                  <c:v>983.76599999999996</c:v>
                </c:pt>
                <c:pt idx="100">
                  <c:v>983.875</c:v>
                </c:pt>
                <c:pt idx="101">
                  <c:v>984.03099999999995</c:v>
                </c:pt>
                <c:pt idx="102">
                  <c:v>984.21199999999999</c:v>
                </c:pt>
                <c:pt idx="103">
                  <c:v>984.42100000000005</c:v>
                </c:pt>
                <c:pt idx="104">
                  <c:v>984.44600000000003</c:v>
                </c:pt>
                <c:pt idx="105">
                  <c:v>984.54399999999998</c:v>
                </c:pt>
                <c:pt idx="106">
                  <c:v>984.56600000000003</c:v>
                </c:pt>
                <c:pt idx="107">
                  <c:v>984.495</c:v>
                </c:pt>
                <c:pt idx="108">
                  <c:v>984.40899999999999</c:v>
                </c:pt>
                <c:pt idx="109">
                  <c:v>984.30499999999995</c:v>
                </c:pt>
                <c:pt idx="110">
                  <c:v>983.99300000000005</c:v>
                </c:pt>
                <c:pt idx="111">
                  <c:v>983.86500000000001</c:v>
                </c:pt>
                <c:pt idx="112">
                  <c:v>983.53899999999999</c:v>
                </c:pt>
                <c:pt idx="113">
                  <c:v>983.27200000000005</c:v>
                </c:pt>
                <c:pt idx="114">
                  <c:v>983.20600000000002</c:v>
                </c:pt>
                <c:pt idx="115">
                  <c:v>983.30799999999999</c:v>
                </c:pt>
                <c:pt idx="116">
                  <c:v>983.41600000000005</c:v>
                </c:pt>
                <c:pt idx="117">
                  <c:v>983.36500000000001</c:v>
                </c:pt>
                <c:pt idx="118">
                  <c:v>983.21799999999996</c:v>
                </c:pt>
                <c:pt idx="119">
                  <c:v>983.20500000000004</c:v>
                </c:pt>
                <c:pt idx="120">
                  <c:v>983.096</c:v>
                </c:pt>
                <c:pt idx="121">
                  <c:v>982.51400000000001</c:v>
                </c:pt>
                <c:pt idx="122">
                  <c:v>982.226</c:v>
                </c:pt>
                <c:pt idx="123">
                  <c:v>982.39300000000003</c:v>
                </c:pt>
                <c:pt idx="124">
                  <c:v>982.32500000000005</c:v>
                </c:pt>
                <c:pt idx="125">
                  <c:v>981.55200000000002</c:v>
                </c:pt>
                <c:pt idx="126">
                  <c:v>981.75699999999995</c:v>
                </c:pt>
                <c:pt idx="127">
                  <c:v>982.64099999999996</c:v>
                </c:pt>
                <c:pt idx="128">
                  <c:v>983.46199999999999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F8-4BB9-AD9A-21701828D301}"/>
            </c:ext>
          </c:extLst>
        </c:ser>
        <c:ser>
          <c:idx val="2"/>
          <c:order val="1"/>
          <c:tx>
            <c:strRef>
              <c:f>spatial_series_v1!$J$2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spatial_series_v1!$B$3:$B$131</c:f>
              <c:numCache>
                <c:formatCode>General</c:formatCode>
                <c:ptCount val="1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</c:numCache>
            </c:numRef>
          </c:xVal>
          <c:yVal>
            <c:numRef>
              <c:f>spatial_series_v1!$J$3:$J$131</c:f>
              <c:numCache>
                <c:formatCode>0.000</c:formatCode>
                <c:ptCount val="129"/>
                <c:pt idx="0">
                  <c:v>990.27599999999995</c:v>
                </c:pt>
                <c:pt idx="1">
                  <c:v>990.27200000000005</c:v>
                </c:pt>
                <c:pt idx="2">
                  <c:v>990.27200000000005</c:v>
                </c:pt>
                <c:pt idx="3">
                  <c:v>990.26400000000001</c:v>
                </c:pt>
                <c:pt idx="4">
                  <c:v>990.27499999999998</c:v>
                </c:pt>
                <c:pt idx="5">
                  <c:v>990.24400000000003</c:v>
                </c:pt>
                <c:pt idx="6">
                  <c:v>990.23400000000004</c:v>
                </c:pt>
                <c:pt idx="7">
                  <c:v>990.23500000000001</c:v>
                </c:pt>
                <c:pt idx="8">
                  <c:v>990.22299999999996</c:v>
                </c:pt>
                <c:pt idx="9">
                  <c:v>990.23500000000001</c:v>
                </c:pt>
                <c:pt idx="10">
                  <c:v>990.23199999999997</c:v>
                </c:pt>
                <c:pt idx="11">
                  <c:v>990.19799999999998</c:v>
                </c:pt>
                <c:pt idx="12">
                  <c:v>990.21100000000001</c:v>
                </c:pt>
                <c:pt idx="13">
                  <c:v>990.18899999999996</c:v>
                </c:pt>
                <c:pt idx="14">
                  <c:v>990.178</c:v>
                </c:pt>
                <c:pt idx="15">
                  <c:v>990.17100000000005</c:v>
                </c:pt>
                <c:pt idx="16">
                  <c:v>990.16200000000003</c:v>
                </c:pt>
                <c:pt idx="17">
                  <c:v>990.13699999999994</c:v>
                </c:pt>
                <c:pt idx="18">
                  <c:v>990.15300000000002</c:v>
                </c:pt>
                <c:pt idx="19">
                  <c:v>990.15200000000004</c:v>
                </c:pt>
                <c:pt idx="20">
                  <c:v>990.15499999999997</c:v>
                </c:pt>
                <c:pt idx="21">
                  <c:v>990.15700000000004</c:v>
                </c:pt>
                <c:pt idx="22">
                  <c:v>990.15200000000004</c:v>
                </c:pt>
                <c:pt idx="23">
                  <c:v>990.15</c:v>
                </c:pt>
                <c:pt idx="24">
                  <c:v>990.13099999999997</c:v>
                </c:pt>
                <c:pt idx="25">
                  <c:v>990.11599999999999</c:v>
                </c:pt>
                <c:pt idx="26">
                  <c:v>990.09699999999998</c:v>
                </c:pt>
                <c:pt idx="27">
                  <c:v>990.06799999999998</c:v>
                </c:pt>
                <c:pt idx="28">
                  <c:v>990.04899999999998</c:v>
                </c:pt>
                <c:pt idx="29">
                  <c:v>990.01800000000003</c:v>
                </c:pt>
                <c:pt idx="30">
                  <c:v>989.99</c:v>
                </c:pt>
                <c:pt idx="31">
                  <c:v>989.96500000000003</c:v>
                </c:pt>
                <c:pt idx="32">
                  <c:v>989.947</c:v>
                </c:pt>
                <c:pt idx="33">
                  <c:v>989.90599999999995</c:v>
                </c:pt>
                <c:pt idx="34">
                  <c:v>989.91</c:v>
                </c:pt>
                <c:pt idx="35">
                  <c:v>989.86</c:v>
                </c:pt>
                <c:pt idx="36">
                  <c:v>989.83100000000002</c:v>
                </c:pt>
                <c:pt idx="37">
                  <c:v>989.78899999999999</c:v>
                </c:pt>
                <c:pt idx="38">
                  <c:v>989.73599999999999</c:v>
                </c:pt>
                <c:pt idx="39">
                  <c:v>989.69100000000003</c:v>
                </c:pt>
                <c:pt idx="40">
                  <c:v>989.65800000000002</c:v>
                </c:pt>
                <c:pt idx="41">
                  <c:v>989.63</c:v>
                </c:pt>
                <c:pt idx="42">
                  <c:v>989.60900000000004</c:v>
                </c:pt>
                <c:pt idx="43">
                  <c:v>989.64300000000003</c:v>
                </c:pt>
                <c:pt idx="44">
                  <c:v>989.65300000000002</c:v>
                </c:pt>
                <c:pt idx="45">
                  <c:v>989.69</c:v>
                </c:pt>
                <c:pt idx="46">
                  <c:v>989.64599999999996</c:v>
                </c:pt>
                <c:pt idx="47">
                  <c:v>989.70600000000002</c:v>
                </c:pt>
                <c:pt idx="48">
                  <c:v>989.73299999999995</c:v>
                </c:pt>
                <c:pt idx="49">
                  <c:v>989.67399999999998</c:v>
                </c:pt>
                <c:pt idx="50">
                  <c:v>989.62699999999995</c:v>
                </c:pt>
                <c:pt idx="51">
                  <c:v>989.61900000000003</c:v>
                </c:pt>
                <c:pt idx="52">
                  <c:v>989.64200000000005</c:v>
                </c:pt>
                <c:pt idx="53">
                  <c:v>989.65800000000002</c:v>
                </c:pt>
                <c:pt idx="54">
                  <c:v>989.66499999999996</c:v>
                </c:pt>
                <c:pt idx="55">
                  <c:v>989.67200000000003</c:v>
                </c:pt>
                <c:pt idx="56">
                  <c:v>989.68899999999996</c:v>
                </c:pt>
                <c:pt idx="57">
                  <c:v>989.70100000000002</c:v>
                </c:pt>
                <c:pt idx="58">
                  <c:v>989.69500000000005</c:v>
                </c:pt>
                <c:pt idx="59">
                  <c:v>989.68600000000004</c:v>
                </c:pt>
                <c:pt idx="60">
                  <c:v>989.66499999999996</c:v>
                </c:pt>
                <c:pt idx="61">
                  <c:v>989.654</c:v>
                </c:pt>
                <c:pt idx="62">
                  <c:v>989.63099999999997</c:v>
                </c:pt>
                <c:pt idx="63">
                  <c:v>989.64499999999998</c:v>
                </c:pt>
                <c:pt idx="64">
                  <c:v>989.65499999999997</c:v>
                </c:pt>
                <c:pt idx="65">
                  <c:v>989.66800000000001</c:v>
                </c:pt>
                <c:pt idx="66">
                  <c:v>989.67899999999997</c:v>
                </c:pt>
                <c:pt idx="67">
                  <c:v>989.68899999999996</c:v>
                </c:pt>
                <c:pt idx="68">
                  <c:v>989.697</c:v>
                </c:pt>
                <c:pt idx="69">
                  <c:v>989.7</c:v>
                </c:pt>
                <c:pt idx="70">
                  <c:v>989.70500000000004</c:v>
                </c:pt>
                <c:pt idx="71">
                  <c:v>989.70799999999997</c:v>
                </c:pt>
                <c:pt idx="72">
                  <c:v>989.71100000000001</c:v>
                </c:pt>
                <c:pt idx="73">
                  <c:v>989.70799999999997</c:v>
                </c:pt>
                <c:pt idx="74">
                  <c:v>989.71100000000001</c:v>
                </c:pt>
                <c:pt idx="75">
                  <c:v>989.71100000000001</c:v>
                </c:pt>
                <c:pt idx="76">
                  <c:v>989.71500000000003</c:v>
                </c:pt>
                <c:pt idx="77">
                  <c:v>989.71299999999997</c:v>
                </c:pt>
                <c:pt idx="78">
                  <c:v>989.71400000000006</c:v>
                </c:pt>
                <c:pt idx="79">
                  <c:v>989.71199999999999</c:v>
                </c:pt>
                <c:pt idx="80">
                  <c:v>989.70500000000004</c:v>
                </c:pt>
                <c:pt idx="81">
                  <c:v>989.7</c:v>
                </c:pt>
                <c:pt idx="82">
                  <c:v>989.68600000000004</c:v>
                </c:pt>
                <c:pt idx="83">
                  <c:v>989.67899999999997</c:v>
                </c:pt>
                <c:pt idx="84">
                  <c:v>989.66700000000003</c:v>
                </c:pt>
                <c:pt idx="85">
                  <c:v>989.65800000000002</c:v>
                </c:pt>
                <c:pt idx="86">
                  <c:v>989.66800000000001</c:v>
                </c:pt>
                <c:pt idx="87">
                  <c:v>989.66</c:v>
                </c:pt>
                <c:pt idx="88">
                  <c:v>989.65099999999995</c:v>
                </c:pt>
                <c:pt idx="89">
                  <c:v>989.66</c:v>
                </c:pt>
                <c:pt idx="90">
                  <c:v>989.65800000000002</c:v>
                </c:pt>
                <c:pt idx="91">
                  <c:v>989.63599999999997</c:v>
                </c:pt>
                <c:pt idx="92">
                  <c:v>989.62900000000002</c:v>
                </c:pt>
                <c:pt idx="93">
                  <c:v>989.63499999999999</c:v>
                </c:pt>
                <c:pt idx="94">
                  <c:v>989.60900000000004</c:v>
                </c:pt>
                <c:pt idx="95">
                  <c:v>989.601</c:v>
                </c:pt>
                <c:pt idx="96">
                  <c:v>989.59</c:v>
                </c:pt>
                <c:pt idx="97">
                  <c:v>989.56100000000004</c:v>
                </c:pt>
                <c:pt idx="98">
                  <c:v>989.54200000000003</c:v>
                </c:pt>
                <c:pt idx="99">
                  <c:v>989.55600000000004</c:v>
                </c:pt>
                <c:pt idx="100">
                  <c:v>989.55899999999997</c:v>
                </c:pt>
                <c:pt idx="101">
                  <c:v>989.57299999999998</c:v>
                </c:pt>
                <c:pt idx="102">
                  <c:v>989.58799999999997</c:v>
                </c:pt>
                <c:pt idx="103">
                  <c:v>989.58699999999999</c:v>
                </c:pt>
                <c:pt idx="104">
                  <c:v>989.58399999999995</c:v>
                </c:pt>
                <c:pt idx="105">
                  <c:v>989.58</c:v>
                </c:pt>
                <c:pt idx="106">
                  <c:v>989.58199999999999</c:v>
                </c:pt>
                <c:pt idx="107">
                  <c:v>989.58600000000001</c:v>
                </c:pt>
                <c:pt idx="108">
                  <c:v>989.58699999999999</c:v>
                </c:pt>
                <c:pt idx="109">
                  <c:v>989.59</c:v>
                </c:pt>
                <c:pt idx="110">
                  <c:v>989.60299999999995</c:v>
                </c:pt>
                <c:pt idx="111">
                  <c:v>989.59400000000005</c:v>
                </c:pt>
                <c:pt idx="112">
                  <c:v>989.59400000000005</c:v>
                </c:pt>
                <c:pt idx="113">
                  <c:v>989.58100000000002</c:v>
                </c:pt>
                <c:pt idx="114">
                  <c:v>989.553</c:v>
                </c:pt>
                <c:pt idx="115">
                  <c:v>989.52200000000005</c:v>
                </c:pt>
                <c:pt idx="116">
                  <c:v>989.50800000000004</c:v>
                </c:pt>
                <c:pt idx="117">
                  <c:v>989.50800000000004</c:v>
                </c:pt>
                <c:pt idx="118">
                  <c:v>989.50099999999998</c:v>
                </c:pt>
                <c:pt idx="119">
                  <c:v>989.47500000000002</c:v>
                </c:pt>
                <c:pt idx="120">
                  <c:v>989.49800000000005</c:v>
                </c:pt>
                <c:pt idx="121">
                  <c:v>989.52599999999995</c:v>
                </c:pt>
                <c:pt idx="122">
                  <c:v>989.51700000000005</c:v>
                </c:pt>
                <c:pt idx="123">
                  <c:v>989.47299999999996</c:v>
                </c:pt>
                <c:pt idx="124">
                  <c:v>989.48900000000003</c:v>
                </c:pt>
                <c:pt idx="125">
                  <c:v>989.56899999999996</c:v>
                </c:pt>
                <c:pt idx="126">
                  <c:v>989.56200000000001</c:v>
                </c:pt>
                <c:pt idx="127">
                  <c:v>989.52800000000002</c:v>
                </c:pt>
                <c:pt idx="128">
                  <c:v>989.49199999999996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F8-4BB9-AD9A-21701828D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spatial_series_v1!$B$3:$B$131</c:f>
              <c:numCache>
                <c:formatCode>General</c:formatCode>
                <c:ptCount val="1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</c:numCache>
            </c:numRef>
          </c:xVal>
          <c:yVal>
            <c:numRef>
              <c:f>spatial_series_v1!$E$3:$E$131</c:f>
              <c:numCache>
                <c:formatCode>0.00</c:formatCode>
                <c:ptCount val="129"/>
                <c:pt idx="0">
                  <c:v>6.0849999999959437E-2</c:v>
                </c:pt>
                <c:pt idx="1">
                  <c:v>2.544999999997799E-2</c:v>
                </c:pt>
                <c:pt idx="2">
                  <c:v>-5.2950000000009823E-2</c:v>
                </c:pt>
                <c:pt idx="3">
                  <c:v>-0.18335000000001855</c:v>
                </c:pt>
                <c:pt idx="4">
                  <c:v>-0.41174999999998363</c:v>
                </c:pt>
                <c:pt idx="5">
                  <c:v>-0.30015000000003056</c:v>
                </c:pt>
                <c:pt idx="6">
                  <c:v>-0.15854999999999109</c:v>
                </c:pt>
                <c:pt idx="7">
                  <c:v>-0.13295000000005075</c:v>
                </c:pt>
                <c:pt idx="8">
                  <c:v>-0.10234999999988759</c:v>
                </c:pt>
                <c:pt idx="9">
                  <c:v>-2.7749999999969077E-2</c:v>
                </c:pt>
                <c:pt idx="10">
                  <c:v>0.14985000000001492</c:v>
                </c:pt>
                <c:pt idx="11">
                  <c:v>9.4450000000051659E-2</c:v>
                </c:pt>
                <c:pt idx="12">
                  <c:v>4.8049999999989268E-2</c:v>
                </c:pt>
                <c:pt idx="13">
                  <c:v>0.11665000000004966</c:v>
                </c:pt>
                <c:pt idx="14">
                  <c:v>9.524999999996453E-2</c:v>
                </c:pt>
                <c:pt idx="15">
                  <c:v>0.14085000000000036</c:v>
                </c:pt>
                <c:pt idx="16">
                  <c:v>0.25945000000001528</c:v>
                </c:pt>
                <c:pt idx="17">
                  <c:v>0.17305000000010295</c:v>
                </c:pt>
                <c:pt idx="18">
                  <c:v>-0.44034999999996671</c:v>
                </c:pt>
                <c:pt idx="19">
                  <c:v>-0.66275000000007367</c:v>
                </c:pt>
                <c:pt idx="20">
                  <c:v>-0.74414999999999054</c:v>
                </c:pt>
                <c:pt idx="21">
                  <c:v>-0.80155000000002019</c:v>
                </c:pt>
                <c:pt idx="22">
                  <c:v>-0.68994999999995343</c:v>
                </c:pt>
                <c:pt idx="23">
                  <c:v>-0.58635000000003856</c:v>
                </c:pt>
                <c:pt idx="24">
                  <c:v>-0.35874999999998636</c:v>
                </c:pt>
                <c:pt idx="25">
                  <c:v>-0.20815000000004602</c:v>
                </c:pt>
                <c:pt idx="26">
                  <c:v>2.2450000000048931E-2</c:v>
                </c:pt>
                <c:pt idx="27">
                  <c:v>0.25405000000000655</c:v>
                </c:pt>
                <c:pt idx="28">
                  <c:v>0.35564999999996871</c:v>
                </c:pt>
                <c:pt idx="29">
                  <c:v>0.51625000000001364</c:v>
                </c:pt>
                <c:pt idx="30">
                  <c:v>0.57984999999996489</c:v>
                </c:pt>
                <c:pt idx="31">
                  <c:v>0.58145000000001801</c:v>
                </c:pt>
                <c:pt idx="32">
                  <c:v>0.53904999999997472</c:v>
                </c:pt>
                <c:pt idx="33">
                  <c:v>0.59865000000002055</c:v>
                </c:pt>
                <c:pt idx="34">
                  <c:v>0.39025000000003729</c:v>
                </c:pt>
                <c:pt idx="35">
                  <c:v>0.41885000000002037</c:v>
                </c:pt>
                <c:pt idx="36">
                  <c:v>0.17645000000004529</c:v>
                </c:pt>
                <c:pt idx="37">
                  <c:v>4.0049999999951069E-2</c:v>
                </c:pt>
                <c:pt idx="38">
                  <c:v>-2.1349999999983993E-2</c:v>
                </c:pt>
                <c:pt idx="39">
                  <c:v>-0.11275000000000546</c:v>
                </c:pt>
                <c:pt idx="40">
                  <c:v>-0.24014999999997144</c:v>
                </c:pt>
                <c:pt idx="41">
                  <c:v>-0.37054999999998017</c:v>
                </c:pt>
                <c:pt idx="42">
                  <c:v>-0.3399499999999307</c:v>
                </c:pt>
                <c:pt idx="43">
                  <c:v>-0.32934999999997672</c:v>
                </c:pt>
                <c:pt idx="44">
                  <c:v>-0.37974999999994452</c:v>
                </c:pt>
                <c:pt idx="45">
                  <c:v>-0.67914999999993597</c:v>
                </c:pt>
                <c:pt idx="46">
                  <c:v>-0.88755000000003292</c:v>
                </c:pt>
                <c:pt idx="47">
                  <c:v>-1.1509499999999662</c:v>
                </c:pt>
                <c:pt idx="48">
                  <c:v>-1.0543499999999995</c:v>
                </c:pt>
                <c:pt idx="49">
                  <c:v>-0.45174999999994725</c:v>
                </c:pt>
                <c:pt idx="50">
                  <c:v>-0.30115000000000691</c:v>
                </c:pt>
                <c:pt idx="51">
                  <c:v>-0.16154999999992015</c:v>
                </c:pt>
                <c:pt idx="52">
                  <c:v>-0.11895000000004075</c:v>
                </c:pt>
                <c:pt idx="53">
                  <c:v>1.4650000000074215E-2</c:v>
                </c:pt>
                <c:pt idx="54">
                  <c:v>0.10325000000000273</c:v>
                </c:pt>
                <c:pt idx="55">
                  <c:v>8.285000000000764E-2</c:v>
                </c:pt>
                <c:pt idx="56">
                  <c:v>5.4499999999961801E-3</c:v>
                </c:pt>
                <c:pt idx="57">
                  <c:v>7.8049999999961983E-2</c:v>
                </c:pt>
                <c:pt idx="58">
                  <c:v>0.19865000000004329</c:v>
                </c:pt>
                <c:pt idx="59">
                  <c:v>0.25125000000002728</c:v>
                </c:pt>
                <c:pt idx="60">
                  <c:v>0.33685000000002674</c:v>
                </c:pt>
                <c:pt idx="61">
                  <c:v>0.42245000000002619</c:v>
                </c:pt>
                <c:pt idx="62">
                  <c:v>0.59205000000008567</c:v>
                </c:pt>
                <c:pt idx="63">
                  <c:v>0.54465000000004693</c:v>
                </c:pt>
                <c:pt idx="64">
                  <c:v>0.56824999999992087</c:v>
                </c:pt>
                <c:pt idx="65">
                  <c:v>0.58285000000000764</c:v>
                </c:pt>
                <c:pt idx="66">
                  <c:v>0.75945000000001528</c:v>
                </c:pt>
                <c:pt idx="67">
                  <c:v>0.87504999999998745</c:v>
                </c:pt>
                <c:pt idx="68">
                  <c:v>0.90264999999999418</c:v>
                </c:pt>
                <c:pt idx="69">
                  <c:v>0.89625000000000909</c:v>
                </c:pt>
                <c:pt idx="70">
                  <c:v>0.78684999999995853</c:v>
                </c:pt>
                <c:pt idx="71">
                  <c:v>0.71545000000003256</c:v>
                </c:pt>
                <c:pt idx="72">
                  <c:v>0.66304999999999836</c:v>
                </c:pt>
                <c:pt idx="73">
                  <c:v>0.5816499999999678</c:v>
                </c:pt>
                <c:pt idx="74">
                  <c:v>0.38224999999999909</c:v>
                </c:pt>
                <c:pt idx="75">
                  <c:v>0.16184999999995853</c:v>
                </c:pt>
                <c:pt idx="76">
                  <c:v>-6.5549999999916508E-2</c:v>
                </c:pt>
                <c:pt idx="77">
                  <c:v>-0.20394999999996344</c:v>
                </c:pt>
                <c:pt idx="78">
                  <c:v>-0.37135000000000673</c:v>
                </c:pt>
                <c:pt idx="79">
                  <c:v>-0.36374999999998181</c:v>
                </c:pt>
                <c:pt idx="80">
                  <c:v>-0.27514999999993961</c:v>
                </c:pt>
                <c:pt idx="81">
                  <c:v>-0.22554999999999836</c:v>
                </c:pt>
                <c:pt idx="82">
                  <c:v>-4.6950000000038017E-2</c:v>
                </c:pt>
                <c:pt idx="83">
                  <c:v>2.7649999999994179E-2</c:v>
                </c:pt>
                <c:pt idx="84">
                  <c:v>0.16424999999992451</c:v>
                </c:pt>
                <c:pt idx="85">
                  <c:v>0.2348500000000513</c:v>
                </c:pt>
                <c:pt idx="86">
                  <c:v>-6.550000000061118E-3</c:v>
                </c:pt>
                <c:pt idx="87">
                  <c:v>-0.20695000000000618</c:v>
                </c:pt>
                <c:pt idx="88">
                  <c:v>-0.37734999999997854</c:v>
                </c:pt>
                <c:pt idx="89">
                  <c:v>-0.46174999999993815</c:v>
                </c:pt>
                <c:pt idx="90">
                  <c:v>-0.36715000000003783</c:v>
                </c:pt>
                <c:pt idx="91">
                  <c:v>-0.28255000000001473</c:v>
                </c:pt>
                <c:pt idx="92">
                  <c:v>-0.19094999999992979</c:v>
                </c:pt>
                <c:pt idx="93">
                  <c:v>-0.46535000000005766</c:v>
                </c:pt>
                <c:pt idx="94">
                  <c:v>-0.14374999999995453</c:v>
                </c:pt>
                <c:pt idx="95">
                  <c:v>-0.26015000000006694</c:v>
                </c:pt>
                <c:pt idx="96">
                  <c:v>-0.28755000000001019</c:v>
                </c:pt>
                <c:pt idx="97">
                  <c:v>-0.19794999999999163</c:v>
                </c:pt>
                <c:pt idx="98">
                  <c:v>-6.5349999999966712E-2</c:v>
                </c:pt>
                <c:pt idx="99">
                  <c:v>0.11424999999996999</c:v>
                </c:pt>
                <c:pt idx="100">
                  <c:v>0.23884999999995671</c:v>
                </c:pt>
                <c:pt idx="101">
                  <c:v>0.4104499999999689</c:v>
                </c:pt>
                <c:pt idx="102">
                  <c:v>0.60704999999995835</c:v>
                </c:pt>
                <c:pt idx="103">
                  <c:v>0.83165000000008149</c:v>
                </c:pt>
                <c:pt idx="104">
                  <c:v>0.87225000000000819</c:v>
                </c:pt>
                <c:pt idx="105">
                  <c:v>0.98585000000002765</c:v>
                </c:pt>
                <c:pt idx="106">
                  <c:v>1.0234500000000253</c:v>
                </c:pt>
                <c:pt idx="107">
                  <c:v>0.96805000000006203</c:v>
                </c:pt>
                <c:pt idx="108">
                  <c:v>0.89764999999999873</c:v>
                </c:pt>
                <c:pt idx="109">
                  <c:v>0.80924999999990632</c:v>
                </c:pt>
                <c:pt idx="110">
                  <c:v>0.5128500000000713</c:v>
                </c:pt>
                <c:pt idx="111">
                  <c:v>0.40044999999997799</c:v>
                </c:pt>
                <c:pt idx="112">
                  <c:v>9.0050000000019281E-2</c:v>
                </c:pt>
                <c:pt idx="113">
                  <c:v>-0.16134999999997035</c:v>
                </c:pt>
                <c:pt idx="114">
                  <c:v>-0.21174999999993815</c:v>
                </c:pt>
                <c:pt idx="115">
                  <c:v>-9.4150000000013279E-2</c:v>
                </c:pt>
                <c:pt idx="116">
                  <c:v>2.9450000000110776E-2</c:v>
                </c:pt>
                <c:pt idx="117">
                  <c:v>-5.9499999999843567E-3</c:v>
                </c:pt>
                <c:pt idx="118">
                  <c:v>-0.13735000000008313</c:v>
                </c:pt>
                <c:pt idx="119">
                  <c:v>-0.13474999999993997</c:v>
                </c:pt>
                <c:pt idx="120">
                  <c:v>-0.22815000000002783</c:v>
                </c:pt>
                <c:pt idx="121">
                  <c:v>-0.79454999999995835</c:v>
                </c:pt>
                <c:pt idx="122">
                  <c:v>-1.0669500000000198</c:v>
                </c:pt>
                <c:pt idx="123">
                  <c:v>-0.88434999999992669</c:v>
                </c:pt>
                <c:pt idx="124">
                  <c:v>-0.93674999999996089</c:v>
                </c:pt>
                <c:pt idx="125">
                  <c:v>-1.6941499999999223</c:v>
                </c:pt>
                <c:pt idx="126">
                  <c:v>-1.4735500000000457</c:v>
                </c:pt>
                <c:pt idx="127">
                  <c:v>-0.57395000000008167</c:v>
                </c:pt>
                <c:pt idx="128">
                  <c:v>0.26265000000000782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B-48E8-B818-63616F89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spatial_series_v1!$B$4:$B$131</c:f>
              <c:numCache>
                <c:formatCode>General</c:formatCode>
                <c:ptCount val="12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</c:numCache>
            </c:numRef>
          </c:xVal>
          <c:yVal>
            <c:numRef>
              <c:f>spatial_series_v1!$L$4:$L$131</c:f>
              <c:numCache>
                <c:formatCode>0.000</c:formatCode>
                <c:ptCount val="128"/>
                <c:pt idx="0">
                  <c:v>69.062806188830393</c:v>
                </c:pt>
                <c:pt idx="1">
                  <c:v>69.055282822800706</c:v>
                </c:pt>
                <c:pt idx="2">
                  <c:v>68.054527827277397</c:v>
                </c:pt>
                <c:pt idx="3">
                  <c:v>68.047507012808794</c:v>
                </c:pt>
                <c:pt idx="4">
                  <c:v>68.016808334583004</c:v>
                </c:pt>
                <c:pt idx="5">
                  <c:v>67.600578291426402</c:v>
                </c:pt>
                <c:pt idx="6">
                  <c:v>69.078512004320601</c:v>
                </c:pt>
                <c:pt idx="7">
                  <c:v>70.032294984092502</c:v>
                </c:pt>
                <c:pt idx="8">
                  <c:v>72.031287465392595</c:v>
                </c:pt>
                <c:pt idx="9">
                  <c:v>73.099600606970597</c:v>
                </c:pt>
                <c:pt idx="10">
                  <c:v>73.419361632447107</c:v>
                </c:pt>
                <c:pt idx="11">
                  <c:v>72.989532756992304</c:v>
                </c:pt>
                <c:pt idx="12">
                  <c:v>70.988943404984695</c:v>
                </c:pt>
                <c:pt idx="13">
                  <c:v>69.485083231214901</c:v>
                </c:pt>
                <c:pt idx="14">
                  <c:v>67.1332297730264</c:v>
                </c:pt>
                <c:pt idx="15">
                  <c:v>64.773234746393101</c:v>
                </c:pt>
                <c:pt idx="16">
                  <c:v>62.9420002467157</c:v>
                </c:pt>
                <c:pt idx="17">
                  <c:v>61.877328696599797</c:v>
                </c:pt>
                <c:pt idx="18">
                  <c:v>61.012212022182197</c:v>
                </c:pt>
                <c:pt idx="19">
                  <c:v>61.022328498918696</c:v>
                </c:pt>
                <c:pt idx="20">
                  <c:v>62.047188233395701</c:v>
                </c:pt>
                <c:pt idx="21">
                  <c:v>61.0298648524291</c:v>
                </c:pt>
                <c:pt idx="22">
                  <c:v>61.0266417332017</c:v>
                </c:pt>
                <c:pt idx="23">
                  <c:v>60.027489797815903</c:v>
                </c:pt>
                <c:pt idx="24">
                  <c:v>59.211108058477897</c:v>
                </c:pt>
                <c:pt idx="25">
                  <c:v>58.227369043234603</c:v>
                </c:pt>
                <c:pt idx="26">
                  <c:v>58.0501505775715</c:v>
                </c:pt>
                <c:pt idx="27">
                  <c:v>57.148127396594901</c:v>
                </c:pt>
                <c:pt idx="28">
                  <c:v>57.263934783356902</c:v>
                </c:pt>
                <c:pt idx="29">
                  <c:v>55.609889028979602</c:v>
                </c:pt>
                <c:pt idx="30">
                  <c:v>54.7518675571378</c:v>
                </c:pt>
                <c:pt idx="31">
                  <c:v>53.550214619595899</c:v>
                </c:pt>
                <c:pt idx="32">
                  <c:v>52.328490225509398</c:v>
                </c:pt>
                <c:pt idx="33">
                  <c:v>50.7520711686509</c:v>
                </c:pt>
                <c:pt idx="34">
                  <c:v>49.250101491464299</c:v>
                </c:pt>
                <c:pt idx="35">
                  <c:v>48.262060963107302</c:v>
                </c:pt>
                <c:pt idx="36">
                  <c:v>48.237344502653499</c:v>
                </c:pt>
                <c:pt idx="37">
                  <c:v>46.527388152867701</c:v>
                </c:pt>
                <c:pt idx="38">
                  <c:v>45.267612145851302</c:v>
                </c:pt>
                <c:pt idx="39">
                  <c:v>45.473842618606497</c:v>
                </c:pt>
                <c:pt idx="40">
                  <c:v>44.122986064050899</c:v>
                </c:pt>
                <c:pt idx="41">
                  <c:v>44.547087794467998</c:v>
                </c:pt>
                <c:pt idx="42">
                  <c:v>44.800553378820602</c:v>
                </c:pt>
                <c:pt idx="43">
                  <c:v>45.806664668274102</c:v>
                </c:pt>
                <c:pt idx="44">
                  <c:v>45.831002525636499</c:v>
                </c:pt>
                <c:pt idx="45">
                  <c:v>45.635663599587303</c:v>
                </c:pt>
                <c:pt idx="46">
                  <c:v>45.664312651140001</c:v>
                </c:pt>
                <c:pt idx="47">
                  <c:v>45.7702703616335</c:v>
                </c:pt>
                <c:pt idx="48">
                  <c:v>45.835083678627299</c:v>
                </c:pt>
                <c:pt idx="49">
                  <c:v>45.780535022499102</c:v>
                </c:pt>
                <c:pt idx="50">
                  <c:v>45.784534715324298</c:v>
                </c:pt>
                <c:pt idx="51">
                  <c:v>47.080397589685198</c:v>
                </c:pt>
                <c:pt idx="52">
                  <c:v>47.220581834909197</c:v>
                </c:pt>
                <c:pt idx="53">
                  <c:v>48.141907868504497</c:v>
                </c:pt>
                <c:pt idx="54">
                  <c:v>48.250587141076402</c:v>
                </c:pt>
                <c:pt idx="55">
                  <c:v>49.659199863024398</c:v>
                </c:pt>
                <c:pt idx="56">
                  <c:v>50.038716579381003</c:v>
                </c:pt>
                <c:pt idx="57">
                  <c:v>50.689232880716602</c:v>
                </c:pt>
                <c:pt idx="58">
                  <c:v>50.7659959571371</c:v>
                </c:pt>
                <c:pt idx="59">
                  <c:v>51.448998448121102</c:v>
                </c:pt>
                <c:pt idx="60">
                  <c:v>50.848221734935997</c:v>
                </c:pt>
                <c:pt idx="61">
                  <c:v>52.148054964076998</c:v>
                </c:pt>
                <c:pt idx="62">
                  <c:v>53.798816241436803</c:v>
                </c:pt>
                <c:pt idx="63">
                  <c:v>54.373834094637601</c:v>
                </c:pt>
                <c:pt idx="64">
                  <c:v>56.398315985866802</c:v>
                </c:pt>
                <c:pt idx="65">
                  <c:v>59.974381114561503</c:v>
                </c:pt>
                <c:pt idx="66">
                  <c:v>63.4526562733571</c:v>
                </c:pt>
                <c:pt idx="67">
                  <c:v>66.237436926297093</c:v>
                </c:pt>
                <c:pt idx="68">
                  <c:v>67.736004612680503</c:v>
                </c:pt>
                <c:pt idx="69">
                  <c:v>69.524773534610901</c:v>
                </c:pt>
                <c:pt idx="70">
                  <c:v>68.125213771036698</c:v>
                </c:pt>
                <c:pt idx="71">
                  <c:v>68.022748867524498</c:v>
                </c:pt>
                <c:pt idx="72">
                  <c:v>67.554270351932999</c:v>
                </c:pt>
                <c:pt idx="73">
                  <c:v>68.971407925044502</c:v>
                </c:pt>
                <c:pt idx="74">
                  <c:v>68.997413197486395</c:v>
                </c:pt>
                <c:pt idx="75">
                  <c:v>68.071402168474293</c:v>
                </c:pt>
                <c:pt idx="76">
                  <c:v>67.023331682536096</c:v>
                </c:pt>
                <c:pt idx="77">
                  <c:v>67.964617216487795</c:v>
                </c:pt>
                <c:pt idx="78">
                  <c:v>67.456319562639493</c:v>
                </c:pt>
                <c:pt idx="79">
                  <c:v>67.576508753107902</c:v>
                </c:pt>
                <c:pt idx="80">
                  <c:v>68.221456812450299</c:v>
                </c:pt>
                <c:pt idx="81">
                  <c:v>67.091622670482195</c:v>
                </c:pt>
                <c:pt idx="82">
                  <c:v>66.469918506760095</c:v>
                </c:pt>
                <c:pt idx="83">
                  <c:v>65.738378870179204</c:v>
                </c:pt>
                <c:pt idx="84">
                  <c:v>64.839167210832102</c:v>
                </c:pt>
                <c:pt idx="85">
                  <c:v>65.052022067154397</c:v>
                </c:pt>
                <c:pt idx="86">
                  <c:v>65.014314307013606</c:v>
                </c:pt>
                <c:pt idx="87">
                  <c:v>64.554537058838804</c:v>
                </c:pt>
                <c:pt idx="88">
                  <c:v>64.558790667044306</c:v>
                </c:pt>
                <c:pt idx="89">
                  <c:v>64.9940430264502</c:v>
                </c:pt>
                <c:pt idx="90">
                  <c:v>65.040673262156204</c:v>
                </c:pt>
                <c:pt idx="91">
                  <c:v>64.957421612834906</c:v>
                </c:pt>
                <c:pt idx="92">
                  <c:v>64.165096220798105</c:v>
                </c:pt>
                <c:pt idx="93">
                  <c:v>63.934295126801899</c:v>
                </c:pt>
                <c:pt idx="94">
                  <c:v>64.461308698864798</c:v>
                </c:pt>
                <c:pt idx="95">
                  <c:v>67.444821596017704</c:v>
                </c:pt>
                <c:pt idx="96">
                  <c:v>68.483175908504904</c:v>
                </c:pt>
                <c:pt idx="97">
                  <c:v>69.532123194541398</c:v>
                </c:pt>
                <c:pt idx="98">
                  <c:v>69.771835995743999</c:v>
                </c:pt>
                <c:pt idx="99">
                  <c:v>69.695755026396796</c:v>
                </c:pt>
                <c:pt idx="100">
                  <c:v>69.801714969073501</c:v>
                </c:pt>
                <c:pt idx="101">
                  <c:v>70.475896544202598</c:v>
                </c:pt>
                <c:pt idx="102">
                  <c:v>70.373832882755707</c:v>
                </c:pt>
                <c:pt idx="103">
                  <c:v>71.240568453277703</c:v>
                </c:pt>
                <c:pt idx="104">
                  <c:v>71.056038979314906</c:v>
                </c:pt>
                <c:pt idx="105">
                  <c:v>70.967358195069593</c:v>
                </c:pt>
                <c:pt idx="106">
                  <c:v>70.658386603815401</c:v>
                </c:pt>
                <c:pt idx="107">
                  <c:v>69.371841899304002</c:v>
                </c:pt>
                <c:pt idx="108">
                  <c:v>67.240724088483802</c:v>
                </c:pt>
                <c:pt idx="109">
                  <c:v>65.634748926025296</c:v>
                </c:pt>
                <c:pt idx="110">
                  <c:v>64.198128750395895</c:v>
                </c:pt>
                <c:pt idx="111">
                  <c:v>63.864017870499602</c:v>
                </c:pt>
                <c:pt idx="112">
                  <c:v>63.008896198735201</c:v>
                </c:pt>
                <c:pt idx="113">
                  <c:v>62.967314898582103</c:v>
                </c:pt>
                <c:pt idx="114">
                  <c:v>62.925389069203902</c:v>
                </c:pt>
                <c:pt idx="115">
                  <c:v>61.8190302911825</c:v>
                </c:pt>
                <c:pt idx="116">
                  <c:v>60.810808118872202</c:v>
                </c:pt>
                <c:pt idx="117">
                  <c:v>60.6285071592158</c:v>
                </c:pt>
                <c:pt idx="118">
                  <c:v>61.632119105852503</c:v>
                </c:pt>
                <c:pt idx="119">
                  <c:v>62.510081838482002</c:v>
                </c:pt>
                <c:pt idx="120">
                  <c:v>63.507546415183398</c:v>
                </c:pt>
                <c:pt idx="121">
                  <c:v>65.359141144716105</c:v>
                </c:pt>
                <c:pt idx="122">
                  <c:v>67.345011179394106</c:v>
                </c:pt>
                <c:pt idx="123">
                  <c:v>67.104614867074503</c:v>
                </c:pt>
                <c:pt idx="124">
                  <c:v>65.814412570138003</c:v>
                </c:pt>
                <c:pt idx="125">
                  <c:v>63.693691510101097</c:v>
                </c:pt>
                <c:pt idx="126">
                  <c:v>63.751729417546301</c:v>
                </c:pt>
                <c:pt idx="127">
                  <c:v>61.248220180560097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09-4C13-8D91-C4A54E66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spatial_series_v1!$B$4:$B$163</c:f>
              <c:numCache>
                <c:formatCode>General</c:formatCode>
                <c:ptCount val="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</c:numCache>
            </c:numRef>
          </c:xVal>
          <c:yVal>
            <c:numRef>
              <c:f>spatial_series_v1!$H$4:$H$164</c:f>
              <c:numCache>
                <c:formatCode>0.000</c:formatCode>
                <c:ptCount val="1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0-41C0-9999-4B8758E1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5477673133995505E-2"/>
                  <c:y val="0.11694286558551042"/>
                </c:manualLayout>
              </c:layout>
              <c:numFmt formatCode="#,##0.00000" sourceLinked="0"/>
            </c:trendlineLbl>
          </c:trendline>
          <c:xVal>
            <c:numRef>
              <c:f>spatial_series!$B$3:$B$131</c:f>
              <c:numCache>
                <c:formatCode>General</c:formatCode>
                <c:ptCount val="1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</c:numCache>
            </c:numRef>
          </c:xVal>
          <c:yVal>
            <c:numRef>
              <c:f>spatial_series!$C$3:$C$131</c:f>
              <c:numCache>
                <c:formatCode>0.000</c:formatCode>
                <c:ptCount val="129"/>
                <c:pt idx="0">
                  <c:v>985.25699999999995</c:v>
                </c:pt>
                <c:pt idx="1">
                  <c:v>985.20600000000002</c:v>
                </c:pt>
                <c:pt idx="2">
                  <c:v>985.11199999999997</c:v>
                </c:pt>
                <c:pt idx="3">
                  <c:v>984.96600000000001</c:v>
                </c:pt>
                <c:pt idx="4">
                  <c:v>984.72199999999998</c:v>
                </c:pt>
                <c:pt idx="5">
                  <c:v>984.81799999999998</c:v>
                </c:pt>
                <c:pt idx="6">
                  <c:v>984.94399999999996</c:v>
                </c:pt>
                <c:pt idx="7">
                  <c:v>984.95399999999995</c:v>
                </c:pt>
                <c:pt idx="8">
                  <c:v>984.96900000000005</c:v>
                </c:pt>
                <c:pt idx="9">
                  <c:v>985.02800000000002</c:v>
                </c:pt>
                <c:pt idx="10">
                  <c:v>985.19</c:v>
                </c:pt>
                <c:pt idx="11">
                  <c:v>985.11900000000003</c:v>
                </c:pt>
                <c:pt idx="12">
                  <c:v>985.05700000000002</c:v>
                </c:pt>
                <c:pt idx="13">
                  <c:v>985.11</c:v>
                </c:pt>
                <c:pt idx="14">
                  <c:v>985.07299999999998</c:v>
                </c:pt>
                <c:pt idx="15">
                  <c:v>985.10299999999995</c:v>
                </c:pt>
                <c:pt idx="16">
                  <c:v>985.20600000000002</c:v>
                </c:pt>
                <c:pt idx="17">
                  <c:v>985.10400000000004</c:v>
                </c:pt>
                <c:pt idx="18">
                  <c:v>984.47500000000002</c:v>
                </c:pt>
                <c:pt idx="19">
                  <c:v>984.23699999999997</c:v>
                </c:pt>
                <c:pt idx="20">
                  <c:v>984.14</c:v>
                </c:pt>
                <c:pt idx="21">
                  <c:v>984.06700000000001</c:v>
                </c:pt>
                <c:pt idx="22">
                  <c:v>984.16300000000001</c:v>
                </c:pt>
                <c:pt idx="23">
                  <c:v>984.25099999999998</c:v>
                </c:pt>
                <c:pt idx="24">
                  <c:v>984.46299999999997</c:v>
                </c:pt>
                <c:pt idx="25">
                  <c:v>984.59799999999996</c:v>
                </c:pt>
                <c:pt idx="26">
                  <c:v>984.81299999999999</c:v>
                </c:pt>
                <c:pt idx="27">
                  <c:v>985.029</c:v>
                </c:pt>
                <c:pt idx="28">
                  <c:v>985.11500000000001</c:v>
                </c:pt>
                <c:pt idx="29">
                  <c:v>985.26</c:v>
                </c:pt>
                <c:pt idx="30">
                  <c:v>985.30799999999999</c:v>
                </c:pt>
                <c:pt idx="31">
                  <c:v>985.29399999999998</c:v>
                </c:pt>
                <c:pt idx="32">
                  <c:v>985.23599999999999</c:v>
                </c:pt>
                <c:pt idx="33">
                  <c:v>985.28</c:v>
                </c:pt>
                <c:pt idx="34">
                  <c:v>985.05600000000004</c:v>
                </c:pt>
                <c:pt idx="35">
                  <c:v>985.06899999999996</c:v>
                </c:pt>
                <c:pt idx="36">
                  <c:v>984.81100000000004</c:v>
                </c:pt>
                <c:pt idx="37">
                  <c:v>984.65899999999999</c:v>
                </c:pt>
                <c:pt idx="38">
                  <c:v>984.58199999999999</c:v>
                </c:pt>
                <c:pt idx="39">
                  <c:v>984.47500000000002</c:v>
                </c:pt>
                <c:pt idx="40">
                  <c:v>984.33199999999999</c:v>
                </c:pt>
                <c:pt idx="41">
                  <c:v>984.18600000000004</c:v>
                </c:pt>
                <c:pt idx="42">
                  <c:v>984.20100000000002</c:v>
                </c:pt>
                <c:pt idx="43">
                  <c:v>984.19600000000003</c:v>
                </c:pt>
                <c:pt idx="44">
                  <c:v>984.13</c:v>
                </c:pt>
                <c:pt idx="45">
                  <c:v>983.81500000000005</c:v>
                </c:pt>
                <c:pt idx="46">
                  <c:v>983.59100000000001</c:v>
                </c:pt>
                <c:pt idx="47">
                  <c:v>983.31200000000001</c:v>
                </c:pt>
                <c:pt idx="48">
                  <c:v>983.39300000000003</c:v>
                </c:pt>
                <c:pt idx="49">
                  <c:v>983.98</c:v>
                </c:pt>
                <c:pt idx="50">
                  <c:v>984.11500000000001</c:v>
                </c:pt>
                <c:pt idx="51">
                  <c:v>984.23900000000003</c:v>
                </c:pt>
                <c:pt idx="52">
                  <c:v>984.26599999999996</c:v>
                </c:pt>
                <c:pt idx="53">
                  <c:v>984.38400000000001</c:v>
                </c:pt>
                <c:pt idx="54">
                  <c:v>984.45699999999999</c:v>
                </c:pt>
                <c:pt idx="55">
                  <c:v>984.42100000000005</c:v>
                </c:pt>
                <c:pt idx="56">
                  <c:v>984.32799999999997</c:v>
                </c:pt>
                <c:pt idx="57">
                  <c:v>984.38499999999999</c:v>
                </c:pt>
                <c:pt idx="58">
                  <c:v>984.49</c:v>
                </c:pt>
                <c:pt idx="59">
                  <c:v>984.52700000000004</c:v>
                </c:pt>
                <c:pt idx="60">
                  <c:v>984.59699999999998</c:v>
                </c:pt>
                <c:pt idx="61">
                  <c:v>984.66700000000003</c:v>
                </c:pt>
                <c:pt idx="62">
                  <c:v>984.82100000000003</c:v>
                </c:pt>
                <c:pt idx="63">
                  <c:v>984.75800000000004</c:v>
                </c:pt>
                <c:pt idx="64">
                  <c:v>984.76599999999996</c:v>
                </c:pt>
                <c:pt idx="65">
                  <c:v>984.76499999999999</c:v>
                </c:pt>
                <c:pt idx="66">
                  <c:v>984.92600000000004</c:v>
                </c:pt>
                <c:pt idx="67">
                  <c:v>985.02599999999995</c:v>
                </c:pt>
                <c:pt idx="68">
                  <c:v>985.03800000000001</c:v>
                </c:pt>
                <c:pt idx="69">
                  <c:v>985.01599999999996</c:v>
                </c:pt>
                <c:pt idx="70">
                  <c:v>984.89099999999996</c:v>
                </c:pt>
                <c:pt idx="71">
                  <c:v>984.80399999999997</c:v>
                </c:pt>
                <c:pt idx="72">
                  <c:v>984.73599999999999</c:v>
                </c:pt>
                <c:pt idx="73">
                  <c:v>984.63900000000001</c:v>
                </c:pt>
                <c:pt idx="74">
                  <c:v>984.42399999999998</c:v>
                </c:pt>
                <c:pt idx="75">
                  <c:v>984.18799999999999</c:v>
                </c:pt>
                <c:pt idx="76">
                  <c:v>983.94500000000005</c:v>
                </c:pt>
                <c:pt idx="77">
                  <c:v>983.79100000000005</c:v>
                </c:pt>
                <c:pt idx="78">
                  <c:v>983.60799999999995</c:v>
                </c:pt>
                <c:pt idx="79">
                  <c:v>983.6</c:v>
                </c:pt>
                <c:pt idx="80">
                  <c:v>983.673</c:v>
                </c:pt>
                <c:pt idx="81">
                  <c:v>983.70699999999999</c:v>
                </c:pt>
                <c:pt idx="82">
                  <c:v>983.87</c:v>
                </c:pt>
                <c:pt idx="83">
                  <c:v>983.92899999999997</c:v>
                </c:pt>
                <c:pt idx="84">
                  <c:v>984.05</c:v>
                </c:pt>
                <c:pt idx="85">
                  <c:v>984.10500000000002</c:v>
                </c:pt>
                <c:pt idx="86">
                  <c:v>983.84799999999996</c:v>
                </c:pt>
                <c:pt idx="87">
                  <c:v>983.63199999999995</c:v>
                </c:pt>
                <c:pt idx="88">
                  <c:v>983.44600000000003</c:v>
                </c:pt>
                <c:pt idx="89">
                  <c:v>983.346</c:v>
                </c:pt>
                <c:pt idx="90">
                  <c:v>983.42499999999995</c:v>
                </c:pt>
                <c:pt idx="91">
                  <c:v>983.49400000000003</c:v>
                </c:pt>
                <c:pt idx="92">
                  <c:v>983.57</c:v>
                </c:pt>
                <c:pt idx="93">
                  <c:v>983.28</c:v>
                </c:pt>
                <c:pt idx="94">
                  <c:v>983.58600000000001</c:v>
                </c:pt>
                <c:pt idx="95">
                  <c:v>983.45399999999995</c:v>
                </c:pt>
                <c:pt idx="96">
                  <c:v>983.41099999999994</c:v>
                </c:pt>
                <c:pt idx="97">
                  <c:v>983.48500000000001</c:v>
                </c:pt>
                <c:pt idx="98">
                  <c:v>983.60199999999998</c:v>
                </c:pt>
                <c:pt idx="99">
                  <c:v>983.76599999999996</c:v>
                </c:pt>
                <c:pt idx="100">
                  <c:v>983.875</c:v>
                </c:pt>
                <c:pt idx="101">
                  <c:v>984.03099999999995</c:v>
                </c:pt>
                <c:pt idx="102">
                  <c:v>984.21199999999999</c:v>
                </c:pt>
                <c:pt idx="103">
                  <c:v>984.42100000000005</c:v>
                </c:pt>
                <c:pt idx="104">
                  <c:v>984.44600000000003</c:v>
                </c:pt>
                <c:pt idx="105">
                  <c:v>984.54399999999998</c:v>
                </c:pt>
                <c:pt idx="106">
                  <c:v>984.56600000000003</c:v>
                </c:pt>
                <c:pt idx="107">
                  <c:v>984.495</c:v>
                </c:pt>
                <c:pt idx="108">
                  <c:v>984.40899999999999</c:v>
                </c:pt>
                <c:pt idx="109">
                  <c:v>984.30499999999995</c:v>
                </c:pt>
                <c:pt idx="110">
                  <c:v>983.99300000000005</c:v>
                </c:pt>
                <c:pt idx="111">
                  <c:v>983.86500000000001</c:v>
                </c:pt>
                <c:pt idx="112">
                  <c:v>983.53899999999999</c:v>
                </c:pt>
                <c:pt idx="113">
                  <c:v>983.27200000000005</c:v>
                </c:pt>
                <c:pt idx="114">
                  <c:v>983.20600000000002</c:v>
                </c:pt>
                <c:pt idx="115">
                  <c:v>983.30799999999999</c:v>
                </c:pt>
                <c:pt idx="116">
                  <c:v>983.41600000000005</c:v>
                </c:pt>
                <c:pt idx="117">
                  <c:v>983.36500000000001</c:v>
                </c:pt>
                <c:pt idx="118">
                  <c:v>983.21799999999996</c:v>
                </c:pt>
                <c:pt idx="119">
                  <c:v>983.20500000000004</c:v>
                </c:pt>
                <c:pt idx="120">
                  <c:v>983.096</c:v>
                </c:pt>
                <c:pt idx="121">
                  <c:v>982.51400000000001</c:v>
                </c:pt>
                <c:pt idx="122">
                  <c:v>982.226</c:v>
                </c:pt>
                <c:pt idx="123">
                  <c:v>982.39300000000003</c:v>
                </c:pt>
                <c:pt idx="124">
                  <c:v>982.32500000000005</c:v>
                </c:pt>
                <c:pt idx="125">
                  <c:v>981.55200000000002</c:v>
                </c:pt>
                <c:pt idx="126">
                  <c:v>981.75699999999995</c:v>
                </c:pt>
                <c:pt idx="127">
                  <c:v>982.64099999999996</c:v>
                </c:pt>
                <c:pt idx="128">
                  <c:v>983.46199999999999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3B-4DE9-A757-D060E0AA5222}"/>
            </c:ext>
          </c:extLst>
        </c:ser>
        <c:ser>
          <c:idx val="2"/>
          <c:order val="1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spatial_series!$B$3:$B$131</c:f>
              <c:numCache>
                <c:formatCode>General</c:formatCode>
                <c:ptCount val="1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</c:numCache>
            </c:numRef>
          </c:xVal>
          <c:yVal>
            <c:numRef>
              <c:f>spatial_series!$J$3:$J$131</c:f>
              <c:numCache>
                <c:formatCode>0.000</c:formatCode>
                <c:ptCount val="129"/>
                <c:pt idx="0">
                  <c:v>990.27599999999995</c:v>
                </c:pt>
                <c:pt idx="1">
                  <c:v>990.27200000000005</c:v>
                </c:pt>
                <c:pt idx="2">
                  <c:v>990.27200000000005</c:v>
                </c:pt>
                <c:pt idx="3">
                  <c:v>990.26400000000001</c:v>
                </c:pt>
                <c:pt idx="4">
                  <c:v>990.27499999999998</c:v>
                </c:pt>
                <c:pt idx="5">
                  <c:v>990.24400000000003</c:v>
                </c:pt>
                <c:pt idx="6">
                  <c:v>990.23400000000004</c:v>
                </c:pt>
                <c:pt idx="7">
                  <c:v>990.23500000000001</c:v>
                </c:pt>
                <c:pt idx="8">
                  <c:v>990.22299999999996</c:v>
                </c:pt>
                <c:pt idx="9">
                  <c:v>990.23500000000001</c:v>
                </c:pt>
                <c:pt idx="10">
                  <c:v>990.23199999999997</c:v>
                </c:pt>
                <c:pt idx="11">
                  <c:v>990.19799999999998</c:v>
                </c:pt>
                <c:pt idx="12">
                  <c:v>990.21100000000001</c:v>
                </c:pt>
                <c:pt idx="13">
                  <c:v>990.18899999999996</c:v>
                </c:pt>
                <c:pt idx="14">
                  <c:v>990.178</c:v>
                </c:pt>
                <c:pt idx="15">
                  <c:v>990.17100000000005</c:v>
                </c:pt>
                <c:pt idx="16">
                  <c:v>990.16200000000003</c:v>
                </c:pt>
                <c:pt idx="17">
                  <c:v>990.13699999999994</c:v>
                </c:pt>
                <c:pt idx="18">
                  <c:v>990.15300000000002</c:v>
                </c:pt>
                <c:pt idx="19">
                  <c:v>990.15200000000004</c:v>
                </c:pt>
                <c:pt idx="20">
                  <c:v>990.15499999999997</c:v>
                </c:pt>
                <c:pt idx="21">
                  <c:v>990.15700000000004</c:v>
                </c:pt>
                <c:pt idx="22">
                  <c:v>990.15200000000004</c:v>
                </c:pt>
                <c:pt idx="23">
                  <c:v>990.15</c:v>
                </c:pt>
                <c:pt idx="24">
                  <c:v>990.13099999999997</c:v>
                </c:pt>
                <c:pt idx="25">
                  <c:v>990.11599999999999</c:v>
                </c:pt>
                <c:pt idx="26">
                  <c:v>990.09699999999998</c:v>
                </c:pt>
                <c:pt idx="27">
                  <c:v>990.06799999999998</c:v>
                </c:pt>
                <c:pt idx="28">
                  <c:v>990.04899999999998</c:v>
                </c:pt>
                <c:pt idx="29">
                  <c:v>990.01800000000003</c:v>
                </c:pt>
                <c:pt idx="30">
                  <c:v>989.99</c:v>
                </c:pt>
                <c:pt idx="31">
                  <c:v>989.96500000000003</c:v>
                </c:pt>
                <c:pt idx="32">
                  <c:v>989.947</c:v>
                </c:pt>
                <c:pt idx="33">
                  <c:v>989.90599999999995</c:v>
                </c:pt>
                <c:pt idx="34">
                  <c:v>989.91</c:v>
                </c:pt>
                <c:pt idx="35">
                  <c:v>989.86</c:v>
                </c:pt>
                <c:pt idx="36">
                  <c:v>989.83100000000002</c:v>
                </c:pt>
                <c:pt idx="37">
                  <c:v>989.78899999999999</c:v>
                </c:pt>
                <c:pt idx="38">
                  <c:v>989.73599999999999</c:v>
                </c:pt>
                <c:pt idx="39">
                  <c:v>989.69100000000003</c:v>
                </c:pt>
                <c:pt idx="40">
                  <c:v>989.65800000000002</c:v>
                </c:pt>
                <c:pt idx="41">
                  <c:v>989.63</c:v>
                </c:pt>
                <c:pt idx="42">
                  <c:v>989.60900000000004</c:v>
                </c:pt>
                <c:pt idx="43">
                  <c:v>989.64300000000003</c:v>
                </c:pt>
                <c:pt idx="44">
                  <c:v>989.65300000000002</c:v>
                </c:pt>
                <c:pt idx="45">
                  <c:v>989.69</c:v>
                </c:pt>
                <c:pt idx="46">
                  <c:v>989.64599999999996</c:v>
                </c:pt>
                <c:pt idx="47">
                  <c:v>989.70600000000002</c:v>
                </c:pt>
                <c:pt idx="48">
                  <c:v>989.73299999999995</c:v>
                </c:pt>
                <c:pt idx="49">
                  <c:v>989.67399999999998</c:v>
                </c:pt>
                <c:pt idx="50">
                  <c:v>989.62699999999995</c:v>
                </c:pt>
                <c:pt idx="51">
                  <c:v>989.61900000000003</c:v>
                </c:pt>
                <c:pt idx="52">
                  <c:v>989.64200000000005</c:v>
                </c:pt>
                <c:pt idx="53">
                  <c:v>989.65800000000002</c:v>
                </c:pt>
                <c:pt idx="54">
                  <c:v>989.66499999999996</c:v>
                </c:pt>
                <c:pt idx="55">
                  <c:v>989.67200000000003</c:v>
                </c:pt>
                <c:pt idx="56">
                  <c:v>989.68899999999996</c:v>
                </c:pt>
                <c:pt idx="57">
                  <c:v>989.70100000000002</c:v>
                </c:pt>
                <c:pt idx="58">
                  <c:v>989.69500000000005</c:v>
                </c:pt>
                <c:pt idx="59">
                  <c:v>989.68600000000004</c:v>
                </c:pt>
                <c:pt idx="60">
                  <c:v>989.66499999999996</c:v>
                </c:pt>
                <c:pt idx="61">
                  <c:v>989.654</c:v>
                </c:pt>
                <c:pt idx="62">
                  <c:v>989.63099999999997</c:v>
                </c:pt>
                <c:pt idx="63">
                  <c:v>989.64499999999998</c:v>
                </c:pt>
                <c:pt idx="64">
                  <c:v>989.65499999999997</c:v>
                </c:pt>
                <c:pt idx="65">
                  <c:v>989.66800000000001</c:v>
                </c:pt>
                <c:pt idx="66">
                  <c:v>989.67899999999997</c:v>
                </c:pt>
                <c:pt idx="67">
                  <c:v>989.68899999999996</c:v>
                </c:pt>
                <c:pt idx="68">
                  <c:v>989.697</c:v>
                </c:pt>
                <c:pt idx="69">
                  <c:v>989.7</c:v>
                </c:pt>
                <c:pt idx="70">
                  <c:v>989.70500000000004</c:v>
                </c:pt>
                <c:pt idx="71">
                  <c:v>989.70799999999997</c:v>
                </c:pt>
                <c:pt idx="72">
                  <c:v>989.71100000000001</c:v>
                </c:pt>
                <c:pt idx="73">
                  <c:v>989.70799999999997</c:v>
                </c:pt>
                <c:pt idx="74">
                  <c:v>989.71100000000001</c:v>
                </c:pt>
                <c:pt idx="75">
                  <c:v>989.71100000000001</c:v>
                </c:pt>
                <c:pt idx="76">
                  <c:v>989.71500000000003</c:v>
                </c:pt>
                <c:pt idx="77">
                  <c:v>989.71299999999997</c:v>
                </c:pt>
                <c:pt idx="78">
                  <c:v>989.71400000000006</c:v>
                </c:pt>
                <c:pt idx="79">
                  <c:v>989.71199999999999</c:v>
                </c:pt>
                <c:pt idx="80">
                  <c:v>989.70500000000004</c:v>
                </c:pt>
                <c:pt idx="81">
                  <c:v>989.7</c:v>
                </c:pt>
                <c:pt idx="82">
                  <c:v>989.68600000000004</c:v>
                </c:pt>
                <c:pt idx="83">
                  <c:v>989.67899999999997</c:v>
                </c:pt>
                <c:pt idx="84">
                  <c:v>989.66700000000003</c:v>
                </c:pt>
                <c:pt idx="85">
                  <c:v>989.65800000000002</c:v>
                </c:pt>
                <c:pt idx="86">
                  <c:v>989.66800000000001</c:v>
                </c:pt>
                <c:pt idx="87">
                  <c:v>989.66</c:v>
                </c:pt>
                <c:pt idx="88">
                  <c:v>989.65099999999995</c:v>
                </c:pt>
                <c:pt idx="89">
                  <c:v>989.66</c:v>
                </c:pt>
                <c:pt idx="90">
                  <c:v>989.65800000000002</c:v>
                </c:pt>
                <c:pt idx="91">
                  <c:v>989.63599999999997</c:v>
                </c:pt>
                <c:pt idx="92">
                  <c:v>989.62900000000002</c:v>
                </c:pt>
                <c:pt idx="93">
                  <c:v>989.63499999999999</c:v>
                </c:pt>
                <c:pt idx="94">
                  <c:v>989.60900000000004</c:v>
                </c:pt>
                <c:pt idx="95">
                  <c:v>989.601</c:v>
                </c:pt>
                <c:pt idx="96">
                  <c:v>989.59</c:v>
                </c:pt>
                <c:pt idx="97">
                  <c:v>989.56100000000004</c:v>
                </c:pt>
                <c:pt idx="98">
                  <c:v>989.54200000000003</c:v>
                </c:pt>
                <c:pt idx="99">
                  <c:v>989.55600000000004</c:v>
                </c:pt>
                <c:pt idx="100">
                  <c:v>989.55899999999997</c:v>
                </c:pt>
                <c:pt idx="101">
                  <c:v>989.57299999999998</c:v>
                </c:pt>
                <c:pt idx="102">
                  <c:v>989.58799999999997</c:v>
                </c:pt>
                <c:pt idx="103">
                  <c:v>989.58699999999999</c:v>
                </c:pt>
                <c:pt idx="104">
                  <c:v>989.58399999999995</c:v>
                </c:pt>
                <c:pt idx="105">
                  <c:v>989.58</c:v>
                </c:pt>
                <c:pt idx="106">
                  <c:v>989.58199999999999</c:v>
                </c:pt>
                <c:pt idx="107">
                  <c:v>989.58600000000001</c:v>
                </c:pt>
                <c:pt idx="108">
                  <c:v>989.58699999999999</c:v>
                </c:pt>
                <c:pt idx="109">
                  <c:v>989.59</c:v>
                </c:pt>
                <c:pt idx="110">
                  <c:v>989.60299999999995</c:v>
                </c:pt>
                <c:pt idx="111">
                  <c:v>989.59400000000005</c:v>
                </c:pt>
                <c:pt idx="112">
                  <c:v>989.59400000000005</c:v>
                </c:pt>
                <c:pt idx="113">
                  <c:v>989.58100000000002</c:v>
                </c:pt>
                <c:pt idx="114">
                  <c:v>989.553</c:v>
                </c:pt>
                <c:pt idx="115">
                  <c:v>989.52200000000005</c:v>
                </c:pt>
                <c:pt idx="116">
                  <c:v>989.50800000000004</c:v>
                </c:pt>
                <c:pt idx="117">
                  <c:v>989.50800000000004</c:v>
                </c:pt>
                <c:pt idx="118">
                  <c:v>989.50099999999998</c:v>
                </c:pt>
                <c:pt idx="119">
                  <c:v>989.47500000000002</c:v>
                </c:pt>
                <c:pt idx="120">
                  <c:v>989.49800000000005</c:v>
                </c:pt>
                <c:pt idx="121">
                  <c:v>989.52599999999995</c:v>
                </c:pt>
                <c:pt idx="122">
                  <c:v>989.51700000000005</c:v>
                </c:pt>
                <c:pt idx="123">
                  <c:v>989.47299999999996</c:v>
                </c:pt>
                <c:pt idx="124">
                  <c:v>989.48900000000003</c:v>
                </c:pt>
                <c:pt idx="125">
                  <c:v>989.56899999999996</c:v>
                </c:pt>
                <c:pt idx="126">
                  <c:v>989.56200000000001</c:v>
                </c:pt>
                <c:pt idx="127">
                  <c:v>989.52800000000002</c:v>
                </c:pt>
                <c:pt idx="128">
                  <c:v>989.49199999999996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3B-4DE9-A757-D060E0AA5222}"/>
            </c:ext>
          </c:extLst>
        </c:ser>
        <c:ser>
          <c:idx val="1"/>
          <c:order val="2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3.1337324664482302E-2"/>
                  <c:y val="-6.0695624967408913E-2"/>
                </c:manualLayout>
              </c:layout>
              <c:numFmt formatCode="General" sourceLinked="0"/>
            </c:trendlineLbl>
          </c:trendline>
          <c:xVal>
            <c:numRef>
              <c:f>spatial_series!$B$3:$B$131</c:f>
              <c:numCache>
                <c:formatCode>General</c:formatCode>
                <c:ptCount val="1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</c:numCache>
            </c:numRef>
          </c:xVal>
          <c:yVal>
            <c:numRef>
              <c:f>spatial_series!$F$3:$F$131</c:f>
              <c:numCache>
                <c:formatCode>0.000</c:formatCode>
                <c:ptCount val="129"/>
                <c:pt idx="0">
                  <c:v>985.80399999999997</c:v>
                </c:pt>
                <c:pt idx="1">
                  <c:v>985.798</c:v>
                </c:pt>
                <c:pt idx="2">
                  <c:v>985.79700000000003</c:v>
                </c:pt>
                <c:pt idx="3">
                  <c:v>985.79499999999996</c:v>
                </c:pt>
                <c:pt idx="4">
                  <c:v>985.798</c:v>
                </c:pt>
                <c:pt idx="5">
                  <c:v>985.79200000000003</c:v>
                </c:pt>
                <c:pt idx="6">
                  <c:v>985.78899999999999</c:v>
                </c:pt>
                <c:pt idx="7">
                  <c:v>985.78700000000003</c:v>
                </c:pt>
                <c:pt idx="8">
                  <c:v>985.779</c:v>
                </c:pt>
                <c:pt idx="9">
                  <c:v>985.77599999999995</c:v>
                </c:pt>
                <c:pt idx="10">
                  <c:v>985.76800000000003</c:v>
                </c:pt>
                <c:pt idx="11">
                  <c:v>985.73199999999997</c:v>
                </c:pt>
                <c:pt idx="12">
                  <c:v>985.73599999999999</c:v>
                </c:pt>
                <c:pt idx="13">
                  <c:v>985.72699999999998</c:v>
                </c:pt>
                <c:pt idx="14">
                  <c:v>985.72199999999998</c:v>
                </c:pt>
                <c:pt idx="15">
                  <c:v>985.72</c:v>
                </c:pt>
                <c:pt idx="16">
                  <c:v>985.71699999999998</c:v>
                </c:pt>
                <c:pt idx="17">
                  <c:v>985.71400000000006</c:v>
                </c:pt>
                <c:pt idx="18">
                  <c:v>985.71799999999996</c:v>
                </c:pt>
                <c:pt idx="19">
                  <c:v>985.71799999999996</c:v>
                </c:pt>
                <c:pt idx="20">
                  <c:v>985.71799999999996</c:v>
                </c:pt>
                <c:pt idx="21">
                  <c:v>985.71799999999996</c:v>
                </c:pt>
                <c:pt idx="22">
                  <c:v>985.71799999999996</c:v>
                </c:pt>
                <c:pt idx="23">
                  <c:v>985.71900000000005</c:v>
                </c:pt>
                <c:pt idx="24">
                  <c:v>985.71799999999996</c:v>
                </c:pt>
                <c:pt idx="25">
                  <c:v>985.71799999999996</c:v>
                </c:pt>
                <c:pt idx="26">
                  <c:v>985.71699999999998</c:v>
                </c:pt>
                <c:pt idx="27">
                  <c:v>985.71299999999997</c:v>
                </c:pt>
                <c:pt idx="28">
                  <c:v>985.70899999999995</c:v>
                </c:pt>
                <c:pt idx="29">
                  <c:v>985.69600000000003</c:v>
                </c:pt>
                <c:pt idx="30">
                  <c:v>985.67</c:v>
                </c:pt>
                <c:pt idx="31">
                  <c:v>985.61099999999999</c:v>
                </c:pt>
                <c:pt idx="32">
                  <c:v>985.56700000000001</c:v>
                </c:pt>
                <c:pt idx="33">
                  <c:v>985.42200000000003</c:v>
                </c:pt>
                <c:pt idx="34">
                  <c:v>985.36800000000005</c:v>
                </c:pt>
                <c:pt idx="35">
                  <c:v>985.29499999999996</c:v>
                </c:pt>
                <c:pt idx="36">
                  <c:v>985.30700000000002</c:v>
                </c:pt>
                <c:pt idx="37">
                  <c:v>985.30100000000004</c:v>
                </c:pt>
                <c:pt idx="38">
                  <c:v>985.29300000000001</c:v>
                </c:pt>
                <c:pt idx="39">
                  <c:v>985.29</c:v>
                </c:pt>
                <c:pt idx="40">
                  <c:v>985.29100000000005</c:v>
                </c:pt>
                <c:pt idx="41">
                  <c:v>985.29100000000005</c:v>
                </c:pt>
                <c:pt idx="42">
                  <c:v>985.29</c:v>
                </c:pt>
                <c:pt idx="43">
                  <c:v>985.29100000000005</c:v>
                </c:pt>
                <c:pt idx="44">
                  <c:v>985.29</c:v>
                </c:pt>
                <c:pt idx="45">
                  <c:v>985.29200000000003</c:v>
                </c:pt>
                <c:pt idx="46">
                  <c:v>985.29</c:v>
                </c:pt>
                <c:pt idx="47">
                  <c:v>985.29200000000003</c:v>
                </c:pt>
                <c:pt idx="48">
                  <c:v>985.29300000000001</c:v>
                </c:pt>
                <c:pt idx="49">
                  <c:v>985.29100000000005</c:v>
                </c:pt>
                <c:pt idx="50">
                  <c:v>985.29</c:v>
                </c:pt>
                <c:pt idx="51">
                  <c:v>985.28899999999999</c:v>
                </c:pt>
                <c:pt idx="52">
                  <c:v>985.28899999999999</c:v>
                </c:pt>
                <c:pt idx="53">
                  <c:v>985.28700000000003</c:v>
                </c:pt>
                <c:pt idx="54">
                  <c:v>985.28599999999994</c:v>
                </c:pt>
                <c:pt idx="55">
                  <c:v>985.28499999999997</c:v>
                </c:pt>
                <c:pt idx="56">
                  <c:v>985.28499999999997</c:v>
                </c:pt>
                <c:pt idx="57">
                  <c:v>985.28399999999999</c:v>
                </c:pt>
                <c:pt idx="58">
                  <c:v>985.28300000000002</c:v>
                </c:pt>
                <c:pt idx="59">
                  <c:v>985.28099999999995</c:v>
                </c:pt>
                <c:pt idx="60">
                  <c:v>985.27700000000004</c:v>
                </c:pt>
                <c:pt idx="61">
                  <c:v>985.274</c:v>
                </c:pt>
                <c:pt idx="62">
                  <c:v>985.26800000000003</c:v>
                </c:pt>
                <c:pt idx="63">
                  <c:v>985.26599999999996</c:v>
                </c:pt>
                <c:pt idx="64">
                  <c:v>985.26499999999999</c:v>
                </c:pt>
                <c:pt idx="65">
                  <c:v>985.26400000000001</c:v>
                </c:pt>
                <c:pt idx="66">
                  <c:v>985.25599999999997</c:v>
                </c:pt>
                <c:pt idx="67">
                  <c:v>985.23500000000001</c:v>
                </c:pt>
                <c:pt idx="68">
                  <c:v>985.20299999999997</c:v>
                </c:pt>
                <c:pt idx="69">
                  <c:v>985.12199999999996</c:v>
                </c:pt>
                <c:pt idx="70">
                  <c:v>985.08100000000002</c:v>
                </c:pt>
                <c:pt idx="71">
                  <c:v>985.07799999999997</c:v>
                </c:pt>
                <c:pt idx="72">
                  <c:v>985.07799999999997</c:v>
                </c:pt>
                <c:pt idx="73">
                  <c:v>985.077</c:v>
                </c:pt>
                <c:pt idx="74">
                  <c:v>985.07600000000002</c:v>
                </c:pt>
                <c:pt idx="75">
                  <c:v>985.07600000000002</c:v>
                </c:pt>
                <c:pt idx="76">
                  <c:v>985.07600000000002</c:v>
                </c:pt>
                <c:pt idx="77">
                  <c:v>985.07600000000002</c:v>
                </c:pt>
                <c:pt idx="78">
                  <c:v>985.07600000000002</c:v>
                </c:pt>
                <c:pt idx="79">
                  <c:v>985.07600000000002</c:v>
                </c:pt>
                <c:pt idx="80">
                  <c:v>985.07500000000005</c:v>
                </c:pt>
                <c:pt idx="81">
                  <c:v>985.07500000000005</c:v>
                </c:pt>
                <c:pt idx="82">
                  <c:v>985.07299999999998</c:v>
                </c:pt>
                <c:pt idx="83">
                  <c:v>985.07100000000003</c:v>
                </c:pt>
                <c:pt idx="84">
                  <c:v>985.06700000000001</c:v>
                </c:pt>
                <c:pt idx="85">
                  <c:v>985.06399999999996</c:v>
                </c:pt>
                <c:pt idx="86">
                  <c:v>985.06700000000001</c:v>
                </c:pt>
                <c:pt idx="87">
                  <c:v>985.06600000000003</c:v>
                </c:pt>
                <c:pt idx="88">
                  <c:v>985.06600000000003</c:v>
                </c:pt>
                <c:pt idx="89">
                  <c:v>985.06600000000003</c:v>
                </c:pt>
                <c:pt idx="90">
                  <c:v>985.06700000000001</c:v>
                </c:pt>
                <c:pt idx="91">
                  <c:v>985.06500000000005</c:v>
                </c:pt>
                <c:pt idx="92">
                  <c:v>985.06500000000005</c:v>
                </c:pt>
                <c:pt idx="93">
                  <c:v>985.06600000000003</c:v>
                </c:pt>
                <c:pt idx="94">
                  <c:v>985.06500000000005</c:v>
                </c:pt>
                <c:pt idx="95">
                  <c:v>985.06500000000005</c:v>
                </c:pt>
                <c:pt idx="96">
                  <c:v>985.06500000000005</c:v>
                </c:pt>
                <c:pt idx="97">
                  <c:v>985.06399999999996</c:v>
                </c:pt>
                <c:pt idx="98">
                  <c:v>985.06299999999999</c:v>
                </c:pt>
                <c:pt idx="99">
                  <c:v>985.06299999999999</c:v>
                </c:pt>
                <c:pt idx="100">
                  <c:v>985.06299999999999</c:v>
                </c:pt>
                <c:pt idx="101">
                  <c:v>985.06299999999999</c:v>
                </c:pt>
                <c:pt idx="102">
                  <c:v>985.06200000000001</c:v>
                </c:pt>
                <c:pt idx="103">
                  <c:v>985.05799999999999</c:v>
                </c:pt>
                <c:pt idx="104">
                  <c:v>985.05399999999997</c:v>
                </c:pt>
                <c:pt idx="105">
                  <c:v>985.04700000000003</c:v>
                </c:pt>
                <c:pt idx="106">
                  <c:v>985.04200000000003</c:v>
                </c:pt>
                <c:pt idx="107">
                  <c:v>985.04</c:v>
                </c:pt>
                <c:pt idx="108">
                  <c:v>985.03499999999997</c:v>
                </c:pt>
                <c:pt idx="109">
                  <c:v>985.03099999999995</c:v>
                </c:pt>
                <c:pt idx="110">
                  <c:v>985.03499999999997</c:v>
                </c:pt>
                <c:pt idx="111">
                  <c:v>985.03200000000004</c:v>
                </c:pt>
                <c:pt idx="112">
                  <c:v>985.03399999999999</c:v>
                </c:pt>
                <c:pt idx="113">
                  <c:v>985.03300000000002</c:v>
                </c:pt>
                <c:pt idx="114">
                  <c:v>985.03099999999995</c:v>
                </c:pt>
                <c:pt idx="115">
                  <c:v>985.029</c:v>
                </c:pt>
                <c:pt idx="116">
                  <c:v>985.029</c:v>
                </c:pt>
                <c:pt idx="117">
                  <c:v>985.03</c:v>
                </c:pt>
                <c:pt idx="118">
                  <c:v>985.03</c:v>
                </c:pt>
                <c:pt idx="119">
                  <c:v>985.029</c:v>
                </c:pt>
                <c:pt idx="120">
                  <c:v>985.029</c:v>
                </c:pt>
                <c:pt idx="121">
                  <c:v>985.03</c:v>
                </c:pt>
                <c:pt idx="122">
                  <c:v>985.03</c:v>
                </c:pt>
                <c:pt idx="123">
                  <c:v>985.029</c:v>
                </c:pt>
                <c:pt idx="124">
                  <c:v>985.029</c:v>
                </c:pt>
                <c:pt idx="125">
                  <c:v>985.029</c:v>
                </c:pt>
                <c:pt idx="126">
                  <c:v>985.03</c:v>
                </c:pt>
                <c:pt idx="127">
                  <c:v>985.03</c:v>
                </c:pt>
                <c:pt idx="128">
                  <c:v>985.029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3B-4DE9-A757-D060E0AA5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21964123689836784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image" Target="../media/image5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98CCF-0586-4F24-A6E8-1E092C1C2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53AE3-00CF-4B68-8264-80368CC71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7DDF29-AFDC-49BB-8D8A-9D2B6803B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E1181-077B-4A9C-97EB-A0CDFB65A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13607</xdr:colOff>
      <xdr:row>2</xdr:row>
      <xdr:rowOff>27215</xdr:rowOff>
    </xdr:from>
    <xdr:to>
      <xdr:col>36</xdr:col>
      <xdr:colOff>279273</xdr:colOff>
      <xdr:row>8</xdr:row>
      <xdr:rowOff>123039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114468-09D6-43BE-8265-DE555F5B9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96982" y="408215"/>
          <a:ext cx="5075791" cy="1238824"/>
        </a:xfrm>
        <a:prstGeom prst="rect">
          <a:avLst/>
        </a:prstGeom>
      </xdr:spPr>
    </xdr:pic>
    <xdr:clientData/>
  </xdr:twoCellAnchor>
  <xdr:twoCellAnchor editAs="oneCell">
    <xdr:from>
      <xdr:col>31</xdr:col>
      <xdr:colOff>27213</xdr:colOff>
      <xdr:row>9</xdr:row>
      <xdr:rowOff>163286</xdr:rowOff>
    </xdr:from>
    <xdr:to>
      <xdr:col>36</xdr:col>
      <xdr:colOff>163286</xdr:colOff>
      <xdr:row>16</xdr:row>
      <xdr:rowOff>125678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5998BB1-C0DA-4EC2-B976-4BA9C1A23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10588" y="1877786"/>
          <a:ext cx="4946198" cy="1295892"/>
        </a:xfrm>
        <a:prstGeom prst="rect">
          <a:avLst/>
        </a:prstGeom>
      </xdr:spPr>
    </xdr:pic>
    <xdr:clientData/>
  </xdr:twoCellAnchor>
  <xdr:twoCellAnchor editAs="oneCell">
    <xdr:from>
      <xdr:col>30</xdr:col>
      <xdr:colOff>421821</xdr:colOff>
      <xdr:row>17</xdr:row>
      <xdr:rowOff>122463</xdr:rowOff>
    </xdr:from>
    <xdr:to>
      <xdr:col>35</xdr:col>
      <xdr:colOff>911678</xdr:colOff>
      <xdr:row>25</xdr:row>
      <xdr:rowOff>174797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1BCC35-A460-4B7D-B90F-D4849C96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67046" y="3360963"/>
          <a:ext cx="4776107" cy="1633484"/>
        </a:xfrm>
        <a:prstGeom prst="rect">
          <a:avLst/>
        </a:prstGeom>
      </xdr:spPr>
    </xdr:pic>
    <xdr:clientData/>
  </xdr:twoCellAnchor>
  <xdr:twoCellAnchor editAs="oneCell">
    <xdr:from>
      <xdr:col>30</xdr:col>
      <xdr:colOff>394608</xdr:colOff>
      <xdr:row>27</xdr:row>
      <xdr:rowOff>13607</xdr:rowOff>
    </xdr:from>
    <xdr:to>
      <xdr:col>35</xdr:col>
      <xdr:colOff>857251</xdr:colOff>
      <xdr:row>34</xdr:row>
      <xdr:rowOff>163338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0A0A67-80CA-40B8-9E08-B774B8C7E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339833" y="5233307"/>
          <a:ext cx="4748893" cy="1549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420A4-656A-48C3-B3FF-646EB1DCD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479714-CA08-4C29-ACDB-15B814726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71CD5-566E-4D57-8ABB-F29FBD9AF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2936C3-65F3-4A56-A5FA-CE21DC3AD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13607</xdr:colOff>
      <xdr:row>2</xdr:row>
      <xdr:rowOff>27215</xdr:rowOff>
    </xdr:from>
    <xdr:to>
      <xdr:col>32</xdr:col>
      <xdr:colOff>279273</xdr:colOff>
      <xdr:row>8</xdr:row>
      <xdr:rowOff>123039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BD1599-AB23-4CC3-80D8-96EDC19C7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58214" y="408215"/>
          <a:ext cx="5096202" cy="1238824"/>
        </a:xfrm>
        <a:prstGeom prst="rect">
          <a:avLst/>
        </a:prstGeom>
      </xdr:spPr>
    </xdr:pic>
    <xdr:clientData/>
  </xdr:twoCellAnchor>
  <xdr:twoCellAnchor editAs="oneCell">
    <xdr:from>
      <xdr:col>27</xdr:col>
      <xdr:colOff>27213</xdr:colOff>
      <xdr:row>9</xdr:row>
      <xdr:rowOff>163286</xdr:rowOff>
    </xdr:from>
    <xdr:to>
      <xdr:col>32</xdr:col>
      <xdr:colOff>163286</xdr:colOff>
      <xdr:row>16</xdr:row>
      <xdr:rowOff>125678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49263C-084C-488F-8711-68D3A5B81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71820" y="1877786"/>
          <a:ext cx="4966609" cy="1295892"/>
        </a:xfrm>
        <a:prstGeom prst="rect">
          <a:avLst/>
        </a:prstGeom>
      </xdr:spPr>
    </xdr:pic>
    <xdr:clientData/>
  </xdr:twoCellAnchor>
  <xdr:twoCellAnchor editAs="oneCell">
    <xdr:from>
      <xdr:col>26</xdr:col>
      <xdr:colOff>421821</xdr:colOff>
      <xdr:row>17</xdr:row>
      <xdr:rowOff>122463</xdr:rowOff>
    </xdr:from>
    <xdr:to>
      <xdr:col>31</xdr:col>
      <xdr:colOff>911678</xdr:colOff>
      <xdr:row>25</xdr:row>
      <xdr:rowOff>174797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5AF6636-A915-4DF2-81A0-E15044F12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31000" y="3360963"/>
          <a:ext cx="4789714" cy="1657977"/>
        </a:xfrm>
        <a:prstGeom prst="rect">
          <a:avLst/>
        </a:prstGeom>
      </xdr:spPr>
    </xdr:pic>
    <xdr:clientData/>
  </xdr:twoCellAnchor>
  <xdr:twoCellAnchor editAs="oneCell">
    <xdr:from>
      <xdr:col>26</xdr:col>
      <xdr:colOff>394608</xdr:colOff>
      <xdr:row>27</xdr:row>
      <xdr:rowOff>13607</xdr:rowOff>
    </xdr:from>
    <xdr:to>
      <xdr:col>31</xdr:col>
      <xdr:colOff>857251</xdr:colOff>
      <xdr:row>34</xdr:row>
      <xdr:rowOff>163338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C56BEFD-4598-4A6A-98ED-823609FD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403787" y="5265964"/>
          <a:ext cx="4762500" cy="15784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A236E-F3CD-4057-965A-EBA2511D1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41A00-C583-443B-8A0C-C2B606067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9E4221-5887-4979-9E0A-C6364D799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1B0B00-1483-4C0A-AD42-9D5955DC4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13607</xdr:colOff>
      <xdr:row>2</xdr:row>
      <xdr:rowOff>27215</xdr:rowOff>
    </xdr:from>
    <xdr:to>
      <xdr:col>32</xdr:col>
      <xdr:colOff>279273</xdr:colOff>
      <xdr:row>8</xdr:row>
      <xdr:rowOff>123039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26DB16-6BD2-49BF-A602-6847C4F25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96982" y="408215"/>
          <a:ext cx="5075791" cy="1238824"/>
        </a:xfrm>
        <a:prstGeom prst="rect">
          <a:avLst/>
        </a:prstGeom>
      </xdr:spPr>
    </xdr:pic>
    <xdr:clientData/>
  </xdr:twoCellAnchor>
  <xdr:twoCellAnchor editAs="oneCell">
    <xdr:from>
      <xdr:col>27</xdr:col>
      <xdr:colOff>27213</xdr:colOff>
      <xdr:row>9</xdr:row>
      <xdr:rowOff>163286</xdr:rowOff>
    </xdr:from>
    <xdr:to>
      <xdr:col>32</xdr:col>
      <xdr:colOff>163286</xdr:colOff>
      <xdr:row>16</xdr:row>
      <xdr:rowOff>125678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4A7CE5-F8C9-4D5F-90BC-25E49DBDB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10588" y="1877786"/>
          <a:ext cx="4946198" cy="1295892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19</xdr:row>
      <xdr:rowOff>207817</xdr:rowOff>
    </xdr:from>
    <xdr:to>
      <xdr:col>32</xdr:col>
      <xdr:colOff>51955</xdr:colOff>
      <xdr:row>28</xdr:row>
      <xdr:rowOff>130166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D553A7-E74B-4705-8F67-9CAB5D826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48318" y="3827317"/>
          <a:ext cx="4901046" cy="1792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5A4A-8B14-4152-8669-D2AD8C5F479B}">
  <dimension ref="A1:AF998"/>
  <sheetViews>
    <sheetView tabSelected="1" zoomScale="55" zoomScaleNormal="55" workbookViewId="0">
      <selection activeCell="AC11" sqref="AC11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6.5" bestFit="1" customWidth="1"/>
    <col min="28" max="28" width="8.25" bestFit="1" customWidth="1"/>
    <col min="29" max="29" width="7.625" bestFit="1" customWidth="1"/>
    <col min="30" max="30" width="8.25" bestFit="1" customWidth="1"/>
    <col min="31" max="31" width="5.75" customWidth="1"/>
  </cols>
  <sheetData>
    <row r="1" spans="1:31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1" x14ac:dyDescent="0.25">
      <c r="A2" s="1" t="s">
        <v>2</v>
      </c>
      <c r="B2" s="2" t="s">
        <v>8</v>
      </c>
      <c r="C2" s="13" t="s">
        <v>3</v>
      </c>
      <c r="D2" s="1" t="s">
        <v>4</v>
      </c>
      <c r="E2" s="2" t="s">
        <v>5</v>
      </c>
      <c r="F2" s="13" t="s">
        <v>9</v>
      </c>
      <c r="G2" s="1" t="s">
        <v>15</v>
      </c>
      <c r="H2" s="13" t="s">
        <v>7</v>
      </c>
      <c r="I2" s="8" t="s">
        <v>37</v>
      </c>
      <c r="J2" s="13" t="s">
        <v>13</v>
      </c>
      <c r="K2" s="1" t="s">
        <v>55</v>
      </c>
      <c r="L2" s="13" t="s">
        <v>6</v>
      </c>
      <c r="M2" s="8" t="s">
        <v>38</v>
      </c>
      <c r="V2" s="25" t="s">
        <v>11</v>
      </c>
      <c r="W2" s="25"/>
      <c r="X2" s="25" t="s">
        <v>12</v>
      </c>
      <c r="Y2" s="25"/>
      <c r="Z2" s="25"/>
      <c r="AA2" s="18" t="s">
        <v>62</v>
      </c>
      <c r="AB2" s="18" t="s">
        <v>63</v>
      </c>
      <c r="AC2" s="18" t="s">
        <v>64</v>
      </c>
      <c r="AD2" s="18" t="s">
        <v>65</v>
      </c>
    </row>
    <row r="3" spans="1:31" x14ac:dyDescent="0.25">
      <c r="A3" s="19">
        <v>0</v>
      </c>
      <c r="B3" s="20">
        <v>0</v>
      </c>
      <c r="C3" s="4">
        <v>985.25699999999995</v>
      </c>
      <c r="D3" s="14">
        <f>-0.00312*B3+985.19615</f>
        <v>985.19614999999999</v>
      </c>
      <c r="E3" s="21">
        <f>C3-D3</f>
        <v>6.0849999999959437E-2</v>
      </c>
      <c r="F3" s="14"/>
      <c r="G3" s="22">
        <f t="shared" ref="G3:G66" si="0">F3-C3</f>
        <v>-985.25699999999995</v>
      </c>
      <c r="H3" s="14"/>
      <c r="I3" s="15">
        <f>H3*0.5</f>
        <v>0</v>
      </c>
      <c r="J3" s="4">
        <v>990.27599999999995</v>
      </c>
      <c r="K3" s="14">
        <f>J3-C3</f>
        <v>5.0190000000000055</v>
      </c>
      <c r="L3" s="4">
        <v>67.837451221445903</v>
      </c>
      <c r="M3" s="23">
        <f>L3/2</f>
        <v>33.918725610722952</v>
      </c>
      <c r="V3" t="s">
        <v>51</v>
      </c>
      <c r="Y3">
        <v>637</v>
      </c>
      <c r="Z3" t="s">
        <v>10</v>
      </c>
    </row>
    <row r="4" spans="1:31" x14ac:dyDescent="0.25">
      <c r="A4" s="19">
        <v>1</v>
      </c>
      <c r="B4" s="20">
        <v>5</v>
      </c>
      <c r="C4" s="4">
        <v>985.20600000000002</v>
      </c>
      <c r="D4" s="14">
        <f t="shared" ref="D4:D67" si="1">-0.00312*B4+985.19615</f>
        <v>985.18055000000004</v>
      </c>
      <c r="E4" s="21">
        <f t="shared" ref="E4:E67" si="2">C4-D4</f>
        <v>2.544999999997799E-2</v>
      </c>
      <c r="F4" s="14"/>
      <c r="G4" s="22">
        <f t="shared" si="0"/>
        <v>-985.20600000000002</v>
      </c>
      <c r="H4" s="14"/>
      <c r="I4" s="15">
        <f t="shared" ref="I4:I67" si="3">H4*0.5</f>
        <v>0</v>
      </c>
      <c r="J4" s="4">
        <v>990.27200000000005</v>
      </c>
      <c r="K4" s="14">
        <f t="shared" ref="K4:K67" si="4">J4-C4</f>
        <v>5.0660000000000309</v>
      </c>
      <c r="L4" s="4">
        <v>69.062806188830393</v>
      </c>
      <c r="M4" s="23">
        <f t="shared" ref="M4:M67" si="5">L4/2</f>
        <v>34.531403094415197</v>
      </c>
    </row>
    <row r="5" spans="1:31" x14ac:dyDescent="0.25">
      <c r="A5" s="19">
        <v>2</v>
      </c>
      <c r="B5" s="20">
        <v>10</v>
      </c>
      <c r="C5" s="4">
        <v>985.11199999999997</v>
      </c>
      <c r="D5" s="14">
        <f t="shared" si="1"/>
        <v>985.16494999999998</v>
      </c>
      <c r="E5" s="21">
        <f t="shared" si="2"/>
        <v>-5.2950000000009823E-2</v>
      </c>
      <c r="F5" s="14"/>
      <c r="G5" s="22">
        <f t="shared" si="0"/>
        <v>-985.11199999999997</v>
      </c>
      <c r="H5" s="14"/>
      <c r="I5" s="15">
        <f t="shared" si="3"/>
        <v>0</v>
      </c>
      <c r="J5" s="4">
        <v>990.27200000000005</v>
      </c>
      <c r="K5" s="14">
        <f t="shared" si="4"/>
        <v>5.1600000000000819</v>
      </c>
      <c r="L5" s="4">
        <v>69.055282822800706</v>
      </c>
      <c r="M5" s="23">
        <f t="shared" si="5"/>
        <v>34.527641411400353</v>
      </c>
      <c r="V5" s="6" t="s">
        <v>24</v>
      </c>
      <c r="W5" s="6"/>
      <c r="X5" s="17" t="s">
        <v>56</v>
      </c>
      <c r="Y5" s="5">
        <f>MIN(L3:L175)</f>
        <v>44.122986064050899</v>
      </c>
      <c r="Z5" s="6" t="s">
        <v>10</v>
      </c>
      <c r="AA5" s="27">
        <f>AVERAGE(L3:L175)</f>
        <v>61.176459227040276</v>
      </c>
      <c r="AB5" s="26">
        <f>AD5</f>
        <v>44.122986064050899</v>
      </c>
      <c r="AC5" s="27">
        <f>AA5</f>
        <v>61.176459227040276</v>
      </c>
      <c r="AD5" s="26">
        <f>Y5</f>
        <v>44.122986064050899</v>
      </c>
    </row>
    <row r="6" spans="1:31" x14ac:dyDescent="0.25">
      <c r="A6" s="19">
        <v>3</v>
      </c>
      <c r="B6" s="20">
        <v>15</v>
      </c>
      <c r="C6" s="4">
        <v>984.96600000000001</v>
      </c>
      <c r="D6" s="14">
        <f t="shared" si="1"/>
        <v>985.14935000000003</v>
      </c>
      <c r="E6" s="21">
        <f t="shared" si="2"/>
        <v>-0.18335000000001855</v>
      </c>
      <c r="F6" s="14"/>
      <c r="G6" s="22">
        <f t="shared" si="0"/>
        <v>-984.96600000000001</v>
      </c>
      <c r="H6" s="14"/>
      <c r="I6" s="15">
        <f t="shared" si="3"/>
        <v>0</v>
      </c>
      <c r="J6" s="4">
        <v>990.26400000000001</v>
      </c>
      <c r="K6" s="14">
        <f t="shared" si="4"/>
        <v>5.2980000000000018</v>
      </c>
      <c r="L6" s="4">
        <v>68.054527827277397</v>
      </c>
      <c r="M6" s="23">
        <f t="shared" si="5"/>
        <v>34.027263913638699</v>
      </c>
      <c r="V6" s="6" t="s">
        <v>25</v>
      </c>
      <c r="W6" s="6"/>
      <c r="X6" s="12" t="s">
        <v>14</v>
      </c>
      <c r="Y6" s="5">
        <f>MIN(K3:K175)</f>
        <v>4.6259999999999764</v>
      </c>
      <c r="Z6" t="s">
        <v>10</v>
      </c>
      <c r="AA6" s="7">
        <f>AVERAGE(K3:K175)</f>
        <v>5.5765038759689958</v>
      </c>
      <c r="AB6" s="7">
        <f>AA6</f>
        <v>5.5765038759689958</v>
      </c>
      <c r="AC6" s="5">
        <f>AD6</f>
        <v>4.6259999999999764</v>
      </c>
      <c r="AD6" s="5">
        <f>Y6</f>
        <v>4.6259999999999764</v>
      </c>
    </row>
    <row r="7" spans="1:31" x14ac:dyDescent="0.25">
      <c r="A7" s="19">
        <v>4</v>
      </c>
      <c r="B7" s="20">
        <v>20</v>
      </c>
      <c r="C7" s="4">
        <v>984.72199999999998</v>
      </c>
      <c r="D7" s="14">
        <f t="shared" si="1"/>
        <v>985.13374999999996</v>
      </c>
      <c r="E7" s="21">
        <f t="shared" si="2"/>
        <v>-0.41174999999998363</v>
      </c>
      <c r="F7" s="14"/>
      <c r="G7" s="22">
        <f t="shared" si="0"/>
        <v>-984.72199999999998</v>
      </c>
      <c r="H7" s="14"/>
      <c r="I7" s="15">
        <f t="shared" si="3"/>
        <v>0</v>
      </c>
      <c r="J7" s="4">
        <v>990.27499999999998</v>
      </c>
      <c r="K7" s="14">
        <f t="shared" si="4"/>
        <v>5.5529999999999973</v>
      </c>
      <c r="L7" s="4">
        <v>68.047507012808794</v>
      </c>
      <c r="M7" s="23">
        <f t="shared" si="5"/>
        <v>34.023753506404397</v>
      </c>
      <c r="X7" s="12"/>
    </row>
    <row r="8" spans="1:31" x14ac:dyDescent="0.25">
      <c r="A8" s="19">
        <v>5</v>
      </c>
      <c r="B8" s="20">
        <v>25</v>
      </c>
      <c r="C8" s="4">
        <v>984.81799999999998</v>
      </c>
      <c r="D8" s="14">
        <f t="shared" si="1"/>
        <v>985.11815000000001</v>
      </c>
      <c r="E8" s="21">
        <f t="shared" si="2"/>
        <v>-0.30015000000003056</v>
      </c>
      <c r="F8" s="14"/>
      <c r="G8" s="22">
        <f t="shared" si="0"/>
        <v>-984.81799999999998</v>
      </c>
      <c r="H8" s="14"/>
      <c r="I8" s="15">
        <f t="shared" si="3"/>
        <v>0</v>
      </c>
      <c r="J8" s="4">
        <v>990.24400000000003</v>
      </c>
      <c r="K8" s="14">
        <f t="shared" si="4"/>
        <v>5.4260000000000446</v>
      </c>
      <c r="L8" s="4">
        <v>68.016808334583004</v>
      </c>
      <c r="M8" s="23">
        <f t="shared" si="5"/>
        <v>34.008404167291502</v>
      </c>
      <c r="V8" s="6" t="s">
        <v>19</v>
      </c>
      <c r="W8" s="6"/>
      <c r="X8" s="12"/>
      <c r="Y8">
        <v>37</v>
      </c>
      <c r="Z8" s="6" t="s">
        <v>10</v>
      </c>
      <c r="AA8" s="6"/>
      <c r="AB8" s="6"/>
      <c r="AC8" s="6"/>
      <c r="AD8" s="6"/>
    </row>
    <row r="9" spans="1:31" x14ac:dyDescent="0.25">
      <c r="A9" s="19">
        <v>6</v>
      </c>
      <c r="B9" s="20">
        <v>30</v>
      </c>
      <c r="C9" s="4">
        <v>984.94399999999996</v>
      </c>
      <c r="D9" s="14">
        <f t="shared" si="1"/>
        <v>985.10254999999995</v>
      </c>
      <c r="E9" s="21">
        <f t="shared" si="2"/>
        <v>-0.15854999999999109</v>
      </c>
      <c r="F9" s="14"/>
      <c r="G9" s="22">
        <f t="shared" si="0"/>
        <v>-984.94399999999996</v>
      </c>
      <c r="H9" s="14"/>
      <c r="I9" s="15">
        <f t="shared" si="3"/>
        <v>0</v>
      </c>
      <c r="J9" s="4">
        <v>990.23400000000004</v>
      </c>
      <c r="K9" s="14">
        <f t="shared" si="4"/>
        <v>5.2900000000000773</v>
      </c>
      <c r="L9" s="4">
        <v>67.600578291426402</v>
      </c>
      <c r="M9" s="23">
        <f t="shared" si="5"/>
        <v>33.800289145713201</v>
      </c>
      <c r="V9" s="6" t="s">
        <v>21</v>
      </c>
      <c r="W9" s="6"/>
      <c r="X9" s="12"/>
      <c r="Y9">
        <v>0.75</v>
      </c>
    </row>
    <row r="10" spans="1:31" x14ac:dyDescent="0.25">
      <c r="A10" s="19">
        <v>7</v>
      </c>
      <c r="B10" s="20">
        <v>35</v>
      </c>
      <c r="C10" s="4">
        <v>984.95399999999995</v>
      </c>
      <c r="D10" s="14">
        <f t="shared" si="1"/>
        <v>985.08695</v>
      </c>
      <c r="E10" s="21">
        <f t="shared" si="2"/>
        <v>-0.13295000000005075</v>
      </c>
      <c r="F10" s="14"/>
      <c r="G10" s="22">
        <f t="shared" si="0"/>
        <v>-984.95399999999995</v>
      </c>
      <c r="H10" s="14"/>
      <c r="I10" s="15">
        <f t="shared" si="3"/>
        <v>0</v>
      </c>
      <c r="J10" s="4">
        <v>990.23500000000001</v>
      </c>
      <c r="K10" s="14">
        <f t="shared" si="4"/>
        <v>5.2810000000000628</v>
      </c>
      <c r="L10" s="4">
        <v>69.078512004320601</v>
      </c>
      <c r="M10" s="23">
        <f t="shared" si="5"/>
        <v>34.5392560021603</v>
      </c>
      <c r="V10" s="6" t="s">
        <v>20</v>
      </c>
      <c r="W10" s="6"/>
      <c r="X10" s="12"/>
      <c r="Y10">
        <v>0</v>
      </c>
      <c r="AE10" s="24" t="s">
        <v>60</v>
      </c>
    </row>
    <row r="11" spans="1:31" x14ac:dyDescent="0.25">
      <c r="A11" s="19">
        <v>8</v>
      </c>
      <c r="B11" s="20">
        <v>40</v>
      </c>
      <c r="C11" s="4">
        <v>984.96900000000005</v>
      </c>
      <c r="D11" s="14">
        <f t="shared" si="1"/>
        <v>985.07134999999994</v>
      </c>
      <c r="E11" s="21">
        <f t="shared" si="2"/>
        <v>-0.10234999999988759</v>
      </c>
      <c r="F11" s="14"/>
      <c r="G11" s="22">
        <f t="shared" si="0"/>
        <v>-984.96900000000005</v>
      </c>
      <c r="H11" s="14"/>
      <c r="I11" s="15">
        <f t="shared" si="3"/>
        <v>0</v>
      </c>
      <c r="J11" s="4">
        <v>990.22299999999996</v>
      </c>
      <c r="K11" s="14">
        <f t="shared" si="4"/>
        <v>5.2539999999999054</v>
      </c>
      <c r="L11" s="4">
        <v>70.032294984092502</v>
      </c>
      <c r="M11" s="23">
        <f t="shared" si="5"/>
        <v>35.016147492046251</v>
      </c>
      <c r="X11" s="12"/>
    </row>
    <row r="12" spans="1:31" x14ac:dyDescent="0.25">
      <c r="A12" s="19">
        <v>9</v>
      </c>
      <c r="B12" s="20">
        <v>45</v>
      </c>
      <c r="C12" s="4">
        <v>985.02800000000002</v>
      </c>
      <c r="D12" s="14">
        <f t="shared" si="1"/>
        <v>985.05574999999999</v>
      </c>
      <c r="E12" s="21">
        <f t="shared" si="2"/>
        <v>-2.7749999999969077E-2</v>
      </c>
      <c r="F12" s="14"/>
      <c r="G12" s="22">
        <f t="shared" si="0"/>
        <v>-985.02800000000002</v>
      </c>
      <c r="H12" s="14"/>
      <c r="I12" s="15">
        <f t="shared" si="3"/>
        <v>0</v>
      </c>
      <c r="J12" s="4">
        <v>990.23500000000001</v>
      </c>
      <c r="K12" s="14">
        <f t="shared" si="4"/>
        <v>5.2069999999999936</v>
      </c>
      <c r="L12" s="4">
        <v>72.031287465392595</v>
      </c>
      <c r="M12" s="23">
        <f t="shared" si="5"/>
        <v>36.015643732696297</v>
      </c>
      <c r="V12" s="6" t="s">
        <v>18</v>
      </c>
      <c r="W12" s="6"/>
      <c r="X12" s="17" t="s">
        <v>22</v>
      </c>
      <c r="Y12" s="6" t="s">
        <v>27</v>
      </c>
    </row>
    <row r="13" spans="1:31" x14ac:dyDescent="0.25">
      <c r="A13" s="19">
        <v>10</v>
      </c>
      <c r="B13" s="20">
        <v>50</v>
      </c>
      <c r="C13" s="4">
        <v>985.19</v>
      </c>
      <c r="D13" s="14">
        <f t="shared" si="1"/>
        <v>985.04015000000004</v>
      </c>
      <c r="E13" s="21">
        <f t="shared" si="2"/>
        <v>0.14985000000001492</v>
      </c>
      <c r="F13" s="14"/>
      <c r="G13" s="22">
        <f t="shared" si="0"/>
        <v>-985.19</v>
      </c>
      <c r="H13" s="14"/>
      <c r="I13" s="15">
        <f t="shared" si="3"/>
        <v>0</v>
      </c>
      <c r="J13" s="4">
        <v>990.23199999999997</v>
      </c>
      <c r="K13" s="14">
        <f t="shared" si="4"/>
        <v>5.0419999999999163</v>
      </c>
      <c r="L13" s="4">
        <v>73.099600606970597</v>
      </c>
      <c r="M13" s="23">
        <f t="shared" si="5"/>
        <v>36.549800303485299</v>
      </c>
      <c r="X13" s="12"/>
    </row>
    <row r="14" spans="1:31" x14ac:dyDescent="0.25">
      <c r="A14" s="19">
        <v>11</v>
      </c>
      <c r="B14" s="20">
        <v>55</v>
      </c>
      <c r="C14" s="4">
        <v>985.11900000000003</v>
      </c>
      <c r="D14" s="14">
        <f t="shared" si="1"/>
        <v>985.02454999999998</v>
      </c>
      <c r="E14" s="21">
        <f t="shared" si="2"/>
        <v>9.4450000000051659E-2</v>
      </c>
      <c r="F14" s="14"/>
      <c r="G14" s="22">
        <f t="shared" si="0"/>
        <v>-985.11900000000003</v>
      </c>
      <c r="H14" s="14"/>
      <c r="I14" s="15">
        <f t="shared" si="3"/>
        <v>0</v>
      </c>
      <c r="J14" s="4">
        <v>990.19799999999998</v>
      </c>
      <c r="K14" s="14">
        <f t="shared" si="4"/>
        <v>5.0789999999999509</v>
      </c>
      <c r="L14" s="4">
        <v>73.419361632447107</v>
      </c>
      <c r="M14" s="23">
        <f t="shared" si="5"/>
        <v>36.709680816223553</v>
      </c>
      <c r="V14" s="6" t="s">
        <v>36</v>
      </c>
      <c r="W14" s="6"/>
      <c r="X14" s="17" t="s">
        <v>39</v>
      </c>
      <c r="Y14" s="6" t="s">
        <v>27</v>
      </c>
    </row>
    <row r="15" spans="1:31" x14ac:dyDescent="0.25">
      <c r="A15" s="19">
        <v>12</v>
      </c>
      <c r="B15" s="20">
        <v>60</v>
      </c>
      <c r="C15" s="4">
        <v>985.05700000000002</v>
      </c>
      <c r="D15" s="14">
        <f t="shared" si="1"/>
        <v>985.00895000000003</v>
      </c>
      <c r="E15" s="21">
        <f t="shared" si="2"/>
        <v>4.8049999999989268E-2</v>
      </c>
      <c r="F15" s="14"/>
      <c r="G15" s="22">
        <f t="shared" si="0"/>
        <v>-985.05700000000002</v>
      </c>
      <c r="H15" s="14"/>
      <c r="I15" s="15">
        <f t="shared" si="3"/>
        <v>0</v>
      </c>
      <c r="J15" s="4">
        <v>990.21100000000001</v>
      </c>
      <c r="K15" s="14">
        <f t="shared" si="4"/>
        <v>5.1539999999999964</v>
      </c>
      <c r="L15" s="4">
        <v>72.989532756992304</v>
      </c>
      <c r="M15" s="23">
        <f t="shared" si="5"/>
        <v>36.494766378496152</v>
      </c>
      <c r="V15" s="6"/>
      <c r="X15" s="17"/>
      <c r="Y15" s="6"/>
    </row>
    <row r="16" spans="1:31" x14ac:dyDescent="0.25">
      <c r="A16" s="19">
        <v>13</v>
      </c>
      <c r="B16" s="20">
        <v>65</v>
      </c>
      <c r="C16" s="4">
        <v>985.11</v>
      </c>
      <c r="D16" s="14">
        <f t="shared" si="1"/>
        <v>984.99334999999996</v>
      </c>
      <c r="E16" s="21">
        <f t="shared" si="2"/>
        <v>0.11665000000004966</v>
      </c>
      <c r="F16" s="14"/>
      <c r="G16" s="22">
        <f t="shared" si="0"/>
        <v>-985.11</v>
      </c>
      <c r="H16" s="14"/>
      <c r="I16" s="15">
        <f t="shared" si="3"/>
        <v>0</v>
      </c>
      <c r="J16" s="4">
        <v>990.18899999999996</v>
      </c>
      <c r="K16" s="14">
        <f t="shared" si="4"/>
        <v>5.0789999999999509</v>
      </c>
      <c r="L16" s="4">
        <v>70.988943404984695</v>
      </c>
      <c r="M16" s="23">
        <f t="shared" si="5"/>
        <v>35.494471702492348</v>
      </c>
      <c r="V16" s="6" t="s">
        <v>23</v>
      </c>
      <c r="W16" s="6"/>
      <c r="X16" s="12" t="s">
        <v>31</v>
      </c>
      <c r="Y16">
        <f>90/2</f>
        <v>45</v>
      </c>
      <c r="Z16" t="s">
        <v>10</v>
      </c>
    </row>
    <row r="17" spans="1:31" x14ac:dyDescent="0.25">
      <c r="A17" s="19">
        <v>14</v>
      </c>
      <c r="B17" s="20">
        <v>70</v>
      </c>
      <c r="C17" s="4">
        <v>985.07299999999998</v>
      </c>
      <c r="D17" s="14">
        <f t="shared" si="1"/>
        <v>984.97775000000001</v>
      </c>
      <c r="E17" s="21">
        <f t="shared" si="2"/>
        <v>9.524999999996453E-2</v>
      </c>
      <c r="F17" s="14"/>
      <c r="G17" s="22">
        <f t="shared" si="0"/>
        <v>-985.07299999999998</v>
      </c>
      <c r="H17" s="14"/>
      <c r="I17" s="15">
        <f t="shared" si="3"/>
        <v>0</v>
      </c>
      <c r="J17" s="4">
        <v>990.178</v>
      </c>
      <c r="K17" s="14">
        <f t="shared" si="4"/>
        <v>5.1050000000000182</v>
      </c>
      <c r="L17" s="4">
        <v>69.485083231214901</v>
      </c>
      <c r="M17" s="23">
        <f t="shared" si="5"/>
        <v>34.74254161560745</v>
      </c>
      <c r="V17" s="6" t="s">
        <v>17</v>
      </c>
      <c r="X17" s="17" t="s">
        <v>50</v>
      </c>
      <c r="Y17">
        <v>10</v>
      </c>
      <c r="Z17" t="s">
        <v>10</v>
      </c>
    </row>
    <row r="18" spans="1:31" x14ac:dyDescent="0.25">
      <c r="A18" s="19">
        <v>15</v>
      </c>
      <c r="B18" s="20">
        <v>75</v>
      </c>
      <c r="C18" s="4">
        <v>985.10299999999995</v>
      </c>
      <c r="D18" s="14">
        <f t="shared" si="1"/>
        <v>984.96214999999995</v>
      </c>
      <c r="E18" s="21">
        <f t="shared" si="2"/>
        <v>0.14085000000000036</v>
      </c>
      <c r="F18" s="14"/>
      <c r="G18" s="22">
        <f t="shared" si="0"/>
        <v>-985.10299999999995</v>
      </c>
      <c r="H18" s="14"/>
      <c r="I18" s="15">
        <f t="shared" si="3"/>
        <v>0</v>
      </c>
      <c r="J18" s="4">
        <v>990.17100000000005</v>
      </c>
      <c r="K18" s="14">
        <f t="shared" si="4"/>
        <v>5.0680000000000973</v>
      </c>
      <c r="L18" s="4">
        <v>67.1332297730264</v>
      </c>
      <c r="M18" s="23">
        <f t="shared" si="5"/>
        <v>33.5666148865132</v>
      </c>
      <c r="V18" s="6" t="s">
        <v>28</v>
      </c>
      <c r="X18" s="17"/>
      <c r="Y18" s="6" t="s">
        <v>27</v>
      </c>
    </row>
    <row r="19" spans="1:31" x14ac:dyDescent="0.25">
      <c r="A19" s="19">
        <v>16</v>
      </c>
      <c r="B19" s="20">
        <v>80</v>
      </c>
      <c r="C19" s="4">
        <v>985.20600000000002</v>
      </c>
      <c r="D19" s="14">
        <f t="shared" si="1"/>
        <v>984.94655</v>
      </c>
      <c r="E19" s="21">
        <f t="shared" si="2"/>
        <v>0.25945000000001528</v>
      </c>
      <c r="F19" s="14"/>
      <c r="G19" s="22">
        <f t="shared" si="0"/>
        <v>-985.20600000000002</v>
      </c>
      <c r="H19" s="14"/>
      <c r="I19" s="15">
        <f t="shared" si="3"/>
        <v>0</v>
      </c>
      <c r="J19" s="4">
        <v>990.16200000000003</v>
      </c>
      <c r="K19" s="14">
        <f t="shared" si="4"/>
        <v>4.9560000000000173</v>
      </c>
      <c r="L19" s="4">
        <v>64.773234746393101</v>
      </c>
      <c r="M19" s="23">
        <f t="shared" si="5"/>
        <v>32.38661737319655</v>
      </c>
      <c r="X19" s="12"/>
    </row>
    <row r="20" spans="1:31" ht="15.75" customHeight="1" x14ac:dyDescent="0.25">
      <c r="A20" s="19">
        <v>17</v>
      </c>
      <c r="B20" s="20">
        <v>85</v>
      </c>
      <c r="C20" s="4">
        <v>985.10400000000004</v>
      </c>
      <c r="D20" s="14">
        <f t="shared" si="1"/>
        <v>984.93094999999994</v>
      </c>
      <c r="E20" s="21">
        <f t="shared" si="2"/>
        <v>0.17305000000010295</v>
      </c>
      <c r="F20" s="14"/>
      <c r="G20" s="22">
        <f t="shared" si="0"/>
        <v>-985.10400000000004</v>
      </c>
      <c r="H20" s="14"/>
      <c r="I20" s="15">
        <f t="shared" si="3"/>
        <v>0</v>
      </c>
      <c r="J20" s="4">
        <v>990.13699999999994</v>
      </c>
      <c r="K20" s="14">
        <f t="shared" si="4"/>
        <v>5.0329999999999018</v>
      </c>
      <c r="L20" s="4">
        <v>62.9420002467157</v>
      </c>
      <c r="M20" s="23">
        <f t="shared" si="5"/>
        <v>31.47100012335785</v>
      </c>
      <c r="V20" s="6" t="s">
        <v>30</v>
      </c>
      <c r="W20" s="6"/>
      <c r="X20" s="12"/>
      <c r="Z20" t="s">
        <v>10</v>
      </c>
    </row>
    <row r="21" spans="1:31" ht="15.75" customHeight="1" x14ac:dyDescent="0.25">
      <c r="A21" s="19">
        <v>18</v>
      </c>
      <c r="B21" s="20">
        <v>90</v>
      </c>
      <c r="C21" s="4">
        <v>984.47500000000002</v>
      </c>
      <c r="D21" s="14">
        <f t="shared" si="1"/>
        <v>984.91534999999999</v>
      </c>
      <c r="E21" s="21">
        <f t="shared" si="2"/>
        <v>-0.44034999999996671</v>
      </c>
      <c r="F21" s="14"/>
      <c r="G21" s="22">
        <f t="shared" si="0"/>
        <v>-984.47500000000002</v>
      </c>
      <c r="H21" s="14"/>
      <c r="I21" s="15">
        <f t="shared" si="3"/>
        <v>0</v>
      </c>
      <c r="J21" s="4">
        <v>990.15300000000002</v>
      </c>
      <c r="K21" s="14">
        <f t="shared" si="4"/>
        <v>5.6779999999999973</v>
      </c>
      <c r="L21" s="4">
        <v>61.877328696599797</v>
      </c>
      <c r="M21" s="23">
        <f t="shared" si="5"/>
        <v>30.938664348299898</v>
      </c>
      <c r="V21" t="s">
        <v>32</v>
      </c>
      <c r="X21" s="17"/>
      <c r="Z21" t="s">
        <v>10</v>
      </c>
    </row>
    <row r="22" spans="1:31" ht="15.75" customHeight="1" x14ac:dyDescent="0.25">
      <c r="A22" s="19">
        <v>19</v>
      </c>
      <c r="B22" s="20">
        <v>95</v>
      </c>
      <c r="C22" s="4">
        <v>984.23699999999997</v>
      </c>
      <c r="D22" s="14">
        <f t="shared" si="1"/>
        <v>984.89975000000004</v>
      </c>
      <c r="E22" s="21">
        <f t="shared" si="2"/>
        <v>-0.66275000000007367</v>
      </c>
      <c r="F22" s="14"/>
      <c r="G22" s="22">
        <f t="shared" si="0"/>
        <v>-984.23699999999997</v>
      </c>
      <c r="H22" s="14"/>
      <c r="I22" s="15">
        <f t="shared" si="3"/>
        <v>0</v>
      </c>
      <c r="J22" s="4">
        <v>990.15200000000004</v>
      </c>
      <c r="K22" s="14">
        <f t="shared" si="4"/>
        <v>5.9150000000000773</v>
      </c>
      <c r="L22" s="4">
        <v>61.012212022182197</v>
      </c>
      <c r="M22" s="23">
        <f t="shared" si="5"/>
        <v>30.506106011091099</v>
      </c>
      <c r="X22" s="12"/>
    </row>
    <row r="23" spans="1:31" ht="15.75" customHeight="1" x14ac:dyDescent="0.25">
      <c r="A23" s="19">
        <v>20</v>
      </c>
      <c r="B23" s="20">
        <v>100</v>
      </c>
      <c r="C23" s="4">
        <v>984.14</v>
      </c>
      <c r="D23" s="14">
        <f t="shared" si="1"/>
        <v>984.88414999999998</v>
      </c>
      <c r="E23" s="21">
        <f t="shared" si="2"/>
        <v>-0.74414999999999054</v>
      </c>
      <c r="F23" s="14"/>
      <c r="G23" s="22">
        <f t="shared" si="0"/>
        <v>-984.14</v>
      </c>
      <c r="H23" s="14"/>
      <c r="I23" s="15">
        <f t="shared" si="3"/>
        <v>0</v>
      </c>
      <c r="J23" s="4">
        <v>990.15499999999997</v>
      </c>
      <c r="K23" s="14">
        <f t="shared" si="4"/>
        <v>6.0149999999999864</v>
      </c>
      <c r="L23" s="4">
        <v>61.022328498918696</v>
      </c>
      <c r="M23" s="23">
        <f t="shared" si="5"/>
        <v>30.511164249459348</v>
      </c>
      <c r="V23" s="6" t="s">
        <v>33</v>
      </c>
      <c r="W23" s="6"/>
      <c r="X23" s="12" t="s">
        <v>35</v>
      </c>
      <c r="Y23">
        <v>10</v>
      </c>
      <c r="Z23" t="s">
        <v>10</v>
      </c>
      <c r="AE23" t="s">
        <v>59</v>
      </c>
    </row>
    <row r="24" spans="1:31" ht="15.75" customHeight="1" x14ac:dyDescent="0.25">
      <c r="A24" s="19">
        <v>21</v>
      </c>
      <c r="B24" s="20">
        <v>105</v>
      </c>
      <c r="C24" s="4">
        <v>984.06700000000001</v>
      </c>
      <c r="D24" s="14">
        <f t="shared" si="1"/>
        <v>984.86855000000003</v>
      </c>
      <c r="E24" s="21">
        <f t="shared" si="2"/>
        <v>-0.80155000000002019</v>
      </c>
      <c r="F24" s="14"/>
      <c r="G24" s="22">
        <f t="shared" si="0"/>
        <v>-984.06700000000001</v>
      </c>
      <c r="H24" s="14"/>
      <c r="I24" s="15">
        <f t="shared" si="3"/>
        <v>0</v>
      </c>
      <c r="J24" s="4">
        <v>990.15700000000004</v>
      </c>
      <c r="K24" s="14">
        <f t="shared" si="4"/>
        <v>6.0900000000000318</v>
      </c>
      <c r="L24" s="4">
        <v>62.047188233395701</v>
      </c>
      <c r="M24" s="23">
        <f t="shared" si="5"/>
        <v>31.023594116697851</v>
      </c>
      <c r="V24" t="s">
        <v>34</v>
      </c>
      <c r="X24" s="12" t="s">
        <v>35</v>
      </c>
      <c r="Y24">
        <v>1</v>
      </c>
      <c r="Z24" t="s">
        <v>10</v>
      </c>
    </row>
    <row r="25" spans="1:31" ht="15.75" customHeight="1" x14ac:dyDescent="0.25">
      <c r="A25" s="19">
        <v>22</v>
      </c>
      <c r="B25" s="20">
        <v>110</v>
      </c>
      <c r="C25" s="4">
        <v>984.16300000000001</v>
      </c>
      <c r="D25" s="14">
        <f t="shared" si="1"/>
        <v>984.85294999999996</v>
      </c>
      <c r="E25" s="21">
        <f t="shared" si="2"/>
        <v>-0.68994999999995343</v>
      </c>
      <c r="F25" s="14"/>
      <c r="G25" s="22">
        <f t="shared" si="0"/>
        <v>-984.16300000000001</v>
      </c>
      <c r="H25" s="14"/>
      <c r="I25" s="15">
        <f t="shared" si="3"/>
        <v>0</v>
      </c>
      <c r="J25" s="4">
        <v>990.15200000000004</v>
      </c>
      <c r="K25" s="14">
        <f t="shared" si="4"/>
        <v>5.9890000000000327</v>
      </c>
      <c r="L25" s="4">
        <v>61.0298648524291</v>
      </c>
      <c r="M25" s="23">
        <f t="shared" si="5"/>
        <v>30.51493242621455</v>
      </c>
      <c r="X25" s="12"/>
    </row>
    <row r="26" spans="1:31" ht="15.75" customHeight="1" x14ac:dyDescent="0.25">
      <c r="A26" s="19">
        <v>23</v>
      </c>
      <c r="B26" s="20">
        <v>115</v>
      </c>
      <c r="C26" s="4">
        <v>984.25099999999998</v>
      </c>
      <c r="D26" s="14">
        <f t="shared" si="1"/>
        <v>984.83735000000001</v>
      </c>
      <c r="E26" s="21">
        <f t="shared" si="2"/>
        <v>-0.58635000000003856</v>
      </c>
      <c r="F26" s="14"/>
      <c r="G26" s="22">
        <f t="shared" si="0"/>
        <v>-984.25099999999998</v>
      </c>
      <c r="H26" s="14"/>
      <c r="I26" s="15">
        <f t="shared" si="3"/>
        <v>0</v>
      </c>
      <c r="J26" s="4">
        <v>990.15</v>
      </c>
      <c r="K26" s="14">
        <f t="shared" si="4"/>
        <v>5.8990000000000009</v>
      </c>
      <c r="L26" s="4">
        <v>61.0266417332017</v>
      </c>
      <c r="M26" s="23">
        <f t="shared" si="5"/>
        <v>30.51332086660085</v>
      </c>
      <c r="V26" t="s">
        <v>42</v>
      </c>
      <c r="X26" s="12"/>
      <c r="Y26" s="10"/>
      <c r="Z26" s="6"/>
      <c r="AA26" s="6"/>
      <c r="AB26" s="6"/>
      <c r="AC26" s="6"/>
      <c r="AD26" s="6"/>
    </row>
    <row r="27" spans="1:31" ht="15.75" customHeight="1" x14ac:dyDescent="0.25">
      <c r="A27" s="19">
        <v>24</v>
      </c>
      <c r="B27" s="20">
        <v>120</v>
      </c>
      <c r="C27" s="4">
        <v>984.46299999999997</v>
      </c>
      <c r="D27" s="14">
        <f t="shared" si="1"/>
        <v>984.82174999999995</v>
      </c>
      <c r="E27" s="21">
        <f t="shared" si="2"/>
        <v>-0.35874999999998636</v>
      </c>
      <c r="F27" s="14"/>
      <c r="G27" s="22">
        <f t="shared" si="0"/>
        <v>-984.46299999999997</v>
      </c>
      <c r="H27" s="14"/>
      <c r="I27" s="15">
        <f t="shared" si="3"/>
        <v>0</v>
      </c>
      <c r="J27" s="4">
        <v>990.13099999999997</v>
      </c>
      <c r="K27" s="14">
        <f t="shared" si="4"/>
        <v>5.6680000000000064</v>
      </c>
      <c r="L27" s="4">
        <v>60.027489797815903</v>
      </c>
      <c r="M27" s="23">
        <f t="shared" si="5"/>
        <v>30.013744898907952</v>
      </c>
      <c r="X27" s="12" t="s">
        <v>52</v>
      </c>
      <c r="Y27" s="9">
        <v>3.1199999999999999E-3</v>
      </c>
      <c r="Z27" s="6"/>
      <c r="AA27" s="6"/>
      <c r="AB27" s="6"/>
      <c r="AC27" s="6"/>
      <c r="AD27" s="6"/>
    </row>
    <row r="28" spans="1:31" ht="15.75" customHeight="1" x14ac:dyDescent="0.25">
      <c r="A28" s="19">
        <v>25</v>
      </c>
      <c r="B28" s="20">
        <v>125</v>
      </c>
      <c r="C28" s="4">
        <v>984.59799999999996</v>
      </c>
      <c r="D28" s="14">
        <f t="shared" si="1"/>
        <v>984.80615</v>
      </c>
      <c r="E28" s="21">
        <f t="shared" si="2"/>
        <v>-0.20815000000004602</v>
      </c>
      <c r="F28" s="14"/>
      <c r="G28" s="22">
        <f t="shared" si="0"/>
        <v>-984.59799999999996</v>
      </c>
      <c r="H28" s="14"/>
      <c r="I28" s="15">
        <f t="shared" si="3"/>
        <v>0</v>
      </c>
      <c r="J28" s="4">
        <v>990.11599999999999</v>
      </c>
      <c r="K28" s="14">
        <f t="shared" si="4"/>
        <v>5.5180000000000291</v>
      </c>
      <c r="L28" s="4">
        <v>59.211108058477897</v>
      </c>
      <c r="M28" s="23">
        <f t="shared" si="5"/>
        <v>29.605554029238949</v>
      </c>
      <c r="Y28">
        <v>1.2800000000000001E-3</v>
      </c>
    </row>
    <row r="29" spans="1:31" ht="15.75" customHeight="1" x14ac:dyDescent="0.25">
      <c r="A29" s="19">
        <v>26</v>
      </c>
      <c r="B29" s="20">
        <v>130</v>
      </c>
      <c r="C29" s="4">
        <v>984.81299999999999</v>
      </c>
      <c r="D29" s="14">
        <f t="shared" si="1"/>
        <v>984.79054999999994</v>
      </c>
      <c r="E29" s="21">
        <f t="shared" si="2"/>
        <v>2.2450000000048931E-2</v>
      </c>
      <c r="F29" s="14"/>
      <c r="G29" s="22">
        <f t="shared" si="0"/>
        <v>-984.81299999999999</v>
      </c>
      <c r="H29" s="14"/>
      <c r="I29" s="15">
        <f t="shared" si="3"/>
        <v>0</v>
      </c>
      <c r="J29" s="4">
        <v>990.09699999999998</v>
      </c>
      <c r="K29" s="14">
        <f t="shared" si="4"/>
        <v>5.2839999999999918</v>
      </c>
      <c r="L29" s="4">
        <v>58.227369043234603</v>
      </c>
      <c r="M29" s="23">
        <f t="shared" si="5"/>
        <v>29.113684521617301</v>
      </c>
      <c r="V29" s="25" t="s">
        <v>40</v>
      </c>
      <c r="W29" s="25"/>
    </row>
    <row r="30" spans="1:31" ht="15.75" customHeight="1" x14ac:dyDescent="0.25">
      <c r="A30" s="19">
        <v>27</v>
      </c>
      <c r="B30" s="20">
        <v>135</v>
      </c>
      <c r="C30" s="4">
        <v>985.029</v>
      </c>
      <c r="D30" s="14">
        <f t="shared" si="1"/>
        <v>984.77494999999999</v>
      </c>
      <c r="E30" s="21">
        <f t="shared" si="2"/>
        <v>0.25405000000000655</v>
      </c>
      <c r="F30" s="14"/>
      <c r="G30" s="22">
        <f t="shared" si="0"/>
        <v>-985.029</v>
      </c>
      <c r="H30" s="14"/>
      <c r="I30" s="15">
        <f t="shared" si="3"/>
        <v>0</v>
      </c>
      <c r="J30" s="4">
        <v>990.06799999999998</v>
      </c>
      <c r="K30" s="14">
        <f t="shared" si="4"/>
        <v>5.0389999999999873</v>
      </c>
      <c r="L30" s="4">
        <v>58.0501505775715</v>
      </c>
      <c r="M30" s="23">
        <f t="shared" si="5"/>
        <v>29.02507528878575</v>
      </c>
      <c r="V30" s="6" t="s">
        <v>41</v>
      </c>
      <c r="Y30" s="5" t="e">
        <f>AVERAGE(H3:H175)</f>
        <v>#DIV/0!</v>
      </c>
      <c r="Z30" s="6" t="s">
        <v>10</v>
      </c>
      <c r="AA30" s="6"/>
      <c r="AB30" s="6"/>
      <c r="AC30" s="6"/>
      <c r="AD30" s="6"/>
    </row>
    <row r="31" spans="1:31" ht="15.75" customHeight="1" x14ac:dyDescent="0.25">
      <c r="A31" s="19">
        <v>28</v>
      </c>
      <c r="B31" s="20">
        <v>140</v>
      </c>
      <c r="C31" s="4">
        <v>985.11500000000001</v>
      </c>
      <c r="D31" s="14">
        <f t="shared" si="1"/>
        <v>984.75935000000004</v>
      </c>
      <c r="E31" s="21">
        <f t="shared" si="2"/>
        <v>0.35564999999996871</v>
      </c>
      <c r="F31" s="14"/>
      <c r="G31" s="22">
        <f t="shared" si="0"/>
        <v>-985.11500000000001</v>
      </c>
      <c r="H31" s="14"/>
      <c r="I31" s="15">
        <f t="shared" si="3"/>
        <v>0</v>
      </c>
      <c r="J31" s="4">
        <v>990.04899999999998</v>
      </c>
      <c r="K31" s="14">
        <f t="shared" si="4"/>
        <v>4.9339999999999691</v>
      </c>
      <c r="L31" s="4">
        <v>57.148127396594901</v>
      </c>
      <c r="M31" s="23">
        <f t="shared" si="5"/>
        <v>28.574063698297451</v>
      </c>
      <c r="V31" t="s">
        <v>0</v>
      </c>
      <c r="Y31" s="6">
        <v>185</v>
      </c>
      <c r="Z31" t="s">
        <v>10</v>
      </c>
    </row>
    <row r="32" spans="1:31" ht="15.75" customHeight="1" x14ac:dyDescent="0.25">
      <c r="A32" s="19">
        <v>29</v>
      </c>
      <c r="B32" s="20">
        <v>145</v>
      </c>
      <c r="C32" s="4">
        <v>985.26</v>
      </c>
      <c r="D32" s="14">
        <f t="shared" si="1"/>
        <v>984.74374999999998</v>
      </c>
      <c r="E32" s="21">
        <f t="shared" si="2"/>
        <v>0.51625000000001364</v>
      </c>
      <c r="F32" s="14"/>
      <c r="G32" s="22">
        <f t="shared" si="0"/>
        <v>-985.26</v>
      </c>
      <c r="H32" s="14"/>
      <c r="I32" s="15">
        <f t="shared" si="3"/>
        <v>0</v>
      </c>
      <c r="J32" s="4">
        <v>990.01800000000003</v>
      </c>
      <c r="K32" s="14">
        <f t="shared" si="4"/>
        <v>4.7580000000000382</v>
      </c>
      <c r="L32" s="4">
        <v>57.263934783356902</v>
      </c>
      <c r="M32" s="23">
        <f t="shared" si="5"/>
        <v>28.631967391678451</v>
      </c>
      <c r="V32" t="s">
        <v>43</v>
      </c>
      <c r="Y32">
        <v>172</v>
      </c>
      <c r="Z32" t="s">
        <v>10</v>
      </c>
      <c r="AE32" t="s">
        <v>61</v>
      </c>
    </row>
    <row r="33" spans="1:32" ht="15.75" customHeight="1" x14ac:dyDescent="0.25">
      <c r="A33" s="19">
        <v>30</v>
      </c>
      <c r="B33" s="20">
        <v>150</v>
      </c>
      <c r="C33" s="4">
        <v>985.30799999999999</v>
      </c>
      <c r="D33" s="14">
        <f t="shared" si="1"/>
        <v>984.72815000000003</v>
      </c>
      <c r="E33" s="21">
        <f t="shared" si="2"/>
        <v>0.57984999999996489</v>
      </c>
      <c r="F33" s="14"/>
      <c r="G33" s="22">
        <f t="shared" si="0"/>
        <v>-985.30799999999999</v>
      </c>
      <c r="H33" s="14"/>
      <c r="I33" s="15">
        <f t="shared" si="3"/>
        <v>0</v>
      </c>
      <c r="J33" s="4">
        <v>989.99</v>
      </c>
      <c r="K33" s="14">
        <f t="shared" si="4"/>
        <v>4.6820000000000164</v>
      </c>
      <c r="L33" s="4">
        <v>55.609889028979602</v>
      </c>
      <c r="M33" s="23">
        <f t="shared" si="5"/>
        <v>27.804944514489801</v>
      </c>
      <c r="AE33" t="s">
        <v>58</v>
      </c>
    </row>
    <row r="34" spans="1:32" ht="15.75" customHeight="1" x14ac:dyDescent="0.25">
      <c r="A34" s="19">
        <v>31</v>
      </c>
      <c r="B34" s="20">
        <v>155</v>
      </c>
      <c r="C34" s="4">
        <v>985.29399999999998</v>
      </c>
      <c r="D34" s="14">
        <f t="shared" si="1"/>
        <v>984.71254999999996</v>
      </c>
      <c r="E34" s="21">
        <f t="shared" si="2"/>
        <v>0.58145000000001801</v>
      </c>
      <c r="F34" s="14"/>
      <c r="G34" s="22">
        <f t="shared" si="0"/>
        <v>-985.29399999999998</v>
      </c>
      <c r="H34" s="14"/>
      <c r="I34" s="15">
        <f t="shared" si="3"/>
        <v>0</v>
      </c>
      <c r="J34" s="4">
        <v>989.96500000000003</v>
      </c>
      <c r="K34" s="14">
        <f t="shared" si="4"/>
        <v>4.6710000000000491</v>
      </c>
      <c r="L34" s="4">
        <v>54.7518675571378</v>
      </c>
      <c r="M34" s="23">
        <f t="shared" si="5"/>
        <v>27.3759337785689</v>
      </c>
      <c r="V34" t="s">
        <v>45</v>
      </c>
      <c r="Y34">
        <v>3.3E-3</v>
      </c>
    </row>
    <row r="35" spans="1:32" ht="15.75" customHeight="1" x14ac:dyDescent="0.25">
      <c r="A35" s="19">
        <v>32</v>
      </c>
      <c r="B35" s="20">
        <v>160</v>
      </c>
      <c r="C35" s="4">
        <v>985.23599999999999</v>
      </c>
      <c r="D35" s="14">
        <f t="shared" si="1"/>
        <v>984.69695000000002</v>
      </c>
      <c r="E35" s="21">
        <f t="shared" si="2"/>
        <v>0.53904999999997472</v>
      </c>
      <c r="F35" s="14"/>
      <c r="G35" s="22">
        <f t="shared" si="0"/>
        <v>-985.23599999999999</v>
      </c>
      <c r="H35" s="14"/>
      <c r="I35" s="15">
        <f t="shared" si="3"/>
        <v>0</v>
      </c>
      <c r="J35" s="4">
        <v>989.947</v>
      </c>
      <c r="K35" s="14">
        <f t="shared" si="4"/>
        <v>4.7110000000000127</v>
      </c>
      <c r="L35" s="4">
        <v>53.550214619595899</v>
      </c>
      <c r="M35" s="23">
        <f t="shared" si="5"/>
        <v>26.775107309797949</v>
      </c>
      <c r="V35" t="s">
        <v>44</v>
      </c>
      <c r="Y35">
        <v>8.9999999999999998E-4</v>
      </c>
    </row>
    <row r="36" spans="1:32" ht="15.75" customHeight="1" x14ac:dyDescent="0.25">
      <c r="A36" s="19">
        <v>33</v>
      </c>
      <c r="B36" s="20">
        <v>165</v>
      </c>
      <c r="C36" s="4">
        <v>985.28</v>
      </c>
      <c r="D36" s="14">
        <f t="shared" si="1"/>
        <v>984.68134999999995</v>
      </c>
      <c r="E36" s="21">
        <f t="shared" si="2"/>
        <v>0.59865000000002055</v>
      </c>
      <c r="F36" s="14"/>
      <c r="G36" s="22">
        <f t="shared" si="0"/>
        <v>-985.28</v>
      </c>
      <c r="H36" s="14"/>
      <c r="I36" s="15">
        <f t="shared" si="3"/>
        <v>0</v>
      </c>
      <c r="J36" s="4">
        <v>989.90599999999995</v>
      </c>
      <c r="K36" s="14">
        <f t="shared" si="4"/>
        <v>4.6259999999999764</v>
      </c>
      <c r="L36" s="4">
        <v>52.328490225509398</v>
      </c>
      <c r="M36" s="23">
        <f t="shared" si="5"/>
        <v>26.164245112754699</v>
      </c>
      <c r="V36" t="s">
        <v>46</v>
      </c>
      <c r="Y36">
        <f>(Y34+Y35)/2</f>
        <v>2.0999999999999999E-3</v>
      </c>
    </row>
    <row r="37" spans="1:32" ht="15.75" customHeight="1" x14ac:dyDescent="0.25">
      <c r="A37" s="19">
        <v>34</v>
      </c>
      <c r="B37" s="20">
        <v>170</v>
      </c>
      <c r="C37" s="4">
        <v>985.05600000000004</v>
      </c>
      <c r="D37" s="14">
        <f t="shared" si="1"/>
        <v>984.66575</v>
      </c>
      <c r="E37" s="21">
        <f t="shared" si="2"/>
        <v>0.39025000000003729</v>
      </c>
      <c r="F37" s="14"/>
      <c r="G37" s="22">
        <f t="shared" si="0"/>
        <v>-985.05600000000004</v>
      </c>
      <c r="H37" s="14"/>
      <c r="I37" s="15">
        <f t="shared" si="3"/>
        <v>0</v>
      </c>
      <c r="J37" s="4">
        <v>989.91</v>
      </c>
      <c r="K37" s="14">
        <f t="shared" si="4"/>
        <v>4.8539999999999281</v>
      </c>
      <c r="L37" s="4">
        <v>50.7520711686509</v>
      </c>
      <c r="M37" s="23">
        <f t="shared" si="5"/>
        <v>25.37603558432545</v>
      </c>
    </row>
    <row r="38" spans="1:32" ht="15.75" customHeight="1" x14ac:dyDescent="0.25">
      <c r="A38" s="19">
        <v>35</v>
      </c>
      <c r="B38" s="20">
        <v>175</v>
      </c>
      <c r="C38" s="4">
        <v>985.06899999999996</v>
      </c>
      <c r="D38" s="14">
        <f t="shared" si="1"/>
        <v>984.65014999999994</v>
      </c>
      <c r="E38" s="21">
        <f t="shared" si="2"/>
        <v>0.41885000000002037</v>
      </c>
      <c r="F38" s="14"/>
      <c r="G38" s="22">
        <f t="shared" si="0"/>
        <v>-985.06899999999996</v>
      </c>
      <c r="H38" s="14"/>
      <c r="I38" s="15">
        <f t="shared" si="3"/>
        <v>0</v>
      </c>
      <c r="J38" s="4">
        <v>989.86</v>
      </c>
      <c r="K38" s="14">
        <f t="shared" si="4"/>
        <v>4.7910000000000537</v>
      </c>
      <c r="L38" s="4">
        <v>49.250101491464299</v>
      </c>
      <c r="M38" s="23">
        <f t="shared" si="5"/>
        <v>24.62505074573215</v>
      </c>
      <c r="V38" s="25" t="s">
        <v>48</v>
      </c>
      <c r="W38" s="25"/>
    </row>
    <row r="39" spans="1:32" ht="15.75" customHeight="1" x14ac:dyDescent="0.25">
      <c r="A39" s="19">
        <v>36</v>
      </c>
      <c r="B39" s="20">
        <v>180</v>
      </c>
      <c r="C39" s="4">
        <v>984.81100000000004</v>
      </c>
      <c r="D39" s="14">
        <f t="shared" si="1"/>
        <v>984.63454999999999</v>
      </c>
      <c r="E39" s="21">
        <f t="shared" si="2"/>
        <v>0.17645000000004529</v>
      </c>
      <c r="F39" s="14"/>
      <c r="G39" s="22">
        <f t="shared" si="0"/>
        <v>-984.81100000000004</v>
      </c>
      <c r="H39" s="14"/>
      <c r="I39" s="15">
        <f t="shared" si="3"/>
        <v>0</v>
      </c>
      <c r="J39" s="4">
        <v>989.83100000000002</v>
      </c>
      <c r="K39" s="14">
        <f t="shared" si="4"/>
        <v>5.0199999999999818</v>
      </c>
      <c r="L39" s="4">
        <v>48.262060963107302</v>
      </c>
      <c r="M39" s="23">
        <f t="shared" si="5"/>
        <v>24.131030481553651</v>
      </c>
      <c r="V39" t="s">
        <v>49</v>
      </c>
      <c r="Y39" s="9"/>
      <c r="Z39" s="6" t="s">
        <v>47</v>
      </c>
      <c r="AA39" s="6"/>
      <c r="AB39" s="6"/>
      <c r="AC39" s="6"/>
      <c r="AD39" s="6"/>
    </row>
    <row r="40" spans="1:32" ht="15.75" customHeight="1" x14ac:dyDescent="0.25">
      <c r="A40" s="19">
        <v>37</v>
      </c>
      <c r="B40" s="20">
        <v>185</v>
      </c>
      <c r="C40" s="4">
        <v>984.65899999999999</v>
      </c>
      <c r="D40" s="14">
        <f t="shared" si="1"/>
        <v>984.61895000000004</v>
      </c>
      <c r="E40" s="21">
        <f t="shared" si="2"/>
        <v>4.0049999999951069E-2</v>
      </c>
      <c r="F40" s="14"/>
      <c r="G40" s="22">
        <f t="shared" si="0"/>
        <v>-984.65899999999999</v>
      </c>
      <c r="H40" s="14"/>
      <c r="I40" s="15">
        <f t="shared" si="3"/>
        <v>0</v>
      </c>
      <c r="J40" s="4">
        <v>989.78899999999999</v>
      </c>
      <c r="K40" s="14">
        <f t="shared" si="4"/>
        <v>5.1299999999999955</v>
      </c>
      <c r="L40" s="4">
        <v>48.237344502653499</v>
      </c>
      <c r="M40" s="23">
        <f t="shared" si="5"/>
        <v>24.11867225132675</v>
      </c>
      <c r="Y40" s="9"/>
      <c r="Z40" s="6" t="s">
        <v>47</v>
      </c>
      <c r="AA40" s="6"/>
      <c r="AB40" s="6"/>
      <c r="AC40" s="6"/>
      <c r="AD40" s="6"/>
    </row>
    <row r="41" spans="1:32" ht="15.75" customHeight="1" x14ac:dyDescent="0.25">
      <c r="A41" s="19">
        <v>38</v>
      </c>
      <c r="B41" s="20">
        <v>190</v>
      </c>
      <c r="C41" s="4">
        <v>984.58199999999999</v>
      </c>
      <c r="D41" s="14">
        <f t="shared" si="1"/>
        <v>984.60334999999998</v>
      </c>
      <c r="E41" s="21">
        <f t="shared" si="2"/>
        <v>-2.1349999999983993E-2</v>
      </c>
      <c r="F41" s="14"/>
      <c r="G41" s="22">
        <f t="shared" si="0"/>
        <v>-984.58199999999999</v>
      </c>
      <c r="H41" s="14"/>
      <c r="I41" s="15">
        <f t="shared" si="3"/>
        <v>0</v>
      </c>
      <c r="J41" s="4">
        <v>989.73599999999999</v>
      </c>
      <c r="K41" s="14">
        <f t="shared" si="4"/>
        <v>5.1539999999999964</v>
      </c>
      <c r="L41" s="4">
        <v>46.527388152867701</v>
      </c>
      <c r="M41" s="23">
        <f t="shared" si="5"/>
        <v>23.26369407643385</v>
      </c>
      <c r="AE41" s="11"/>
    </row>
    <row r="42" spans="1:32" ht="15.75" customHeight="1" x14ac:dyDescent="0.25">
      <c r="A42" s="19">
        <v>39</v>
      </c>
      <c r="B42" s="20">
        <v>195</v>
      </c>
      <c r="C42" s="4">
        <v>984.47500000000002</v>
      </c>
      <c r="D42" s="14">
        <f t="shared" si="1"/>
        <v>984.58775000000003</v>
      </c>
      <c r="E42" s="21">
        <f t="shared" si="2"/>
        <v>-0.11275000000000546</v>
      </c>
      <c r="F42" s="14"/>
      <c r="G42" s="22">
        <f t="shared" si="0"/>
        <v>-984.47500000000002</v>
      </c>
      <c r="H42" s="14"/>
      <c r="I42" s="15">
        <f t="shared" si="3"/>
        <v>0</v>
      </c>
      <c r="J42" s="4">
        <v>989.69100000000003</v>
      </c>
      <c r="K42" s="14">
        <f t="shared" si="4"/>
        <v>5.2160000000000082</v>
      </c>
      <c r="L42" s="4">
        <v>45.267612145851302</v>
      </c>
      <c r="M42" s="23">
        <f t="shared" si="5"/>
        <v>22.633806072925651</v>
      </c>
    </row>
    <row r="43" spans="1:32" ht="15.75" customHeight="1" x14ac:dyDescent="0.25">
      <c r="A43" s="19">
        <v>40</v>
      </c>
      <c r="B43" s="20">
        <v>200</v>
      </c>
      <c r="C43" s="4">
        <v>984.33199999999999</v>
      </c>
      <c r="D43" s="14">
        <f t="shared" si="1"/>
        <v>984.57214999999997</v>
      </c>
      <c r="E43" s="21">
        <f t="shared" si="2"/>
        <v>-0.24014999999997144</v>
      </c>
      <c r="F43" s="14"/>
      <c r="G43" s="22">
        <f t="shared" si="0"/>
        <v>-984.33199999999999</v>
      </c>
      <c r="H43" s="14"/>
      <c r="I43" s="15">
        <f t="shared" si="3"/>
        <v>0</v>
      </c>
      <c r="J43" s="4">
        <v>989.65800000000002</v>
      </c>
      <c r="K43" s="14">
        <f t="shared" si="4"/>
        <v>5.3260000000000218</v>
      </c>
      <c r="L43" s="4">
        <v>45.473842618606497</v>
      </c>
      <c r="M43" s="23">
        <f t="shared" si="5"/>
        <v>22.736921309303249</v>
      </c>
      <c r="AF43" s="11"/>
    </row>
    <row r="44" spans="1:32" ht="15.75" customHeight="1" x14ac:dyDescent="0.25">
      <c r="A44" s="19">
        <v>41</v>
      </c>
      <c r="B44" s="20">
        <v>205</v>
      </c>
      <c r="C44" s="4">
        <v>984.18600000000004</v>
      </c>
      <c r="D44" s="14">
        <f t="shared" si="1"/>
        <v>984.55655000000002</v>
      </c>
      <c r="E44" s="21">
        <f t="shared" si="2"/>
        <v>-0.37054999999998017</v>
      </c>
      <c r="F44" s="14"/>
      <c r="G44" s="22">
        <f t="shared" si="0"/>
        <v>-984.18600000000004</v>
      </c>
      <c r="H44" s="14"/>
      <c r="I44" s="15">
        <f t="shared" si="3"/>
        <v>0</v>
      </c>
      <c r="J44" s="4">
        <v>989.63</v>
      </c>
      <c r="K44" s="14">
        <f t="shared" si="4"/>
        <v>5.44399999999996</v>
      </c>
      <c r="L44" s="4">
        <v>44.122986064050899</v>
      </c>
      <c r="M44" s="23">
        <f t="shared" si="5"/>
        <v>22.061493032025449</v>
      </c>
    </row>
    <row r="45" spans="1:32" ht="15.75" customHeight="1" x14ac:dyDescent="0.25">
      <c r="A45" s="19">
        <v>42</v>
      </c>
      <c r="B45" s="20">
        <v>210</v>
      </c>
      <c r="C45" s="4">
        <v>984.20100000000002</v>
      </c>
      <c r="D45" s="14">
        <f t="shared" si="1"/>
        <v>984.54094999999995</v>
      </c>
      <c r="E45" s="21">
        <f t="shared" si="2"/>
        <v>-0.3399499999999307</v>
      </c>
      <c r="F45" s="14"/>
      <c r="G45" s="22">
        <f t="shared" si="0"/>
        <v>-984.20100000000002</v>
      </c>
      <c r="H45" s="14"/>
      <c r="I45" s="15">
        <f t="shared" si="3"/>
        <v>0</v>
      </c>
      <c r="J45" s="4">
        <v>989.60900000000004</v>
      </c>
      <c r="K45" s="14">
        <f t="shared" si="4"/>
        <v>5.4080000000000155</v>
      </c>
      <c r="L45" s="4">
        <v>44.547087794467998</v>
      </c>
      <c r="M45" s="23">
        <f t="shared" si="5"/>
        <v>22.273543897233999</v>
      </c>
    </row>
    <row r="46" spans="1:32" ht="15.75" customHeight="1" x14ac:dyDescent="0.25">
      <c r="A46" s="19">
        <v>43</v>
      </c>
      <c r="B46" s="20">
        <v>215</v>
      </c>
      <c r="C46" s="4">
        <v>984.19600000000003</v>
      </c>
      <c r="D46" s="14">
        <f t="shared" si="1"/>
        <v>984.52535</v>
      </c>
      <c r="E46" s="21">
        <f t="shared" si="2"/>
        <v>-0.32934999999997672</v>
      </c>
      <c r="F46" s="14"/>
      <c r="G46" s="22">
        <f t="shared" si="0"/>
        <v>-984.19600000000003</v>
      </c>
      <c r="H46" s="14"/>
      <c r="I46" s="15">
        <f t="shared" si="3"/>
        <v>0</v>
      </c>
      <c r="J46" s="4">
        <v>989.64300000000003</v>
      </c>
      <c r="K46" s="14">
        <f t="shared" si="4"/>
        <v>5.4470000000000027</v>
      </c>
      <c r="L46" s="4">
        <v>44.800553378820602</v>
      </c>
      <c r="M46" s="23">
        <f t="shared" si="5"/>
        <v>22.400276689410301</v>
      </c>
    </row>
    <row r="47" spans="1:32" ht="15.75" customHeight="1" x14ac:dyDescent="0.25">
      <c r="A47" s="19">
        <v>44</v>
      </c>
      <c r="B47" s="20">
        <v>220</v>
      </c>
      <c r="C47" s="4">
        <v>984.13</v>
      </c>
      <c r="D47" s="14">
        <f t="shared" si="1"/>
        <v>984.50974999999994</v>
      </c>
      <c r="E47" s="21">
        <f t="shared" si="2"/>
        <v>-0.37974999999994452</v>
      </c>
      <c r="F47" s="14"/>
      <c r="G47" s="22">
        <f t="shared" si="0"/>
        <v>-984.13</v>
      </c>
      <c r="H47" s="14"/>
      <c r="I47" s="15">
        <f t="shared" si="3"/>
        <v>0</v>
      </c>
      <c r="J47" s="4">
        <v>989.65300000000002</v>
      </c>
      <c r="K47" s="14">
        <f t="shared" si="4"/>
        <v>5.5230000000000246</v>
      </c>
      <c r="L47" s="4">
        <v>45.806664668274102</v>
      </c>
      <c r="M47" s="23">
        <f t="shared" si="5"/>
        <v>22.903332334137051</v>
      </c>
    </row>
    <row r="48" spans="1:32" ht="15.75" customHeight="1" x14ac:dyDescent="0.25">
      <c r="A48" s="19">
        <v>45</v>
      </c>
      <c r="B48" s="20">
        <v>225</v>
      </c>
      <c r="C48" s="4">
        <v>983.81500000000005</v>
      </c>
      <c r="D48" s="14">
        <f t="shared" si="1"/>
        <v>984.49414999999999</v>
      </c>
      <c r="E48" s="21">
        <f t="shared" si="2"/>
        <v>-0.67914999999993597</v>
      </c>
      <c r="F48" s="14"/>
      <c r="G48" s="22">
        <f t="shared" si="0"/>
        <v>-983.81500000000005</v>
      </c>
      <c r="H48" s="14"/>
      <c r="I48" s="15">
        <f t="shared" si="3"/>
        <v>0</v>
      </c>
      <c r="J48" s="4">
        <v>989.69</v>
      </c>
      <c r="K48" s="14">
        <f t="shared" si="4"/>
        <v>5.875</v>
      </c>
      <c r="L48" s="4">
        <v>45.831002525636499</v>
      </c>
      <c r="M48" s="23">
        <f t="shared" si="5"/>
        <v>22.91550126281825</v>
      </c>
      <c r="W48" s="6"/>
    </row>
    <row r="49" spans="1:13" ht="15.75" customHeight="1" x14ac:dyDescent="0.25">
      <c r="A49" s="19">
        <v>46</v>
      </c>
      <c r="B49" s="20">
        <v>230</v>
      </c>
      <c r="C49" s="4">
        <v>983.59100000000001</v>
      </c>
      <c r="D49" s="14">
        <f t="shared" si="1"/>
        <v>984.47855000000004</v>
      </c>
      <c r="E49" s="21">
        <f t="shared" si="2"/>
        <v>-0.88755000000003292</v>
      </c>
      <c r="F49" s="14"/>
      <c r="G49" s="22">
        <f t="shared" si="0"/>
        <v>-983.59100000000001</v>
      </c>
      <c r="H49" s="14"/>
      <c r="I49" s="15">
        <f t="shared" si="3"/>
        <v>0</v>
      </c>
      <c r="J49" s="4">
        <v>989.64599999999996</v>
      </c>
      <c r="K49" s="14">
        <f t="shared" si="4"/>
        <v>6.05499999999995</v>
      </c>
      <c r="L49" s="4">
        <v>45.635663599587303</v>
      </c>
      <c r="M49" s="23">
        <f t="shared" si="5"/>
        <v>22.817831799793652</v>
      </c>
    </row>
    <row r="50" spans="1:13" ht="15.75" customHeight="1" x14ac:dyDescent="0.25">
      <c r="A50" s="19">
        <v>47</v>
      </c>
      <c r="B50" s="20">
        <v>235</v>
      </c>
      <c r="C50" s="4">
        <v>983.31200000000001</v>
      </c>
      <c r="D50" s="14">
        <f t="shared" si="1"/>
        <v>984.46294999999998</v>
      </c>
      <c r="E50" s="21">
        <f t="shared" si="2"/>
        <v>-1.1509499999999662</v>
      </c>
      <c r="F50" s="14"/>
      <c r="G50" s="22">
        <f t="shared" si="0"/>
        <v>-983.31200000000001</v>
      </c>
      <c r="H50" s="14"/>
      <c r="I50" s="15">
        <f t="shared" si="3"/>
        <v>0</v>
      </c>
      <c r="J50" s="4">
        <v>989.70600000000002</v>
      </c>
      <c r="K50" s="14">
        <f t="shared" si="4"/>
        <v>6.3940000000000055</v>
      </c>
      <c r="L50" s="4">
        <v>45.664312651140001</v>
      </c>
      <c r="M50" s="23">
        <f t="shared" si="5"/>
        <v>22.832156325570001</v>
      </c>
    </row>
    <row r="51" spans="1:13" ht="15.75" customHeight="1" x14ac:dyDescent="0.25">
      <c r="A51" s="19">
        <v>48</v>
      </c>
      <c r="B51" s="20">
        <v>240</v>
      </c>
      <c r="C51" s="4">
        <v>983.39300000000003</v>
      </c>
      <c r="D51" s="14">
        <f t="shared" si="1"/>
        <v>984.44735000000003</v>
      </c>
      <c r="E51" s="21">
        <f t="shared" si="2"/>
        <v>-1.0543499999999995</v>
      </c>
      <c r="F51" s="14"/>
      <c r="G51" s="22">
        <f t="shared" si="0"/>
        <v>-983.39300000000003</v>
      </c>
      <c r="H51" s="14"/>
      <c r="I51" s="15">
        <f t="shared" si="3"/>
        <v>0</v>
      </c>
      <c r="J51" s="4">
        <v>989.73299999999995</v>
      </c>
      <c r="K51" s="14">
        <f t="shared" si="4"/>
        <v>6.3399999999999181</v>
      </c>
      <c r="L51" s="4">
        <v>45.7702703616335</v>
      </c>
      <c r="M51" s="23">
        <f t="shared" si="5"/>
        <v>22.88513518081675</v>
      </c>
    </row>
    <row r="52" spans="1:13" ht="15.75" customHeight="1" x14ac:dyDescent="0.25">
      <c r="A52" s="19">
        <v>49</v>
      </c>
      <c r="B52" s="20">
        <v>245</v>
      </c>
      <c r="C52" s="4">
        <v>983.98</v>
      </c>
      <c r="D52" s="14">
        <f t="shared" si="1"/>
        <v>984.43174999999997</v>
      </c>
      <c r="E52" s="21">
        <f t="shared" si="2"/>
        <v>-0.45174999999994725</v>
      </c>
      <c r="F52" s="14"/>
      <c r="G52" s="22">
        <f t="shared" si="0"/>
        <v>-983.98</v>
      </c>
      <c r="H52" s="14"/>
      <c r="I52" s="15">
        <f t="shared" si="3"/>
        <v>0</v>
      </c>
      <c r="J52" s="4">
        <v>989.67399999999998</v>
      </c>
      <c r="K52" s="14">
        <f t="shared" si="4"/>
        <v>5.69399999999996</v>
      </c>
      <c r="L52" s="4">
        <v>45.835083678627299</v>
      </c>
      <c r="M52" s="23">
        <f t="shared" si="5"/>
        <v>22.91754183931365</v>
      </c>
    </row>
    <row r="53" spans="1:13" ht="15.75" customHeight="1" x14ac:dyDescent="0.25">
      <c r="A53" s="19">
        <v>50</v>
      </c>
      <c r="B53" s="20">
        <v>250</v>
      </c>
      <c r="C53" s="4">
        <v>984.11500000000001</v>
      </c>
      <c r="D53" s="14">
        <f t="shared" si="1"/>
        <v>984.41615000000002</v>
      </c>
      <c r="E53" s="21">
        <f t="shared" si="2"/>
        <v>-0.30115000000000691</v>
      </c>
      <c r="F53" s="14"/>
      <c r="G53" s="22">
        <f t="shared" si="0"/>
        <v>-984.11500000000001</v>
      </c>
      <c r="H53" s="14"/>
      <c r="I53" s="15">
        <f t="shared" si="3"/>
        <v>0</v>
      </c>
      <c r="J53" s="4">
        <v>989.62699999999995</v>
      </c>
      <c r="K53" s="14">
        <f t="shared" si="4"/>
        <v>5.5119999999999436</v>
      </c>
      <c r="L53" s="4">
        <v>45.780535022499102</v>
      </c>
      <c r="M53" s="23">
        <f t="shared" si="5"/>
        <v>22.890267511249551</v>
      </c>
    </row>
    <row r="54" spans="1:13" ht="15.75" customHeight="1" x14ac:dyDescent="0.25">
      <c r="A54" s="19">
        <v>51</v>
      </c>
      <c r="B54" s="20">
        <v>255</v>
      </c>
      <c r="C54" s="4">
        <v>984.23900000000003</v>
      </c>
      <c r="D54" s="14">
        <f t="shared" si="1"/>
        <v>984.40054999999995</v>
      </c>
      <c r="E54" s="21">
        <f t="shared" si="2"/>
        <v>-0.16154999999992015</v>
      </c>
      <c r="F54" s="14"/>
      <c r="G54" s="22">
        <f t="shared" si="0"/>
        <v>-984.23900000000003</v>
      </c>
      <c r="H54" s="14"/>
      <c r="I54" s="15">
        <f t="shared" si="3"/>
        <v>0</v>
      </c>
      <c r="J54" s="4">
        <v>989.61900000000003</v>
      </c>
      <c r="K54" s="14">
        <f t="shared" si="4"/>
        <v>5.3799999999999955</v>
      </c>
      <c r="L54" s="4">
        <v>45.784534715324298</v>
      </c>
      <c r="M54" s="23">
        <f t="shared" si="5"/>
        <v>22.892267357662149</v>
      </c>
    </row>
    <row r="55" spans="1:13" ht="15.75" customHeight="1" x14ac:dyDescent="0.25">
      <c r="A55" s="19">
        <v>52</v>
      </c>
      <c r="B55" s="20">
        <v>260</v>
      </c>
      <c r="C55" s="4">
        <v>984.26599999999996</v>
      </c>
      <c r="D55" s="14">
        <f t="shared" si="1"/>
        <v>984.38495</v>
      </c>
      <c r="E55" s="21">
        <f t="shared" si="2"/>
        <v>-0.11895000000004075</v>
      </c>
      <c r="F55" s="14"/>
      <c r="G55" s="22">
        <f t="shared" si="0"/>
        <v>-984.26599999999996</v>
      </c>
      <c r="H55" s="14"/>
      <c r="I55" s="15">
        <f t="shared" si="3"/>
        <v>0</v>
      </c>
      <c r="J55" s="4">
        <v>989.64200000000005</v>
      </c>
      <c r="K55" s="14">
        <f t="shared" si="4"/>
        <v>5.37600000000009</v>
      </c>
      <c r="L55" s="4">
        <v>47.080397589685198</v>
      </c>
      <c r="M55" s="23">
        <f t="shared" si="5"/>
        <v>23.540198794842599</v>
      </c>
    </row>
    <row r="56" spans="1:13" ht="15.75" customHeight="1" x14ac:dyDescent="0.25">
      <c r="A56" s="19">
        <v>53</v>
      </c>
      <c r="B56" s="20">
        <v>265</v>
      </c>
      <c r="C56" s="4">
        <v>984.38400000000001</v>
      </c>
      <c r="D56" s="14">
        <f t="shared" si="1"/>
        <v>984.36934999999994</v>
      </c>
      <c r="E56" s="21">
        <f t="shared" si="2"/>
        <v>1.4650000000074215E-2</v>
      </c>
      <c r="F56" s="14"/>
      <c r="G56" s="22">
        <f t="shared" si="0"/>
        <v>-984.38400000000001</v>
      </c>
      <c r="H56" s="14"/>
      <c r="I56" s="15">
        <f t="shared" si="3"/>
        <v>0</v>
      </c>
      <c r="J56" s="4">
        <v>989.65800000000002</v>
      </c>
      <c r="K56" s="14">
        <f t="shared" si="4"/>
        <v>5.2740000000000009</v>
      </c>
      <c r="L56" s="4">
        <v>47.220581834909197</v>
      </c>
      <c r="M56" s="23">
        <f t="shared" si="5"/>
        <v>23.610290917454599</v>
      </c>
    </row>
    <row r="57" spans="1:13" ht="15.75" customHeight="1" x14ac:dyDescent="0.25">
      <c r="A57" s="19">
        <v>54</v>
      </c>
      <c r="B57" s="20">
        <v>270</v>
      </c>
      <c r="C57" s="4">
        <v>984.45699999999999</v>
      </c>
      <c r="D57" s="14">
        <f t="shared" si="1"/>
        <v>984.35374999999999</v>
      </c>
      <c r="E57" s="21">
        <f t="shared" si="2"/>
        <v>0.10325000000000273</v>
      </c>
      <c r="F57" s="14"/>
      <c r="G57" s="22">
        <f t="shared" si="0"/>
        <v>-984.45699999999999</v>
      </c>
      <c r="H57" s="14"/>
      <c r="I57" s="15">
        <f t="shared" si="3"/>
        <v>0</v>
      </c>
      <c r="J57" s="4">
        <v>989.66499999999996</v>
      </c>
      <c r="K57" s="14">
        <f t="shared" si="4"/>
        <v>5.20799999999997</v>
      </c>
      <c r="L57" s="4">
        <v>48.141907868504497</v>
      </c>
      <c r="M57" s="23">
        <f t="shared" si="5"/>
        <v>24.070953934252248</v>
      </c>
    </row>
    <row r="58" spans="1:13" ht="15.75" customHeight="1" x14ac:dyDescent="0.25">
      <c r="A58" s="19">
        <v>55</v>
      </c>
      <c r="B58" s="20">
        <v>275</v>
      </c>
      <c r="C58" s="4">
        <v>984.42100000000005</v>
      </c>
      <c r="D58" s="14">
        <f t="shared" si="1"/>
        <v>984.33815000000004</v>
      </c>
      <c r="E58" s="21">
        <f t="shared" si="2"/>
        <v>8.285000000000764E-2</v>
      </c>
      <c r="F58" s="14"/>
      <c r="G58" s="22">
        <f t="shared" si="0"/>
        <v>-984.42100000000005</v>
      </c>
      <c r="H58" s="14"/>
      <c r="I58" s="15">
        <f t="shared" si="3"/>
        <v>0</v>
      </c>
      <c r="J58" s="4">
        <v>989.67200000000003</v>
      </c>
      <c r="K58" s="14">
        <f t="shared" si="4"/>
        <v>5.2509999999999764</v>
      </c>
      <c r="L58" s="4">
        <v>48.250587141076402</v>
      </c>
      <c r="M58" s="23">
        <f t="shared" si="5"/>
        <v>24.125293570538201</v>
      </c>
    </row>
    <row r="59" spans="1:13" ht="15.75" customHeight="1" x14ac:dyDescent="0.25">
      <c r="A59" s="19">
        <v>56</v>
      </c>
      <c r="B59" s="20">
        <v>280</v>
      </c>
      <c r="C59" s="4">
        <v>984.32799999999997</v>
      </c>
      <c r="D59" s="14">
        <f t="shared" si="1"/>
        <v>984.32254999999998</v>
      </c>
      <c r="E59" s="21">
        <f t="shared" si="2"/>
        <v>5.4499999999961801E-3</v>
      </c>
      <c r="F59" s="14"/>
      <c r="G59" s="22">
        <f t="shared" si="0"/>
        <v>-984.32799999999997</v>
      </c>
      <c r="H59" s="14"/>
      <c r="I59" s="15">
        <f t="shared" si="3"/>
        <v>0</v>
      </c>
      <c r="J59" s="4">
        <v>989.68899999999996</v>
      </c>
      <c r="K59" s="14">
        <f t="shared" si="4"/>
        <v>5.36099999999999</v>
      </c>
      <c r="L59" s="4">
        <v>49.659199863024398</v>
      </c>
      <c r="M59" s="23">
        <f t="shared" si="5"/>
        <v>24.829599931512199</v>
      </c>
    </row>
    <row r="60" spans="1:13" ht="15.75" customHeight="1" x14ac:dyDescent="0.25">
      <c r="A60" s="19">
        <v>57</v>
      </c>
      <c r="B60" s="20">
        <v>285</v>
      </c>
      <c r="C60" s="4">
        <v>984.38499999999999</v>
      </c>
      <c r="D60" s="14">
        <f t="shared" si="1"/>
        <v>984.30695000000003</v>
      </c>
      <c r="E60" s="21">
        <f t="shared" si="2"/>
        <v>7.8049999999961983E-2</v>
      </c>
      <c r="F60" s="14"/>
      <c r="G60" s="22">
        <f t="shared" si="0"/>
        <v>-984.38499999999999</v>
      </c>
      <c r="H60" s="14"/>
      <c r="I60" s="15">
        <f t="shared" si="3"/>
        <v>0</v>
      </c>
      <c r="J60" s="4">
        <v>989.70100000000002</v>
      </c>
      <c r="K60" s="14">
        <f t="shared" si="4"/>
        <v>5.3160000000000309</v>
      </c>
      <c r="L60" s="4">
        <v>50.038716579381003</v>
      </c>
      <c r="M60" s="23">
        <f t="shared" si="5"/>
        <v>25.019358289690501</v>
      </c>
    </row>
    <row r="61" spans="1:13" ht="15.75" customHeight="1" x14ac:dyDescent="0.25">
      <c r="A61" s="19">
        <v>58</v>
      </c>
      <c r="B61" s="20">
        <v>290</v>
      </c>
      <c r="C61" s="4">
        <v>984.49</v>
      </c>
      <c r="D61" s="14">
        <f t="shared" si="1"/>
        <v>984.29134999999997</v>
      </c>
      <c r="E61" s="21">
        <f t="shared" si="2"/>
        <v>0.19865000000004329</v>
      </c>
      <c r="F61" s="14"/>
      <c r="G61" s="22">
        <f t="shared" si="0"/>
        <v>-984.49</v>
      </c>
      <c r="H61" s="14"/>
      <c r="I61" s="15">
        <f t="shared" si="3"/>
        <v>0</v>
      </c>
      <c r="J61" s="4">
        <v>989.69500000000005</v>
      </c>
      <c r="K61" s="14">
        <f t="shared" si="4"/>
        <v>5.2050000000000409</v>
      </c>
      <c r="L61" s="4">
        <v>50.689232880716602</v>
      </c>
      <c r="M61" s="23">
        <f t="shared" si="5"/>
        <v>25.344616440358301</v>
      </c>
    </row>
    <row r="62" spans="1:13" ht="15.75" customHeight="1" x14ac:dyDescent="0.25">
      <c r="A62" s="19">
        <v>59</v>
      </c>
      <c r="B62" s="20">
        <v>295</v>
      </c>
      <c r="C62" s="4">
        <v>984.52700000000004</v>
      </c>
      <c r="D62" s="14">
        <f t="shared" si="1"/>
        <v>984.27575000000002</v>
      </c>
      <c r="E62" s="21">
        <f t="shared" si="2"/>
        <v>0.25125000000002728</v>
      </c>
      <c r="F62" s="14"/>
      <c r="G62" s="22">
        <f t="shared" si="0"/>
        <v>-984.52700000000004</v>
      </c>
      <c r="H62" s="14"/>
      <c r="I62" s="15">
        <f t="shared" si="3"/>
        <v>0</v>
      </c>
      <c r="J62" s="4">
        <v>989.68600000000004</v>
      </c>
      <c r="K62" s="14">
        <f t="shared" si="4"/>
        <v>5.1589999999999918</v>
      </c>
      <c r="L62" s="4">
        <v>50.7659959571371</v>
      </c>
      <c r="M62" s="23">
        <f t="shared" si="5"/>
        <v>25.38299797856855</v>
      </c>
    </row>
    <row r="63" spans="1:13" ht="15.75" customHeight="1" x14ac:dyDescent="0.25">
      <c r="A63" s="19">
        <v>60</v>
      </c>
      <c r="B63" s="20">
        <v>300</v>
      </c>
      <c r="C63" s="4">
        <v>984.59699999999998</v>
      </c>
      <c r="D63" s="14">
        <f t="shared" si="1"/>
        <v>984.26014999999995</v>
      </c>
      <c r="E63" s="21">
        <f t="shared" si="2"/>
        <v>0.33685000000002674</v>
      </c>
      <c r="F63" s="14"/>
      <c r="G63" s="22">
        <f t="shared" si="0"/>
        <v>-984.59699999999998</v>
      </c>
      <c r="H63" s="14"/>
      <c r="I63" s="15">
        <f t="shared" si="3"/>
        <v>0</v>
      </c>
      <c r="J63" s="4">
        <v>989.66499999999996</v>
      </c>
      <c r="K63" s="14">
        <f t="shared" si="4"/>
        <v>5.0679999999999836</v>
      </c>
      <c r="L63" s="4">
        <v>51.448998448121102</v>
      </c>
      <c r="M63" s="23">
        <f t="shared" si="5"/>
        <v>25.724499224060551</v>
      </c>
    </row>
    <row r="64" spans="1:13" ht="15.75" customHeight="1" x14ac:dyDescent="0.25">
      <c r="A64" s="19">
        <v>61</v>
      </c>
      <c r="B64" s="20">
        <v>305</v>
      </c>
      <c r="C64" s="4">
        <v>984.66700000000003</v>
      </c>
      <c r="D64" s="14">
        <f t="shared" si="1"/>
        <v>984.24455</v>
      </c>
      <c r="E64" s="21">
        <f t="shared" si="2"/>
        <v>0.42245000000002619</v>
      </c>
      <c r="F64" s="14"/>
      <c r="G64" s="22">
        <f t="shared" si="0"/>
        <v>-984.66700000000003</v>
      </c>
      <c r="H64" s="14"/>
      <c r="I64" s="15">
        <f t="shared" si="3"/>
        <v>0</v>
      </c>
      <c r="J64" s="4">
        <v>989.654</v>
      </c>
      <c r="K64" s="14">
        <f t="shared" si="4"/>
        <v>4.9869999999999663</v>
      </c>
      <c r="L64" s="4">
        <v>50.848221734935997</v>
      </c>
      <c r="M64" s="23">
        <f t="shared" si="5"/>
        <v>25.424110867467999</v>
      </c>
    </row>
    <row r="65" spans="1:13" ht="15.75" customHeight="1" x14ac:dyDescent="0.25">
      <c r="A65" s="19">
        <v>62</v>
      </c>
      <c r="B65" s="20">
        <v>310</v>
      </c>
      <c r="C65" s="4">
        <v>984.82100000000003</v>
      </c>
      <c r="D65" s="14">
        <f t="shared" si="1"/>
        <v>984.22894999999994</v>
      </c>
      <c r="E65" s="21">
        <f t="shared" si="2"/>
        <v>0.59205000000008567</v>
      </c>
      <c r="F65" s="14"/>
      <c r="G65" s="22">
        <f t="shared" si="0"/>
        <v>-984.82100000000003</v>
      </c>
      <c r="H65" s="14"/>
      <c r="I65" s="15">
        <f t="shared" si="3"/>
        <v>0</v>
      </c>
      <c r="J65" s="4">
        <v>989.63099999999997</v>
      </c>
      <c r="K65" s="14">
        <f t="shared" si="4"/>
        <v>4.8099999999999454</v>
      </c>
      <c r="L65" s="4">
        <v>52.148054964076998</v>
      </c>
      <c r="M65" s="23">
        <f t="shared" si="5"/>
        <v>26.074027482038499</v>
      </c>
    </row>
    <row r="66" spans="1:13" ht="15.75" customHeight="1" x14ac:dyDescent="0.25">
      <c r="A66" s="19">
        <v>63</v>
      </c>
      <c r="B66" s="20">
        <v>315</v>
      </c>
      <c r="C66" s="4">
        <v>984.75800000000004</v>
      </c>
      <c r="D66" s="14">
        <f t="shared" si="1"/>
        <v>984.21334999999999</v>
      </c>
      <c r="E66" s="21">
        <f t="shared" si="2"/>
        <v>0.54465000000004693</v>
      </c>
      <c r="F66" s="14"/>
      <c r="G66" s="22">
        <f t="shared" si="0"/>
        <v>-984.75800000000004</v>
      </c>
      <c r="H66" s="14"/>
      <c r="I66" s="15">
        <f t="shared" si="3"/>
        <v>0</v>
      </c>
      <c r="J66" s="4">
        <v>989.64499999999998</v>
      </c>
      <c r="K66" s="14">
        <f t="shared" si="4"/>
        <v>4.8869999999999436</v>
      </c>
      <c r="L66" s="4">
        <v>53.798816241436803</v>
      </c>
      <c r="M66" s="23">
        <f t="shared" si="5"/>
        <v>26.899408120718402</v>
      </c>
    </row>
    <row r="67" spans="1:13" ht="15.75" customHeight="1" x14ac:dyDescent="0.25">
      <c r="A67" s="19">
        <v>64</v>
      </c>
      <c r="B67" s="20">
        <v>320</v>
      </c>
      <c r="C67" s="4">
        <v>984.76599999999996</v>
      </c>
      <c r="D67" s="14">
        <f t="shared" si="1"/>
        <v>984.19775000000004</v>
      </c>
      <c r="E67" s="21">
        <f t="shared" si="2"/>
        <v>0.56824999999992087</v>
      </c>
      <c r="F67" s="14"/>
      <c r="G67" s="22">
        <f t="shared" ref="G67:G130" si="6">F67-C67</f>
        <v>-984.76599999999996</v>
      </c>
      <c r="H67" s="14"/>
      <c r="I67" s="15">
        <f t="shared" si="3"/>
        <v>0</v>
      </c>
      <c r="J67" s="4">
        <v>989.65499999999997</v>
      </c>
      <c r="K67" s="14">
        <f t="shared" si="4"/>
        <v>4.88900000000001</v>
      </c>
      <c r="L67" s="4">
        <v>54.373834094637601</v>
      </c>
      <c r="M67" s="23">
        <f t="shared" si="5"/>
        <v>27.186917047318801</v>
      </c>
    </row>
    <row r="68" spans="1:13" ht="15.75" customHeight="1" x14ac:dyDescent="0.25">
      <c r="A68" s="19">
        <v>65</v>
      </c>
      <c r="B68" s="20">
        <v>325</v>
      </c>
      <c r="C68" s="4">
        <v>984.76499999999999</v>
      </c>
      <c r="D68" s="14">
        <f t="shared" ref="D68:D131" si="7">-0.00312*B68+985.19615</f>
        <v>984.18214999999998</v>
      </c>
      <c r="E68" s="21">
        <f t="shared" ref="E68:E131" si="8">C68-D68</f>
        <v>0.58285000000000764</v>
      </c>
      <c r="F68" s="14"/>
      <c r="G68" s="22">
        <f t="shared" si="6"/>
        <v>-984.76499999999999</v>
      </c>
      <c r="H68" s="14"/>
      <c r="I68" s="15">
        <f t="shared" ref="I68:I131" si="9">H68*0.5</f>
        <v>0</v>
      </c>
      <c r="J68" s="4">
        <v>989.66800000000001</v>
      </c>
      <c r="K68" s="14">
        <f t="shared" ref="K68:K131" si="10">J68-C68</f>
        <v>4.90300000000002</v>
      </c>
      <c r="L68" s="4">
        <v>56.398315985866802</v>
      </c>
      <c r="M68" s="23">
        <f t="shared" ref="M68:M131" si="11">L68/2</f>
        <v>28.199157992933401</v>
      </c>
    </row>
    <row r="69" spans="1:13" ht="15.75" customHeight="1" x14ac:dyDescent="0.25">
      <c r="A69" s="19">
        <v>66</v>
      </c>
      <c r="B69" s="20">
        <v>330</v>
      </c>
      <c r="C69" s="4">
        <v>984.92600000000004</v>
      </c>
      <c r="D69" s="14">
        <f t="shared" si="7"/>
        <v>984.16655000000003</v>
      </c>
      <c r="E69" s="21">
        <f t="shared" si="8"/>
        <v>0.75945000000001528</v>
      </c>
      <c r="F69" s="14"/>
      <c r="G69" s="22">
        <f t="shared" si="6"/>
        <v>-984.92600000000004</v>
      </c>
      <c r="H69" s="14"/>
      <c r="I69" s="15">
        <f t="shared" si="9"/>
        <v>0</v>
      </c>
      <c r="J69" s="4">
        <v>989.67899999999997</v>
      </c>
      <c r="K69" s="14">
        <f t="shared" si="10"/>
        <v>4.7529999999999291</v>
      </c>
      <c r="L69" s="4">
        <v>59.974381114561503</v>
      </c>
      <c r="M69" s="23">
        <f t="shared" si="11"/>
        <v>29.987190557280751</v>
      </c>
    </row>
    <row r="70" spans="1:13" ht="15.75" customHeight="1" x14ac:dyDescent="0.25">
      <c r="A70" s="19">
        <v>67</v>
      </c>
      <c r="B70" s="20">
        <v>335</v>
      </c>
      <c r="C70" s="4">
        <v>985.02599999999995</v>
      </c>
      <c r="D70" s="14">
        <f t="shared" si="7"/>
        <v>984.15094999999997</v>
      </c>
      <c r="E70" s="21">
        <f t="shared" si="8"/>
        <v>0.87504999999998745</v>
      </c>
      <c r="F70" s="14"/>
      <c r="G70" s="22">
        <f t="shared" si="6"/>
        <v>-985.02599999999995</v>
      </c>
      <c r="H70" s="14"/>
      <c r="I70" s="15">
        <f t="shared" si="9"/>
        <v>0</v>
      </c>
      <c r="J70" s="4">
        <v>989.68899999999996</v>
      </c>
      <c r="K70" s="14">
        <f t="shared" si="10"/>
        <v>4.6630000000000109</v>
      </c>
      <c r="L70" s="4">
        <v>63.4526562733571</v>
      </c>
      <c r="M70" s="23">
        <f t="shared" si="11"/>
        <v>31.72632813667855</v>
      </c>
    </row>
    <row r="71" spans="1:13" ht="15.75" customHeight="1" x14ac:dyDescent="0.25">
      <c r="A71" s="19">
        <v>68</v>
      </c>
      <c r="B71" s="20">
        <v>340</v>
      </c>
      <c r="C71" s="4">
        <v>985.03800000000001</v>
      </c>
      <c r="D71" s="14">
        <f t="shared" si="7"/>
        <v>984.13535000000002</v>
      </c>
      <c r="E71" s="21">
        <f t="shared" si="8"/>
        <v>0.90264999999999418</v>
      </c>
      <c r="F71" s="14"/>
      <c r="G71" s="22">
        <f t="shared" si="6"/>
        <v>-985.03800000000001</v>
      </c>
      <c r="H71" s="14"/>
      <c r="I71" s="15">
        <f t="shared" si="9"/>
        <v>0</v>
      </c>
      <c r="J71" s="4">
        <v>989.697</v>
      </c>
      <c r="K71" s="14">
        <f t="shared" si="10"/>
        <v>4.6589999999999918</v>
      </c>
      <c r="L71" s="4">
        <v>66.237436926297093</v>
      </c>
      <c r="M71" s="23">
        <f t="shared" si="11"/>
        <v>33.118718463148547</v>
      </c>
    </row>
    <row r="72" spans="1:13" ht="15.75" customHeight="1" x14ac:dyDescent="0.25">
      <c r="A72" s="19">
        <v>69</v>
      </c>
      <c r="B72" s="20">
        <v>345</v>
      </c>
      <c r="C72" s="4">
        <v>985.01599999999996</v>
      </c>
      <c r="D72" s="14">
        <f t="shared" si="7"/>
        <v>984.11974999999995</v>
      </c>
      <c r="E72" s="21">
        <f t="shared" si="8"/>
        <v>0.89625000000000909</v>
      </c>
      <c r="F72" s="14"/>
      <c r="G72" s="22">
        <f t="shared" si="6"/>
        <v>-985.01599999999996</v>
      </c>
      <c r="H72" s="14"/>
      <c r="I72" s="15">
        <f t="shared" si="9"/>
        <v>0</v>
      </c>
      <c r="J72" s="4">
        <v>989.7</v>
      </c>
      <c r="K72" s="14">
        <f t="shared" si="10"/>
        <v>4.6840000000000828</v>
      </c>
      <c r="L72" s="4">
        <v>67.736004612680503</v>
      </c>
      <c r="M72" s="23">
        <f t="shared" si="11"/>
        <v>33.868002306340252</v>
      </c>
    </row>
    <row r="73" spans="1:13" ht="15.75" customHeight="1" x14ac:dyDescent="0.25">
      <c r="A73" s="19">
        <v>70</v>
      </c>
      <c r="B73" s="20">
        <v>350</v>
      </c>
      <c r="C73" s="4">
        <v>984.89099999999996</v>
      </c>
      <c r="D73" s="14">
        <f t="shared" si="7"/>
        <v>984.10415</v>
      </c>
      <c r="E73" s="21">
        <f t="shared" si="8"/>
        <v>0.78684999999995853</v>
      </c>
      <c r="F73" s="14"/>
      <c r="G73" s="22">
        <f t="shared" si="6"/>
        <v>-984.89099999999996</v>
      </c>
      <c r="H73" s="14"/>
      <c r="I73" s="15">
        <f t="shared" si="9"/>
        <v>0</v>
      </c>
      <c r="J73" s="4">
        <v>989.70500000000004</v>
      </c>
      <c r="K73" s="14">
        <f t="shared" si="10"/>
        <v>4.8140000000000782</v>
      </c>
      <c r="L73" s="4">
        <v>69.524773534610901</v>
      </c>
      <c r="M73" s="23">
        <f t="shared" si="11"/>
        <v>34.762386767305451</v>
      </c>
    </row>
    <row r="74" spans="1:13" ht="15.75" customHeight="1" x14ac:dyDescent="0.25">
      <c r="A74" s="19">
        <v>71</v>
      </c>
      <c r="B74" s="20">
        <v>355</v>
      </c>
      <c r="C74" s="4">
        <v>984.80399999999997</v>
      </c>
      <c r="D74" s="14">
        <f t="shared" si="7"/>
        <v>984.08854999999994</v>
      </c>
      <c r="E74" s="21">
        <f t="shared" si="8"/>
        <v>0.71545000000003256</v>
      </c>
      <c r="F74" s="14"/>
      <c r="G74" s="22">
        <f t="shared" si="6"/>
        <v>-984.80399999999997</v>
      </c>
      <c r="H74" s="14"/>
      <c r="I74" s="15">
        <f t="shared" si="9"/>
        <v>0</v>
      </c>
      <c r="J74" s="4">
        <v>989.70799999999997</v>
      </c>
      <c r="K74" s="14">
        <f t="shared" si="10"/>
        <v>4.9039999999999964</v>
      </c>
      <c r="L74" s="4">
        <v>68.125213771036698</v>
      </c>
      <c r="M74" s="23">
        <f t="shared" si="11"/>
        <v>34.062606885518349</v>
      </c>
    </row>
    <row r="75" spans="1:13" ht="15.75" customHeight="1" x14ac:dyDescent="0.25">
      <c r="A75" s="19">
        <v>72</v>
      </c>
      <c r="B75" s="20">
        <v>360</v>
      </c>
      <c r="C75" s="4">
        <v>984.73599999999999</v>
      </c>
      <c r="D75" s="14">
        <f t="shared" si="7"/>
        <v>984.07294999999999</v>
      </c>
      <c r="E75" s="21">
        <f t="shared" si="8"/>
        <v>0.66304999999999836</v>
      </c>
      <c r="F75" s="14"/>
      <c r="G75" s="22">
        <f t="shared" si="6"/>
        <v>-984.73599999999999</v>
      </c>
      <c r="H75" s="14"/>
      <c r="I75" s="15">
        <f t="shared" si="9"/>
        <v>0</v>
      </c>
      <c r="J75" s="4">
        <v>989.71100000000001</v>
      </c>
      <c r="K75" s="14">
        <f t="shared" si="10"/>
        <v>4.9750000000000227</v>
      </c>
      <c r="L75" s="4">
        <v>68.022748867524498</v>
      </c>
      <c r="M75" s="23">
        <f t="shared" si="11"/>
        <v>34.011374433762249</v>
      </c>
    </row>
    <row r="76" spans="1:13" ht="15.75" customHeight="1" x14ac:dyDescent="0.25">
      <c r="A76" s="19">
        <v>73</v>
      </c>
      <c r="B76" s="20">
        <v>365</v>
      </c>
      <c r="C76" s="4">
        <v>984.63900000000001</v>
      </c>
      <c r="D76" s="14">
        <f t="shared" si="7"/>
        <v>984.05735000000004</v>
      </c>
      <c r="E76" s="21">
        <f t="shared" si="8"/>
        <v>0.5816499999999678</v>
      </c>
      <c r="F76" s="14"/>
      <c r="G76" s="22">
        <f t="shared" si="6"/>
        <v>-984.63900000000001</v>
      </c>
      <c r="H76" s="14"/>
      <c r="I76" s="15">
        <f t="shared" si="9"/>
        <v>0</v>
      </c>
      <c r="J76" s="4">
        <v>989.70799999999997</v>
      </c>
      <c r="K76" s="14">
        <f t="shared" si="10"/>
        <v>5.06899999999996</v>
      </c>
      <c r="L76" s="4">
        <v>67.554270351932999</v>
      </c>
      <c r="M76" s="23">
        <f t="shared" si="11"/>
        <v>33.7771351759665</v>
      </c>
    </row>
    <row r="77" spans="1:13" ht="15.75" customHeight="1" x14ac:dyDescent="0.25">
      <c r="A77" s="19">
        <v>74</v>
      </c>
      <c r="B77" s="20">
        <v>370</v>
      </c>
      <c r="C77" s="4">
        <v>984.42399999999998</v>
      </c>
      <c r="D77" s="14">
        <f t="shared" si="7"/>
        <v>984.04174999999998</v>
      </c>
      <c r="E77" s="21">
        <f t="shared" si="8"/>
        <v>0.38224999999999909</v>
      </c>
      <c r="F77" s="14"/>
      <c r="G77" s="22">
        <f t="shared" si="6"/>
        <v>-984.42399999999998</v>
      </c>
      <c r="H77" s="14"/>
      <c r="I77" s="15">
        <f t="shared" si="9"/>
        <v>0</v>
      </c>
      <c r="J77" s="4">
        <v>989.71100000000001</v>
      </c>
      <c r="K77" s="14">
        <f t="shared" si="10"/>
        <v>5.2870000000000346</v>
      </c>
      <c r="L77" s="4">
        <v>68.971407925044502</v>
      </c>
      <c r="M77" s="23">
        <f t="shared" si="11"/>
        <v>34.485703962522251</v>
      </c>
    </row>
    <row r="78" spans="1:13" ht="15.75" customHeight="1" x14ac:dyDescent="0.25">
      <c r="A78" s="19">
        <v>75</v>
      </c>
      <c r="B78" s="20">
        <v>375</v>
      </c>
      <c r="C78" s="4">
        <v>984.18799999999999</v>
      </c>
      <c r="D78" s="14">
        <f t="shared" si="7"/>
        <v>984.02615000000003</v>
      </c>
      <c r="E78" s="21">
        <f t="shared" si="8"/>
        <v>0.16184999999995853</v>
      </c>
      <c r="F78" s="14"/>
      <c r="G78" s="22">
        <f t="shared" si="6"/>
        <v>-984.18799999999999</v>
      </c>
      <c r="H78" s="14"/>
      <c r="I78" s="15">
        <f t="shared" si="9"/>
        <v>0</v>
      </c>
      <c r="J78" s="4">
        <v>989.71100000000001</v>
      </c>
      <c r="K78" s="14">
        <f t="shared" si="10"/>
        <v>5.5230000000000246</v>
      </c>
      <c r="L78" s="4">
        <v>68.997413197486395</v>
      </c>
      <c r="M78" s="23">
        <f t="shared" si="11"/>
        <v>34.498706598743198</v>
      </c>
    </row>
    <row r="79" spans="1:13" ht="15.75" customHeight="1" x14ac:dyDescent="0.25">
      <c r="A79" s="19">
        <v>76</v>
      </c>
      <c r="B79" s="20">
        <v>380</v>
      </c>
      <c r="C79" s="4">
        <v>983.94500000000005</v>
      </c>
      <c r="D79" s="14">
        <f t="shared" si="7"/>
        <v>984.01054999999997</v>
      </c>
      <c r="E79" s="21">
        <f t="shared" si="8"/>
        <v>-6.5549999999916508E-2</v>
      </c>
      <c r="F79" s="14"/>
      <c r="G79" s="22">
        <f t="shared" si="6"/>
        <v>-983.94500000000005</v>
      </c>
      <c r="H79" s="14"/>
      <c r="I79" s="15">
        <f t="shared" si="9"/>
        <v>0</v>
      </c>
      <c r="J79" s="4">
        <v>989.71500000000003</v>
      </c>
      <c r="K79" s="14">
        <f t="shared" si="10"/>
        <v>5.7699999999999818</v>
      </c>
      <c r="L79" s="4">
        <v>68.071402168474293</v>
      </c>
      <c r="M79" s="23">
        <f t="shared" si="11"/>
        <v>34.035701084237147</v>
      </c>
    </row>
    <row r="80" spans="1:13" ht="15.75" customHeight="1" x14ac:dyDescent="0.25">
      <c r="A80" s="19">
        <v>77</v>
      </c>
      <c r="B80" s="20">
        <v>385</v>
      </c>
      <c r="C80" s="4">
        <v>983.79100000000005</v>
      </c>
      <c r="D80" s="14">
        <f t="shared" si="7"/>
        <v>983.99495000000002</v>
      </c>
      <c r="E80" s="21">
        <f t="shared" si="8"/>
        <v>-0.20394999999996344</v>
      </c>
      <c r="F80" s="14"/>
      <c r="G80" s="22">
        <f t="shared" si="6"/>
        <v>-983.79100000000005</v>
      </c>
      <c r="H80" s="14"/>
      <c r="I80" s="15">
        <f t="shared" si="9"/>
        <v>0</v>
      </c>
      <c r="J80" s="4">
        <v>989.71299999999997</v>
      </c>
      <c r="K80" s="14">
        <f t="shared" si="10"/>
        <v>5.9219999999999118</v>
      </c>
      <c r="L80" s="4">
        <v>67.023331682536096</v>
      </c>
      <c r="M80" s="23">
        <f t="shared" si="11"/>
        <v>33.511665841268048</v>
      </c>
    </row>
    <row r="81" spans="1:13" ht="15.75" customHeight="1" x14ac:dyDescent="0.25">
      <c r="A81" s="19">
        <v>78</v>
      </c>
      <c r="B81" s="20">
        <v>390</v>
      </c>
      <c r="C81" s="4">
        <v>983.60799999999995</v>
      </c>
      <c r="D81" s="14">
        <f t="shared" si="7"/>
        <v>983.97934999999995</v>
      </c>
      <c r="E81" s="21">
        <f t="shared" si="8"/>
        <v>-0.37135000000000673</v>
      </c>
      <c r="F81" s="14"/>
      <c r="G81" s="22">
        <f t="shared" si="6"/>
        <v>-983.60799999999995</v>
      </c>
      <c r="H81" s="14"/>
      <c r="I81" s="15">
        <f t="shared" si="9"/>
        <v>0</v>
      </c>
      <c r="J81" s="4">
        <v>989.71400000000006</v>
      </c>
      <c r="K81" s="14">
        <f t="shared" si="10"/>
        <v>6.1060000000001082</v>
      </c>
      <c r="L81" s="4">
        <v>67.964617216487795</v>
      </c>
      <c r="M81" s="23">
        <f t="shared" si="11"/>
        <v>33.982308608243898</v>
      </c>
    </row>
    <row r="82" spans="1:13" ht="15.75" customHeight="1" x14ac:dyDescent="0.25">
      <c r="A82" s="19">
        <v>79</v>
      </c>
      <c r="B82" s="20">
        <v>395</v>
      </c>
      <c r="C82" s="4">
        <v>983.6</v>
      </c>
      <c r="D82" s="14">
        <f t="shared" si="7"/>
        <v>983.96375</v>
      </c>
      <c r="E82" s="21">
        <f t="shared" si="8"/>
        <v>-0.36374999999998181</v>
      </c>
      <c r="F82" s="14"/>
      <c r="G82" s="22">
        <f t="shared" si="6"/>
        <v>-983.6</v>
      </c>
      <c r="H82" s="14"/>
      <c r="I82" s="15">
        <f t="shared" si="9"/>
        <v>0</v>
      </c>
      <c r="J82" s="4">
        <v>989.71199999999999</v>
      </c>
      <c r="K82" s="14">
        <f t="shared" si="10"/>
        <v>6.1119999999999663</v>
      </c>
      <c r="L82" s="4">
        <v>67.456319562639493</v>
      </c>
      <c r="M82" s="23">
        <f t="shared" si="11"/>
        <v>33.728159781319746</v>
      </c>
    </row>
    <row r="83" spans="1:13" ht="15.75" customHeight="1" x14ac:dyDescent="0.25">
      <c r="A83" s="19">
        <v>80</v>
      </c>
      <c r="B83" s="20">
        <v>400</v>
      </c>
      <c r="C83" s="4">
        <v>983.673</v>
      </c>
      <c r="D83" s="14">
        <f t="shared" si="7"/>
        <v>983.94814999999994</v>
      </c>
      <c r="E83" s="21">
        <f t="shared" si="8"/>
        <v>-0.27514999999993961</v>
      </c>
      <c r="F83" s="14"/>
      <c r="G83" s="22">
        <f t="shared" si="6"/>
        <v>-983.673</v>
      </c>
      <c r="H83" s="14"/>
      <c r="I83" s="15">
        <f t="shared" si="9"/>
        <v>0</v>
      </c>
      <c r="J83" s="4">
        <v>989.70500000000004</v>
      </c>
      <c r="K83" s="14">
        <f t="shared" si="10"/>
        <v>6.0320000000000391</v>
      </c>
      <c r="L83" s="4">
        <v>67.576508753107902</v>
      </c>
      <c r="M83" s="23">
        <f t="shared" si="11"/>
        <v>33.788254376553951</v>
      </c>
    </row>
    <row r="84" spans="1:13" ht="15.75" customHeight="1" x14ac:dyDescent="0.25">
      <c r="A84" s="19">
        <v>81</v>
      </c>
      <c r="B84" s="20">
        <v>405</v>
      </c>
      <c r="C84" s="4">
        <v>983.70699999999999</v>
      </c>
      <c r="D84" s="14">
        <f t="shared" si="7"/>
        <v>983.93254999999999</v>
      </c>
      <c r="E84" s="21">
        <f t="shared" si="8"/>
        <v>-0.22554999999999836</v>
      </c>
      <c r="F84" s="14"/>
      <c r="G84" s="22">
        <f t="shared" si="6"/>
        <v>-983.70699999999999</v>
      </c>
      <c r="H84" s="14"/>
      <c r="I84" s="15">
        <f t="shared" si="9"/>
        <v>0</v>
      </c>
      <c r="J84" s="4">
        <v>989.7</v>
      </c>
      <c r="K84" s="14">
        <f t="shared" si="10"/>
        <v>5.9930000000000518</v>
      </c>
      <c r="L84" s="4">
        <v>68.221456812450299</v>
      </c>
      <c r="M84" s="23">
        <f t="shared" si="11"/>
        <v>34.110728406225149</v>
      </c>
    </row>
    <row r="85" spans="1:13" ht="15.75" customHeight="1" x14ac:dyDescent="0.25">
      <c r="A85" s="19">
        <v>82</v>
      </c>
      <c r="B85" s="20">
        <v>410</v>
      </c>
      <c r="C85" s="4">
        <v>983.87</v>
      </c>
      <c r="D85" s="14">
        <f t="shared" si="7"/>
        <v>983.91695000000004</v>
      </c>
      <c r="E85" s="21">
        <f t="shared" si="8"/>
        <v>-4.6950000000038017E-2</v>
      </c>
      <c r="F85" s="14"/>
      <c r="G85" s="22">
        <f t="shared" si="6"/>
        <v>-983.87</v>
      </c>
      <c r="H85" s="14"/>
      <c r="I85" s="15">
        <f t="shared" si="9"/>
        <v>0</v>
      </c>
      <c r="J85" s="4">
        <v>989.68600000000004</v>
      </c>
      <c r="K85" s="14">
        <f t="shared" si="10"/>
        <v>5.8160000000000309</v>
      </c>
      <c r="L85" s="4">
        <v>67.091622670482195</v>
      </c>
      <c r="M85" s="23">
        <f t="shared" si="11"/>
        <v>33.545811335241098</v>
      </c>
    </row>
    <row r="86" spans="1:13" ht="15.75" customHeight="1" x14ac:dyDescent="0.25">
      <c r="A86" s="19">
        <v>83</v>
      </c>
      <c r="B86" s="20">
        <v>415</v>
      </c>
      <c r="C86" s="4">
        <v>983.92899999999997</v>
      </c>
      <c r="D86" s="14">
        <f t="shared" si="7"/>
        <v>983.90134999999998</v>
      </c>
      <c r="E86" s="21">
        <f t="shared" si="8"/>
        <v>2.7649999999994179E-2</v>
      </c>
      <c r="F86" s="14"/>
      <c r="G86" s="22">
        <f t="shared" si="6"/>
        <v>-983.92899999999997</v>
      </c>
      <c r="H86" s="14"/>
      <c r="I86" s="15">
        <f t="shared" si="9"/>
        <v>0</v>
      </c>
      <c r="J86" s="4">
        <v>989.67899999999997</v>
      </c>
      <c r="K86" s="14">
        <f t="shared" si="10"/>
        <v>5.75</v>
      </c>
      <c r="L86" s="4">
        <v>66.469918506760095</v>
      </c>
      <c r="M86" s="23">
        <f t="shared" si="11"/>
        <v>33.234959253380048</v>
      </c>
    </row>
    <row r="87" spans="1:13" ht="15.75" customHeight="1" x14ac:dyDescent="0.25">
      <c r="A87" s="19">
        <v>84</v>
      </c>
      <c r="B87" s="20">
        <v>420</v>
      </c>
      <c r="C87" s="4">
        <v>984.05</v>
      </c>
      <c r="D87" s="14">
        <f t="shared" si="7"/>
        <v>983.88575000000003</v>
      </c>
      <c r="E87" s="21">
        <f t="shared" si="8"/>
        <v>0.16424999999992451</v>
      </c>
      <c r="F87" s="14"/>
      <c r="G87" s="22">
        <f t="shared" si="6"/>
        <v>-984.05</v>
      </c>
      <c r="H87" s="14"/>
      <c r="I87" s="15">
        <f t="shared" si="9"/>
        <v>0</v>
      </c>
      <c r="J87" s="4">
        <v>989.66700000000003</v>
      </c>
      <c r="K87" s="14">
        <f t="shared" si="10"/>
        <v>5.6170000000000755</v>
      </c>
      <c r="L87" s="4">
        <v>65.738378870179204</v>
      </c>
      <c r="M87" s="23">
        <f t="shared" si="11"/>
        <v>32.869189435089602</v>
      </c>
    </row>
    <row r="88" spans="1:13" ht="15.75" customHeight="1" x14ac:dyDescent="0.25">
      <c r="A88" s="19">
        <v>85</v>
      </c>
      <c r="B88" s="20">
        <v>425</v>
      </c>
      <c r="C88" s="4">
        <v>984.10500000000002</v>
      </c>
      <c r="D88" s="14">
        <f t="shared" si="7"/>
        <v>983.87014999999997</v>
      </c>
      <c r="E88" s="21">
        <f t="shared" si="8"/>
        <v>0.2348500000000513</v>
      </c>
      <c r="F88" s="14"/>
      <c r="G88" s="22">
        <f t="shared" si="6"/>
        <v>-984.10500000000002</v>
      </c>
      <c r="H88" s="14"/>
      <c r="I88" s="15">
        <f t="shared" si="9"/>
        <v>0</v>
      </c>
      <c r="J88" s="4">
        <v>989.65800000000002</v>
      </c>
      <c r="K88" s="14">
        <f t="shared" si="10"/>
        <v>5.5529999999999973</v>
      </c>
      <c r="L88" s="4">
        <v>64.839167210832102</v>
      </c>
      <c r="M88" s="23">
        <f t="shared" si="11"/>
        <v>32.419583605416051</v>
      </c>
    </row>
    <row r="89" spans="1:13" ht="15.75" customHeight="1" x14ac:dyDescent="0.25">
      <c r="A89" s="19">
        <v>86</v>
      </c>
      <c r="B89" s="20">
        <v>430</v>
      </c>
      <c r="C89" s="4">
        <v>983.84799999999996</v>
      </c>
      <c r="D89" s="14">
        <f t="shared" si="7"/>
        <v>983.85455000000002</v>
      </c>
      <c r="E89" s="21">
        <f t="shared" si="8"/>
        <v>-6.550000000061118E-3</v>
      </c>
      <c r="F89" s="14"/>
      <c r="G89" s="22">
        <f t="shared" si="6"/>
        <v>-983.84799999999996</v>
      </c>
      <c r="H89" s="14"/>
      <c r="I89" s="15">
        <f t="shared" si="9"/>
        <v>0</v>
      </c>
      <c r="J89" s="4">
        <v>989.66800000000001</v>
      </c>
      <c r="K89" s="14">
        <f t="shared" si="10"/>
        <v>5.82000000000005</v>
      </c>
      <c r="L89" s="4">
        <v>65.052022067154397</v>
      </c>
      <c r="M89" s="23">
        <f t="shared" si="11"/>
        <v>32.526011033577198</v>
      </c>
    </row>
    <row r="90" spans="1:13" ht="15.75" customHeight="1" x14ac:dyDescent="0.25">
      <c r="A90" s="19">
        <v>87</v>
      </c>
      <c r="B90" s="20">
        <v>435</v>
      </c>
      <c r="C90" s="4">
        <v>983.63199999999995</v>
      </c>
      <c r="D90" s="14">
        <f t="shared" si="7"/>
        <v>983.83894999999995</v>
      </c>
      <c r="E90" s="21">
        <f t="shared" si="8"/>
        <v>-0.20695000000000618</v>
      </c>
      <c r="F90" s="14"/>
      <c r="G90" s="22">
        <f t="shared" si="6"/>
        <v>-983.63199999999995</v>
      </c>
      <c r="H90" s="14"/>
      <c r="I90" s="15">
        <f t="shared" si="9"/>
        <v>0</v>
      </c>
      <c r="J90" s="4">
        <v>989.66</v>
      </c>
      <c r="K90" s="14">
        <f t="shared" si="10"/>
        <v>6.02800000000002</v>
      </c>
      <c r="L90" s="4">
        <v>65.014314307013606</v>
      </c>
      <c r="M90" s="23">
        <f t="shared" si="11"/>
        <v>32.507157153506803</v>
      </c>
    </row>
    <row r="91" spans="1:13" ht="15.75" customHeight="1" x14ac:dyDescent="0.25">
      <c r="A91" s="19">
        <v>88</v>
      </c>
      <c r="B91" s="20">
        <v>440</v>
      </c>
      <c r="C91" s="4">
        <v>983.44600000000003</v>
      </c>
      <c r="D91" s="14">
        <f t="shared" si="7"/>
        <v>983.82335</v>
      </c>
      <c r="E91" s="21">
        <f t="shared" si="8"/>
        <v>-0.37734999999997854</v>
      </c>
      <c r="F91" s="14"/>
      <c r="G91" s="22">
        <f t="shared" si="6"/>
        <v>-983.44600000000003</v>
      </c>
      <c r="H91" s="14"/>
      <c r="I91" s="15">
        <f t="shared" si="9"/>
        <v>0</v>
      </c>
      <c r="J91" s="4">
        <v>989.65099999999995</v>
      </c>
      <c r="K91" s="14">
        <f t="shared" si="10"/>
        <v>6.2049999999999272</v>
      </c>
      <c r="L91" s="4">
        <v>64.554537058838804</v>
      </c>
      <c r="M91" s="23">
        <f t="shared" si="11"/>
        <v>32.277268529419402</v>
      </c>
    </row>
    <row r="92" spans="1:13" ht="15.75" customHeight="1" x14ac:dyDescent="0.25">
      <c r="A92" s="19">
        <v>89</v>
      </c>
      <c r="B92" s="20">
        <v>445</v>
      </c>
      <c r="C92" s="4">
        <v>983.346</v>
      </c>
      <c r="D92" s="14">
        <f t="shared" si="7"/>
        <v>983.80774999999994</v>
      </c>
      <c r="E92" s="21">
        <f t="shared" si="8"/>
        <v>-0.46174999999993815</v>
      </c>
      <c r="F92" s="14"/>
      <c r="G92" s="22">
        <f t="shared" si="6"/>
        <v>-983.346</v>
      </c>
      <c r="H92" s="14"/>
      <c r="I92" s="15">
        <f t="shared" si="9"/>
        <v>0</v>
      </c>
      <c r="J92" s="4">
        <v>989.66</v>
      </c>
      <c r="K92" s="14">
        <f t="shared" si="10"/>
        <v>6.3139999999999645</v>
      </c>
      <c r="L92" s="4">
        <v>64.558790667044306</v>
      </c>
      <c r="M92" s="23">
        <f t="shared" si="11"/>
        <v>32.279395333522153</v>
      </c>
    </row>
    <row r="93" spans="1:13" ht="15.75" customHeight="1" x14ac:dyDescent="0.25">
      <c r="A93" s="19">
        <v>90</v>
      </c>
      <c r="B93" s="20">
        <v>450</v>
      </c>
      <c r="C93" s="4">
        <v>983.42499999999995</v>
      </c>
      <c r="D93" s="14">
        <f t="shared" si="7"/>
        <v>983.79214999999999</v>
      </c>
      <c r="E93" s="21">
        <f t="shared" si="8"/>
        <v>-0.36715000000003783</v>
      </c>
      <c r="F93" s="14"/>
      <c r="G93" s="22">
        <f t="shared" si="6"/>
        <v>-983.42499999999995</v>
      </c>
      <c r="H93" s="14"/>
      <c r="I93" s="15">
        <f t="shared" si="9"/>
        <v>0</v>
      </c>
      <c r="J93" s="4">
        <v>989.65800000000002</v>
      </c>
      <c r="K93" s="14">
        <f t="shared" si="10"/>
        <v>6.2330000000000609</v>
      </c>
      <c r="L93" s="4">
        <v>64.9940430264502</v>
      </c>
      <c r="M93" s="23">
        <f t="shared" si="11"/>
        <v>32.4970215132251</v>
      </c>
    </row>
    <row r="94" spans="1:13" ht="15.75" customHeight="1" x14ac:dyDescent="0.25">
      <c r="A94" s="19">
        <v>91</v>
      </c>
      <c r="B94" s="20">
        <v>455</v>
      </c>
      <c r="C94" s="4">
        <v>983.49400000000003</v>
      </c>
      <c r="D94" s="14">
        <f t="shared" si="7"/>
        <v>983.77655000000004</v>
      </c>
      <c r="E94" s="21">
        <f t="shared" si="8"/>
        <v>-0.28255000000001473</v>
      </c>
      <c r="F94" s="14"/>
      <c r="G94" s="22">
        <f t="shared" si="6"/>
        <v>-983.49400000000003</v>
      </c>
      <c r="H94" s="14"/>
      <c r="I94" s="15">
        <f t="shared" si="9"/>
        <v>0</v>
      </c>
      <c r="J94" s="4">
        <v>989.63599999999997</v>
      </c>
      <c r="K94" s="14">
        <f t="shared" si="10"/>
        <v>6.1419999999999391</v>
      </c>
      <c r="L94" s="4">
        <v>65.040673262156204</v>
      </c>
      <c r="M94" s="23">
        <f t="shared" si="11"/>
        <v>32.520336631078102</v>
      </c>
    </row>
    <row r="95" spans="1:13" ht="15.75" customHeight="1" x14ac:dyDescent="0.25">
      <c r="A95" s="19">
        <v>92</v>
      </c>
      <c r="B95" s="20">
        <v>460</v>
      </c>
      <c r="C95" s="4">
        <v>983.57</v>
      </c>
      <c r="D95" s="14">
        <f t="shared" si="7"/>
        <v>983.76094999999998</v>
      </c>
      <c r="E95" s="21">
        <f t="shared" si="8"/>
        <v>-0.19094999999992979</v>
      </c>
      <c r="F95" s="14"/>
      <c r="G95" s="22">
        <f t="shared" si="6"/>
        <v>-983.57</v>
      </c>
      <c r="H95" s="14"/>
      <c r="I95" s="15">
        <f t="shared" si="9"/>
        <v>0</v>
      </c>
      <c r="J95" s="4">
        <v>989.62900000000002</v>
      </c>
      <c r="K95" s="14">
        <f t="shared" si="10"/>
        <v>6.0589999999999691</v>
      </c>
      <c r="L95" s="4">
        <v>64.957421612834906</v>
      </c>
      <c r="M95" s="23">
        <f t="shared" si="11"/>
        <v>32.478710806417453</v>
      </c>
    </row>
    <row r="96" spans="1:13" ht="15.75" customHeight="1" x14ac:dyDescent="0.25">
      <c r="A96" s="19">
        <v>93</v>
      </c>
      <c r="B96" s="20">
        <v>465</v>
      </c>
      <c r="C96" s="4">
        <v>983.28</v>
      </c>
      <c r="D96" s="14">
        <f t="shared" si="7"/>
        <v>983.74535000000003</v>
      </c>
      <c r="E96" s="21">
        <f t="shared" si="8"/>
        <v>-0.46535000000005766</v>
      </c>
      <c r="F96" s="14"/>
      <c r="G96" s="22">
        <f t="shared" si="6"/>
        <v>-983.28</v>
      </c>
      <c r="H96" s="14"/>
      <c r="I96" s="15">
        <f t="shared" si="9"/>
        <v>0</v>
      </c>
      <c r="J96" s="4">
        <v>989.63499999999999</v>
      </c>
      <c r="K96" s="14">
        <f t="shared" si="10"/>
        <v>6.3550000000000182</v>
      </c>
      <c r="L96" s="4">
        <v>64.165096220798105</v>
      </c>
      <c r="M96" s="23">
        <f t="shared" si="11"/>
        <v>32.082548110399053</v>
      </c>
    </row>
    <row r="97" spans="1:13" ht="15.75" customHeight="1" x14ac:dyDescent="0.25">
      <c r="A97" s="19">
        <v>94</v>
      </c>
      <c r="B97" s="20">
        <v>470</v>
      </c>
      <c r="C97" s="4">
        <v>983.58600000000001</v>
      </c>
      <c r="D97" s="14">
        <f t="shared" si="7"/>
        <v>983.72974999999997</v>
      </c>
      <c r="E97" s="21">
        <f t="shared" si="8"/>
        <v>-0.14374999999995453</v>
      </c>
      <c r="F97" s="14"/>
      <c r="G97" s="22">
        <f t="shared" si="6"/>
        <v>-983.58600000000001</v>
      </c>
      <c r="H97" s="14"/>
      <c r="I97" s="15">
        <f t="shared" si="9"/>
        <v>0</v>
      </c>
      <c r="J97" s="4">
        <v>989.60900000000004</v>
      </c>
      <c r="K97" s="14">
        <f t="shared" si="10"/>
        <v>6.0230000000000246</v>
      </c>
      <c r="L97" s="4">
        <v>63.934295126801899</v>
      </c>
      <c r="M97" s="23">
        <f t="shared" si="11"/>
        <v>31.96714756340095</v>
      </c>
    </row>
    <row r="98" spans="1:13" ht="15.75" customHeight="1" x14ac:dyDescent="0.25">
      <c r="A98" s="19">
        <v>95</v>
      </c>
      <c r="B98" s="20">
        <v>475</v>
      </c>
      <c r="C98" s="4">
        <v>983.45399999999995</v>
      </c>
      <c r="D98" s="14">
        <f t="shared" si="7"/>
        <v>983.71415000000002</v>
      </c>
      <c r="E98" s="21">
        <f t="shared" si="8"/>
        <v>-0.26015000000006694</v>
      </c>
      <c r="F98" s="14"/>
      <c r="G98" s="22">
        <f t="shared" si="6"/>
        <v>-983.45399999999995</v>
      </c>
      <c r="H98" s="14"/>
      <c r="I98" s="15">
        <f t="shared" si="9"/>
        <v>0</v>
      </c>
      <c r="J98" s="4">
        <v>989.601</v>
      </c>
      <c r="K98" s="14">
        <f t="shared" si="10"/>
        <v>6.1470000000000482</v>
      </c>
      <c r="L98" s="4">
        <v>64.461308698864798</v>
      </c>
      <c r="M98" s="23">
        <f t="shared" si="11"/>
        <v>32.230654349432399</v>
      </c>
    </row>
    <row r="99" spans="1:13" ht="15.75" customHeight="1" x14ac:dyDescent="0.25">
      <c r="A99" s="19">
        <v>96</v>
      </c>
      <c r="B99" s="20">
        <v>480</v>
      </c>
      <c r="C99" s="4">
        <v>983.41099999999994</v>
      </c>
      <c r="D99" s="14">
        <f t="shared" si="7"/>
        <v>983.69854999999995</v>
      </c>
      <c r="E99" s="21">
        <f t="shared" si="8"/>
        <v>-0.28755000000001019</v>
      </c>
      <c r="F99" s="14"/>
      <c r="G99" s="22">
        <f t="shared" si="6"/>
        <v>-983.41099999999994</v>
      </c>
      <c r="H99" s="14"/>
      <c r="I99" s="15">
        <f t="shared" si="9"/>
        <v>0</v>
      </c>
      <c r="J99" s="4">
        <v>989.59</v>
      </c>
      <c r="K99" s="14">
        <f t="shared" si="10"/>
        <v>6.1790000000000873</v>
      </c>
      <c r="L99" s="4">
        <v>67.444821596017704</v>
      </c>
      <c r="M99" s="23">
        <f t="shared" si="11"/>
        <v>33.722410798008852</v>
      </c>
    </row>
    <row r="100" spans="1:13" ht="15.75" customHeight="1" x14ac:dyDescent="0.25">
      <c r="A100" s="19">
        <v>97</v>
      </c>
      <c r="B100" s="20">
        <v>485</v>
      </c>
      <c r="C100" s="4">
        <v>983.48500000000001</v>
      </c>
      <c r="D100" s="14">
        <f t="shared" si="7"/>
        <v>983.68295000000001</v>
      </c>
      <c r="E100" s="21">
        <f t="shared" si="8"/>
        <v>-0.19794999999999163</v>
      </c>
      <c r="F100" s="14"/>
      <c r="G100" s="22">
        <f t="shared" si="6"/>
        <v>-983.48500000000001</v>
      </c>
      <c r="H100" s="14"/>
      <c r="I100" s="15">
        <f t="shared" si="9"/>
        <v>0</v>
      </c>
      <c r="J100" s="4">
        <v>989.56100000000004</v>
      </c>
      <c r="K100" s="14">
        <f t="shared" si="10"/>
        <v>6.0760000000000218</v>
      </c>
      <c r="L100" s="4">
        <v>68.483175908504904</v>
      </c>
      <c r="M100" s="23">
        <f t="shared" si="11"/>
        <v>34.241587954252452</v>
      </c>
    </row>
    <row r="101" spans="1:13" ht="15.75" customHeight="1" x14ac:dyDescent="0.25">
      <c r="A101" s="19">
        <v>98</v>
      </c>
      <c r="B101" s="20">
        <v>490</v>
      </c>
      <c r="C101" s="4">
        <v>983.60199999999998</v>
      </c>
      <c r="D101" s="14">
        <f t="shared" si="7"/>
        <v>983.66734999999994</v>
      </c>
      <c r="E101" s="21">
        <f t="shared" si="8"/>
        <v>-6.5349999999966712E-2</v>
      </c>
      <c r="F101" s="14"/>
      <c r="G101" s="22">
        <f t="shared" si="6"/>
        <v>-983.60199999999998</v>
      </c>
      <c r="H101" s="14"/>
      <c r="I101" s="15">
        <f t="shared" si="9"/>
        <v>0</v>
      </c>
      <c r="J101" s="4">
        <v>989.54200000000003</v>
      </c>
      <c r="K101" s="14">
        <f t="shared" si="10"/>
        <v>5.9400000000000546</v>
      </c>
      <c r="L101" s="4">
        <v>69.532123194541398</v>
      </c>
      <c r="M101" s="23">
        <f t="shared" si="11"/>
        <v>34.766061597270699</v>
      </c>
    </row>
    <row r="102" spans="1:13" ht="15.75" customHeight="1" x14ac:dyDescent="0.25">
      <c r="A102" s="19">
        <v>99</v>
      </c>
      <c r="B102" s="20">
        <v>495</v>
      </c>
      <c r="C102" s="4">
        <v>983.76599999999996</v>
      </c>
      <c r="D102" s="14">
        <f t="shared" si="7"/>
        <v>983.65174999999999</v>
      </c>
      <c r="E102" s="21">
        <f t="shared" si="8"/>
        <v>0.11424999999996999</v>
      </c>
      <c r="F102" s="14"/>
      <c r="G102" s="22">
        <f t="shared" si="6"/>
        <v>-983.76599999999996</v>
      </c>
      <c r="H102" s="14"/>
      <c r="I102" s="15">
        <f t="shared" si="9"/>
        <v>0</v>
      </c>
      <c r="J102" s="4">
        <v>989.55600000000004</v>
      </c>
      <c r="K102" s="14">
        <f t="shared" si="10"/>
        <v>5.7900000000000773</v>
      </c>
      <c r="L102" s="4">
        <v>69.771835995743999</v>
      </c>
      <c r="M102" s="23">
        <f t="shared" si="11"/>
        <v>34.885917997871999</v>
      </c>
    </row>
    <row r="103" spans="1:13" ht="15.75" customHeight="1" x14ac:dyDescent="0.25">
      <c r="A103" s="19">
        <v>100</v>
      </c>
      <c r="B103" s="20">
        <v>500</v>
      </c>
      <c r="C103" s="4">
        <v>983.875</v>
      </c>
      <c r="D103" s="14">
        <f t="shared" si="7"/>
        <v>983.63615000000004</v>
      </c>
      <c r="E103" s="21">
        <f t="shared" si="8"/>
        <v>0.23884999999995671</v>
      </c>
      <c r="F103" s="14"/>
      <c r="G103" s="22">
        <f t="shared" si="6"/>
        <v>-983.875</v>
      </c>
      <c r="H103" s="14"/>
      <c r="I103" s="15">
        <f t="shared" si="9"/>
        <v>0</v>
      </c>
      <c r="J103" s="4">
        <v>989.55899999999997</v>
      </c>
      <c r="K103" s="14">
        <f t="shared" si="10"/>
        <v>5.6839999999999691</v>
      </c>
      <c r="L103" s="4">
        <v>69.695755026396796</v>
      </c>
      <c r="M103" s="23">
        <f t="shared" si="11"/>
        <v>34.847877513198398</v>
      </c>
    </row>
    <row r="104" spans="1:13" ht="15.75" customHeight="1" x14ac:dyDescent="0.25">
      <c r="A104" s="19">
        <v>101</v>
      </c>
      <c r="B104" s="20">
        <v>505</v>
      </c>
      <c r="C104" s="4">
        <v>984.03099999999995</v>
      </c>
      <c r="D104" s="14">
        <f t="shared" si="7"/>
        <v>983.62054999999998</v>
      </c>
      <c r="E104" s="21">
        <f t="shared" si="8"/>
        <v>0.4104499999999689</v>
      </c>
      <c r="F104" s="14"/>
      <c r="G104" s="22">
        <f t="shared" si="6"/>
        <v>-984.03099999999995</v>
      </c>
      <c r="H104" s="14"/>
      <c r="I104" s="15">
        <f t="shared" si="9"/>
        <v>0</v>
      </c>
      <c r="J104" s="4">
        <v>989.57299999999998</v>
      </c>
      <c r="K104" s="14">
        <f t="shared" si="10"/>
        <v>5.54200000000003</v>
      </c>
      <c r="L104" s="4">
        <v>69.801714969073501</v>
      </c>
      <c r="M104" s="23">
        <f t="shared" si="11"/>
        <v>34.900857484536751</v>
      </c>
    </row>
    <row r="105" spans="1:13" ht="15.75" customHeight="1" x14ac:dyDescent="0.25">
      <c r="A105" s="19">
        <v>102</v>
      </c>
      <c r="B105" s="20">
        <v>510</v>
      </c>
      <c r="C105" s="4">
        <v>984.21199999999999</v>
      </c>
      <c r="D105" s="14">
        <f t="shared" si="7"/>
        <v>983.60495000000003</v>
      </c>
      <c r="E105" s="21">
        <f t="shared" si="8"/>
        <v>0.60704999999995835</v>
      </c>
      <c r="F105" s="14"/>
      <c r="G105" s="22">
        <f t="shared" si="6"/>
        <v>-984.21199999999999</v>
      </c>
      <c r="H105" s="14"/>
      <c r="I105" s="15">
        <f t="shared" si="9"/>
        <v>0</v>
      </c>
      <c r="J105" s="4">
        <v>989.58799999999997</v>
      </c>
      <c r="K105" s="14">
        <f t="shared" si="10"/>
        <v>5.3759999999999764</v>
      </c>
      <c r="L105" s="4">
        <v>70.475896544202598</v>
      </c>
      <c r="M105" s="23">
        <f t="shared" si="11"/>
        <v>35.237948272101299</v>
      </c>
    </row>
    <row r="106" spans="1:13" ht="15.75" customHeight="1" x14ac:dyDescent="0.25">
      <c r="A106" s="19">
        <v>103</v>
      </c>
      <c r="B106" s="20">
        <v>515</v>
      </c>
      <c r="C106" s="4">
        <v>984.42100000000005</v>
      </c>
      <c r="D106" s="14">
        <f t="shared" si="7"/>
        <v>983.58934999999997</v>
      </c>
      <c r="E106" s="21">
        <f t="shared" si="8"/>
        <v>0.83165000000008149</v>
      </c>
      <c r="F106" s="14"/>
      <c r="G106" s="22">
        <f t="shared" si="6"/>
        <v>-984.42100000000005</v>
      </c>
      <c r="H106" s="14"/>
      <c r="I106" s="15">
        <f t="shared" si="9"/>
        <v>0</v>
      </c>
      <c r="J106" s="4">
        <v>989.58699999999999</v>
      </c>
      <c r="K106" s="14">
        <f t="shared" si="10"/>
        <v>5.16599999999994</v>
      </c>
      <c r="L106" s="4">
        <v>70.373832882755707</v>
      </c>
      <c r="M106" s="23">
        <f t="shared" si="11"/>
        <v>35.186916441377853</v>
      </c>
    </row>
    <row r="107" spans="1:13" ht="15.75" customHeight="1" x14ac:dyDescent="0.25">
      <c r="A107" s="19">
        <v>104</v>
      </c>
      <c r="B107" s="20">
        <v>520</v>
      </c>
      <c r="C107" s="4">
        <v>984.44600000000003</v>
      </c>
      <c r="D107" s="14">
        <f t="shared" si="7"/>
        <v>983.57375000000002</v>
      </c>
      <c r="E107" s="21">
        <f t="shared" si="8"/>
        <v>0.87225000000000819</v>
      </c>
      <c r="F107" s="14"/>
      <c r="G107" s="22">
        <f t="shared" si="6"/>
        <v>-984.44600000000003</v>
      </c>
      <c r="H107" s="14"/>
      <c r="I107" s="15">
        <f t="shared" si="9"/>
        <v>0</v>
      </c>
      <c r="J107" s="4">
        <v>989.58399999999995</v>
      </c>
      <c r="K107" s="14">
        <f t="shared" si="10"/>
        <v>5.13799999999992</v>
      </c>
      <c r="L107" s="4">
        <v>71.240568453277703</v>
      </c>
      <c r="M107" s="23">
        <f t="shared" si="11"/>
        <v>35.620284226638852</v>
      </c>
    </row>
    <row r="108" spans="1:13" ht="15.75" customHeight="1" x14ac:dyDescent="0.25">
      <c r="A108" s="19">
        <v>105</v>
      </c>
      <c r="B108" s="20">
        <v>525</v>
      </c>
      <c r="C108" s="4">
        <v>984.54399999999998</v>
      </c>
      <c r="D108" s="14">
        <f t="shared" si="7"/>
        <v>983.55814999999996</v>
      </c>
      <c r="E108" s="21">
        <f t="shared" si="8"/>
        <v>0.98585000000002765</v>
      </c>
      <c r="F108" s="14"/>
      <c r="G108" s="22">
        <f t="shared" si="6"/>
        <v>-984.54399999999998</v>
      </c>
      <c r="H108" s="14"/>
      <c r="I108" s="15">
        <f t="shared" si="9"/>
        <v>0</v>
      </c>
      <c r="J108" s="4">
        <v>989.58</v>
      </c>
      <c r="K108" s="14">
        <f t="shared" si="10"/>
        <v>5.0360000000000582</v>
      </c>
      <c r="L108" s="4">
        <v>71.056038979314906</v>
      </c>
      <c r="M108" s="23">
        <f t="shared" si="11"/>
        <v>35.528019489657453</v>
      </c>
    </row>
    <row r="109" spans="1:13" ht="15.75" customHeight="1" x14ac:dyDescent="0.25">
      <c r="A109" s="19">
        <v>106</v>
      </c>
      <c r="B109" s="20">
        <v>530</v>
      </c>
      <c r="C109" s="4">
        <v>984.56600000000003</v>
      </c>
      <c r="D109" s="14">
        <f t="shared" si="7"/>
        <v>983.54255000000001</v>
      </c>
      <c r="E109" s="21">
        <f t="shared" si="8"/>
        <v>1.0234500000000253</v>
      </c>
      <c r="F109" s="14"/>
      <c r="G109" s="22">
        <f t="shared" si="6"/>
        <v>-984.56600000000003</v>
      </c>
      <c r="H109" s="14"/>
      <c r="I109" s="15">
        <f t="shared" si="9"/>
        <v>0</v>
      </c>
      <c r="J109" s="4">
        <v>989.58199999999999</v>
      </c>
      <c r="K109" s="14">
        <f t="shared" si="10"/>
        <v>5.0159999999999627</v>
      </c>
      <c r="L109" s="4">
        <v>70.967358195069593</v>
      </c>
      <c r="M109" s="23">
        <f t="shared" si="11"/>
        <v>35.483679097534797</v>
      </c>
    </row>
    <row r="110" spans="1:13" ht="15.75" customHeight="1" x14ac:dyDescent="0.25">
      <c r="A110" s="19">
        <v>107</v>
      </c>
      <c r="B110" s="20">
        <v>535</v>
      </c>
      <c r="C110" s="4">
        <v>984.495</v>
      </c>
      <c r="D110" s="14">
        <f t="shared" si="7"/>
        <v>983.52694999999994</v>
      </c>
      <c r="E110" s="21">
        <f t="shared" si="8"/>
        <v>0.96805000000006203</v>
      </c>
      <c r="F110" s="14"/>
      <c r="G110" s="22">
        <f t="shared" si="6"/>
        <v>-984.495</v>
      </c>
      <c r="H110" s="14"/>
      <c r="I110" s="15">
        <f t="shared" si="9"/>
        <v>0</v>
      </c>
      <c r="J110" s="4">
        <v>989.58600000000001</v>
      </c>
      <c r="K110" s="14">
        <f t="shared" si="10"/>
        <v>5.0910000000000082</v>
      </c>
      <c r="L110" s="4">
        <v>70.658386603815401</v>
      </c>
      <c r="M110" s="23">
        <f t="shared" si="11"/>
        <v>35.329193301907701</v>
      </c>
    </row>
    <row r="111" spans="1:13" ht="15.75" customHeight="1" x14ac:dyDescent="0.25">
      <c r="A111" s="19">
        <v>108</v>
      </c>
      <c r="B111" s="20">
        <v>540</v>
      </c>
      <c r="C111" s="4">
        <v>984.40899999999999</v>
      </c>
      <c r="D111" s="14">
        <f t="shared" si="7"/>
        <v>983.51134999999999</v>
      </c>
      <c r="E111" s="21">
        <f t="shared" si="8"/>
        <v>0.89764999999999873</v>
      </c>
      <c r="F111" s="14"/>
      <c r="G111" s="22">
        <f t="shared" si="6"/>
        <v>-984.40899999999999</v>
      </c>
      <c r="H111" s="14"/>
      <c r="I111" s="15">
        <f t="shared" si="9"/>
        <v>0</v>
      </c>
      <c r="J111" s="4">
        <v>989.58699999999999</v>
      </c>
      <c r="K111" s="14">
        <f t="shared" si="10"/>
        <v>5.1779999999999973</v>
      </c>
      <c r="L111" s="4">
        <v>69.371841899304002</v>
      </c>
      <c r="M111" s="23">
        <f t="shared" si="11"/>
        <v>34.685920949652001</v>
      </c>
    </row>
    <row r="112" spans="1:13" ht="15.75" customHeight="1" x14ac:dyDescent="0.25">
      <c r="A112" s="19">
        <v>109</v>
      </c>
      <c r="B112" s="20">
        <v>545</v>
      </c>
      <c r="C112" s="4">
        <v>984.30499999999995</v>
      </c>
      <c r="D112" s="14">
        <f t="shared" si="7"/>
        <v>983.49575000000004</v>
      </c>
      <c r="E112" s="21">
        <f t="shared" si="8"/>
        <v>0.80924999999990632</v>
      </c>
      <c r="F112" s="14"/>
      <c r="G112" s="22">
        <f t="shared" si="6"/>
        <v>-984.30499999999995</v>
      </c>
      <c r="H112" s="14"/>
      <c r="I112" s="15">
        <f t="shared" si="9"/>
        <v>0</v>
      </c>
      <c r="J112" s="4">
        <v>989.59</v>
      </c>
      <c r="K112" s="14">
        <f t="shared" si="10"/>
        <v>5.2850000000000819</v>
      </c>
      <c r="L112" s="4">
        <v>67.240724088483802</v>
      </c>
      <c r="M112" s="23">
        <f t="shared" si="11"/>
        <v>33.620362044241901</v>
      </c>
    </row>
    <row r="113" spans="1:13" ht="15.75" customHeight="1" x14ac:dyDescent="0.25">
      <c r="A113" s="19">
        <v>110</v>
      </c>
      <c r="B113" s="20">
        <v>550</v>
      </c>
      <c r="C113" s="4">
        <v>983.99300000000005</v>
      </c>
      <c r="D113" s="14">
        <f t="shared" si="7"/>
        <v>983.48014999999998</v>
      </c>
      <c r="E113" s="21">
        <f t="shared" si="8"/>
        <v>0.5128500000000713</v>
      </c>
      <c r="F113" s="14"/>
      <c r="G113" s="22">
        <f t="shared" si="6"/>
        <v>-983.99300000000005</v>
      </c>
      <c r="H113" s="14"/>
      <c r="I113" s="15">
        <f t="shared" si="9"/>
        <v>0</v>
      </c>
      <c r="J113" s="4">
        <v>989.60299999999995</v>
      </c>
      <c r="K113" s="14">
        <f t="shared" si="10"/>
        <v>5.6099999999999</v>
      </c>
      <c r="L113" s="4">
        <v>65.634748926025296</v>
      </c>
      <c r="M113" s="23">
        <f t="shared" si="11"/>
        <v>32.817374463012648</v>
      </c>
    </row>
    <row r="114" spans="1:13" ht="15.75" customHeight="1" x14ac:dyDescent="0.25">
      <c r="A114" s="19">
        <v>111</v>
      </c>
      <c r="B114" s="20">
        <v>555</v>
      </c>
      <c r="C114" s="4">
        <v>983.86500000000001</v>
      </c>
      <c r="D114" s="14">
        <f t="shared" si="7"/>
        <v>983.46455000000003</v>
      </c>
      <c r="E114" s="21">
        <f t="shared" si="8"/>
        <v>0.40044999999997799</v>
      </c>
      <c r="F114" s="14"/>
      <c r="G114" s="22">
        <f t="shared" si="6"/>
        <v>-983.86500000000001</v>
      </c>
      <c r="H114" s="14"/>
      <c r="I114" s="15">
        <f t="shared" si="9"/>
        <v>0</v>
      </c>
      <c r="J114" s="4">
        <v>989.59400000000005</v>
      </c>
      <c r="K114" s="14">
        <f t="shared" si="10"/>
        <v>5.7290000000000418</v>
      </c>
      <c r="L114" s="4">
        <v>64.198128750395895</v>
      </c>
      <c r="M114" s="23">
        <f t="shared" si="11"/>
        <v>32.099064375197948</v>
      </c>
    </row>
    <row r="115" spans="1:13" ht="15.75" customHeight="1" x14ac:dyDescent="0.25">
      <c r="A115" s="19">
        <v>112</v>
      </c>
      <c r="B115" s="20">
        <v>560</v>
      </c>
      <c r="C115" s="4">
        <v>983.53899999999999</v>
      </c>
      <c r="D115" s="14">
        <f t="shared" si="7"/>
        <v>983.44894999999997</v>
      </c>
      <c r="E115" s="21">
        <f t="shared" si="8"/>
        <v>9.0050000000019281E-2</v>
      </c>
      <c r="F115" s="14"/>
      <c r="G115" s="22">
        <f t="shared" si="6"/>
        <v>-983.53899999999999</v>
      </c>
      <c r="H115" s="14"/>
      <c r="I115" s="15">
        <f t="shared" si="9"/>
        <v>0</v>
      </c>
      <c r="J115" s="4">
        <v>989.59400000000005</v>
      </c>
      <c r="K115" s="14">
        <f t="shared" si="10"/>
        <v>6.0550000000000637</v>
      </c>
      <c r="L115" s="4">
        <v>63.864017870499602</v>
      </c>
      <c r="M115" s="23">
        <f t="shared" si="11"/>
        <v>31.932008935249801</v>
      </c>
    </row>
    <row r="116" spans="1:13" ht="15.75" customHeight="1" x14ac:dyDescent="0.25">
      <c r="A116" s="19">
        <v>113</v>
      </c>
      <c r="B116" s="20">
        <v>565</v>
      </c>
      <c r="C116" s="4">
        <v>983.27200000000005</v>
      </c>
      <c r="D116" s="14">
        <f t="shared" si="7"/>
        <v>983.43335000000002</v>
      </c>
      <c r="E116" s="21">
        <f t="shared" si="8"/>
        <v>-0.16134999999997035</v>
      </c>
      <c r="F116" s="14"/>
      <c r="G116" s="22">
        <f t="shared" si="6"/>
        <v>-983.27200000000005</v>
      </c>
      <c r="H116" s="14"/>
      <c r="I116" s="15">
        <f t="shared" si="9"/>
        <v>0</v>
      </c>
      <c r="J116" s="4">
        <v>989.58100000000002</v>
      </c>
      <c r="K116" s="14">
        <f t="shared" si="10"/>
        <v>6.3089999999999691</v>
      </c>
      <c r="L116" s="4">
        <v>63.008896198735201</v>
      </c>
      <c r="M116" s="23">
        <f t="shared" si="11"/>
        <v>31.5044480993676</v>
      </c>
    </row>
    <row r="117" spans="1:13" ht="15.75" customHeight="1" x14ac:dyDescent="0.25">
      <c r="A117" s="19">
        <v>114</v>
      </c>
      <c r="B117" s="20">
        <v>570</v>
      </c>
      <c r="C117" s="4">
        <v>983.20600000000002</v>
      </c>
      <c r="D117" s="14">
        <f t="shared" si="7"/>
        <v>983.41774999999996</v>
      </c>
      <c r="E117" s="21">
        <f t="shared" si="8"/>
        <v>-0.21174999999993815</v>
      </c>
      <c r="F117" s="14"/>
      <c r="G117" s="22">
        <f t="shared" si="6"/>
        <v>-983.20600000000002</v>
      </c>
      <c r="H117" s="14"/>
      <c r="I117" s="15">
        <f t="shared" si="9"/>
        <v>0</v>
      </c>
      <c r="J117" s="4">
        <v>989.553</v>
      </c>
      <c r="K117" s="14">
        <f t="shared" si="10"/>
        <v>6.34699999999998</v>
      </c>
      <c r="L117" s="4">
        <v>62.967314898582103</v>
      </c>
      <c r="M117" s="23">
        <f t="shared" si="11"/>
        <v>31.483657449291051</v>
      </c>
    </row>
    <row r="118" spans="1:13" ht="15.75" customHeight="1" x14ac:dyDescent="0.25">
      <c r="A118" s="19">
        <v>115</v>
      </c>
      <c r="B118" s="20">
        <v>575</v>
      </c>
      <c r="C118" s="4">
        <v>983.30799999999999</v>
      </c>
      <c r="D118" s="14">
        <f t="shared" si="7"/>
        <v>983.40215000000001</v>
      </c>
      <c r="E118" s="21">
        <f t="shared" si="8"/>
        <v>-9.4150000000013279E-2</v>
      </c>
      <c r="F118" s="14"/>
      <c r="G118" s="22">
        <f t="shared" si="6"/>
        <v>-983.30799999999999</v>
      </c>
      <c r="H118" s="14"/>
      <c r="I118" s="15">
        <f t="shared" si="9"/>
        <v>0</v>
      </c>
      <c r="J118" s="4">
        <v>989.52200000000005</v>
      </c>
      <c r="K118" s="14">
        <f t="shared" si="10"/>
        <v>6.2140000000000555</v>
      </c>
      <c r="L118" s="4">
        <v>62.925389069203902</v>
      </c>
      <c r="M118" s="23">
        <f t="shared" si="11"/>
        <v>31.462694534601951</v>
      </c>
    </row>
    <row r="119" spans="1:13" ht="15.75" customHeight="1" x14ac:dyDescent="0.25">
      <c r="A119" s="19">
        <v>116</v>
      </c>
      <c r="B119" s="20">
        <v>580</v>
      </c>
      <c r="C119" s="4">
        <v>983.41600000000005</v>
      </c>
      <c r="D119" s="14">
        <f t="shared" si="7"/>
        <v>983.38654999999994</v>
      </c>
      <c r="E119" s="21">
        <f t="shared" si="8"/>
        <v>2.9450000000110776E-2</v>
      </c>
      <c r="F119" s="14"/>
      <c r="G119" s="22">
        <f t="shared" si="6"/>
        <v>-983.41600000000005</v>
      </c>
      <c r="H119" s="14"/>
      <c r="I119" s="15">
        <f t="shared" si="9"/>
        <v>0</v>
      </c>
      <c r="J119" s="4">
        <v>989.50800000000004</v>
      </c>
      <c r="K119" s="14">
        <f t="shared" si="10"/>
        <v>6.0919999999999845</v>
      </c>
      <c r="L119" s="4">
        <v>61.8190302911825</v>
      </c>
      <c r="M119" s="23">
        <f t="shared" si="11"/>
        <v>30.90951514559125</v>
      </c>
    </row>
    <row r="120" spans="1:13" ht="15.75" customHeight="1" x14ac:dyDescent="0.25">
      <c r="A120" s="19">
        <v>117</v>
      </c>
      <c r="B120" s="20">
        <v>585</v>
      </c>
      <c r="C120" s="4">
        <v>983.36500000000001</v>
      </c>
      <c r="D120" s="14">
        <f t="shared" si="7"/>
        <v>983.37094999999999</v>
      </c>
      <c r="E120" s="21">
        <f t="shared" si="8"/>
        <v>-5.9499999999843567E-3</v>
      </c>
      <c r="F120" s="14"/>
      <c r="G120" s="22">
        <f t="shared" si="6"/>
        <v>-983.36500000000001</v>
      </c>
      <c r="H120" s="14"/>
      <c r="I120" s="15">
        <f t="shared" si="9"/>
        <v>0</v>
      </c>
      <c r="J120" s="4">
        <v>989.50800000000004</v>
      </c>
      <c r="K120" s="14">
        <f t="shared" si="10"/>
        <v>6.1430000000000291</v>
      </c>
      <c r="L120" s="4">
        <v>60.810808118872202</v>
      </c>
      <c r="M120" s="23">
        <f t="shared" si="11"/>
        <v>30.405404059436101</v>
      </c>
    </row>
    <row r="121" spans="1:13" ht="15.75" customHeight="1" x14ac:dyDescent="0.25">
      <c r="A121" s="19">
        <v>118</v>
      </c>
      <c r="B121" s="20">
        <v>590</v>
      </c>
      <c r="C121" s="4">
        <v>983.21799999999996</v>
      </c>
      <c r="D121" s="14">
        <f t="shared" si="7"/>
        <v>983.35535000000004</v>
      </c>
      <c r="E121" s="21">
        <f t="shared" si="8"/>
        <v>-0.13735000000008313</v>
      </c>
      <c r="F121" s="14"/>
      <c r="G121" s="22">
        <f t="shared" si="6"/>
        <v>-983.21799999999996</v>
      </c>
      <c r="H121" s="14"/>
      <c r="I121" s="15">
        <f t="shared" si="9"/>
        <v>0</v>
      </c>
      <c r="J121" s="4">
        <v>989.50099999999998</v>
      </c>
      <c r="K121" s="14">
        <f t="shared" si="10"/>
        <v>6.2830000000000155</v>
      </c>
      <c r="L121" s="4">
        <v>60.6285071592158</v>
      </c>
      <c r="M121" s="23">
        <f t="shared" si="11"/>
        <v>30.3142535796079</v>
      </c>
    </row>
    <row r="122" spans="1:13" ht="15.75" customHeight="1" x14ac:dyDescent="0.25">
      <c r="A122" s="19">
        <v>119</v>
      </c>
      <c r="B122" s="20">
        <v>595</v>
      </c>
      <c r="C122" s="4">
        <v>983.20500000000004</v>
      </c>
      <c r="D122" s="14">
        <f t="shared" si="7"/>
        <v>983.33974999999998</v>
      </c>
      <c r="E122" s="21">
        <f t="shared" si="8"/>
        <v>-0.13474999999993997</v>
      </c>
      <c r="F122" s="14"/>
      <c r="G122" s="22">
        <f t="shared" si="6"/>
        <v>-983.20500000000004</v>
      </c>
      <c r="H122" s="14"/>
      <c r="I122" s="15">
        <f t="shared" si="9"/>
        <v>0</v>
      </c>
      <c r="J122" s="4">
        <v>989.47500000000002</v>
      </c>
      <c r="K122" s="14">
        <f t="shared" si="10"/>
        <v>6.2699999999999818</v>
      </c>
      <c r="L122" s="4">
        <v>61.632119105852503</v>
      </c>
      <c r="M122" s="23">
        <f t="shared" si="11"/>
        <v>30.816059552926252</v>
      </c>
    </row>
    <row r="123" spans="1:13" ht="15.75" customHeight="1" x14ac:dyDescent="0.25">
      <c r="A123" s="19">
        <v>120</v>
      </c>
      <c r="B123" s="20">
        <v>600</v>
      </c>
      <c r="C123" s="4">
        <v>983.096</v>
      </c>
      <c r="D123" s="14">
        <f t="shared" si="7"/>
        <v>983.32415000000003</v>
      </c>
      <c r="E123" s="21">
        <f t="shared" si="8"/>
        <v>-0.22815000000002783</v>
      </c>
      <c r="F123" s="14"/>
      <c r="G123" s="22">
        <f t="shared" si="6"/>
        <v>-983.096</v>
      </c>
      <c r="H123" s="14"/>
      <c r="I123" s="15">
        <f t="shared" si="9"/>
        <v>0</v>
      </c>
      <c r="J123" s="4">
        <v>989.49800000000005</v>
      </c>
      <c r="K123" s="14">
        <f t="shared" si="10"/>
        <v>6.4020000000000437</v>
      </c>
      <c r="L123" s="4">
        <v>62.510081838482002</v>
      </c>
      <c r="M123" s="23">
        <f t="shared" si="11"/>
        <v>31.255040919241001</v>
      </c>
    </row>
    <row r="124" spans="1:13" ht="15.75" customHeight="1" x14ac:dyDescent="0.25">
      <c r="A124" s="19">
        <v>121</v>
      </c>
      <c r="B124" s="20">
        <v>605</v>
      </c>
      <c r="C124" s="4">
        <v>982.51400000000001</v>
      </c>
      <c r="D124" s="14">
        <f t="shared" si="7"/>
        <v>983.30854999999997</v>
      </c>
      <c r="E124" s="21">
        <f t="shared" si="8"/>
        <v>-0.79454999999995835</v>
      </c>
      <c r="F124" s="14"/>
      <c r="G124" s="22">
        <f t="shared" si="6"/>
        <v>-982.51400000000001</v>
      </c>
      <c r="H124" s="14"/>
      <c r="I124" s="15">
        <f t="shared" si="9"/>
        <v>0</v>
      </c>
      <c r="J124" s="4">
        <v>989.52599999999995</v>
      </c>
      <c r="K124" s="14">
        <f t="shared" si="10"/>
        <v>7.0119999999999436</v>
      </c>
      <c r="L124" s="4">
        <v>63.507546415183398</v>
      </c>
      <c r="M124" s="23">
        <f t="shared" si="11"/>
        <v>31.753773207591699</v>
      </c>
    </row>
    <row r="125" spans="1:13" ht="15.75" customHeight="1" x14ac:dyDescent="0.25">
      <c r="A125" s="19">
        <v>122</v>
      </c>
      <c r="B125" s="20">
        <v>610</v>
      </c>
      <c r="C125" s="4">
        <v>982.226</v>
      </c>
      <c r="D125" s="14">
        <f t="shared" si="7"/>
        <v>983.29295000000002</v>
      </c>
      <c r="E125" s="21">
        <f t="shared" si="8"/>
        <v>-1.0669500000000198</v>
      </c>
      <c r="F125" s="14"/>
      <c r="G125" s="22">
        <f t="shared" si="6"/>
        <v>-982.226</v>
      </c>
      <c r="H125" s="14"/>
      <c r="I125" s="15">
        <f t="shared" si="9"/>
        <v>0</v>
      </c>
      <c r="J125" s="4">
        <v>989.51700000000005</v>
      </c>
      <c r="K125" s="14">
        <f t="shared" si="10"/>
        <v>7.2910000000000537</v>
      </c>
      <c r="L125" s="4">
        <v>65.359141144716105</v>
      </c>
      <c r="M125" s="23">
        <f t="shared" si="11"/>
        <v>32.679570572358053</v>
      </c>
    </row>
    <row r="126" spans="1:13" ht="15.75" customHeight="1" x14ac:dyDescent="0.25">
      <c r="A126" s="19">
        <v>123</v>
      </c>
      <c r="B126" s="20">
        <v>615</v>
      </c>
      <c r="C126" s="4">
        <v>982.39300000000003</v>
      </c>
      <c r="D126" s="14">
        <f t="shared" si="7"/>
        <v>983.27734999999996</v>
      </c>
      <c r="E126" s="21">
        <f t="shared" si="8"/>
        <v>-0.88434999999992669</v>
      </c>
      <c r="F126" s="14"/>
      <c r="G126" s="22">
        <f t="shared" si="6"/>
        <v>-982.39300000000003</v>
      </c>
      <c r="H126" s="14"/>
      <c r="I126" s="15">
        <f t="shared" si="9"/>
        <v>0</v>
      </c>
      <c r="J126" s="4">
        <v>989.47299999999996</v>
      </c>
      <c r="K126" s="14">
        <f t="shared" si="10"/>
        <v>7.0799999999999272</v>
      </c>
      <c r="L126" s="4">
        <v>67.345011179394106</v>
      </c>
      <c r="M126" s="23">
        <f t="shared" si="11"/>
        <v>33.672505589697053</v>
      </c>
    </row>
    <row r="127" spans="1:13" ht="15.75" customHeight="1" x14ac:dyDescent="0.25">
      <c r="A127" s="19">
        <v>124</v>
      </c>
      <c r="B127" s="20">
        <v>620</v>
      </c>
      <c r="C127" s="4">
        <v>982.32500000000005</v>
      </c>
      <c r="D127" s="14">
        <f t="shared" si="7"/>
        <v>983.26175000000001</v>
      </c>
      <c r="E127" s="21">
        <f t="shared" si="8"/>
        <v>-0.93674999999996089</v>
      </c>
      <c r="F127" s="14"/>
      <c r="G127" s="22">
        <f t="shared" si="6"/>
        <v>-982.32500000000005</v>
      </c>
      <c r="H127" s="14"/>
      <c r="I127" s="15">
        <f t="shared" si="9"/>
        <v>0</v>
      </c>
      <c r="J127" s="4">
        <v>989.48900000000003</v>
      </c>
      <c r="K127" s="14">
        <f t="shared" si="10"/>
        <v>7.1639999999999873</v>
      </c>
      <c r="L127" s="4">
        <v>67.104614867074503</v>
      </c>
      <c r="M127" s="23">
        <f t="shared" si="11"/>
        <v>33.552307433537251</v>
      </c>
    </row>
    <row r="128" spans="1:13" ht="15.75" customHeight="1" x14ac:dyDescent="0.25">
      <c r="A128" s="19">
        <v>125</v>
      </c>
      <c r="B128" s="20">
        <v>625</v>
      </c>
      <c r="C128" s="4">
        <v>981.55200000000002</v>
      </c>
      <c r="D128" s="14">
        <f t="shared" si="7"/>
        <v>983.24614999999994</v>
      </c>
      <c r="E128" s="21">
        <f t="shared" si="8"/>
        <v>-1.6941499999999223</v>
      </c>
      <c r="F128" s="14"/>
      <c r="G128" s="22">
        <f t="shared" si="6"/>
        <v>-981.55200000000002</v>
      </c>
      <c r="H128" s="14"/>
      <c r="I128" s="15">
        <f t="shared" si="9"/>
        <v>0</v>
      </c>
      <c r="J128" s="4">
        <v>989.56899999999996</v>
      </c>
      <c r="K128" s="14">
        <f t="shared" si="10"/>
        <v>8.0169999999999391</v>
      </c>
      <c r="L128" s="4">
        <v>65.814412570138003</v>
      </c>
      <c r="M128" s="23">
        <f t="shared" si="11"/>
        <v>32.907206285069002</v>
      </c>
    </row>
    <row r="129" spans="1:13" ht="15.75" customHeight="1" x14ac:dyDescent="0.25">
      <c r="A129" s="19">
        <v>126</v>
      </c>
      <c r="B129" s="20">
        <v>630</v>
      </c>
      <c r="C129" s="4">
        <v>981.75699999999995</v>
      </c>
      <c r="D129" s="14">
        <f t="shared" si="7"/>
        <v>983.23054999999999</v>
      </c>
      <c r="E129" s="21">
        <f t="shared" si="8"/>
        <v>-1.4735500000000457</v>
      </c>
      <c r="F129" s="14"/>
      <c r="G129" s="22">
        <f t="shared" si="6"/>
        <v>-981.75699999999995</v>
      </c>
      <c r="H129" s="14"/>
      <c r="I129" s="15">
        <f t="shared" si="9"/>
        <v>0</v>
      </c>
      <c r="J129" s="4">
        <v>989.56200000000001</v>
      </c>
      <c r="K129" s="14">
        <f t="shared" si="10"/>
        <v>7.8050000000000637</v>
      </c>
      <c r="L129" s="4">
        <v>63.693691510101097</v>
      </c>
      <c r="M129" s="23">
        <f t="shared" si="11"/>
        <v>31.846845755050548</v>
      </c>
    </row>
    <row r="130" spans="1:13" ht="15.75" customHeight="1" x14ac:dyDescent="0.25">
      <c r="A130" s="19">
        <v>127</v>
      </c>
      <c r="B130" s="20">
        <v>635</v>
      </c>
      <c r="C130" s="4">
        <v>982.64099999999996</v>
      </c>
      <c r="D130" s="14">
        <f t="shared" si="7"/>
        <v>983.21495000000004</v>
      </c>
      <c r="E130" s="21">
        <f t="shared" si="8"/>
        <v>-0.57395000000008167</v>
      </c>
      <c r="F130" s="14"/>
      <c r="G130" s="22">
        <f t="shared" si="6"/>
        <v>-982.64099999999996</v>
      </c>
      <c r="H130" s="14"/>
      <c r="I130" s="15">
        <f t="shared" si="9"/>
        <v>0</v>
      </c>
      <c r="J130" s="4">
        <v>989.52800000000002</v>
      </c>
      <c r="K130" s="14">
        <f t="shared" si="10"/>
        <v>6.8870000000000573</v>
      </c>
      <c r="L130" s="4">
        <v>63.751729417546301</v>
      </c>
      <c r="M130" s="23">
        <f t="shared" si="11"/>
        <v>31.87586470877315</v>
      </c>
    </row>
    <row r="131" spans="1:13" ht="15.75" customHeight="1" x14ac:dyDescent="0.25">
      <c r="A131" s="19">
        <v>128</v>
      </c>
      <c r="B131" s="20">
        <v>640</v>
      </c>
      <c r="C131" s="4">
        <v>983.46199999999999</v>
      </c>
      <c r="D131" s="14">
        <f t="shared" si="7"/>
        <v>983.19934999999998</v>
      </c>
      <c r="E131" s="21">
        <f t="shared" si="8"/>
        <v>0.26265000000000782</v>
      </c>
      <c r="F131" s="14"/>
      <c r="G131" s="22">
        <f t="shared" ref="G131" si="12">F131-C131</f>
        <v>-983.46199999999999</v>
      </c>
      <c r="H131" s="14"/>
      <c r="I131" s="15">
        <f t="shared" si="9"/>
        <v>0</v>
      </c>
      <c r="J131" s="4">
        <v>989.49199999999996</v>
      </c>
      <c r="K131" s="14">
        <f t="shared" si="10"/>
        <v>6.0299999999999727</v>
      </c>
      <c r="L131" s="4">
        <v>61.248220180560097</v>
      </c>
      <c r="M131" s="23">
        <f t="shared" si="11"/>
        <v>30.624110090280048</v>
      </c>
    </row>
    <row r="132" spans="1:13" ht="15.75" customHeight="1" x14ac:dyDescent="0.25">
      <c r="A132" s="19"/>
      <c r="B132" s="20"/>
      <c r="C132" s="4">
        <v>983.80499999999995</v>
      </c>
      <c r="D132" s="14"/>
      <c r="E132" s="21"/>
      <c r="F132" s="14"/>
      <c r="G132" s="22"/>
      <c r="H132" s="14"/>
      <c r="I132" s="15"/>
      <c r="J132" s="4">
        <v>989.47699999999998</v>
      </c>
      <c r="K132" s="14"/>
      <c r="L132" s="14"/>
      <c r="M132" s="23"/>
    </row>
    <row r="133" spans="1:13" ht="15.75" customHeight="1" x14ac:dyDescent="0.25">
      <c r="A133" s="19"/>
      <c r="B133" s="20"/>
      <c r="C133" s="4">
        <v>984.03200000000004</v>
      </c>
      <c r="D133" s="14"/>
      <c r="E133" s="21"/>
      <c r="F133" s="14"/>
      <c r="G133" s="22"/>
      <c r="H133" s="14"/>
      <c r="I133" s="15"/>
      <c r="J133" s="4">
        <v>989.46799999999996</v>
      </c>
      <c r="K133" s="14"/>
      <c r="L133" s="14"/>
      <c r="M133" s="23"/>
    </row>
    <row r="134" spans="1:13" ht="15.75" customHeight="1" x14ac:dyDescent="0.25">
      <c r="A134" s="19"/>
      <c r="B134" s="20"/>
      <c r="C134" s="4">
        <v>984.18</v>
      </c>
      <c r="D134" s="14"/>
      <c r="E134" s="21"/>
      <c r="F134" s="14"/>
      <c r="G134" s="22"/>
      <c r="H134" s="14"/>
      <c r="I134" s="15"/>
      <c r="J134" s="4">
        <v>989.45799999999997</v>
      </c>
      <c r="K134" s="14"/>
      <c r="L134" s="14"/>
      <c r="M134" s="23"/>
    </row>
    <row r="135" spans="1:13" ht="15.75" customHeight="1" x14ac:dyDescent="0.25">
      <c r="A135" s="19"/>
      <c r="B135" s="20"/>
      <c r="C135" s="4">
        <v>984.31600000000003</v>
      </c>
      <c r="D135" s="14"/>
      <c r="E135" s="21"/>
      <c r="F135" s="14"/>
      <c r="G135" s="22"/>
      <c r="H135" s="14"/>
      <c r="I135" s="15"/>
      <c r="J135" s="4">
        <v>989.43700000000001</v>
      </c>
      <c r="K135" s="14"/>
      <c r="L135" s="14"/>
      <c r="M135" s="23"/>
    </row>
    <row r="136" spans="1:13" ht="15.75" customHeight="1" x14ac:dyDescent="0.25">
      <c r="A136" s="19"/>
      <c r="B136" s="20"/>
      <c r="C136" s="4">
        <v>984.44100000000003</v>
      </c>
      <c r="D136" s="14"/>
      <c r="E136" s="21"/>
      <c r="F136" s="14"/>
      <c r="G136" s="22"/>
      <c r="H136" s="14"/>
      <c r="I136" s="15"/>
      <c r="J136" s="4">
        <v>989.41700000000003</v>
      </c>
      <c r="K136" s="14"/>
      <c r="L136" s="14"/>
      <c r="M136" s="23"/>
    </row>
    <row r="137" spans="1:13" ht="15.75" customHeight="1" x14ac:dyDescent="0.25">
      <c r="A137" s="19"/>
      <c r="B137" s="20"/>
      <c r="C137" s="4">
        <v>984.49800000000005</v>
      </c>
      <c r="D137" s="14"/>
      <c r="E137" s="21"/>
      <c r="F137" s="14"/>
      <c r="G137" s="22"/>
      <c r="H137" s="14"/>
      <c r="I137" s="15"/>
      <c r="J137" s="4">
        <v>989.39300000000003</v>
      </c>
      <c r="K137" s="14"/>
      <c r="L137" s="14"/>
      <c r="M137" s="23"/>
    </row>
    <row r="138" spans="1:13" ht="15.75" customHeight="1" x14ac:dyDescent="0.25">
      <c r="A138" s="19"/>
      <c r="B138" s="20"/>
      <c r="C138" s="14"/>
      <c r="D138" s="14"/>
      <c r="E138" s="21"/>
      <c r="F138" s="14"/>
      <c r="G138" s="22"/>
      <c r="H138" s="14"/>
      <c r="I138" s="15"/>
      <c r="J138" s="14"/>
      <c r="K138" s="14"/>
      <c r="L138" s="14"/>
      <c r="M138" s="23"/>
    </row>
    <row r="139" spans="1:13" ht="15.75" customHeight="1" x14ac:dyDescent="0.25">
      <c r="A139" s="19"/>
      <c r="B139" s="20"/>
      <c r="C139" s="14"/>
      <c r="D139" s="14"/>
      <c r="E139" s="21"/>
      <c r="F139" s="14"/>
      <c r="G139" s="22"/>
      <c r="H139" s="14"/>
      <c r="I139" s="15"/>
      <c r="J139" s="14"/>
      <c r="K139" s="14"/>
      <c r="L139" s="14"/>
      <c r="M139" s="23"/>
    </row>
    <row r="140" spans="1:13" ht="15.75" customHeight="1" x14ac:dyDescent="0.25">
      <c r="A140" s="19"/>
      <c r="B140" s="20"/>
      <c r="C140" s="14"/>
      <c r="D140" s="14"/>
      <c r="E140" s="21"/>
      <c r="F140" s="14"/>
      <c r="G140" s="22"/>
      <c r="H140" s="14"/>
      <c r="I140" s="15"/>
      <c r="J140" s="14"/>
      <c r="K140" s="14"/>
      <c r="L140" s="14"/>
      <c r="M140" s="23"/>
    </row>
    <row r="141" spans="1:13" ht="15.75" customHeight="1" x14ac:dyDescent="0.25">
      <c r="A141" s="19"/>
      <c r="B141" s="20"/>
      <c r="C141" s="14"/>
      <c r="D141" s="14"/>
      <c r="E141" s="21"/>
      <c r="F141" s="14"/>
      <c r="G141" s="22"/>
      <c r="H141" s="14"/>
      <c r="I141" s="15"/>
      <c r="J141" s="14"/>
      <c r="K141" s="14"/>
      <c r="L141" s="14"/>
      <c r="M141" s="23"/>
    </row>
    <row r="142" spans="1:13" ht="15.75" customHeight="1" x14ac:dyDescent="0.25">
      <c r="A142" s="19"/>
      <c r="B142" s="20"/>
      <c r="C142" s="14"/>
      <c r="D142" s="14"/>
      <c r="E142" s="21"/>
      <c r="F142" s="14"/>
      <c r="G142" s="22"/>
      <c r="H142" s="14"/>
      <c r="I142" s="15"/>
      <c r="J142" s="14"/>
      <c r="K142" s="14"/>
      <c r="L142" s="14"/>
      <c r="M142" s="23"/>
    </row>
    <row r="143" spans="1:13" ht="15.75" customHeight="1" x14ac:dyDescent="0.25">
      <c r="A143" s="19"/>
      <c r="B143" s="20"/>
      <c r="C143" s="14"/>
      <c r="D143" s="14"/>
      <c r="E143" s="21"/>
      <c r="F143" s="14"/>
      <c r="G143" s="22"/>
      <c r="H143" s="14"/>
      <c r="I143" s="15"/>
      <c r="J143" s="14"/>
      <c r="K143" s="14"/>
      <c r="L143" s="14"/>
      <c r="M143" s="23"/>
    </row>
    <row r="144" spans="1:13" ht="15.75" customHeight="1" x14ac:dyDescent="0.25">
      <c r="A144" s="19"/>
      <c r="B144" s="20"/>
      <c r="C144" s="14"/>
      <c r="D144" s="14"/>
      <c r="E144" s="21"/>
      <c r="F144" s="14"/>
      <c r="G144" s="22"/>
      <c r="H144" s="14"/>
      <c r="I144" s="15"/>
      <c r="J144" s="14"/>
      <c r="K144" s="14"/>
      <c r="L144" s="14"/>
      <c r="M144" s="23"/>
    </row>
    <row r="145" spans="1:17" ht="15.75" customHeight="1" x14ac:dyDescent="0.25">
      <c r="A145" s="19"/>
      <c r="B145" s="20"/>
      <c r="C145" s="14"/>
      <c r="D145" s="14"/>
      <c r="E145" s="21"/>
      <c r="F145" s="14"/>
      <c r="G145" s="22"/>
      <c r="H145" s="14"/>
      <c r="I145" s="15"/>
      <c r="J145" s="14"/>
      <c r="K145" s="14"/>
      <c r="L145" s="14"/>
      <c r="M145" s="23"/>
    </row>
    <row r="146" spans="1:17" ht="15.75" customHeight="1" x14ac:dyDescent="0.25">
      <c r="A146" s="19"/>
      <c r="B146" s="20"/>
      <c r="C146" s="14"/>
      <c r="D146" s="14"/>
      <c r="E146" s="21"/>
      <c r="F146" s="14"/>
      <c r="G146" s="22"/>
      <c r="H146" s="14"/>
      <c r="I146" s="15"/>
      <c r="J146" s="14"/>
      <c r="K146" s="14"/>
      <c r="L146" s="14"/>
      <c r="M146" s="23"/>
    </row>
    <row r="147" spans="1:17" ht="15.75" customHeight="1" x14ac:dyDescent="0.25">
      <c r="A147" s="19"/>
      <c r="B147" s="20"/>
      <c r="C147" s="14"/>
      <c r="D147" s="14"/>
      <c r="E147" s="21"/>
      <c r="F147" s="14"/>
      <c r="G147" s="22"/>
      <c r="H147" s="14"/>
      <c r="I147" s="15"/>
      <c r="J147" s="14"/>
      <c r="K147" s="14"/>
      <c r="L147" s="14"/>
      <c r="M147" s="23"/>
    </row>
    <row r="148" spans="1:17" ht="15.75" customHeight="1" x14ac:dyDescent="0.25">
      <c r="A148" s="19"/>
      <c r="B148" s="20"/>
      <c r="C148" s="14"/>
      <c r="D148" s="14"/>
      <c r="E148" s="21"/>
      <c r="F148" s="14"/>
      <c r="G148" s="22"/>
      <c r="H148" s="14"/>
      <c r="I148" s="15"/>
      <c r="J148" s="14"/>
      <c r="K148" s="14"/>
      <c r="L148" s="14"/>
      <c r="M148" s="23"/>
    </row>
    <row r="149" spans="1:17" ht="15.75" customHeight="1" x14ac:dyDescent="0.25">
      <c r="A149" s="19"/>
      <c r="B149" s="20"/>
      <c r="C149" s="14"/>
      <c r="D149" s="14"/>
      <c r="E149" s="21"/>
      <c r="F149" s="14"/>
      <c r="G149" s="22"/>
      <c r="H149" s="14"/>
      <c r="I149" s="15"/>
      <c r="J149" s="14"/>
      <c r="K149" s="14"/>
      <c r="L149" s="14"/>
      <c r="M149" s="23"/>
    </row>
    <row r="150" spans="1:17" ht="15.75" customHeight="1" x14ac:dyDescent="0.25">
      <c r="A150" s="19"/>
      <c r="B150" s="20"/>
      <c r="C150" s="14"/>
      <c r="D150" s="14"/>
      <c r="E150" s="21"/>
      <c r="F150" s="14"/>
      <c r="G150" s="22"/>
      <c r="H150" s="14"/>
      <c r="I150" s="15"/>
      <c r="J150" s="14"/>
      <c r="K150" s="14"/>
      <c r="L150" s="14"/>
      <c r="M150" s="23"/>
    </row>
    <row r="151" spans="1:17" ht="15.75" customHeight="1" x14ac:dyDescent="0.25">
      <c r="A151" s="19"/>
      <c r="B151" s="20"/>
      <c r="C151" s="14"/>
      <c r="D151" s="14"/>
      <c r="E151" s="21"/>
      <c r="F151" s="14"/>
      <c r="G151" s="22"/>
      <c r="H151" s="14"/>
      <c r="I151" s="15"/>
      <c r="J151" s="14"/>
      <c r="K151" s="14"/>
      <c r="L151" s="14"/>
      <c r="M151" s="23"/>
    </row>
    <row r="152" spans="1:17" ht="15.75" customHeight="1" x14ac:dyDescent="0.25">
      <c r="A152" s="19"/>
      <c r="B152" s="20"/>
      <c r="C152" s="14"/>
      <c r="D152" s="14"/>
      <c r="E152" s="21"/>
      <c r="F152" s="14"/>
      <c r="G152" s="22"/>
      <c r="H152" s="14"/>
      <c r="I152" s="15"/>
      <c r="J152" s="14"/>
      <c r="K152" s="14"/>
      <c r="L152" s="14"/>
      <c r="M152" s="23"/>
    </row>
    <row r="153" spans="1:17" ht="15.75" customHeight="1" x14ac:dyDescent="0.25">
      <c r="A153" s="19"/>
      <c r="B153" s="20"/>
      <c r="C153" s="14"/>
      <c r="D153" s="14"/>
      <c r="E153" s="21"/>
      <c r="F153" s="14"/>
      <c r="G153" s="22"/>
      <c r="H153" s="14"/>
      <c r="I153" s="15"/>
      <c r="J153" s="14"/>
      <c r="K153" s="14"/>
      <c r="L153" s="14"/>
      <c r="M153" s="23"/>
    </row>
    <row r="154" spans="1:17" ht="15.75" customHeight="1" x14ac:dyDescent="0.25">
      <c r="A154" s="19"/>
      <c r="B154" s="20"/>
      <c r="C154" s="14"/>
      <c r="D154" s="14"/>
      <c r="E154" s="21"/>
      <c r="F154" s="14"/>
      <c r="G154" s="22"/>
      <c r="H154" s="14"/>
      <c r="I154" s="15"/>
      <c r="J154" s="14"/>
      <c r="K154" s="14"/>
      <c r="L154" s="14"/>
      <c r="M154" s="23"/>
    </row>
    <row r="155" spans="1:17" ht="15.75" customHeight="1" x14ac:dyDescent="0.25">
      <c r="A155" s="19"/>
      <c r="B155" s="20"/>
      <c r="C155" s="14"/>
      <c r="D155" s="14"/>
      <c r="E155" s="21"/>
      <c r="F155" s="14"/>
      <c r="G155" s="22"/>
      <c r="H155" s="14"/>
      <c r="I155" s="15"/>
      <c r="J155" s="14"/>
      <c r="K155" s="14"/>
      <c r="L155" s="14"/>
      <c r="M155" s="23"/>
    </row>
    <row r="156" spans="1:17" ht="15.75" customHeight="1" x14ac:dyDescent="0.25">
      <c r="A156" s="19"/>
      <c r="B156" s="20"/>
      <c r="C156" s="14"/>
      <c r="D156" s="14"/>
      <c r="E156" s="21"/>
      <c r="F156" s="14"/>
      <c r="G156" s="22"/>
      <c r="H156" s="14"/>
      <c r="I156" s="15"/>
      <c r="J156" s="14"/>
      <c r="K156" s="14"/>
      <c r="L156" s="14"/>
      <c r="M156" s="23"/>
    </row>
    <row r="157" spans="1:17" ht="15.75" customHeight="1" x14ac:dyDescent="0.25">
      <c r="A157" s="19"/>
      <c r="B157" s="20"/>
      <c r="C157" s="14"/>
      <c r="D157" s="14"/>
      <c r="E157" s="21"/>
      <c r="F157" s="14"/>
      <c r="G157" s="22"/>
      <c r="H157" s="14"/>
      <c r="I157" s="15"/>
      <c r="J157" s="14"/>
      <c r="K157" s="14"/>
      <c r="L157" s="14"/>
      <c r="M157" s="23"/>
      <c r="N157" s="16"/>
      <c r="O157" s="16"/>
      <c r="P157" s="16"/>
      <c r="Q157" s="16"/>
    </row>
    <row r="158" spans="1:17" ht="15.75" customHeight="1" x14ac:dyDescent="0.25">
      <c r="A158" s="19"/>
      <c r="B158" s="20"/>
      <c r="C158" s="14"/>
      <c r="D158" s="14"/>
      <c r="E158" s="21"/>
      <c r="F158" s="14"/>
      <c r="G158" s="22"/>
      <c r="H158" s="14"/>
      <c r="I158" s="15"/>
      <c r="J158" s="14"/>
      <c r="K158" s="14"/>
      <c r="L158" s="14"/>
      <c r="M158" s="23"/>
      <c r="N158" s="16"/>
      <c r="O158" s="16"/>
      <c r="P158" s="16"/>
      <c r="Q158" s="16"/>
    </row>
    <row r="159" spans="1:17" ht="15.75" customHeight="1" x14ac:dyDescent="0.25">
      <c r="A159" s="19"/>
      <c r="B159" s="20"/>
      <c r="C159" s="14"/>
      <c r="D159" s="14"/>
      <c r="E159" s="21"/>
      <c r="F159" s="14"/>
      <c r="G159" s="22"/>
      <c r="H159" s="14"/>
      <c r="I159" s="15"/>
      <c r="J159" s="14"/>
      <c r="K159" s="14"/>
      <c r="L159" s="14"/>
      <c r="M159" s="23"/>
      <c r="N159" s="16"/>
      <c r="O159" s="16"/>
      <c r="P159" s="16"/>
      <c r="Q159" s="16"/>
    </row>
    <row r="160" spans="1:17" ht="15.75" customHeight="1" x14ac:dyDescent="0.25">
      <c r="A160" s="19"/>
      <c r="B160" s="20"/>
      <c r="C160" s="14"/>
      <c r="D160" s="14"/>
      <c r="E160" s="21"/>
      <c r="F160" s="14"/>
      <c r="G160" s="22"/>
      <c r="H160" s="14"/>
      <c r="I160" s="15"/>
      <c r="J160" s="14"/>
      <c r="K160" s="14"/>
      <c r="L160" s="14"/>
      <c r="M160" s="23"/>
      <c r="N160" s="16"/>
      <c r="O160" s="16"/>
      <c r="P160" s="16"/>
      <c r="Q160" s="16"/>
    </row>
    <row r="161" spans="1:17" ht="15.75" customHeight="1" x14ac:dyDescent="0.25">
      <c r="A161" s="19"/>
      <c r="B161" s="20"/>
      <c r="C161" s="14"/>
      <c r="D161" s="14"/>
      <c r="E161" s="21"/>
      <c r="F161" s="14"/>
      <c r="G161" s="22"/>
      <c r="H161" s="14"/>
      <c r="I161" s="15"/>
      <c r="J161" s="14"/>
      <c r="K161" s="14"/>
      <c r="L161" s="14"/>
      <c r="M161" s="23"/>
      <c r="N161" s="16"/>
      <c r="O161" s="16"/>
      <c r="P161" s="16"/>
      <c r="Q161" s="16"/>
    </row>
    <row r="162" spans="1:17" ht="15.75" customHeight="1" x14ac:dyDescent="0.25">
      <c r="A162" s="19"/>
      <c r="B162" s="20"/>
      <c r="C162" s="14"/>
      <c r="D162" s="14"/>
      <c r="E162" s="21"/>
      <c r="F162" s="14"/>
      <c r="G162" s="22"/>
      <c r="H162" s="14"/>
      <c r="I162" s="15"/>
      <c r="J162" s="14"/>
      <c r="K162" s="14"/>
      <c r="L162" s="14"/>
      <c r="M162" s="23"/>
      <c r="N162" s="16"/>
      <c r="O162" s="16"/>
      <c r="P162" s="16"/>
      <c r="Q162" s="16"/>
    </row>
    <row r="163" spans="1:17" ht="15.75" customHeight="1" x14ac:dyDescent="0.25">
      <c r="A163" s="19"/>
      <c r="B163" s="20"/>
      <c r="C163" s="14"/>
      <c r="D163" s="14"/>
      <c r="E163" s="21"/>
      <c r="F163" s="14"/>
      <c r="G163" s="22"/>
      <c r="H163" s="14"/>
      <c r="I163" s="15"/>
      <c r="J163" s="14"/>
      <c r="K163" s="14"/>
      <c r="L163" s="14"/>
      <c r="M163" s="23"/>
      <c r="N163" s="16"/>
      <c r="O163" s="16"/>
      <c r="P163" s="16"/>
      <c r="Q163" s="16"/>
    </row>
    <row r="164" spans="1:17" ht="15.75" customHeight="1" x14ac:dyDescent="0.25">
      <c r="A164" s="19"/>
      <c r="B164" s="20"/>
      <c r="C164" s="14"/>
      <c r="D164" s="14"/>
      <c r="E164" s="21"/>
      <c r="F164" s="14"/>
      <c r="G164" s="22"/>
      <c r="H164" s="14"/>
      <c r="I164" s="15"/>
      <c r="J164" s="14"/>
      <c r="K164" s="14"/>
      <c r="L164" s="14"/>
      <c r="M164" s="23"/>
      <c r="N164" s="16"/>
      <c r="O164" s="16"/>
      <c r="P164" s="16"/>
      <c r="Q164" s="16"/>
    </row>
    <row r="165" spans="1:17" ht="15.75" customHeight="1" x14ac:dyDescent="0.25">
      <c r="A165" s="19"/>
      <c r="B165" s="20"/>
      <c r="C165" s="14"/>
      <c r="D165" s="14"/>
      <c r="E165" s="21"/>
      <c r="F165" s="14"/>
      <c r="G165" s="22"/>
      <c r="H165" s="14"/>
      <c r="I165" s="15"/>
      <c r="J165" s="14"/>
      <c r="K165" s="14"/>
      <c r="L165" s="14"/>
      <c r="M165" s="23"/>
      <c r="N165" s="16"/>
      <c r="O165" s="16"/>
      <c r="P165" s="16"/>
      <c r="Q165" s="16"/>
    </row>
    <row r="166" spans="1:17" ht="15.75" customHeight="1" x14ac:dyDescent="0.25">
      <c r="A166" s="19"/>
      <c r="B166" s="20"/>
      <c r="C166" s="14"/>
      <c r="D166" s="14"/>
      <c r="E166" s="21"/>
      <c r="F166" s="14"/>
      <c r="G166" s="22"/>
      <c r="H166" s="14"/>
      <c r="I166" s="15"/>
      <c r="J166" s="14"/>
      <c r="K166" s="14"/>
      <c r="L166" s="14"/>
      <c r="M166" s="23"/>
      <c r="N166" s="16"/>
      <c r="O166" s="16"/>
      <c r="P166" s="16"/>
      <c r="Q166" s="16"/>
    </row>
    <row r="167" spans="1:17" ht="15.75" customHeight="1" x14ac:dyDescent="0.25">
      <c r="A167" s="19"/>
      <c r="B167" s="20"/>
      <c r="C167" s="14"/>
      <c r="D167" s="14"/>
      <c r="E167" s="21"/>
      <c r="F167" s="14"/>
      <c r="G167" s="22"/>
      <c r="H167" s="14"/>
      <c r="I167" s="15"/>
      <c r="J167" s="14"/>
      <c r="K167" s="14"/>
      <c r="L167" s="14"/>
      <c r="M167" s="23"/>
      <c r="N167" s="16"/>
      <c r="O167" s="16"/>
      <c r="P167" s="16"/>
      <c r="Q167" s="16"/>
    </row>
    <row r="168" spans="1:17" ht="15.75" customHeight="1" x14ac:dyDescent="0.25">
      <c r="A168" s="19"/>
      <c r="B168" s="20"/>
      <c r="C168" s="14"/>
      <c r="D168" s="14"/>
      <c r="E168" s="21"/>
      <c r="F168" s="14"/>
      <c r="G168" s="22"/>
      <c r="H168" s="14"/>
      <c r="I168" s="15"/>
      <c r="J168" s="14"/>
      <c r="K168" s="14"/>
      <c r="L168" s="14"/>
      <c r="M168" s="23"/>
      <c r="N168" s="16"/>
      <c r="O168" s="16"/>
      <c r="P168" s="16"/>
      <c r="Q168" s="16"/>
    </row>
    <row r="169" spans="1:17" ht="15.75" customHeight="1" x14ac:dyDescent="0.25">
      <c r="A169" s="19"/>
      <c r="B169" s="20"/>
      <c r="C169" s="14"/>
      <c r="D169" s="14"/>
      <c r="E169" s="21"/>
      <c r="F169" s="14"/>
      <c r="G169" s="22"/>
      <c r="H169" s="14"/>
      <c r="I169" s="15"/>
      <c r="J169" s="14"/>
      <c r="K169" s="14"/>
      <c r="L169" s="14"/>
      <c r="M169" s="23"/>
      <c r="N169" s="16"/>
      <c r="O169" s="16"/>
      <c r="P169" s="16"/>
      <c r="Q169" s="16"/>
    </row>
    <row r="170" spans="1:17" ht="15.75" customHeight="1" x14ac:dyDescent="0.25">
      <c r="A170" s="19"/>
      <c r="B170" s="20"/>
      <c r="C170" s="14"/>
      <c r="D170" s="14"/>
      <c r="E170" s="21"/>
      <c r="F170" s="14"/>
      <c r="G170" s="22"/>
      <c r="H170" s="14"/>
      <c r="I170" s="15"/>
      <c r="J170" s="14"/>
      <c r="K170" s="14"/>
      <c r="L170" s="14"/>
      <c r="M170" s="23"/>
      <c r="N170" s="16"/>
      <c r="O170" s="16"/>
      <c r="P170" s="16"/>
      <c r="Q170" s="16"/>
    </row>
    <row r="171" spans="1:17" ht="15.75" customHeight="1" x14ac:dyDescent="0.25">
      <c r="A171" s="19"/>
      <c r="B171" s="20"/>
      <c r="C171" s="14"/>
      <c r="D171" s="14"/>
      <c r="E171" s="21"/>
      <c r="F171" s="14"/>
      <c r="G171" s="22"/>
      <c r="H171" s="14"/>
      <c r="I171" s="15"/>
      <c r="J171" s="14"/>
      <c r="K171" s="14"/>
      <c r="L171" s="14"/>
      <c r="M171" s="23"/>
      <c r="N171" s="16"/>
      <c r="O171" s="16"/>
      <c r="P171" s="16"/>
      <c r="Q171" s="16"/>
    </row>
    <row r="172" spans="1:17" ht="15.75" customHeight="1" x14ac:dyDescent="0.25">
      <c r="A172" s="19"/>
      <c r="B172" s="20"/>
      <c r="C172" s="14"/>
      <c r="D172" s="14"/>
      <c r="E172" s="21"/>
      <c r="F172" s="14"/>
      <c r="G172" s="22"/>
      <c r="H172" s="14"/>
      <c r="I172" s="15"/>
      <c r="J172" s="14"/>
      <c r="K172" s="14"/>
      <c r="L172" s="14"/>
      <c r="M172" s="23"/>
      <c r="N172" s="16"/>
      <c r="O172" s="16"/>
      <c r="P172" s="16"/>
      <c r="Q172" s="16"/>
    </row>
    <row r="173" spans="1:17" ht="15.75" customHeight="1" x14ac:dyDescent="0.25">
      <c r="A173" s="19"/>
      <c r="B173" s="20"/>
      <c r="C173" s="14"/>
      <c r="D173" s="14"/>
      <c r="E173" s="21"/>
      <c r="F173" s="14"/>
      <c r="G173" s="22"/>
      <c r="H173" s="14"/>
      <c r="I173" s="15"/>
      <c r="J173" s="14"/>
      <c r="K173" s="14"/>
      <c r="L173" s="14"/>
      <c r="M173" s="23"/>
      <c r="N173" s="16"/>
      <c r="O173" s="16"/>
      <c r="P173" s="16"/>
      <c r="Q173" s="16"/>
    </row>
    <row r="174" spans="1:17" ht="15.75" customHeight="1" x14ac:dyDescent="0.25">
      <c r="A174" s="19"/>
      <c r="B174" s="20"/>
      <c r="C174" s="14"/>
      <c r="D174" s="14"/>
      <c r="E174" s="21"/>
      <c r="F174" s="14"/>
      <c r="G174" s="22"/>
      <c r="H174" s="14"/>
      <c r="I174" s="15"/>
      <c r="J174" s="14"/>
      <c r="K174" s="14"/>
      <c r="L174" s="14"/>
      <c r="M174" s="23"/>
      <c r="N174" s="16"/>
      <c r="O174" s="16"/>
      <c r="P174" s="16"/>
      <c r="Q174" s="16"/>
    </row>
    <row r="175" spans="1:17" ht="15.75" customHeight="1" x14ac:dyDescent="0.25">
      <c r="A175" s="19"/>
      <c r="B175" s="20"/>
      <c r="C175" s="14"/>
      <c r="D175" s="14"/>
      <c r="E175" s="21"/>
      <c r="F175" s="14"/>
      <c r="G175" s="22"/>
      <c r="H175" s="14"/>
      <c r="I175" s="15"/>
      <c r="J175" s="14"/>
      <c r="K175" s="14"/>
      <c r="L175" s="14"/>
      <c r="M175" s="23"/>
      <c r="N175" s="16"/>
      <c r="O175" s="16"/>
      <c r="P175" s="16"/>
      <c r="Q175" s="16"/>
    </row>
    <row r="176" spans="1:17" ht="15.75" customHeight="1" x14ac:dyDescent="0.25">
      <c r="A176" s="19"/>
      <c r="B176" s="20"/>
      <c r="C176" s="14"/>
      <c r="D176" s="14"/>
      <c r="E176" s="21"/>
      <c r="F176" s="14"/>
      <c r="G176" s="22"/>
      <c r="H176" s="14"/>
      <c r="I176" s="15"/>
      <c r="J176" s="14"/>
      <c r="K176" s="14"/>
      <c r="L176" s="16"/>
      <c r="M176" s="23"/>
    </row>
    <row r="177" spans="1:13" ht="15.75" customHeight="1" x14ac:dyDescent="0.25">
      <c r="A177" s="19"/>
      <c r="B177" s="20"/>
      <c r="C177" s="14"/>
      <c r="D177" s="14"/>
      <c r="E177" s="21"/>
      <c r="F177" s="14"/>
      <c r="G177" s="22"/>
      <c r="H177" s="14"/>
      <c r="I177" s="15"/>
      <c r="J177" s="14"/>
      <c r="K177" s="14"/>
      <c r="L177" s="16"/>
      <c r="M177" s="23"/>
    </row>
    <row r="178" spans="1:13" ht="15.75" customHeight="1" x14ac:dyDescent="0.25">
      <c r="A178" s="19"/>
      <c r="B178" s="20"/>
      <c r="C178" s="14"/>
      <c r="D178" s="14"/>
      <c r="E178" s="21"/>
      <c r="F178" s="14"/>
      <c r="G178" s="22"/>
      <c r="H178" s="14"/>
      <c r="I178" s="15"/>
      <c r="J178" s="14"/>
      <c r="K178" s="14"/>
      <c r="L178" s="16"/>
      <c r="M178" s="23"/>
    </row>
    <row r="179" spans="1:13" ht="15.75" customHeight="1" x14ac:dyDescent="0.25">
      <c r="A179" s="19"/>
      <c r="B179" s="20"/>
      <c r="C179" s="14"/>
      <c r="D179" s="14"/>
      <c r="E179" s="21"/>
      <c r="F179" s="14"/>
      <c r="G179" s="22"/>
      <c r="H179" s="14"/>
      <c r="I179" s="15"/>
      <c r="J179" s="14"/>
      <c r="K179" s="14"/>
      <c r="L179" s="16"/>
      <c r="M179" s="23"/>
    </row>
    <row r="180" spans="1:13" ht="15.75" customHeight="1" x14ac:dyDescent="0.25">
      <c r="A180" s="19"/>
      <c r="B180" s="20"/>
      <c r="C180" s="14"/>
      <c r="D180" s="14"/>
      <c r="E180" s="21"/>
      <c r="F180" s="14"/>
      <c r="G180" s="22"/>
      <c r="H180" s="14"/>
      <c r="I180" s="15"/>
      <c r="J180" s="14"/>
      <c r="K180" s="14"/>
      <c r="L180" s="16"/>
      <c r="M180" s="23"/>
    </row>
    <row r="181" spans="1:13" ht="15.75" customHeight="1" x14ac:dyDescent="0.25">
      <c r="A181" s="19"/>
      <c r="B181" s="20"/>
      <c r="C181" s="14"/>
      <c r="D181" s="14"/>
      <c r="E181" s="21"/>
      <c r="F181" s="14"/>
      <c r="G181" s="22"/>
      <c r="H181" s="14"/>
      <c r="I181" s="15"/>
      <c r="J181" s="14"/>
      <c r="K181" s="14"/>
      <c r="L181" s="16"/>
      <c r="M181" s="23"/>
    </row>
    <row r="182" spans="1:13" ht="15.75" customHeight="1" x14ac:dyDescent="0.25">
      <c r="A182" s="19"/>
      <c r="B182" s="20"/>
      <c r="C182" s="14"/>
      <c r="D182" s="14"/>
      <c r="E182" s="21"/>
      <c r="F182" s="14"/>
      <c r="G182" s="22"/>
      <c r="H182" s="14"/>
      <c r="I182" s="15"/>
      <c r="J182" s="14"/>
      <c r="K182" s="14"/>
      <c r="L182" s="16"/>
      <c r="M182" s="23"/>
    </row>
    <row r="183" spans="1:13" ht="15.75" customHeight="1" x14ac:dyDescent="0.25">
      <c r="A183" s="19"/>
      <c r="B183" s="20"/>
      <c r="C183" s="14"/>
      <c r="D183" s="14"/>
      <c r="E183" s="21"/>
      <c r="F183" s="14"/>
      <c r="G183" s="22"/>
      <c r="H183" s="14"/>
      <c r="I183" s="15"/>
      <c r="J183" s="14"/>
      <c r="K183" s="14"/>
      <c r="L183" s="16"/>
      <c r="M183" s="23"/>
    </row>
    <row r="184" spans="1:13" ht="15.75" customHeight="1" x14ac:dyDescent="0.25">
      <c r="A184" s="19"/>
      <c r="B184" s="20"/>
      <c r="C184" s="14"/>
      <c r="D184" s="14"/>
      <c r="E184" s="21"/>
      <c r="F184" s="14"/>
      <c r="G184" s="22"/>
      <c r="H184" s="14"/>
      <c r="I184" s="15"/>
      <c r="J184" s="14"/>
      <c r="K184" s="14"/>
      <c r="L184" s="16"/>
      <c r="M184" s="23"/>
    </row>
    <row r="185" spans="1:13" ht="15.75" customHeight="1" x14ac:dyDescent="0.25">
      <c r="A185" s="19"/>
      <c r="B185" s="20"/>
      <c r="C185" s="14"/>
      <c r="D185" s="14"/>
      <c r="E185" s="21"/>
      <c r="F185" s="14"/>
      <c r="G185" s="22"/>
      <c r="H185" s="14"/>
      <c r="I185" s="15"/>
      <c r="J185" s="14"/>
      <c r="K185" s="14"/>
      <c r="L185" s="16"/>
      <c r="M185" s="23"/>
    </row>
    <row r="186" spans="1:13" ht="15.75" customHeight="1" x14ac:dyDescent="0.25">
      <c r="A186" s="19"/>
      <c r="B186" s="20"/>
      <c r="C186" s="14"/>
      <c r="D186" s="14"/>
      <c r="E186" s="21"/>
      <c r="F186" s="14"/>
      <c r="G186" s="22"/>
      <c r="H186" s="14"/>
      <c r="I186" s="15"/>
      <c r="J186" s="14"/>
      <c r="K186" s="14"/>
      <c r="L186" s="16"/>
      <c r="M186" s="23"/>
    </row>
    <row r="187" spans="1:13" ht="15.75" customHeight="1" x14ac:dyDescent="0.25">
      <c r="A187" s="19"/>
      <c r="B187" s="20"/>
      <c r="C187" s="14"/>
      <c r="D187" s="14"/>
      <c r="E187" s="21"/>
      <c r="F187" s="14"/>
      <c r="G187" s="22"/>
      <c r="H187" s="14"/>
      <c r="I187" s="15"/>
      <c r="J187" s="14"/>
      <c r="K187" s="14"/>
      <c r="L187" s="16"/>
      <c r="M187" s="23"/>
    </row>
    <row r="188" spans="1:13" ht="15.75" customHeight="1" x14ac:dyDescent="0.25">
      <c r="A188" s="19"/>
      <c r="B188" s="20"/>
      <c r="C188" s="14"/>
      <c r="D188" s="14"/>
      <c r="E188" s="21"/>
      <c r="F188" s="14"/>
      <c r="G188" s="22"/>
      <c r="H188" s="14"/>
      <c r="I188" s="15"/>
      <c r="J188" s="14"/>
      <c r="K188" s="14"/>
      <c r="L188" s="16"/>
      <c r="M188" s="23"/>
    </row>
    <row r="189" spans="1:13" ht="15.75" customHeight="1" x14ac:dyDescent="0.25">
      <c r="A189" s="16"/>
      <c r="B189" s="20"/>
      <c r="C189" s="14"/>
      <c r="D189" s="16"/>
      <c r="E189" s="16"/>
      <c r="F189" s="14"/>
      <c r="G189" s="22"/>
      <c r="H189" s="14"/>
      <c r="I189" s="15"/>
      <c r="J189" s="14"/>
      <c r="K189" s="14"/>
      <c r="L189" s="16"/>
      <c r="M189" s="23"/>
    </row>
    <row r="190" spans="1:13" ht="15.75" customHeight="1" x14ac:dyDescent="0.25">
      <c r="A190" s="16"/>
      <c r="B190" s="20"/>
      <c r="C190" s="16"/>
      <c r="D190" s="16"/>
      <c r="E190" s="16"/>
      <c r="F190" s="14"/>
      <c r="G190" s="22"/>
      <c r="H190" s="16"/>
      <c r="I190" s="15"/>
      <c r="J190" s="14"/>
      <c r="K190" s="14"/>
      <c r="L190" s="16"/>
      <c r="M190" s="23"/>
    </row>
    <row r="191" spans="1:13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1:13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1:13" ht="15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</row>
    <row r="194" spans="1:13" ht="15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</row>
    <row r="195" spans="1:13" ht="15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</row>
    <row r="196" spans="1:13" ht="15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</row>
    <row r="197" spans="1:13" ht="15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</row>
    <row r="198" spans="1:13" ht="15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</row>
    <row r="199" spans="1:13" ht="15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</row>
    <row r="200" spans="1:13" ht="15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</row>
    <row r="201" spans="1:13" ht="15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</row>
    <row r="202" spans="1:13" ht="15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1:13" ht="15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</row>
    <row r="204" spans="1:13" ht="15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</row>
    <row r="205" spans="1:13" ht="15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</row>
    <row r="206" spans="1:13" ht="15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</row>
    <row r="207" spans="1:13" ht="15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</row>
    <row r="208" spans="1:13" ht="15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</row>
    <row r="209" spans="1:13" ht="15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</row>
    <row r="210" spans="1:13" ht="15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</row>
    <row r="211" spans="1:13" ht="15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</row>
    <row r="212" spans="1:13" ht="15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</row>
    <row r="213" spans="1:13" ht="15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</row>
    <row r="214" spans="1:13" ht="15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</row>
    <row r="215" spans="1:13" ht="15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</row>
    <row r="216" spans="1:13" ht="15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</row>
    <row r="217" spans="1:13" ht="15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</row>
    <row r="218" spans="1:13" ht="15.75" customHeight="1" x14ac:dyDescent="0.2"/>
    <row r="219" spans="1:13" ht="15.75" customHeight="1" x14ac:dyDescent="0.2"/>
    <row r="220" spans="1:13" ht="15.75" customHeight="1" x14ac:dyDescent="0.2"/>
    <row r="221" spans="1:13" ht="15.75" customHeight="1" x14ac:dyDescent="0.2"/>
    <row r="222" spans="1:13" ht="15.75" customHeight="1" x14ac:dyDescent="0.2"/>
    <row r="223" spans="1:13" ht="15.75" customHeight="1" x14ac:dyDescent="0.2"/>
    <row r="224" spans="1:1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92CE-48DD-47DB-9062-DE327CC0DA81}">
  <dimension ref="A1:AB998"/>
  <sheetViews>
    <sheetView zoomScale="55" zoomScaleNormal="55" workbookViewId="0">
      <selection activeCell="Y18" sqref="Y18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7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2" t="s">
        <v>8</v>
      </c>
      <c r="C2" s="13" t="s">
        <v>3</v>
      </c>
      <c r="D2" s="1" t="s">
        <v>4</v>
      </c>
      <c r="E2" s="2" t="s">
        <v>5</v>
      </c>
      <c r="F2" s="13" t="s">
        <v>9</v>
      </c>
      <c r="G2" s="1" t="s">
        <v>15</v>
      </c>
      <c r="H2" s="13" t="s">
        <v>7</v>
      </c>
      <c r="I2" s="8" t="s">
        <v>37</v>
      </c>
      <c r="J2" s="13" t="s">
        <v>13</v>
      </c>
      <c r="K2" s="1" t="s">
        <v>55</v>
      </c>
      <c r="L2" s="13" t="s">
        <v>6</v>
      </c>
      <c r="M2" s="8" t="s">
        <v>38</v>
      </c>
      <c r="V2" s="25" t="s">
        <v>11</v>
      </c>
      <c r="W2" s="25"/>
      <c r="X2" s="25" t="s">
        <v>12</v>
      </c>
      <c r="Y2" s="25"/>
      <c r="Z2" s="25"/>
    </row>
    <row r="3" spans="1:27" x14ac:dyDescent="0.25">
      <c r="A3" s="19">
        <v>0</v>
      </c>
      <c r="B3" s="20">
        <v>0</v>
      </c>
      <c r="C3" s="4">
        <v>985.25699999999995</v>
      </c>
      <c r="D3" s="14">
        <f>-0.00312*B3+985.19615</f>
        <v>985.19614999999999</v>
      </c>
      <c r="E3" s="21">
        <f>C3-D3</f>
        <v>6.0849999999959437E-2</v>
      </c>
      <c r="F3" s="14"/>
      <c r="G3" s="22">
        <f t="shared" ref="G3:G66" si="0">F3-C3</f>
        <v>-985.25699999999995</v>
      </c>
      <c r="H3" s="14"/>
      <c r="I3" s="15">
        <f>H3*0.5</f>
        <v>0</v>
      </c>
      <c r="J3" s="4">
        <v>990.27599999999995</v>
      </c>
      <c r="K3" s="14">
        <f>J3-C3</f>
        <v>5.0190000000000055</v>
      </c>
      <c r="L3" s="4">
        <v>67.837451221445903</v>
      </c>
      <c r="M3" s="23">
        <f>L3/2</f>
        <v>33.918725610722952</v>
      </c>
      <c r="V3" t="s">
        <v>51</v>
      </c>
      <c r="Y3">
        <v>637</v>
      </c>
      <c r="Z3" t="s">
        <v>10</v>
      </c>
    </row>
    <row r="4" spans="1:27" x14ac:dyDescent="0.25">
      <c r="A4" s="19">
        <v>1</v>
      </c>
      <c r="B4" s="20">
        <v>5</v>
      </c>
      <c r="C4" s="4">
        <v>985.20600000000002</v>
      </c>
      <c r="D4" s="14">
        <f t="shared" ref="D4:D67" si="1">-0.00312*B4+985.19615</f>
        <v>985.18055000000004</v>
      </c>
      <c r="E4" s="21">
        <f t="shared" ref="E4:E67" si="2">C4-D4</f>
        <v>2.544999999997799E-2</v>
      </c>
      <c r="F4" s="14"/>
      <c r="G4" s="22">
        <f t="shared" si="0"/>
        <v>-985.20600000000002</v>
      </c>
      <c r="H4" s="14"/>
      <c r="I4" s="15">
        <f t="shared" ref="I4:I67" si="3">H4*0.5</f>
        <v>0</v>
      </c>
      <c r="J4" s="4">
        <v>990.27200000000005</v>
      </c>
      <c r="K4" s="14">
        <f t="shared" ref="K4:K67" si="4">J4-C4</f>
        <v>5.0660000000000309</v>
      </c>
      <c r="L4" s="4">
        <v>69.062806188830393</v>
      </c>
      <c r="M4" s="23">
        <f t="shared" ref="M4:M67" si="5">L4/2</f>
        <v>34.531403094415197</v>
      </c>
    </row>
    <row r="5" spans="1:27" x14ac:dyDescent="0.25">
      <c r="A5" s="19">
        <v>2</v>
      </c>
      <c r="B5" s="20">
        <v>10</v>
      </c>
      <c r="C5" s="4">
        <v>985.11199999999997</v>
      </c>
      <c r="D5" s="14">
        <f t="shared" si="1"/>
        <v>985.16494999999998</v>
      </c>
      <c r="E5" s="21">
        <f t="shared" si="2"/>
        <v>-5.2950000000009823E-2</v>
      </c>
      <c r="F5" s="14"/>
      <c r="G5" s="22">
        <f t="shared" si="0"/>
        <v>-985.11199999999997</v>
      </c>
      <c r="H5" s="14"/>
      <c r="I5" s="15">
        <f t="shared" si="3"/>
        <v>0</v>
      </c>
      <c r="J5" s="4">
        <v>990.27200000000005</v>
      </c>
      <c r="K5" s="14">
        <f t="shared" si="4"/>
        <v>5.1600000000000819</v>
      </c>
      <c r="L5" s="4">
        <v>69.055282822800706</v>
      </c>
      <c r="M5" s="23">
        <f t="shared" si="5"/>
        <v>34.527641411400353</v>
      </c>
      <c r="V5" s="6" t="s">
        <v>24</v>
      </c>
      <c r="W5" s="6"/>
      <c r="X5" s="17" t="s">
        <v>56</v>
      </c>
      <c r="Y5" s="5">
        <f>MIN(L3:L175)</f>
        <v>44.122986064050899</v>
      </c>
      <c r="Z5" s="6" t="s">
        <v>10</v>
      </c>
    </row>
    <row r="6" spans="1:27" x14ac:dyDescent="0.25">
      <c r="A6" s="19">
        <v>3</v>
      </c>
      <c r="B6" s="20">
        <v>15</v>
      </c>
      <c r="C6" s="4">
        <v>984.96600000000001</v>
      </c>
      <c r="D6" s="14">
        <f t="shared" si="1"/>
        <v>985.14935000000003</v>
      </c>
      <c r="E6" s="21">
        <f t="shared" si="2"/>
        <v>-0.18335000000001855</v>
      </c>
      <c r="F6" s="14"/>
      <c r="G6" s="22">
        <f t="shared" si="0"/>
        <v>-984.96600000000001</v>
      </c>
      <c r="H6" s="14"/>
      <c r="I6" s="15">
        <f t="shared" si="3"/>
        <v>0</v>
      </c>
      <c r="J6" s="4">
        <v>990.26400000000001</v>
      </c>
      <c r="K6" s="14">
        <f t="shared" si="4"/>
        <v>5.2980000000000018</v>
      </c>
      <c r="L6" s="4">
        <v>68.054527827277397</v>
      </c>
      <c r="M6" s="23">
        <f t="shared" si="5"/>
        <v>34.027263913638699</v>
      </c>
      <c r="V6" s="6" t="s">
        <v>25</v>
      </c>
      <c r="W6" s="6"/>
      <c r="X6" s="12" t="s">
        <v>14</v>
      </c>
      <c r="Y6" s="5">
        <f>MIN(K3:K175)</f>
        <v>4.6259999999999764</v>
      </c>
      <c r="Z6" t="s">
        <v>10</v>
      </c>
    </row>
    <row r="7" spans="1:27" x14ac:dyDescent="0.25">
      <c r="A7" s="19">
        <v>4</v>
      </c>
      <c r="B7" s="20">
        <v>20</v>
      </c>
      <c r="C7" s="4">
        <v>984.72199999999998</v>
      </c>
      <c r="D7" s="14">
        <f t="shared" si="1"/>
        <v>985.13374999999996</v>
      </c>
      <c r="E7" s="21">
        <f t="shared" si="2"/>
        <v>-0.41174999999998363</v>
      </c>
      <c r="F7" s="14"/>
      <c r="G7" s="22">
        <f t="shared" si="0"/>
        <v>-984.72199999999998</v>
      </c>
      <c r="H7" s="14"/>
      <c r="I7" s="15">
        <f t="shared" si="3"/>
        <v>0</v>
      </c>
      <c r="J7" s="4">
        <v>990.27499999999998</v>
      </c>
      <c r="K7" s="14">
        <f t="shared" si="4"/>
        <v>5.5529999999999973</v>
      </c>
      <c r="L7" s="4">
        <v>68.047507012808794</v>
      </c>
      <c r="M7" s="23">
        <f t="shared" si="5"/>
        <v>34.023753506404397</v>
      </c>
      <c r="X7" s="12"/>
    </row>
    <row r="8" spans="1:27" x14ac:dyDescent="0.25">
      <c r="A8" s="19">
        <v>5</v>
      </c>
      <c r="B8" s="20">
        <v>25</v>
      </c>
      <c r="C8" s="4">
        <v>984.81799999999998</v>
      </c>
      <c r="D8" s="14">
        <f t="shared" si="1"/>
        <v>985.11815000000001</v>
      </c>
      <c r="E8" s="21">
        <f t="shared" si="2"/>
        <v>-0.30015000000003056</v>
      </c>
      <c r="F8" s="14"/>
      <c r="G8" s="22">
        <f t="shared" si="0"/>
        <v>-984.81799999999998</v>
      </c>
      <c r="H8" s="14"/>
      <c r="I8" s="15">
        <f t="shared" si="3"/>
        <v>0</v>
      </c>
      <c r="J8" s="4">
        <v>990.24400000000003</v>
      </c>
      <c r="K8" s="14">
        <f t="shared" si="4"/>
        <v>5.4260000000000446</v>
      </c>
      <c r="L8" s="4">
        <v>68.016808334583004</v>
      </c>
      <c r="M8" s="23">
        <f t="shared" si="5"/>
        <v>34.008404167291502</v>
      </c>
      <c r="V8" s="6" t="s">
        <v>19</v>
      </c>
      <c r="W8" s="6"/>
      <c r="X8" s="12"/>
      <c r="Y8">
        <v>37</v>
      </c>
      <c r="Z8" s="6" t="s">
        <v>10</v>
      </c>
    </row>
    <row r="9" spans="1:27" x14ac:dyDescent="0.25">
      <c r="A9" s="19">
        <v>6</v>
      </c>
      <c r="B9" s="20">
        <v>30</v>
      </c>
      <c r="C9" s="4">
        <v>984.94399999999996</v>
      </c>
      <c r="D9" s="14">
        <f t="shared" si="1"/>
        <v>985.10254999999995</v>
      </c>
      <c r="E9" s="21">
        <f t="shared" si="2"/>
        <v>-0.15854999999999109</v>
      </c>
      <c r="F9" s="14"/>
      <c r="G9" s="22">
        <f t="shared" si="0"/>
        <v>-984.94399999999996</v>
      </c>
      <c r="H9" s="14"/>
      <c r="I9" s="15">
        <f t="shared" si="3"/>
        <v>0</v>
      </c>
      <c r="J9" s="4">
        <v>990.23400000000004</v>
      </c>
      <c r="K9" s="14">
        <f t="shared" si="4"/>
        <v>5.2900000000000773</v>
      </c>
      <c r="L9" s="4">
        <v>67.600578291426402</v>
      </c>
      <c r="M9" s="23">
        <f t="shared" si="5"/>
        <v>33.800289145713201</v>
      </c>
      <c r="V9" s="6" t="s">
        <v>21</v>
      </c>
      <c r="W9" s="6"/>
      <c r="X9" s="12"/>
      <c r="Y9">
        <v>0.75</v>
      </c>
    </row>
    <row r="10" spans="1:27" x14ac:dyDescent="0.25">
      <c r="A10" s="19">
        <v>7</v>
      </c>
      <c r="B10" s="20">
        <v>35</v>
      </c>
      <c r="C10" s="4">
        <v>984.95399999999995</v>
      </c>
      <c r="D10" s="14">
        <f t="shared" si="1"/>
        <v>985.08695</v>
      </c>
      <c r="E10" s="21">
        <f t="shared" si="2"/>
        <v>-0.13295000000005075</v>
      </c>
      <c r="F10" s="14"/>
      <c r="G10" s="22">
        <f t="shared" si="0"/>
        <v>-984.95399999999995</v>
      </c>
      <c r="H10" s="14"/>
      <c r="I10" s="15">
        <f t="shared" si="3"/>
        <v>0</v>
      </c>
      <c r="J10" s="4">
        <v>990.23500000000001</v>
      </c>
      <c r="K10" s="14">
        <f t="shared" si="4"/>
        <v>5.2810000000000628</v>
      </c>
      <c r="L10" s="4">
        <v>69.078512004320601</v>
      </c>
      <c r="M10" s="23">
        <f t="shared" si="5"/>
        <v>34.5392560021603</v>
      </c>
      <c r="V10" s="6" t="s">
        <v>20</v>
      </c>
      <c r="W10" s="6"/>
      <c r="X10" s="12"/>
      <c r="Y10">
        <v>0</v>
      </c>
      <c r="AA10" s="24" t="s">
        <v>60</v>
      </c>
    </row>
    <row r="11" spans="1:27" x14ac:dyDescent="0.25">
      <c r="A11" s="19">
        <v>8</v>
      </c>
      <c r="B11" s="20">
        <v>40</v>
      </c>
      <c r="C11" s="4">
        <v>984.96900000000005</v>
      </c>
      <c r="D11" s="14">
        <f t="shared" si="1"/>
        <v>985.07134999999994</v>
      </c>
      <c r="E11" s="21">
        <f t="shared" si="2"/>
        <v>-0.10234999999988759</v>
      </c>
      <c r="F11" s="14"/>
      <c r="G11" s="22">
        <f t="shared" si="0"/>
        <v>-984.96900000000005</v>
      </c>
      <c r="H11" s="14"/>
      <c r="I11" s="15">
        <f t="shared" si="3"/>
        <v>0</v>
      </c>
      <c r="J11" s="4">
        <v>990.22299999999996</v>
      </c>
      <c r="K11" s="14">
        <f t="shared" si="4"/>
        <v>5.2539999999999054</v>
      </c>
      <c r="L11" s="4">
        <v>70.032294984092502</v>
      </c>
      <c r="M11" s="23">
        <f t="shared" si="5"/>
        <v>35.016147492046251</v>
      </c>
      <c r="X11" s="12"/>
    </row>
    <row r="12" spans="1:27" x14ac:dyDescent="0.25">
      <c r="A12" s="19">
        <v>9</v>
      </c>
      <c r="B12" s="20">
        <v>45</v>
      </c>
      <c r="C12" s="4">
        <v>985.02800000000002</v>
      </c>
      <c r="D12" s="14">
        <f t="shared" si="1"/>
        <v>985.05574999999999</v>
      </c>
      <c r="E12" s="21">
        <f t="shared" si="2"/>
        <v>-2.7749999999969077E-2</v>
      </c>
      <c r="F12" s="14"/>
      <c r="G12" s="22">
        <f t="shared" si="0"/>
        <v>-985.02800000000002</v>
      </c>
      <c r="H12" s="14"/>
      <c r="I12" s="15">
        <f t="shared" si="3"/>
        <v>0</v>
      </c>
      <c r="J12" s="4">
        <v>990.23500000000001</v>
      </c>
      <c r="K12" s="14">
        <f t="shared" si="4"/>
        <v>5.2069999999999936</v>
      </c>
      <c r="L12" s="4">
        <v>72.031287465392595</v>
      </c>
      <c r="M12" s="23">
        <f t="shared" si="5"/>
        <v>36.015643732696297</v>
      </c>
      <c r="V12" s="6" t="s">
        <v>18</v>
      </c>
      <c r="W12" s="6"/>
      <c r="X12" s="17" t="s">
        <v>22</v>
      </c>
      <c r="Y12" s="6" t="s">
        <v>27</v>
      </c>
    </row>
    <row r="13" spans="1:27" x14ac:dyDescent="0.25">
      <c r="A13" s="19">
        <v>10</v>
      </c>
      <c r="B13" s="20">
        <v>50</v>
      </c>
      <c r="C13" s="4">
        <v>985.19</v>
      </c>
      <c r="D13" s="14">
        <f t="shared" si="1"/>
        <v>985.04015000000004</v>
      </c>
      <c r="E13" s="21">
        <f t="shared" si="2"/>
        <v>0.14985000000001492</v>
      </c>
      <c r="F13" s="14"/>
      <c r="G13" s="22">
        <f t="shared" si="0"/>
        <v>-985.19</v>
      </c>
      <c r="H13" s="14"/>
      <c r="I13" s="15">
        <f t="shared" si="3"/>
        <v>0</v>
      </c>
      <c r="J13" s="4">
        <v>990.23199999999997</v>
      </c>
      <c r="K13" s="14">
        <f t="shared" si="4"/>
        <v>5.0419999999999163</v>
      </c>
      <c r="L13" s="4">
        <v>73.099600606970597</v>
      </c>
      <c r="M13" s="23">
        <f t="shared" si="5"/>
        <v>36.549800303485299</v>
      </c>
      <c r="X13" s="12"/>
    </row>
    <row r="14" spans="1:27" x14ac:dyDescent="0.25">
      <c r="A14" s="19">
        <v>11</v>
      </c>
      <c r="B14" s="20">
        <v>55</v>
      </c>
      <c r="C14" s="4">
        <v>985.11900000000003</v>
      </c>
      <c r="D14" s="14">
        <f t="shared" si="1"/>
        <v>985.02454999999998</v>
      </c>
      <c r="E14" s="21">
        <f t="shared" si="2"/>
        <v>9.4450000000051659E-2</v>
      </c>
      <c r="F14" s="14"/>
      <c r="G14" s="22">
        <f t="shared" si="0"/>
        <v>-985.11900000000003</v>
      </c>
      <c r="H14" s="14"/>
      <c r="I14" s="15">
        <f t="shared" si="3"/>
        <v>0</v>
      </c>
      <c r="J14" s="4">
        <v>990.19799999999998</v>
      </c>
      <c r="K14" s="14">
        <f t="shared" si="4"/>
        <v>5.0789999999999509</v>
      </c>
      <c r="L14" s="4">
        <v>73.419361632447107</v>
      </c>
      <c r="M14" s="23">
        <f t="shared" si="5"/>
        <v>36.709680816223553</v>
      </c>
      <c r="V14" s="6" t="s">
        <v>36</v>
      </c>
      <c r="W14" s="6"/>
      <c r="X14" s="17" t="s">
        <v>39</v>
      </c>
      <c r="Y14" s="6" t="s">
        <v>27</v>
      </c>
    </row>
    <row r="15" spans="1:27" x14ac:dyDescent="0.25">
      <c r="A15" s="19">
        <v>12</v>
      </c>
      <c r="B15" s="20">
        <v>60</v>
      </c>
      <c r="C15" s="4">
        <v>985.05700000000002</v>
      </c>
      <c r="D15" s="14">
        <f t="shared" si="1"/>
        <v>985.00895000000003</v>
      </c>
      <c r="E15" s="21">
        <f t="shared" si="2"/>
        <v>4.8049999999989268E-2</v>
      </c>
      <c r="F15" s="14"/>
      <c r="G15" s="22">
        <f t="shared" si="0"/>
        <v>-985.05700000000002</v>
      </c>
      <c r="H15" s="14"/>
      <c r="I15" s="15">
        <f t="shared" si="3"/>
        <v>0</v>
      </c>
      <c r="J15" s="4">
        <v>990.21100000000001</v>
      </c>
      <c r="K15" s="14">
        <f t="shared" si="4"/>
        <v>5.1539999999999964</v>
      </c>
      <c r="L15" s="4">
        <v>72.989532756992304</v>
      </c>
      <c r="M15" s="23">
        <f t="shared" si="5"/>
        <v>36.494766378496152</v>
      </c>
      <c r="V15" s="6"/>
      <c r="X15" s="17"/>
      <c r="Y15" s="6"/>
    </row>
    <row r="16" spans="1:27" x14ac:dyDescent="0.25">
      <c r="A16" s="19">
        <v>13</v>
      </c>
      <c r="B16" s="20">
        <v>65</v>
      </c>
      <c r="C16" s="4">
        <v>985.11</v>
      </c>
      <c r="D16" s="14">
        <f t="shared" si="1"/>
        <v>984.99334999999996</v>
      </c>
      <c r="E16" s="21">
        <f t="shared" si="2"/>
        <v>0.11665000000004966</v>
      </c>
      <c r="F16" s="14"/>
      <c r="G16" s="22">
        <f t="shared" si="0"/>
        <v>-985.11</v>
      </c>
      <c r="H16" s="14"/>
      <c r="I16" s="15">
        <f t="shared" si="3"/>
        <v>0</v>
      </c>
      <c r="J16" s="4">
        <v>990.18899999999996</v>
      </c>
      <c r="K16" s="14">
        <f t="shared" si="4"/>
        <v>5.0789999999999509</v>
      </c>
      <c r="L16" s="4">
        <v>70.988943404984695</v>
      </c>
      <c r="M16" s="23">
        <f t="shared" si="5"/>
        <v>35.494471702492348</v>
      </c>
      <c r="V16" s="6" t="s">
        <v>23</v>
      </c>
      <c r="W16" s="6"/>
      <c r="X16" s="12" t="s">
        <v>31</v>
      </c>
      <c r="Y16">
        <f>90/2</f>
        <v>45</v>
      </c>
      <c r="Z16" t="s">
        <v>10</v>
      </c>
    </row>
    <row r="17" spans="1:27" x14ac:dyDescent="0.25">
      <c r="A17" s="19">
        <v>14</v>
      </c>
      <c r="B17" s="20">
        <v>70</v>
      </c>
      <c r="C17" s="4">
        <v>985.07299999999998</v>
      </c>
      <c r="D17" s="14">
        <f t="shared" si="1"/>
        <v>984.97775000000001</v>
      </c>
      <c r="E17" s="21">
        <f t="shared" si="2"/>
        <v>9.524999999996453E-2</v>
      </c>
      <c r="F17" s="14"/>
      <c r="G17" s="22">
        <f t="shared" si="0"/>
        <v>-985.07299999999998</v>
      </c>
      <c r="H17" s="14"/>
      <c r="I17" s="15">
        <f t="shared" si="3"/>
        <v>0</v>
      </c>
      <c r="J17" s="4">
        <v>990.178</v>
      </c>
      <c r="K17" s="14">
        <f t="shared" si="4"/>
        <v>5.1050000000000182</v>
      </c>
      <c r="L17" s="4">
        <v>69.485083231214901</v>
      </c>
      <c r="M17" s="23">
        <f t="shared" si="5"/>
        <v>34.74254161560745</v>
      </c>
      <c r="V17" s="6" t="s">
        <v>17</v>
      </c>
      <c r="X17" s="17" t="s">
        <v>50</v>
      </c>
      <c r="Y17">
        <v>10</v>
      </c>
      <c r="Z17" t="s">
        <v>10</v>
      </c>
    </row>
    <row r="18" spans="1:27" x14ac:dyDescent="0.25">
      <c r="A18" s="19">
        <v>15</v>
      </c>
      <c r="B18" s="20">
        <v>75</v>
      </c>
      <c r="C18" s="4">
        <v>985.10299999999995</v>
      </c>
      <c r="D18" s="14">
        <f t="shared" si="1"/>
        <v>984.96214999999995</v>
      </c>
      <c r="E18" s="21">
        <f t="shared" si="2"/>
        <v>0.14085000000000036</v>
      </c>
      <c r="F18" s="14"/>
      <c r="G18" s="22">
        <f t="shared" si="0"/>
        <v>-985.10299999999995</v>
      </c>
      <c r="H18" s="14"/>
      <c r="I18" s="15">
        <f t="shared" si="3"/>
        <v>0</v>
      </c>
      <c r="J18" s="4">
        <v>990.17100000000005</v>
      </c>
      <c r="K18" s="14">
        <f t="shared" si="4"/>
        <v>5.0680000000000973</v>
      </c>
      <c r="L18" s="4">
        <v>67.1332297730264</v>
      </c>
      <c r="M18" s="23">
        <f t="shared" si="5"/>
        <v>33.5666148865132</v>
      </c>
      <c r="V18" s="6" t="s">
        <v>28</v>
      </c>
      <c r="X18" s="17"/>
      <c r="Y18" s="6" t="s">
        <v>27</v>
      </c>
    </row>
    <row r="19" spans="1:27" x14ac:dyDescent="0.25">
      <c r="A19" s="19">
        <v>16</v>
      </c>
      <c r="B19" s="20">
        <v>80</v>
      </c>
      <c r="C19" s="4">
        <v>985.20600000000002</v>
      </c>
      <c r="D19" s="14">
        <f t="shared" si="1"/>
        <v>984.94655</v>
      </c>
      <c r="E19" s="21">
        <f t="shared" si="2"/>
        <v>0.25945000000001528</v>
      </c>
      <c r="F19" s="14"/>
      <c r="G19" s="22">
        <f t="shared" si="0"/>
        <v>-985.20600000000002</v>
      </c>
      <c r="H19" s="14"/>
      <c r="I19" s="15">
        <f t="shared" si="3"/>
        <v>0</v>
      </c>
      <c r="J19" s="4">
        <v>990.16200000000003</v>
      </c>
      <c r="K19" s="14">
        <f t="shared" si="4"/>
        <v>4.9560000000000173</v>
      </c>
      <c r="L19" s="4">
        <v>64.773234746393101</v>
      </c>
      <c r="M19" s="23">
        <f t="shared" si="5"/>
        <v>32.38661737319655</v>
      </c>
      <c r="X19" s="12"/>
    </row>
    <row r="20" spans="1:27" ht="15.75" customHeight="1" x14ac:dyDescent="0.25">
      <c r="A20" s="19">
        <v>17</v>
      </c>
      <c r="B20" s="20">
        <v>85</v>
      </c>
      <c r="C20" s="4">
        <v>985.10400000000004</v>
      </c>
      <c r="D20" s="14">
        <f t="shared" si="1"/>
        <v>984.93094999999994</v>
      </c>
      <c r="E20" s="21">
        <f t="shared" si="2"/>
        <v>0.17305000000010295</v>
      </c>
      <c r="F20" s="14"/>
      <c r="G20" s="22">
        <f t="shared" si="0"/>
        <v>-985.10400000000004</v>
      </c>
      <c r="H20" s="14"/>
      <c r="I20" s="15">
        <f t="shared" si="3"/>
        <v>0</v>
      </c>
      <c r="J20" s="4">
        <v>990.13699999999994</v>
      </c>
      <c r="K20" s="14">
        <f t="shared" si="4"/>
        <v>5.0329999999999018</v>
      </c>
      <c r="L20" s="4">
        <v>62.9420002467157</v>
      </c>
      <c r="M20" s="23">
        <f t="shared" si="5"/>
        <v>31.47100012335785</v>
      </c>
      <c r="V20" s="6" t="s">
        <v>30</v>
      </c>
      <c r="W20" s="6"/>
      <c r="X20" s="12"/>
      <c r="Z20" t="s">
        <v>10</v>
      </c>
    </row>
    <row r="21" spans="1:27" ht="15.75" customHeight="1" x14ac:dyDescent="0.25">
      <c r="A21" s="19">
        <v>18</v>
      </c>
      <c r="B21" s="20">
        <v>90</v>
      </c>
      <c r="C21" s="4">
        <v>984.47500000000002</v>
      </c>
      <c r="D21" s="14">
        <f t="shared" si="1"/>
        <v>984.91534999999999</v>
      </c>
      <c r="E21" s="21">
        <f t="shared" si="2"/>
        <v>-0.44034999999996671</v>
      </c>
      <c r="F21" s="14"/>
      <c r="G21" s="22">
        <f t="shared" si="0"/>
        <v>-984.47500000000002</v>
      </c>
      <c r="H21" s="14"/>
      <c r="I21" s="15">
        <f t="shared" si="3"/>
        <v>0</v>
      </c>
      <c r="J21" s="4">
        <v>990.15300000000002</v>
      </c>
      <c r="K21" s="14">
        <f t="shared" si="4"/>
        <v>5.6779999999999973</v>
      </c>
      <c r="L21" s="4">
        <v>61.877328696599797</v>
      </c>
      <c r="M21" s="23">
        <f t="shared" si="5"/>
        <v>30.938664348299898</v>
      </c>
      <c r="V21" t="s">
        <v>32</v>
      </c>
      <c r="X21" s="17"/>
      <c r="Z21" t="s">
        <v>10</v>
      </c>
    </row>
    <row r="22" spans="1:27" ht="15.75" customHeight="1" x14ac:dyDescent="0.25">
      <c r="A22" s="19">
        <v>19</v>
      </c>
      <c r="B22" s="20">
        <v>95</v>
      </c>
      <c r="C22" s="4">
        <v>984.23699999999997</v>
      </c>
      <c r="D22" s="14">
        <f t="shared" si="1"/>
        <v>984.89975000000004</v>
      </c>
      <c r="E22" s="21">
        <f t="shared" si="2"/>
        <v>-0.66275000000007367</v>
      </c>
      <c r="F22" s="14"/>
      <c r="G22" s="22">
        <f t="shared" si="0"/>
        <v>-984.23699999999997</v>
      </c>
      <c r="H22" s="14"/>
      <c r="I22" s="15">
        <f t="shared" si="3"/>
        <v>0</v>
      </c>
      <c r="J22" s="4">
        <v>990.15200000000004</v>
      </c>
      <c r="K22" s="14">
        <f t="shared" si="4"/>
        <v>5.9150000000000773</v>
      </c>
      <c r="L22" s="4">
        <v>61.012212022182197</v>
      </c>
      <c r="M22" s="23">
        <f t="shared" si="5"/>
        <v>30.506106011091099</v>
      </c>
      <c r="X22" s="12"/>
    </row>
    <row r="23" spans="1:27" ht="15.75" customHeight="1" x14ac:dyDescent="0.25">
      <c r="A23" s="19">
        <v>20</v>
      </c>
      <c r="B23" s="20">
        <v>100</v>
      </c>
      <c r="C23" s="4">
        <v>984.14</v>
      </c>
      <c r="D23" s="14">
        <f t="shared" si="1"/>
        <v>984.88414999999998</v>
      </c>
      <c r="E23" s="21">
        <f t="shared" si="2"/>
        <v>-0.74414999999999054</v>
      </c>
      <c r="F23" s="14"/>
      <c r="G23" s="22">
        <f t="shared" si="0"/>
        <v>-984.14</v>
      </c>
      <c r="H23" s="14"/>
      <c r="I23" s="15">
        <f t="shared" si="3"/>
        <v>0</v>
      </c>
      <c r="J23" s="4">
        <v>990.15499999999997</v>
      </c>
      <c r="K23" s="14">
        <f t="shared" si="4"/>
        <v>6.0149999999999864</v>
      </c>
      <c r="L23" s="4">
        <v>61.022328498918696</v>
      </c>
      <c r="M23" s="23">
        <f t="shared" si="5"/>
        <v>30.511164249459348</v>
      </c>
      <c r="V23" s="6" t="s">
        <v>33</v>
      </c>
      <c r="W23" s="6"/>
      <c r="X23" s="12" t="s">
        <v>35</v>
      </c>
      <c r="Y23">
        <v>10</v>
      </c>
      <c r="Z23" t="s">
        <v>10</v>
      </c>
      <c r="AA23" t="s">
        <v>59</v>
      </c>
    </row>
    <row r="24" spans="1:27" ht="15.75" customHeight="1" x14ac:dyDescent="0.25">
      <c r="A24" s="19">
        <v>21</v>
      </c>
      <c r="B24" s="20">
        <v>105</v>
      </c>
      <c r="C24" s="4">
        <v>984.06700000000001</v>
      </c>
      <c r="D24" s="14">
        <f t="shared" si="1"/>
        <v>984.86855000000003</v>
      </c>
      <c r="E24" s="21">
        <f t="shared" si="2"/>
        <v>-0.80155000000002019</v>
      </c>
      <c r="F24" s="14"/>
      <c r="G24" s="22">
        <f t="shared" si="0"/>
        <v>-984.06700000000001</v>
      </c>
      <c r="H24" s="14"/>
      <c r="I24" s="15">
        <f t="shared" si="3"/>
        <v>0</v>
      </c>
      <c r="J24" s="4">
        <v>990.15700000000004</v>
      </c>
      <c r="K24" s="14">
        <f t="shared" si="4"/>
        <v>6.0900000000000318</v>
      </c>
      <c r="L24" s="4">
        <v>62.047188233395701</v>
      </c>
      <c r="M24" s="23">
        <f t="shared" si="5"/>
        <v>31.023594116697851</v>
      </c>
      <c r="V24" t="s">
        <v>34</v>
      </c>
      <c r="X24" s="12" t="s">
        <v>35</v>
      </c>
      <c r="Y24">
        <v>1</v>
      </c>
      <c r="Z24" t="s">
        <v>10</v>
      </c>
    </row>
    <row r="25" spans="1:27" ht="15.75" customHeight="1" x14ac:dyDescent="0.25">
      <c r="A25" s="19">
        <v>22</v>
      </c>
      <c r="B25" s="20">
        <v>110</v>
      </c>
      <c r="C25" s="4">
        <v>984.16300000000001</v>
      </c>
      <c r="D25" s="14">
        <f t="shared" si="1"/>
        <v>984.85294999999996</v>
      </c>
      <c r="E25" s="21">
        <f t="shared" si="2"/>
        <v>-0.68994999999995343</v>
      </c>
      <c r="F25" s="14"/>
      <c r="G25" s="22">
        <f t="shared" si="0"/>
        <v>-984.16300000000001</v>
      </c>
      <c r="H25" s="14"/>
      <c r="I25" s="15">
        <f t="shared" si="3"/>
        <v>0</v>
      </c>
      <c r="J25" s="4">
        <v>990.15200000000004</v>
      </c>
      <c r="K25" s="14">
        <f t="shared" si="4"/>
        <v>5.9890000000000327</v>
      </c>
      <c r="L25" s="4">
        <v>61.0298648524291</v>
      </c>
      <c r="M25" s="23">
        <f t="shared" si="5"/>
        <v>30.51493242621455</v>
      </c>
      <c r="X25" s="12"/>
    </row>
    <row r="26" spans="1:27" ht="15.75" customHeight="1" x14ac:dyDescent="0.25">
      <c r="A26" s="19">
        <v>23</v>
      </c>
      <c r="B26" s="20">
        <v>115</v>
      </c>
      <c r="C26" s="4">
        <v>984.25099999999998</v>
      </c>
      <c r="D26" s="14">
        <f t="shared" si="1"/>
        <v>984.83735000000001</v>
      </c>
      <c r="E26" s="21">
        <f t="shared" si="2"/>
        <v>-0.58635000000003856</v>
      </c>
      <c r="F26" s="14"/>
      <c r="G26" s="22">
        <f t="shared" si="0"/>
        <v>-984.25099999999998</v>
      </c>
      <c r="H26" s="14"/>
      <c r="I26" s="15">
        <f t="shared" si="3"/>
        <v>0</v>
      </c>
      <c r="J26" s="4">
        <v>990.15</v>
      </c>
      <c r="K26" s="14">
        <f t="shared" si="4"/>
        <v>5.8990000000000009</v>
      </c>
      <c r="L26" s="4">
        <v>61.0266417332017</v>
      </c>
      <c r="M26" s="23">
        <f t="shared" si="5"/>
        <v>30.51332086660085</v>
      </c>
      <c r="V26" t="s">
        <v>42</v>
      </c>
      <c r="X26" s="12"/>
      <c r="Y26" s="10"/>
      <c r="Z26" s="6"/>
    </row>
    <row r="27" spans="1:27" ht="15.75" customHeight="1" x14ac:dyDescent="0.25">
      <c r="A27" s="19">
        <v>24</v>
      </c>
      <c r="B27" s="20">
        <v>120</v>
      </c>
      <c r="C27" s="4">
        <v>984.46299999999997</v>
      </c>
      <c r="D27" s="14">
        <f t="shared" si="1"/>
        <v>984.82174999999995</v>
      </c>
      <c r="E27" s="21">
        <f t="shared" si="2"/>
        <v>-0.35874999999998636</v>
      </c>
      <c r="F27" s="14"/>
      <c r="G27" s="22">
        <f t="shared" si="0"/>
        <v>-984.46299999999997</v>
      </c>
      <c r="H27" s="14"/>
      <c r="I27" s="15">
        <f t="shared" si="3"/>
        <v>0</v>
      </c>
      <c r="J27" s="4">
        <v>990.13099999999997</v>
      </c>
      <c r="K27" s="14">
        <f t="shared" si="4"/>
        <v>5.6680000000000064</v>
      </c>
      <c r="L27" s="4">
        <v>60.027489797815903</v>
      </c>
      <c r="M27" s="23">
        <f t="shared" si="5"/>
        <v>30.013744898907952</v>
      </c>
      <c r="X27" s="12" t="s">
        <v>52</v>
      </c>
      <c r="Y27" s="9">
        <v>3.1199999999999999E-3</v>
      </c>
      <c r="Z27" s="6"/>
    </row>
    <row r="28" spans="1:27" ht="15.75" customHeight="1" x14ac:dyDescent="0.25">
      <c r="A28" s="19">
        <v>25</v>
      </c>
      <c r="B28" s="20">
        <v>125</v>
      </c>
      <c r="C28" s="4">
        <v>984.59799999999996</v>
      </c>
      <c r="D28" s="14">
        <f t="shared" si="1"/>
        <v>984.80615</v>
      </c>
      <c r="E28" s="21">
        <f t="shared" si="2"/>
        <v>-0.20815000000004602</v>
      </c>
      <c r="F28" s="14"/>
      <c r="G28" s="22">
        <f t="shared" si="0"/>
        <v>-984.59799999999996</v>
      </c>
      <c r="H28" s="14"/>
      <c r="I28" s="15">
        <f t="shared" si="3"/>
        <v>0</v>
      </c>
      <c r="J28" s="4">
        <v>990.11599999999999</v>
      </c>
      <c r="K28" s="14">
        <f t="shared" si="4"/>
        <v>5.5180000000000291</v>
      </c>
      <c r="L28" s="4">
        <v>59.211108058477897</v>
      </c>
      <c r="M28" s="23">
        <f t="shared" si="5"/>
        <v>29.605554029238949</v>
      </c>
      <c r="Y28">
        <v>1.2800000000000001E-3</v>
      </c>
    </row>
    <row r="29" spans="1:27" ht="15.75" customHeight="1" x14ac:dyDescent="0.25">
      <c r="A29" s="19">
        <v>26</v>
      </c>
      <c r="B29" s="20">
        <v>130</v>
      </c>
      <c r="C29" s="4">
        <v>984.81299999999999</v>
      </c>
      <c r="D29" s="14">
        <f t="shared" si="1"/>
        <v>984.79054999999994</v>
      </c>
      <c r="E29" s="21">
        <f t="shared" si="2"/>
        <v>2.2450000000048931E-2</v>
      </c>
      <c r="F29" s="14"/>
      <c r="G29" s="22">
        <f t="shared" si="0"/>
        <v>-984.81299999999999</v>
      </c>
      <c r="H29" s="14"/>
      <c r="I29" s="15">
        <f t="shared" si="3"/>
        <v>0</v>
      </c>
      <c r="J29" s="4">
        <v>990.09699999999998</v>
      </c>
      <c r="K29" s="14">
        <f t="shared" si="4"/>
        <v>5.2839999999999918</v>
      </c>
      <c r="L29" s="4">
        <v>58.227369043234603</v>
      </c>
      <c r="M29" s="23">
        <f t="shared" si="5"/>
        <v>29.113684521617301</v>
      </c>
      <c r="V29" s="25" t="s">
        <v>40</v>
      </c>
      <c r="W29" s="25"/>
    </row>
    <row r="30" spans="1:27" ht="15.75" customHeight="1" x14ac:dyDescent="0.25">
      <c r="A30" s="19">
        <v>27</v>
      </c>
      <c r="B30" s="20">
        <v>135</v>
      </c>
      <c r="C30" s="4">
        <v>985.029</v>
      </c>
      <c r="D30" s="14">
        <f t="shared" si="1"/>
        <v>984.77494999999999</v>
      </c>
      <c r="E30" s="21">
        <f t="shared" si="2"/>
        <v>0.25405000000000655</v>
      </c>
      <c r="F30" s="14"/>
      <c r="G30" s="22">
        <f t="shared" si="0"/>
        <v>-985.029</v>
      </c>
      <c r="H30" s="14"/>
      <c r="I30" s="15">
        <f t="shared" si="3"/>
        <v>0</v>
      </c>
      <c r="J30" s="4">
        <v>990.06799999999998</v>
      </c>
      <c r="K30" s="14">
        <f t="shared" si="4"/>
        <v>5.0389999999999873</v>
      </c>
      <c r="L30" s="4">
        <v>58.0501505775715</v>
      </c>
      <c r="M30" s="23">
        <f t="shared" si="5"/>
        <v>29.02507528878575</v>
      </c>
      <c r="V30" s="6" t="s">
        <v>41</v>
      </c>
      <c r="Y30" s="5" t="e">
        <f>AVERAGE(H3:H175)</f>
        <v>#DIV/0!</v>
      </c>
      <c r="Z30" s="6" t="s">
        <v>10</v>
      </c>
    </row>
    <row r="31" spans="1:27" ht="15.75" customHeight="1" x14ac:dyDescent="0.25">
      <c r="A31" s="19">
        <v>28</v>
      </c>
      <c r="B31" s="20">
        <v>140</v>
      </c>
      <c r="C31" s="4">
        <v>985.11500000000001</v>
      </c>
      <c r="D31" s="14">
        <f t="shared" si="1"/>
        <v>984.75935000000004</v>
      </c>
      <c r="E31" s="21">
        <f t="shared" si="2"/>
        <v>0.35564999999996871</v>
      </c>
      <c r="F31" s="14"/>
      <c r="G31" s="22">
        <f t="shared" si="0"/>
        <v>-985.11500000000001</v>
      </c>
      <c r="H31" s="14"/>
      <c r="I31" s="15">
        <f t="shared" si="3"/>
        <v>0</v>
      </c>
      <c r="J31" s="4">
        <v>990.04899999999998</v>
      </c>
      <c r="K31" s="14">
        <f t="shared" si="4"/>
        <v>4.9339999999999691</v>
      </c>
      <c r="L31" s="4">
        <v>57.148127396594901</v>
      </c>
      <c r="M31" s="23">
        <f t="shared" si="5"/>
        <v>28.574063698297451</v>
      </c>
      <c r="V31" t="s">
        <v>0</v>
      </c>
      <c r="Y31" s="6">
        <v>185</v>
      </c>
      <c r="Z31" t="s">
        <v>10</v>
      </c>
    </row>
    <row r="32" spans="1:27" ht="15.75" customHeight="1" x14ac:dyDescent="0.25">
      <c r="A32" s="19">
        <v>29</v>
      </c>
      <c r="B32" s="20">
        <v>145</v>
      </c>
      <c r="C32" s="4">
        <v>985.26</v>
      </c>
      <c r="D32" s="14">
        <f t="shared" si="1"/>
        <v>984.74374999999998</v>
      </c>
      <c r="E32" s="21">
        <f t="shared" si="2"/>
        <v>0.51625000000001364</v>
      </c>
      <c r="F32" s="14"/>
      <c r="G32" s="22">
        <f t="shared" si="0"/>
        <v>-985.26</v>
      </c>
      <c r="H32" s="14"/>
      <c r="I32" s="15">
        <f t="shared" si="3"/>
        <v>0</v>
      </c>
      <c r="J32" s="4">
        <v>990.01800000000003</v>
      </c>
      <c r="K32" s="14">
        <f t="shared" si="4"/>
        <v>4.7580000000000382</v>
      </c>
      <c r="L32" s="4">
        <v>57.263934783356902</v>
      </c>
      <c r="M32" s="23">
        <f t="shared" si="5"/>
        <v>28.631967391678451</v>
      </c>
      <c r="V32" t="s">
        <v>43</v>
      </c>
      <c r="Y32">
        <v>172</v>
      </c>
      <c r="Z32" t="s">
        <v>10</v>
      </c>
      <c r="AA32" t="s">
        <v>61</v>
      </c>
    </row>
    <row r="33" spans="1:28" ht="15.75" customHeight="1" x14ac:dyDescent="0.25">
      <c r="A33" s="19">
        <v>30</v>
      </c>
      <c r="B33" s="20">
        <v>150</v>
      </c>
      <c r="C33" s="4">
        <v>985.30799999999999</v>
      </c>
      <c r="D33" s="14">
        <f t="shared" si="1"/>
        <v>984.72815000000003</v>
      </c>
      <c r="E33" s="21">
        <f t="shared" si="2"/>
        <v>0.57984999999996489</v>
      </c>
      <c r="F33" s="14"/>
      <c r="G33" s="22">
        <f t="shared" si="0"/>
        <v>-985.30799999999999</v>
      </c>
      <c r="H33" s="14"/>
      <c r="I33" s="15">
        <f t="shared" si="3"/>
        <v>0</v>
      </c>
      <c r="J33" s="4">
        <v>989.99</v>
      </c>
      <c r="K33" s="14">
        <f t="shared" si="4"/>
        <v>4.6820000000000164</v>
      </c>
      <c r="L33" s="4">
        <v>55.609889028979602</v>
      </c>
      <c r="M33" s="23">
        <f t="shared" si="5"/>
        <v>27.804944514489801</v>
      </c>
      <c r="AA33" t="s">
        <v>58</v>
      </c>
    </row>
    <row r="34" spans="1:28" ht="15.75" customHeight="1" x14ac:dyDescent="0.25">
      <c r="A34" s="19">
        <v>31</v>
      </c>
      <c r="B34" s="20">
        <v>155</v>
      </c>
      <c r="C34" s="4">
        <v>985.29399999999998</v>
      </c>
      <c r="D34" s="14">
        <f t="shared" si="1"/>
        <v>984.71254999999996</v>
      </c>
      <c r="E34" s="21">
        <f t="shared" si="2"/>
        <v>0.58145000000001801</v>
      </c>
      <c r="F34" s="14"/>
      <c r="G34" s="22">
        <f t="shared" si="0"/>
        <v>-985.29399999999998</v>
      </c>
      <c r="H34" s="14"/>
      <c r="I34" s="15">
        <f t="shared" si="3"/>
        <v>0</v>
      </c>
      <c r="J34" s="4">
        <v>989.96500000000003</v>
      </c>
      <c r="K34" s="14">
        <f t="shared" si="4"/>
        <v>4.6710000000000491</v>
      </c>
      <c r="L34" s="4">
        <v>54.7518675571378</v>
      </c>
      <c r="M34" s="23">
        <f t="shared" si="5"/>
        <v>27.3759337785689</v>
      </c>
      <c r="V34" t="s">
        <v>45</v>
      </c>
      <c r="Y34">
        <v>3.3E-3</v>
      </c>
    </row>
    <row r="35" spans="1:28" ht="15.75" customHeight="1" x14ac:dyDescent="0.25">
      <c r="A35" s="19">
        <v>32</v>
      </c>
      <c r="B35" s="20">
        <v>160</v>
      </c>
      <c r="C35" s="4">
        <v>985.23599999999999</v>
      </c>
      <c r="D35" s="14">
        <f t="shared" si="1"/>
        <v>984.69695000000002</v>
      </c>
      <c r="E35" s="21">
        <f t="shared" si="2"/>
        <v>0.53904999999997472</v>
      </c>
      <c r="F35" s="14"/>
      <c r="G35" s="22">
        <f t="shared" si="0"/>
        <v>-985.23599999999999</v>
      </c>
      <c r="H35" s="14"/>
      <c r="I35" s="15">
        <f t="shared" si="3"/>
        <v>0</v>
      </c>
      <c r="J35" s="4">
        <v>989.947</v>
      </c>
      <c r="K35" s="14">
        <f t="shared" si="4"/>
        <v>4.7110000000000127</v>
      </c>
      <c r="L35" s="4">
        <v>53.550214619595899</v>
      </c>
      <c r="M35" s="23">
        <f t="shared" si="5"/>
        <v>26.775107309797949</v>
      </c>
      <c r="V35" t="s">
        <v>44</v>
      </c>
      <c r="Y35">
        <v>8.9999999999999998E-4</v>
      </c>
    </row>
    <row r="36" spans="1:28" ht="15.75" customHeight="1" x14ac:dyDescent="0.25">
      <c r="A36" s="19">
        <v>33</v>
      </c>
      <c r="B36" s="20">
        <v>165</v>
      </c>
      <c r="C36" s="4">
        <v>985.28</v>
      </c>
      <c r="D36" s="14">
        <f t="shared" si="1"/>
        <v>984.68134999999995</v>
      </c>
      <c r="E36" s="21">
        <f t="shared" si="2"/>
        <v>0.59865000000002055</v>
      </c>
      <c r="F36" s="14"/>
      <c r="G36" s="22">
        <f t="shared" si="0"/>
        <v>-985.28</v>
      </c>
      <c r="H36" s="14"/>
      <c r="I36" s="15">
        <f t="shared" si="3"/>
        <v>0</v>
      </c>
      <c r="J36" s="4">
        <v>989.90599999999995</v>
      </c>
      <c r="K36" s="14">
        <f t="shared" si="4"/>
        <v>4.6259999999999764</v>
      </c>
      <c r="L36" s="4">
        <v>52.328490225509398</v>
      </c>
      <c r="M36" s="23">
        <f t="shared" si="5"/>
        <v>26.164245112754699</v>
      </c>
      <c r="V36" t="s">
        <v>46</v>
      </c>
      <c r="Y36">
        <f>(Y34+Y35)/2</f>
        <v>2.0999999999999999E-3</v>
      </c>
    </row>
    <row r="37" spans="1:28" ht="15.75" customHeight="1" x14ac:dyDescent="0.25">
      <c r="A37" s="19">
        <v>34</v>
      </c>
      <c r="B37" s="20">
        <v>170</v>
      </c>
      <c r="C37" s="4">
        <v>985.05600000000004</v>
      </c>
      <c r="D37" s="14">
        <f t="shared" si="1"/>
        <v>984.66575</v>
      </c>
      <c r="E37" s="21">
        <f t="shared" si="2"/>
        <v>0.39025000000003729</v>
      </c>
      <c r="F37" s="14"/>
      <c r="G37" s="22">
        <f t="shared" si="0"/>
        <v>-985.05600000000004</v>
      </c>
      <c r="H37" s="14"/>
      <c r="I37" s="15">
        <f t="shared" si="3"/>
        <v>0</v>
      </c>
      <c r="J37" s="4">
        <v>989.91</v>
      </c>
      <c r="K37" s="14">
        <f t="shared" si="4"/>
        <v>4.8539999999999281</v>
      </c>
      <c r="L37" s="4">
        <v>50.7520711686509</v>
      </c>
      <c r="M37" s="23">
        <f t="shared" si="5"/>
        <v>25.37603558432545</v>
      </c>
    </row>
    <row r="38" spans="1:28" ht="15.75" customHeight="1" x14ac:dyDescent="0.25">
      <c r="A38" s="19">
        <v>35</v>
      </c>
      <c r="B38" s="20">
        <v>175</v>
      </c>
      <c r="C38" s="4">
        <v>985.06899999999996</v>
      </c>
      <c r="D38" s="14">
        <f t="shared" si="1"/>
        <v>984.65014999999994</v>
      </c>
      <c r="E38" s="21">
        <f t="shared" si="2"/>
        <v>0.41885000000002037</v>
      </c>
      <c r="F38" s="14"/>
      <c r="G38" s="22">
        <f t="shared" si="0"/>
        <v>-985.06899999999996</v>
      </c>
      <c r="H38" s="14"/>
      <c r="I38" s="15">
        <f t="shared" si="3"/>
        <v>0</v>
      </c>
      <c r="J38" s="4">
        <v>989.86</v>
      </c>
      <c r="K38" s="14">
        <f t="shared" si="4"/>
        <v>4.7910000000000537</v>
      </c>
      <c r="L38" s="4">
        <v>49.250101491464299</v>
      </c>
      <c r="M38" s="23">
        <f t="shared" si="5"/>
        <v>24.62505074573215</v>
      </c>
      <c r="V38" s="25" t="s">
        <v>48</v>
      </c>
      <c r="W38" s="25"/>
    </row>
    <row r="39" spans="1:28" ht="15.75" customHeight="1" x14ac:dyDescent="0.25">
      <c r="A39" s="19">
        <v>36</v>
      </c>
      <c r="B39" s="20">
        <v>180</v>
      </c>
      <c r="C39" s="4">
        <v>984.81100000000004</v>
      </c>
      <c r="D39" s="14">
        <f t="shared" si="1"/>
        <v>984.63454999999999</v>
      </c>
      <c r="E39" s="21">
        <f t="shared" si="2"/>
        <v>0.17645000000004529</v>
      </c>
      <c r="F39" s="14"/>
      <c r="G39" s="22">
        <f t="shared" si="0"/>
        <v>-984.81100000000004</v>
      </c>
      <c r="H39" s="14"/>
      <c r="I39" s="15">
        <f t="shared" si="3"/>
        <v>0</v>
      </c>
      <c r="J39" s="4">
        <v>989.83100000000002</v>
      </c>
      <c r="K39" s="14">
        <f t="shared" si="4"/>
        <v>5.0199999999999818</v>
      </c>
      <c r="L39" s="4">
        <v>48.262060963107302</v>
      </c>
      <c r="M39" s="23">
        <f t="shared" si="5"/>
        <v>24.131030481553651</v>
      </c>
      <c r="V39" t="s">
        <v>49</v>
      </c>
      <c r="Y39" s="9"/>
      <c r="Z39" s="6" t="s">
        <v>47</v>
      </c>
    </row>
    <row r="40" spans="1:28" ht="15.75" customHeight="1" x14ac:dyDescent="0.25">
      <c r="A40" s="19">
        <v>37</v>
      </c>
      <c r="B40" s="20">
        <v>185</v>
      </c>
      <c r="C40" s="4">
        <v>984.65899999999999</v>
      </c>
      <c r="D40" s="14">
        <f t="shared" si="1"/>
        <v>984.61895000000004</v>
      </c>
      <c r="E40" s="21">
        <f t="shared" si="2"/>
        <v>4.0049999999951069E-2</v>
      </c>
      <c r="F40" s="14"/>
      <c r="G40" s="22">
        <f t="shared" si="0"/>
        <v>-984.65899999999999</v>
      </c>
      <c r="H40" s="14"/>
      <c r="I40" s="15">
        <f t="shared" si="3"/>
        <v>0</v>
      </c>
      <c r="J40" s="4">
        <v>989.78899999999999</v>
      </c>
      <c r="K40" s="14">
        <f t="shared" si="4"/>
        <v>5.1299999999999955</v>
      </c>
      <c r="L40" s="4">
        <v>48.237344502653499</v>
      </c>
      <c r="M40" s="23">
        <f t="shared" si="5"/>
        <v>24.11867225132675</v>
      </c>
      <c r="Y40" s="9"/>
      <c r="Z40" s="6" t="s">
        <v>47</v>
      </c>
    </row>
    <row r="41" spans="1:28" ht="15.75" customHeight="1" x14ac:dyDescent="0.25">
      <c r="A41" s="19">
        <v>38</v>
      </c>
      <c r="B41" s="20">
        <v>190</v>
      </c>
      <c r="C41" s="4">
        <v>984.58199999999999</v>
      </c>
      <c r="D41" s="14">
        <f t="shared" si="1"/>
        <v>984.60334999999998</v>
      </c>
      <c r="E41" s="21">
        <f t="shared" si="2"/>
        <v>-2.1349999999983993E-2</v>
      </c>
      <c r="F41" s="14"/>
      <c r="G41" s="22">
        <f t="shared" si="0"/>
        <v>-984.58199999999999</v>
      </c>
      <c r="H41" s="14"/>
      <c r="I41" s="15">
        <f t="shared" si="3"/>
        <v>0</v>
      </c>
      <c r="J41" s="4">
        <v>989.73599999999999</v>
      </c>
      <c r="K41" s="14">
        <f t="shared" si="4"/>
        <v>5.1539999999999964</v>
      </c>
      <c r="L41" s="4">
        <v>46.527388152867701</v>
      </c>
      <c r="M41" s="23">
        <f t="shared" si="5"/>
        <v>23.26369407643385</v>
      </c>
      <c r="AA41" s="11"/>
    </row>
    <row r="42" spans="1:28" ht="15.75" customHeight="1" x14ac:dyDescent="0.25">
      <c r="A42" s="19">
        <v>39</v>
      </c>
      <c r="B42" s="20">
        <v>195</v>
      </c>
      <c r="C42" s="4">
        <v>984.47500000000002</v>
      </c>
      <c r="D42" s="14">
        <f t="shared" si="1"/>
        <v>984.58775000000003</v>
      </c>
      <c r="E42" s="21">
        <f t="shared" si="2"/>
        <v>-0.11275000000000546</v>
      </c>
      <c r="F42" s="14"/>
      <c r="G42" s="22">
        <f t="shared" si="0"/>
        <v>-984.47500000000002</v>
      </c>
      <c r="H42" s="14"/>
      <c r="I42" s="15">
        <f t="shared" si="3"/>
        <v>0</v>
      </c>
      <c r="J42" s="4">
        <v>989.69100000000003</v>
      </c>
      <c r="K42" s="14">
        <f t="shared" si="4"/>
        <v>5.2160000000000082</v>
      </c>
      <c r="L42" s="4">
        <v>45.267612145851302</v>
      </c>
      <c r="M42" s="23">
        <f t="shared" si="5"/>
        <v>22.633806072925651</v>
      </c>
    </row>
    <row r="43" spans="1:28" ht="15.75" customHeight="1" x14ac:dyDescent="0.25">
      <c r="A43" s="19">
        <v>40</v>
      </c>
      <c r="B43" s="20">
        <v>200</v>
      </c>
      <c r="C43" s="4">
        <v>984.33199999999999</v>
      </c>
      <c r="D43" s="14">
        <f t="shared" si="1"/>
        <v>984.57214999999997</v>
      </c>
      <c r="E43" s="21">
        <f t="shared" si="2"/>
        <v>-0.24014999999997144</v>
      </c>
      <c r="F43" s="14"/>
      <c r="G43" s="22">
        <f t="shared" si="0"/>
        <v>-984.33199999999999</v>
      </c>
      <c r="H43" s="14"/>
      <c r="I43" s="15">
        <f t="shared" si="3"/>
        <v>0</v>
      </c>
      <c r="J43" s="4">
        <v>989.65800000000002</v>
      </c>
      <c r="K43" s="14">
        <f t="shared" si="4"/>
        <v>5.3260000000000218</v>
      </c>
      <c r="L43" s="4">
        <v>45.473842618606497</v>
      </c>
      <c r="M43" s="23">
        <f t="shared" si="5"/>
        <v>22.736921309303249</v>
      </c>
      <c r="AB43" s="11"/>
    </row>
    <row r="44" spans="1:28" ht="15.75" customHeight="1" x14ac:dyDescent="0.25">
      <c r="A44" s="19">
        <v>41</v>
      </c>
      <c r="B44" s="20">
        <v>205</v>
      </c>
      <c r="C44" s="4">
        <v>984.18600000000004</v>
      </c>
      <c r="D44" s="14">
        <f t="shared" si="1"/>
        <v>984.55655000000002</v>
      </c>
      <c r="E44" s="21">
        <f t="shared" si="2"/>
        <v>-0.37054999999998017</v>
      </c>
      <c r="F44" s="14"/>
      <c r="G44" s="22">
        <f t="shared" si="0"/>
        <v>-984.18600000000004</v>
      </c>
      <c r="H44" s="14"/>
      <c r="I44" s="15">
        <f t="shared" si="3"/>
        <v>0</v>
      </c>
      <c r="J44" s="4">
        <v>989.63</v>
      </c>
      <c r="K44" s="14">
        <f t="shared" si="4"/>
        <v>5.44399999999996</v>
      </c>
      <c r="L44" s="4">
        <v>44.122986064050899</v>
      </c>
      <c r="M44" s="23">
        <f t="shared" si="5"/>
        <v>22.061493032025449</v>
      </c>
    </row>
    <row r="45" spans="1:28" ht="15.75" customHeight="1" x14ac:dyDescent="0.25">
      <c r="A45" s="19">
        <v>42</v>
      </c>
      <c r="B45" s="20">
        <v>210</v>
      </c>
      <c r="C45" s="4">
        <v>984.20100000000002</v>
      </c>
      <c r="D45" s="14">
        <f t="shared" si="1"/>
        <v>984.54094999999995</v>
      </c>
      <c r="E45" s="21">
        <f t="shared" si="2"/>
        <v>-0.3399499999999307</v>
      </c>
      <c r="F45" s="14"/>
      <c r="G45" s="22">
        <f t="shared" si="0"/>
        <v>-984.20100000000002</v>
      </c>
      <c r="H45" s="14"/>
      <c r="I45" s="15">
        <f t="shared" si="3"/>
        <v>0</v>
      </c>
      <c r="J45" s="4">
        <v>989.60900000000004</v>
      </c>
      <c r="K45" s="14">
        <f t="shared" si="4"/>
        <v>5.4080000000000155</v>
      </c>
      <c r="L45" s="4">
        <v>44.547087794467998</v>
      </c>
      <c r="M45" s="23">
        <f t="shared" si="5"/>
        <v>22.273543897233999</v>
      </c>
    </row>
    <row r="46" spans="1:28" ht="15.75" customHeight="1" x14ac:dyDescent="0.25">
      <c r="A46" s="19">
        <v>43</v>
      </c>
      <c r="B46" s="20">
        <v>215</v>
      </c>
      <c r="C46" s="4">
        <v>984.19600000000003</v>
      </c>
      <c r="D46" s="14">
        <f t="shared" si="1"/>
        <v>984.52535</v>
      </c>
      <c r="E46" s="21">
        <f t="shared" si="2"/>
        <v>-0.32934999999997672</v>
      </c>
      <c r="F46" s="14"/>
      <c r="G46" s="22">
        <f t="shared" si="0"/>
        <v>-984.19600000000003</v>
      </c>
      <c r="H46" s="14"/>
      <c r="I46" s="15">
        <f t="shared" si="3"/>
        <v>0</v>
      </c>
      <c r="J46" s="4">
        <v>989.64300000000003</v>
      </c>
      <c r="K46" s="14">
        <f t="shared" si="4"/>
        <v>5.4470000000000027</v>
      </c>
      <c r="L46" s="4">
        <v>44.800553378820602</v>
      </c>
      <c r="M46" s="23">
        <f t="shared" si="5"/>
        <v>22.400276689410301</v>
      </c>
    </row>
    <row r="47" spans="1:28" ht="15.75" customHeight="1" x14ac:dyDescent="0.25">
      <c r="A47" s="19">
        <v>44</v>
      </c>
      <c r="B47" s="20">
        <v>220</v>
      </c>
      <c r="C47" s="4">
        <v>984.13</v>
      </c>
      <c r="D47" s="14">
        <f t="shared" si="1"/>
        <v>984.50974999999994</v>
      </c>
      <c r="E47" s="21">
        <f t="shared" si="2"/>
        <v>-0.37974999999994452</v>
      </c>
      <c r="F47" s="14"/>
      <c r="G47" s="22">
        <f t="shared" si="0"/>
        <v>-984.13</v>
      </c>
      <c r="H47" s="14"/>
      <c r="I47" s="15">
        <f t="shared" si="3"/>
        <v>0</v>
      </c>
      <c r="J47" s="4">
        <v>989.65300000000002</v>
      </c>
      <c r="K47" s="14">
        <f t="shared" si="4"/>
        <v>5.5230000000000246</v>
      </c>
      <c r="L47" s="4">
        <v>45.806664668274102</v>
      </c>
      <c r="M47" s="23">
        <f t="shared" si="5"/>
        <v>22.903332334137051</v>
      </c>
    </row>
    <row r="48" spans="1:28" ht="15.75" customHeight="1" x14ac:dyDescent="0.25">
      <c r="A48" s="19">
        <v>45</v>
      </c>
      <c r="B48" s="20">
        <v>225</v>
      </c>
      <c r="C48" s="4">
        <v>983.81500000000005</v>
      </c>
      <c r="D48" s="14">
        <f t="shared" si="1"/>
        <v>984.49414999999999</v>
      </c>
      <c r="E48" s="21">
        <f t="shared" si="2"/>
        <v>-0.67914999999993597</v>
      </c>
      <c r="F48" s="14"/>
      <c r="G48" s="22">
        <f t="shared" si="0"/>
        <v>-983.81500000000005</v>
      </c>
      <c r="H48" s="14"/>
      <c r="I48" s="15">
        <f t="shared" si="3"/>
        <v>0</v>
      </c>
      <c r="J48" s="4">
        <v>989.69</v>
      </c>
      <c r="K48" s="14">
        <f t="shared" si="4"/>
        <v>5.875</v>
      </c>
      <c r="L48" s="4">
        <v>45.831002525636499</v>
      </c>
      <c r="M48" s="23">
        <f t="shared" si="5"/>
        <v>22.91550126281825</v>
      </c>
      <c r="W48" s="6"/>
    </row>
    <row r="49" spans="1:13" ht="15.75" customHeight="1" x14ac:dyDescent="0.25">
      <c r="A49" s="19">
        <v>46</v>
      </c>
      <c r="B49" s="20">
        <v>230</v>
      </c>
      <c r="C49" s="4">
        <v>983.59100000000001</v>
      </c>
      <c r="D49" s="14">
        <f t="shared" si="1"/>
        <v>984.47855000000004</v>
      </c>
      <c r="E49" s="21">
        <f t="shared" si="2"/>
        <v>-0.88755000000003292</v>
      </c>
      <c r="F49" s="14"/>
      <c r="G49" s="22">
        <f t="shared" si="0"/>
        <v>-983.59100000000001</v>
      </c>
      <c r="H49" s="14"/>
      <c r="I49" s="15">
        <f t="shared" si="3"/>
        <v>0</v>
      </c>
      <c r="J49" s="4">
        <v>989.64599999999996</v>
      </c>
      <c r="K49" s="14">
        <f t="shared" si="4"/>
        <v>6.05499999999995</v>
      </c>
      <c r="L49" s="4">
        <v>45.635663599587303</v>
      </c>
      <c r="M49" s="23">
        <f t="shared" si="5"/>
        <v>22.817831799793652</v>
      </c>
    </row>
    <row r="50" spans="1:13" ht="15.75" customHeight="1" x14ac:dyDescent="0.25">
      <c r="A50" s="19">
        <v>47</v>
      </c>
      <c r="B50" s="20">
        <v>235</v>
      </c>
      <c r="C50" s="4">
        <v>983.31200000000001</v>
      </c>
      <c r="D50" s="14">
        <f t="shared" si="1"/>
        <v>984.46294999999998</v>
      </c>
      <c r="E50" s="21">
        <f t="shared" si="2"/>
        <v>-1.1509499999999662</v>
      </c>
      <c r="F50" s="14"/>
      <c r="G50" s="22">
        <f t="shared" si="0"/>
        <v>-983.31200000000001</v>
      </c>
      <c r="H50" s="14"/>
      <c r="I50" s="15">
        <f t="shared" si="3"/>
        <v>0</v>
      </c>
      <c r="J50" s="4">
        <v>989.70600000000002</v>
      </c>
      <c r="K50" s="14">
        <f t="shared" si="4"/>
        <v>6.3940000000000055</v>
      </c>
      <c r="L50" s="4">
        <v>45.664312651140001</v>
      </c>
      <c r="M50" s="23">
        <f t="shared" si="5"/>
        <v>22.832156325570001</v>
      </c>
    </row>
    <row r="51" spans="1:13" ht="15.75" customHeight="1" x14ac:dyDescent="0.25">
      <c r="A51" s="19">
        <v>48</v>
      </c>
      <c r="B51" s="20">
        <v>240</v>
      </c>
      <c r="C51" s="4">
        <v>983.39300000000003</v>
      </c>
      <c r="D51" s="14">
        <f t="shared" si="1"/>
        <v>984.44735000000003</v>
      </c>
      <c r="E51" s="21">
        <f t="shared" si="2"/>
        <v>-1.0543499999999995</v>
      </c>
      <c r="F51" s="14"/>
      <c r="G51" s="22">
        <f t="shared" si="0"/>
        <v>-983.39300000000003</v>
      </c>
      <c r="H51" s="14"/>
      <c r="I51" s="15">
        <f t="shared" si="3"/>
        <v>0</v>
      </c>
      <c r="J51" s="4">
        <v>989.73299999999995</v>
      </c>
      <c r="K51" s="14">
        <f t="shared" si="4"/>
        <v>6.3399999999999181</v>
      </c>
      <c r="L51" s="4">
        <v>45.7702703616335</v>
      </c>
      <c r="M51" s="23">
        <f t="shared" si="5"/>
        <v>22.88513518081675</v>
      </c>
    </row>
    <row r="52" spans="1:13" ht="15.75" customHeight="1" x14ac:dyDescent="0.25">
      <c r="A52" s="19">
        <v>49</v>
      </c>
      <c r="B52" s="20">
        <v>245</v>
      </c>
      <c r="C52" s="4">
        <v>983.98</v>
      </c>
      <c r="D52" s="14">
        <f t="shared" si="1"/>
        <v>984.43174999999997</v>
      </c>
      <c r="E52" s="21">
        <f t="shared" si="2"/>
        <v>-0.45174999999994725</v>
      </c>
      <c r="F52" s="14"/>
      <c r="G52" s="22">
        <f t="shared" si="0"/>
        <v>-983.98</v>
      </c>
      <c r="H52" s="14"/>
      <c r="I52" s="15">
        <f t="shared" si="3"/>
        <v>0</v>
      </c>
      <c r="J52" s="4">
        <v>989.67399999999998</v>
      </c>
      <c r="K52" s="14">
        <f t="shared" si="4"/>
        <v>5.69399999999996</v>
      </c>
      <c r="L52" s="4">
        <v>45.835083678627299</v>
      </c>
      <c r="M52" s="23">
        <f t="shared" si="5"/>
        <v>22.91754183931365</v>
      </c>
    </row>
    <row r="53" spans="1:13" ht="15.75" customHeight="1" x14ac:dyDescent="0.25">
      <c r="A53" s="19">
        <v>50</v>
      </c>
      <c r="B53" s="20">
        <v>250</v>
      </c>
      <c r="C53" s="4">
        <v>984.11500000000001</v>
      </c>
      <c r="D53" s="14">
        <f t="shared" si="1"/>
        <v>984.41615000000002</v>
      </c>
      <c r="E53" s="21">
        <f t="shared" si="2"/>
        <v>-0.30115000000000691</v>
      </c>
      <c r="F53" s="14"/>
      <c r="G53" s="22">
        <f t="shared" si="0"/>
        <v>-984.11500000000001</v>
      </c>
      <c r="H53" s="14"/>
      <c r="I53" s="15">
        <f t="shared" si="3"/>
        <v>0</v>
      </c>
      <c r="J53" s="4">
        <v>989.62699999999995</v>
      </c>
      <c r="K53" s="14">
        <f t="shared" si="4"/>
        <v>5.5119999999999436</v>
      </c>
      <c r="L53" s="4">
        <v>45.780535022499102</v>
      </c>
      <c r="M53" s="23">
        <f t="shared" si="5"/>
        <v>22.890267511249551</v>
      </c>
    </row>
    <row r="54" spans="1:13" ht="15.75" customHeight="1" x14ac:dyDescent="0.25">
      <c r="A54" s="19">
        <v>51</v>
      </c>
      <c r="B54" s="20">
        <v>255</v>
      </c>
      <c r="C54" s="4">
        <v>984.23900000000003</v>
      </c>
      <c r="D54" s="14">
        <f t="shared" si="1"/>
        <v>984.40054999999995</v>
      </c>
      <c r="E54" s="21">
        <f t="shared" si="2"/>
        <v>-0.16154999999992015</v>
      </c>
      <c r="F54" s="14"/>
      <c r="G54" s="22">
        <f t="shared" si="0"/>
        <v>-984.23900000000003</v>
      </c>
      <c r="H54" s="14"/>
      <c r="I54" s="15">
        <f t="shared" si="3"/>
        <v>0</v>
      </c>
      <c r="J54" s="4">
        <v>989.61900000000003</v>
      </c>
      <c r="K54" s="14">
        <f t="shared" si="4"/>
        <v>5.3799999999999955</v>
      </c>
      <c r="L54" s="4">
        <v>45.784534715324298</v>
      </c>
      <c r="M54" s="23">
        <f t="shared" si="5"/>
        <v>22.892267357662149</v>
      </c>
    </row>
    <row r="55" spans="1:13" ht="15.75" customHeight="1" x14ac:dyDescent="0.25">
      <c r="A55" s="19">
        <v>52</v>
      </c>
      <c r="B55" s="20">
        <v>260</v>
      </c>
      <c r="C55" s="4">
        <v>984.26599999999996</v>
      </c>
      <c r="D55" s="14">
        <f t="shared" si="1"/>
        <v>984.38495</v>
      </c>
      <c r="E55" s="21">
        <f t="shared" si="2"/>
        <v>-0.11895000000004075</v>
      </c>
      <c r="F55" s="14"/>
      <c r="G55" s="22">
        <f t="shared" si="0"/>
        <v>-984.26599999999996</v>
      </c>
      <c r="H55" s="14"/>
      <c r="I55" s="15">
        <f t="shared" si="3"/>
        <v>0</v>
      </c>
      <c r="J55" s="4">
        <v>989.64200000000005</v>
      </c>
      <c r="K55" s="14">
        <f t="shared" si="4"/>
        <v>5.37600000000009</v>
      </c>
      <c r="L55" s="4">
        <v>47.080397589685198</v>
      </c>
      <c r="M55" s="23">
        <f t="shared" si="5"/>
        <v>23.540198794842599</v>
      </c>
    </row>
    <row r="56" spans="1:13" ht="15.75" customHeight="1" x14ac:dyDescent="0.25">
      <c r="A56" s="19">
        <v>53</v>
      </c>
      <c r="B56" s="20">
        <v>265</v>
      </c>
      <c r="C56" s="4">
        <v>984.38400000000001</v>
      </c>
      <c r="D56" s="14">
        <f t="shared" si="1"/>
        <v>984.36934999999994</v>
      </c>
      <c r="E56" s="21">
        <f t="shared" si="2"/>
        <v>1.4650000000074215E-2</v>
      </c>
      <c r="F56" s="14"/>
      <c r="G56" s="22">
        <f t="shared" si="0"/>
        <v>-984.38400000000001</v>
      </c>
      <c r="H56" s="14"/>
      <c r="I56" s="15">
        <f t="shared" si="3"/>
        <v>0</v>
      </c>
      <c r="J56" s="4">
        <v>989.65800000000002</v>
      </c>
      <c r="K56" s="14">
        <f t="shared" si="4"/>
        <v>5.2740000000000009</v>
      </c>
      <c r="L56" s="4">
        <v>47.220581834909197</v>
      </c>
      <c r="M56" s="23">
        <f t="shared" si="5"/>
        <v>23.610290917454599</v>
      </c>
    </row>
    <row r="57" spans="1:13" ht="15.75" customHeight="1" x14ac:dyDescent="0.25">
      <c r="A57" s="19">
        <v>54</v>
      </c>
      <c r="B57" s="20">
        <v>270</v>
      </c>
      <c r="C57" s="4">
        <v>984.45699999999999</v>
      </c>
      <c r="D57" s="14">
        <f t="shared" si="1"/>
        <v>984.35374999999999</v>
      </c>
      <c r="E57" s="21">
        <f t="shared" si="2"/>
        <v>0.10325000000000273</v>
      </c>
      <c r="F57" s="14"/>
      <c r="G57" s="22">
        <f t="shared" si="0"/>
        <v>-984.45699999999999</v>
      </c>
      <c r="H57" s="14"/>
      <c r="I57" s="15">
        <f t="shared" si="3"/>
        <v>0</v>
      </c>
      <c r="J57" s="4">
        <v>989.66499999999996</v>
      </c>
      <c r="K57" s="14">
        <f t="shared" si="4"/>
        <v>5.20799999999997</v>
      </c>
      <c r="L57" s="4">
        <v>48.141907868504497</v>
      </c>
      <c r="M57" s="23">
        <f t="shared" si="5"/>
        <v>24.070953934252248</v>
      </c>
    </row>
    <row r="58" spans="1:13" ht="15.75" customHeight="1" x14ac:dyDescent="0.25">
      <c r="A58" s="19">
        <v>55</v>
      </c>
      <c r="B58" s="20">
        <v>275</v>
      </c>
      <c r="C58" s="4">
        <v>984.42100000000005</v>
      </c>
      <c r="D58" s="14">
        <f t="shared" si="1"/>
        <v>984.33815000000004</v>
      </c>
      <c r="E58" s="21">
        <f t="shared" si="2"/>
        <v>8.285000000000764E-2</v>
      </c>
      <c r="F58" s="14"/>
      <c r="G58" s="22">
        <f t="shared" si="0"/>
        <v>-984.42100000000005</v>
      </c>
      <c r="H58" s="14"/>
      <c r="I58" s="15">
        <f t="shared" si="3"/>
        <v>0</v>
      </c>
      <c r="J58" s="4">
        <v>989.67200000000003</v>
      </c>
      <c r="K58" s="14">
        <f t="shared" si="4"/>
        <v>5.2509999999999764</v>
      </c>
      <c r="L58" s="4">
        <v>48.250587141076402</v>
      </c>
      <c r="M58" s="23">
        <f t="shared" si="5"/>
        <v>24.125293570538201</v>
      </c>
    </row>
    <row r="59" spans="1:13" ht="15.75" customHeight="1" x14ac:dyDescent="0.25">
      <c r="A59" s="19">
        <v>56</v>
      </c>
      <c r="B59" s="20">
        <v>280</v>
      </c>
      <c r="C59" s="4">
        <v>984.32799999999997</v>
      </c>
      <c r="D59" s="14">
        <f t="shared" si="1"/>
        <v>984.32254999999998</v>
      </c>
      <c r="E59" s="21">
        <f t="shared" si="2"/>
        <v>5.4499999999961801E-3</v>
      </c>
      <c r="F59" s="14"/>
      <c r="G59" s="22">
        <f t="shared" si="0"/>
        <v>-984.32799999999997</v>
      </c>
      <c r="H59" s="14"/>
      <c r="I59" s="15">
        <f t="shared" si="3"/>
        <v>0</v>
      </c>
      <c r="J59" s="4">
        <v>989.68899999999996</v>
      </c>
      <c r="K59" s="14">
        <f t="shared" si="4"/>
        <v>5.36099999999999</v>
      </c>
      <c r="L59" s="4">
        <v>49.659199863024398</v>
      </c>
      <c r="M59" s="23">
        <f t="shared" si="5"/>
        <v>24.829599931512199</v>
      </c>
    </row>
    <row r="60" spans="1:13" ht="15.75" customHeight="1" x14ac:dyDescent="0.25">
      <c r="A60" s="19">
        <v>57</v>
      </c>
      <c r="B60" s="20">
        <v>285</v>
      </c>
      <c r="C60" s="4">
        <v>984.38499999999999</v>
      </c>
      <c r="D60" s="14">
        <f t="shared" si="1"/>
        <v>984.30695000000003</v>
      </c>
      <c r="E60" s="21">
        <f t="shared" si="2"/>
        <v>7.8049999999961983E-2</v>
      </c>
      <c r="F60" s="14"/>
      <c r="G60" s="22">
        <f t="shared" si="0"/>
        <v>-984.38499999999999</v>
      </c>
      <c r="H60" s="14"/>
      <c r="I60" s="15">
        <f t="shared" si="3"/>
        <v>0</v>
      </c>
      <c r="J60" s="4">
        <v>989.70100000000002</v>
      </c>
      <c r="K60" s="14">
        <f t="shared" si="4"/>
        <v>5.3160000000000309</v>
      </c>
      <c r="L60" s="4">
        <v>50.038716579381003</v>
      </c>
      <c r="M60" s="23">
        <f t="shared" si="5"/>
        <v>25.019358289690501</v>
      </c>
    </row>
    <row r="61" spans="1:13" ht="15.75" customHeight="1" x14ac:dyDescent="0.25">
      <c r="A61" s="19">
        <v>58</v>
      </c>
      <c r="B61" s="20">
        <v>290</v>
      </c>
      <c r="C61" s="4">
        <v>984.49</v>
      </c>
      <c r="D61" s="14">
        <f t="shared" si="1"/>
        <v>984.29134999999997</v>
      </c>
      <c r="E61" s="21">
        <f t="shared" si="2"/>
        <v>0.19865000000004329</v>
      </c>
      <c r="F61" s="14"/>
      <c r="G61" s="22">
        <f t="shared" si="0"/>
        <v>-984.49</v>
      </c>
      <c r="H61" s="14"/>
      <c r="I61" s="15">
        <f t="shared" si="3"/>
        <v>0</v>
      </c>
      <c r="J61" s="4">
        <v>989.69500000000005</v>
      </c>
      <c r="K61" s="14">
        <f t="shared" si="4"/>
        <v>5.2050000000000409</v>
      </c>
      <c r="L61" s="4">
        <v>50.689232880716602</v>
      </c>
      <c r="M61" s="23">
        <f t="shared" si="5"/>
        <v>25.344616440358301</v>
      </c>
    </row>
    <row r="62" spans="1:13" ht="15.75" customHeight="1" x14ac:dyDescent="0.25">
      <c r="A62" s="19">
        <v>59</v>
      </c>
      <c r="B62" s="20">
        <v>295</v>
      </c>
      <c r="C62" s="4">
        <v>984.52700000000004</v>
      </c>
      <c r="D62" s="14">
        <f t="shared" si="1"/>
        <v>984.27575000000002</v>
      </c>
      <c r="E62" s="21">
        <f t="shared" si="2"/>
        <v>0.25125000000002728</v>
      </c>
      <c r="F62" s="14"/>
      <c r="G62" s="22">
        <f t="shared" si="0"/>
        <v>-984.52700000000004</v>
      </c>
      <c r="H62" s="14"/>
      <c r="I62" s="15">
        <f t="shared" si="3"/>
        <v>0</v>
      </c>
      <c r="J62" s="4">
        <v>989.68600000000004</v>
      </c>
      <c r="K62" s="14">
        <f t="shared" si="4"/>
        <v>5.1589999999999918</v>
      </c>
      <c r="L62" s="4">
        <v>50.7659959571371</v>
      </c>
      <c r="M62" s="23">
        <f t="shared" si="5"/>
        <v>25.38299797856855</v>
      </c>
    </row>
    <row r="63" spans="1:13" ht="15.75" customHeight="1" x14ac:dyDescent="0.25">
      <c r="A63" s="19">
        <v>60</v>
      </c>
      <c r="B63" s="20">
        <v>300</v>
      </c>
      <c r="C63" s="4">
        <v>984.59699999999998</v>
      </c>
      <c r="D63" s="14">
        <f t="shared" si="1"/>
        <v>984.26014999999995</v>
      </c>
      <c r="E63" s="21">
        <f t="shared" si="2"/>
        <v>0.33685000000002674</v>
      </c>
      <c r="F63" s="14"/>
      <c r="G63" s="22">
        <f t="shared" si="0"/>
        <v>-984.59699999999998</v>
      </c>
      <c r="H63" s="14"/>
      <c r="I63" s="15">
        <f t="shared" si="3"/>
        <v>0</v>
      </c>
      <c r="J63" s="4">
        <v>989.66499999999996</v>
      </c>
      <c r="K63" s="14">
        <f t="shared" si="4"/>
        <v>5.0679999999999836</v>
      </c>
      <c r="L63" s="4">
        <v>51.448998448121102</v>
      </c>
      <c r="M63" s="23">
        <f t="shared" si="5"/>
        <v>25.724499224060551</v>
      </c>
    </row>
    <row r="64" spans="1:13" ht="15.75" customHeight="1" x14ac:dyDescent="0.25">
      <c r="A64" s="19">
        <v>61</v>
      </c>
      <c r="B64" s="20">
        <v>305</v>
      </c>
      <c r="C64" s="4">
        <v>984.66700000000003</v>
      </c>
      <c r="D64" s="14">
        <f t="shared" si="1"/>
        <v>984.24455</v>
      </c>
      <c r="E64" s="21">
        <f t="shared" si="2"/>
        <v>0.42245000000002619</v>
      </c>
      <c r="F64" s="14"/>
      <c r="G64" s="22">
        <f t="shared" si="0"/>
        <v>-984.66700000000003</v>
      </c>
      <c r="H64" s="14"/>
      <c r="I64" s="15">
        <f t="shared" si="3"/>
        <v>0</v>
      </c>
      <c r="J64" s="4">
        <v>989.654</v>
      </c>
      <c r="K64" s="14">
        <f t="shared" si="4"/>
        <v>4.9869999999999663</v>
      </c>
      <c r="L64" s="4">
        <v>50.848221734935997</v>
      </c>
      <c r="M64" s="23">
        <f t="shared" si="5"/>
        <v>25.424110867467999</v>
      </c>
    </row>
    <row r="65" spans="1:13" ht="15.75" customHeight="1" x14ac:dyDescent="0.25">
      <c r="A65" s="19">
        <v>62</v>
      </c>
      <c r="B65" s="20">
        <v>310</v>
      </c>
      <c r="C65" s="4">
        <v>984.82100000000003</v>
      </c>
      <c r="D65" s="14">
        <f t="shared" si="1"/>
        <v>984.22894999999994</v>
      </c>
      <c r="E65" s="21">
        <f t="shared" si="2"/>
        <v>0.59205000000008567</v>
      </c>
      <c r="F65" s="14"/>
      <c r="G65" s="22">
        <f t="shared" si="0"/>
        <v>-984.82100000000003</v>
      </c>
      <c r="H65" s="14"/>
      <c r="I65" s="15">
        <f t="shared" si="3"/>
        <v>0</v>
      </c>
      <c r="J65" s="4">
        <v>989.63099999999997</v>
      </c>
      <c r="K65" s="14">
        <f t="shared" si="4"/>
        <v>4.8099999999999454</v>
      </c>
      <c r="L65" s="4">
        <v>52.148054964076998</v>
      </c>
      <c r="M65" s="23">
        <f t="shared" si="5"/>
        <v>26.074027482038499</v>
      </c>
    </row>
    <row r="66" spans="1:13" ht="15.75" customHeight="1" x14ac:dyDescent="0.25">
      <c r="A66" s="19">
        <v>63</v>
      </c>
      <c r="B66" s="20">
        <v>315</v>
      </c>
      <c r="C66" s="4">
        <v>984.75800000000004</v>
      </c>
      <c r="D66" s="14">
        <f t="shared" si="1"/>
        <v>984.21334999999999</v>
      </c>
      <c r="E66" s="21">
        <f t="shared" si="2"/>
        <v>0.54465000000004693</v>
      </c>
      <c r="F66" s="14"/>
      <c r="G66" s="22">
        <f t="shared" si="0"/>
        <v>-984.75800000000004</v>
      </c>
      <c r="H66" s="14"/>
      <c r="I66" s="15">
        <f t="shared" si="3"/>
        <v>0</v>
      </c>
      <c r="J66" s="4">
        <v>989.64499999999998</v>
      </c>
      <c r="K66" s="14">
        <f t="shared" si="4"/>
        <v>4.8869999999999436</v>
      </c>
      <c r="L66" s="4">
        <v>53.798816241436803</v>
      </c>
      <c r="M66" s="23">
        <f t="shared" si="5"/>
        <v>26.899408120718402</v>
      </c>
    </row>
    <row r="67" spans="1:13" ht="15.75" customHeight="1" x14ac:dyDescent="0.25">
      <c r="A67" s="19">
        <v>64</v>
      </c>
      <c r="B67" s="20">
        <v>320</v>
      </c>
      <c r="C67" s="4">
        <v>984.76599999999996</v>
      </c>
      <c r="D67" s="14">
        <f t="shared" si="1"/>
        <v>984.19775000000004</v>
      </c>
      <c r="E67" s="21">
        <f t="shared" si="2"/>
        <v>0.56824999999992087</v>
      </c>
      <c r="F67" s="14"/>
      <c r="G67" s="22">
        <f t="shared" ref="G67:G130" si="6">F67-C67</f>
        <v>-984.76599999999996</v>
      </c>
      <c r="H67" s="14"/>
      <c r="I67" s="15">
        <f t="shared" si="3"/>
        <v>0</v>
      </c>
      <c r="J67" s="4">
        <v>989.65499999999997</v>
      </c>
      <c r="K67" s="14">
        <f t="shared" si="4"/>
        <v>4.88900000000001</v>
      </c>
      <c r="L67" s="4">
        <v>54.373834094637601</v>
      </c>
      <c r="M67" s="23">
        <f t="shared" si="5"/>
        <v>27.186917047318801</v>
      </c>
    </row>
    <row r="68" spans="1:13" ht="15.75" customHeight="1" x14ac:dyDescent="0.25">
      <c r="A68" s="19">
        <v>65</v>
      </c>
      <c r="B68" s="20">
        <v>325</v>
      </c>
      <c r="C68" s="4">
        <v>984.76499999999999</v>
      </c>
      <c r="D68" s="14">
        <f t="shared" ref="D68:D131" si="7">-0.00312*B68+985.19615</f>
        <v>984.18214999999998</v>
      </c>
      <c r="E68" s="21">
        <f t="shared" ref="E68:E131" si="8">C68-D68</f>
        <v>0.58285000000000764</v>
      </c>
      <c r="F68" s="14"/>
      <c r="G68" s="22">
        <f t="shared" si="6"/>
        <v>-984.76499999999999</v>
      </c>
      <c r="H68" s="14"/>
      <c r="I68" s="15">
        <f t="shared" ref="I68:I131" si="9">H68*0.5</f>
        <v>0</v>
      </c>
      <c r="J68" s="4">
        <v>989.66800000000001</v>
      </c>
      <c r="K68" s="14">
        <f t="shared" ref="K68:K131" si="10">J68-C68</f>
        <v>4.90300000000002</v>
      </c>
      <c r="L68" s="4">
        <v>56.398315985866802</v>
      </c>
      <c r="M68" s="23">
        <f t="shared" ref="M68:M131" si="11">L68/2</f>
        <v>28.199157992933401</v>
      </c>
    </row>
    <row r="69" spans="1:13" ht="15.75" customHeight="1" x14ac:dyDescent="0.25">
      <c r="A69" s="19">
        <v>66</v>
      </c>
      <c r="B69" s="20">
        <v>330</v>
      </c>
      <c r="C69" s="4">
        <v>984.92600000000004</v>
      </c>
      <c r="D69" s="14">
        <f t="shared" si="7"/>
        <v>984.16655000000003</v>
      </c>
      <c r="E69" s="21">
        <f t="shared" si="8"/>
        <v>0.75945000000001528</v>
      </c>
      <c r="F69" s="14"/>
      <c r="G69" s="22">
        <f t="shared" si="6"/>
        <v>-984.92600000000004</v>
      </c>
      <c r="H69" s="14"/>
      <c r="I69" s="15">
        <f t="shared" si="9"/>
        <v>0</v>
      </c>
      <c r="J69" s="4">
        <v>989.67899999999997</v>
      </c>
      <c r="K69" s="14">
        <f t="shared" si="10"/>
        <v>4.7529999999999291</v>
      </c>
      <c r="L69" s="4">
        <v>59.974381114561503</v>
      </c>
      <c r="M69" s="23">
        <f t="shared" si="11"/>
        <v>29.987190557280751</v>
      </c>
    </row>
    <row r="70" spans="1:13" ht="15.75" customHeight="1" x14ac:dyDescent="0.25">
      <c r="A70" s="19">
        <v>67</v>
      </c>
      <c r="B70" s="20">
        <v>335</v>
      </c>
      <c r="C70" s="4">
        <v>985.02599999999995</v>
      </c>
      <c r="D70" s="14">
        <f t="shared" si="7"/>
        <v>984.15094999999997</v>
      </c>
      <c r="E70" s="21">
        <f t="shared" si="8"/>
        <v>0.87504999999998745</v>
      </c>
      <c r="F70" s="14"/>
      <c r="G70" s="22">
        <f t="shared" si="6"/>
        <v>-985.02599999999995</v>
      </c>
      <c r="H70" s="14"/>
      <c r="I70" s="15">
        <f t="shared" si="9"/>
        <v>0</v>
      </c>
      <c r="J70" s="4">
        <v>989.68899999999996</v>
      </c>
      <c r="K70" s="14">
        <f t="shared" si="10"/>
        <v>4.6630000000000109</v>
      </c>
      <c r="L70" s="4">
        <v>63.4526562733571</v>
      </c>
      <c r="M70" s="23">
        <f t="shared" si="11"/>
        <v>31.72632813667855</v>
      </c>
    </row>
    <row r="71" spans="1:13" ht="15.75" customHeight="1" x14ac:dyDescent="0.25">
      <c r="A71" s="19">
        <v>68</v>
      </c>
      <c r="B71" s="20">
        <v>340</v>
      </c>
      <c r="C71" s="4">
        <v>985.03800000000001</v>
      </c>
      <c r="D71" s="14">
        <f t="shared" si="7"/>
        <v>984.13535000000002</v>
      </c>
      <c r="E71" s="21">
        <f t="shared" si="8"/>
        <v>0.90264999999999418</v>
      </c>
      <c r="F71" s="14"/>
      <c r="G71" s="22">
        <f t="shared" si="6"/>
        <v>-985.03800000000001</v>
      </c>
      <c r="H71" s="14"/>
      <c r="I71" s="15">
        <f t="shared" si="9"/>
        <v>0</v>
      </c>
      <c r="J71" s="4">
        <v>989.697</v>
      </c>
      <c r="K71" s="14">
        <f t="shared" si="10"/>
        <v>4.6589999999999918</v>
      </c>
      <c r="L71" s="4">
        <v>66.237436926297093</v>
      </c>
      <c r="M71" s="23">
        <f t="shared" si="11"/>
        <v>33.118718463148547</v>
      </c>
    </row>
    <row r="72" spans="1:13" ht="15.75" customHeight="1" x14ac:dyDescent="0.25">
      <c r="A72" s="19">
        <v>69</v>
      </c>
      <c r="B72" s="20">
        <v>345</v>
      </c>
      <c r="C72" s="4">
        <v>985.01599999999996</v>
      </c>
      <c r="D72" s="14">
        <f t="shared" si="7"/>
        <v>984.11974999999995</v>
      </c>
      <c r="E72" s="21">
        <f t="shared" si="8"/>
        <v>0.89625000000000909</v>
      </c>
      <c r="F72" s="14"/>
      <c r="G72" s="22">
        <f t="shared" si="6"/>
        <v>-985.01599999999996</v>
      </c>
      <c r="H72" s="14"/>
      <c r="I72" s="15">
        <f t="shared" si="9"/>
        <v>0</v>
      </c>
      <c r="J72" s="4">
        <v>989.7</v>
      </c>
      <c r="K72" s="14">
        <f t="shared" si="10"/>
        <v>4.6840000000000828</v>
      </c>
      <c r="L72" s="4">
        <v>67.736004612680503</v>
      </c>
      <c r="M72" s="23">
        <f t="shared" si="11"/>
        <v>33.868002306340252</v>
      </c>
    </row>
    <row r="73" spans="1:13" ht="15.75" customHeight="1" x14ac:dyDescent="0.25">
      <c r="A73" s="19">
        <v>70</v>
      </c>
      <c r="B73" s="20">
        <v>350</v>
      </c>
      <c r="C73" s="4">
        <v>984.89099999999996</v>
      </c>
      <c r="D73" s="14">
        <f t="shared" si="7"/>
        <v>984.10415</v>
      </c>
      <c r="E73" s="21">
        <f t="shared" si="8"/>
        <v>0.78684999999995853</v>
      </c>
      <c r="F73" s="14"/>
      <c r="G73" s="22">
        <f t="shared" si="6"/>
        <v>-984.89099999999996</v>
      </c>
      <c r="H73" s="14"/>
      <c r="I73" s="15">
        <f t="shared" si="9"/>
        <v>0</v>
      </c>
      <c r="J73" s="4">
        <v>989.70500000000004</v>
      </c>
      <c r="K73" s="14">
        <f t="shared" si="10"/>
        <v>4.8140000000000782</v>
      </c>
      <c r="L73" s="4">
        <v>69.524773534610901</v>
      </c>
      <c r="M73" s="23">
        <f t="shared" si="11"/>
        <v>34.762386767305451</v>
      </c>
    </row>
    <row r="74" spans="1:13" ht="15.75" customHeight="1" x14ac:dyDescent="0.25">
      <c r="A74" s="19">
        <v>71</v>
      </c>
      <c r="B74" s="20">
        <v>355</v>
      </c>
      <c r="C74" s="4">
        <v>984.80399999999997</v>
      </c>
      <c r="D74" s="14">
        <f t="shared" si="7"/>
        <v>984.08854999999994</v>
      </c>
      <c r="E74" s="21">
        <f t="shared" si="8"/>
        <v>0.71545000000003256</v>
      </c>
      <c r="F74" s="14"/>
      <c r="G74" s="22">
        <f t="shared" si="6"/>
        <v>-984.80399999999997</v>
      </c>
      <c r="H74" s="14"/>
      <c r="I74" s="15">
        <f t="shared" si="9"/>
        <v>0</v>
      </c>
      <c r="J74" s="4">
        <v>989.70799999999997</v>
      </c>
      <c r="K74" s="14">
        <f t="shared" si="10"/>
        <v>4.9039999999999964</v>
      </c>
      <c r="L74" s="4">
        <v>68.125213771036698</v>
      </c>
      <c r="M74" s="23">
        <f t="shared" si="11"/>
        <v>34.062606885518349</v>
      </c>
    </row>
    <row r="75" spans="1:13" ht="15.75" customHeight="1" x14ac:dyDescent="0.25">
      <c r="A75" s="19">
        <v>72</v>
      </c>
      <c r="B75" s="20">
        <v>360</v>
      </c>
      <c r="C75" s="4">
        <v>984.73599999999999</v>
      </c>
      <c r="D75" s="14">
        <f t="shared" si="7"/>
        <v>984.07294999999999</v>
      </c>
      <c r="E75" s="21">
        <f t="shared" si="8"/>
        <v>0.66304999999999836</v>
      </c>
      <c r="F75" s="14"/>
      <c r="G75" s="22">
        <f t="shared" si="6"/>
        <v>-984.73599999999999</v>
      </c>
      <c r="H75" s="14"/>
      <c r="I75" s="15">
        <f t="shared" si="9"/>
        <v>0</v>
      </c>
      <c r="J75" s="4">
        <v>989.71100000000001</v>
      </c>
      <c r="K75" s="14">
        <f t="shared" si="10"/>
        <v>4.9750000000000227</v>
      </c>
      <c r="L75" s="4">
        <v>68.022748867524498</v>
      </c>
      <c r="M75" s="23">
        <f t="shared" si="11"/>
        <v>34.011374433762249</v>
      </c>
    </row>
    <row r="76" spans="1:13" ht="15.75" customHeight="1" x14ac:dyDescent="0.25">
      <c r="A76" s="19">
        <v>73</v>
      </c>
      <c r="B76" s="20">
        <v>365</v>
      </c>
      <c r="C76" s="4">
        <v>984.63900000000001</v>
      </c>
      <c r="D76" s="14">
        <f t="shared" si="7"/>
        <v>984.05735000000004</v>
      </c>
      <c r="E76" s="21">
        <f t="shared" si="8"/>
        <v>0.5816499999999678</v>
      </c>
      <c r="F76" s="14"/>
      <c r="G76" s="22">
        <f t="shared" si="6"/>
        <v>-984.63900000000001</v>
      </c>
      <c r="H76" s="14"/>
      <c r="I76" s="15">
        <f t="shared" si="9"/>
        <v>0</v>
      </c>
      <c r="J76" s="4">
        <v>989.70799999999997</v>
      </c>
      <c r="K76" s="14">
        <f t="shared" si="10"/>
        <v>5.06899999999996</v>
      </c>
      <c r="L76" s="4">
        <v>67.554270351932999</v>
      </c>
      <c r="M76" s="23">
        <f t="shared" si="11"/>
        <v>33.7771351759665</v>
      </c>
    </row>
    <row r="77" spans="1:13" ht="15.75" customHeight="1" x14ac:dyDescent="0.25">
      <c r="A77" s="19">
        <v>74</v>
      </c>
      <c r="B77" s="20">
        <v>370</v>
      </c>
      <c r="C77" s="4">
        <v>984.42399999999998</v>
      </c>
      <c r="D77" s="14">
        <f t="shared" si="7"/>
        <v>984.04174999999998</v>
      </c>
      <c r="E77" s="21">
        <f t="shared" si="8"/>
        <v>0.38224999999999909</v>
      </c>
      <c r="F77" s="14"/>
      <c r="G77" s="22">
        <f t="shared" si="6"/>
        <v>-984.42399999999998</v>
      </c>
      <c r="H77" s="14"/>
      <c r="I77" s="15">
        <f t="shared" si="9"/>
        <v>0</v>
      </c>
      <c r="J77" s="4">
        <v>989.71100000000001</v>
      </c>
      <c r="K77" s="14">
        <f t="shared" si="10"/>
        <v>5.2870000000000346</v>
      </c>
      <c r="L77" s="4">
        <v>68.971407925044502</v>
      </c>
      <c r="M77" s="23">
        <f t="shared" si="11"/>
        <v>34.485703962522251</v>
      </c>
    </row>
    <row r="78" spans="1:13" ht="15.75" customHeight="1" x14ac:dyDescent="0.25">
      <c r="A78" s="19">
        <v>75</v>
      </c>
      <c r="B78" s="20">
        <v>375</v>
      </c>
      <c r="C78" s="4">
        <v>984.18799999999999</v>
      </c>
      <c r="D78" s="14">
        <f t="shared" si="7"/>
        <v>984.02615000000003</v>
      </c>
      <c r="E78" s="21">
        <f t="shared" si="8"/>
        <v>0.16184999999995853</v>
      </c>
      <c r="F78" s="14"/>
      <c r="G78" s="22">
        <f t="shared" si="6"/>
        <v>-984.18799999999999</v>
      </c>
      <c r="H78" s="14"/>
      <c r="I78" s="15">
        <f t="shared" si="9"/>
        <v>0</v>
      </c>
      <c r="J78" s="4">
        <v>989.71100000000001</v>
      </c>
      <c r="K78" s="14">
        <f t="shared" si="10"/>
        <v>5.5230000000000246</v>
      </c>
      <c r="L78" s="4">
        <v>68.997413197486395</v>
      </c>
      <c r="M78" s="23">
        <f t="shared" si="11"/>
        <v>34.498706598743198</v>
      </c>
    </row>
    <row r="79" spans="1:13" ht="15.75" customHeight="1" x14ac:dyDescent="0.25">
      <c r="A79" s="19">
        <v>76</v>
      </c>
      <c r="B79" s="20">
        <v>380</v>
      </c>
      <c r="C79" s="4">
        <v>983.94500000000005</v>
      </c>
      <c r="D79" s="14">
        <f t="shared" si="7"/>
        <v>984.01054999999997</v>
      </c>
      <c r="E79" s="21">
        <f t="shared" si="8"/>
        <v>-6.5549999999916508E-2</v>
      </c>
      <c r="F79" s="14"/>
      <c r="G79" s="22">
        <f t="shared" si="6"/>
        <v>-983.94500000000005</v>
      </c>
      <c r="H79" s="14"/>
      <c r="I79" s="15">
        <f t="shared" si="9"/>
        <v>0</v>
      </c>
      <c r="J79" s="4">
        <v>989.71500000000003</v>
      </c>
      <c r="K79" s="14">
        <f t="shared" si="10"/>
        <v>5.7699999999999818</v>
      </c>
      <c r="L79" s="4">
        <v>68.071402168474293</v>
      </c>
      <c r="M79" s="23">
        <f t="shared" si="11"/>
        <v>34.035701084237147</v>
      </c>
    </row>
    <row r="80" spans="1:13" ht="15.75" customHeight="1" x14ac:dyDescent="0.25">
      <c r="A80" s="19">
        <v>77</v>
      </c>
      <c r="B80" s="20">
        <v>385</v>
      </c>
      <c r="C80" s="4">
        <v>983.79100000000005</v>
      </c>
      <c r="D80" s="14">
        <f t="shared" si="7"/>
        <v>983.99495000000002</v>
      </c>
      <c r="E80" s="21">
        <f t="shared" si="8"/>
        <v>-0.20394999999996344</v>
      </c>
      <c r="F80" s="14"/>
      <c r="G80" s="22">
        <f t="shared" si="6"/>
        <v>-983.79100000000005</v>
      </c>
      <c r="H80" s="14"/>
      <c r="I80" s="15">
        <f t="shared" si="9"/>
        <v>0</v>
      </c>
      <c r="J80" s="4">
        <v>989.71299999999997</v>
      </c>
      <c r="K80" s="14">
        <f t="shared" si="10"/>
        <v>5.9219999999999118</v>
      </c>
      <c r="L80" s="4">
        <v>67.023331682536096</v>
      </c>
      <c r="M80" s="23">
        <f t="shared" si="11"/>
        <v>33.511665841268048</v>
      </c>
    </row>
    <row r="81" spans="1:13" ht="15.75" customHeight="1" x14ac:dyDescent="0.25">
      <c r="A81" s="19">
        <v>78</v>
      </c>
      <c r="B81" s="20">
        <v>390</v>
      </c>
      <c r="C81" s="4">
        <v>983.60799999999995</v>
      </c>
      <c r="D81" s="14">
        <f t="shared" si="7"/>
        <v>983.97934999999995</v>
      </c>
      <c r="E81" s="21">
        <f t="shared" si="8"/>
        <v>-0.37135000000000673</v>
      </c>
      <c r="F81" s="14"/>
      <c r="G81" s="22">
        <f t="shared" si="6"/>
        <v>-983.60799999999995</v>
      </c>
      <c r="H81" s="14"/>
      <c r="I81" s="15">
        <f t="shared" si="9"/>
        <v>0</v>
      </c>
      <c r="J81" s="4">
        <v>989.71400000000006</v>
      </c>
      <c r="K81" s="14">
        <f t="shared" si="10"/>
        <v>6.1060000000001082</v>
      </c>
      <c r="L81" s="4">
        <v>67.964617216487795</v>
      </c>
      <c r="M81" s="23">
        <f t="shared" si="11"/>
        <v>33.982308608243898</v>
      </c>
    </row>
    <row r="82" spans="1:13" ht="15.75" customHeight="1" x14ac:dyDescent="0.25">
      <c r="A82" s="19">
        <v>79</v>
      </c>
      <c r="B82" s="20">
        <v>395</v>
      </c>
      <c r="C82" s="4">
        <v>983.6</v>
      </c>
      <c r="D82" s="14">
        <f t="shared" si="7"/>
        <v>983.96375</v>
      </c>
      <c r="E82" s="21">
        <f t="shared" si="8"/>
        <v>-0.36374999999998181</v>
      </c>
      <c r="F82" s="14"/>
      <c r="G82" s="22">
        <f t="shared" si="6"/>
        <v>-983.6</v>
      </c>
      <c r="H82" s="14"/>
      <c r="I82" s="15">
        <f t="shared" si="9"/>
        <v>0</v>
      </c>
      <c r="J82" s="4">
        <v>989.71199999999999</v>
      </c>
      <c r="K82" s="14">
        <f t="shared" si="10"/>
        <v>6.1119999999999663</v>
      </c>
      <c r="L82" s="4">
        <v>67.456319562639493</v>
      </c>
      <c r="M82" s="23">
        <f t="shared" si="11"/>
        <v>33.728159781319746</v>
      </c>
    </row>
    <row r="83" spans="1:13" ht="15.75" customHeight="1" x14ac:dyDescent="0.25">
      <c r="A83" s="19">
        <v>80</v>
      </c>
      <c r="B83" s="20">
        <v>400</v>
      </c>
      <c r="C83" s="4">
        <v>983.673</v>
      </c>
      <c r="D83" s="14">
        <f t="shared" si="7"/>
        <v>983.94814999999994</v>
      </c>
      <c r="E83" s="21">
        <f t="shared" si="8"/>
        <v>-0.27514999999993961</v>
      </c>
      <c r="F83" s="14"/>
      <c r="G83" s="22">
        <f t="shared" si="6"/>
        <v>-983.673</v>
      </c>
      <c r="H83" s="14"/>
      <c r="I83" s="15">
        <f t="shared" si="9"/>
        <v>0</v>
      </c>
      <c r="J83" s="4">
        <v>989.70500000000004</v>
      </c>
      <c r="K83" s="14">
        <f t="shared" si="10"/>
        <v>6.0320000000000391</v>
      </c>
      <c r="L83" s="4">
        <v>67.576508753107902</v>
      </c>
      <c r="M83" s="23">
        <f t="shared" si="11"/>
        <v>33.788254376553951</v>
      </c>
    </row>
    <row r="84" spans="1:13" ht="15.75" customHeight="1" x14ac:dyDescent="0.25">
      <c r="A84" s="19">
        <v>81</v>
      </c>
      <c r="B84" s="20">
        <v>405</v>
      </c>
      <c r="C84" s="4">
        <v>983.70699999999999</v>
      </c>
      <c r="D84" s="14">
        <f t="shared" si="7"/>
        <v>983.93254999999999</v>
      </c>
      <c r="E84" s="21">
        <f t="shared" si="8"/>
        <v>-0.22554999999999836</v>
      </c>
      <c r="F84" s="14"/>
      <c r="G84" s="22">
        <f t="shared" si="6"/>
        <v>-983.70699999999999</v>
      </c>
      <c r="H84" s="14"/>
      <c r="I84" s="15">
        <f t="shared" si="9"/>
        <v>0</v>
      </c>
      <c r="J84" s="4">
        <v>989.7</v>
      </c>
      <c r="K84" s="14">
        <f t="shared" si="10"/>
        <v>5.9930000000000518</v>
      </c>
      <c r="L84" s="4">
        <v>68.221456812450299</v>
      </c>
      <c r="M84" s="23">
        <f t="shared" si="11"/>
        <v>34.110728406225149</v>
      </c>
    </row>
    <row r="85" spans="1:13" ht="15.75" customHeight="1" x14ac:dyDescent="0.25">
      <c r="A85" s="19">
        <v>82</v>
      </c>
      <c r="B85" s="20">
        <v>410</v>
      </c>
      <c r="C85" s="4">
        <v>983.87</v>
      </c>
      <c r="D85" s="14">
        <f t="shared" si="7"/>
        <v>983.91695000000004</v>
      </c>
      <c r="E85" s="21">
        <f t="shared" si="8"/>
        <v>-4.6950000000038017E-2</v>
      </c>
      <c r="F85" s="14"/>
      <c r="G85" s="22">
        <f t="shared" si="6"/>
        <v>-983.87</v>
      </c>
      <c r="H85" s="14"/>
      <c r="I85" s="15">
        <f t="shared" si="9"/>
        <v>0</v>
      </c>
      <c r="J85" s="4">
        <v>989.68600000000004</v>
      </c>
      <c r="K85" s="14">
        <f t="shared" si="10"/>
        <v>5.8160000000000309</v>
      </c>
      <c r="L85" s="4">
        <v>67.091622670482195</v>
      </c>
      <c r="M85" s="23">
        <f t="shared" si="11"/>
        <v>33.545811335241098</v>
      </c>
    </row>
    <row r="86" spans="1:13" ht="15.75" customHeight="1" x14ac:dyDescent="0.25">
      <c r="A86" s="19">
        <v>83</v>
      </c>
      <c r="B86" s="20">
        <v>415</v>
      </c>
      <c r="C86" s="4">
        <v>983.92899999999997</v>
      </c>
      <c r="D86" s="14">
        <f t="shared" si="7"/>
        <v>983.90134999999998</v>
      </c>
      <c r="E86" s="21">
        <f t="shared" si="8"/>
        <v>2.7649999999994179E-2</v>
      </c>
      <c r="F86" s="14"/>
      <c r="G86" s="22">
        <f t="shared" si="6"/>
        <v>-983.92899999999997</v>
      </c>
      <c r="H86" s="14"/>
      <c r="I86" s="15">
        <f t="shared" si="9"/>
        <v>0</v>
      </c>
      <c r="J86" s="4">
        <v>989.67899999999997</v>
      </c>
      <c r="K86" s="14">
        <f t="shared" si="10"/>
        <v>5.75</v>
      </c>
      <c r="L86" s="4">
        <v>66.469918506760095</v>
      </c>
      <c r="M86" s="23">
        <f t="shared" si="11"/>
        <v>33.234959253380048</v>
      </c>
    </row>
    <row r="87" spans="1:13" ht="15.75" customHeight="1" x14ac:dyDescent="0.25">
      <c r="A87" s="19">
        <v>84</v>
      </c>
      <c r="B87" s="20">
        <v>420</v>
      </c>
      <c r="C87" s="4">
        <v>984.05</v>
      </c>
      <c r="D87" s="14">
        <f t="shared" si="7"/>
        <v>983.88575000000003</v>
      </c>
      <c r="E87" s="21">
        <f t="shared" si="8"/>
        <v>0.16424999999992451</v>
      </c>
      <c r="F87" s="14"/>
      <c r="G87" s="22">
        <f t="shared" si="6"/>
        <v>-984.05</v>
      </c>
      <c r="H87" s="14"/>
      <c r="I87" s="15">
        <f t="shared" si="9"/>
        <v>0</v>
      </c>
      <c r="J87" s="4">
        <v>989.66700000000003</v>
      </c>
      <c r="K87" s="14">
        <f t="shared" si="10"/>
        <v>5.6170000000000755</v>
      </c>
      <c r="L87" s="4">
        <v>65.738378870179204</v>
      </c>
      <c r="M87" s="23">
        <f t="shared" si="11"/>
        <v>32.869189435089602</v>
      </c>
    </row>
    <row r="88" spans="1:13" ht="15.75" customHeight="1" x14ac:dyDescent="0.25">
      <c r="A88" s="19">
        <v>85</v>
      </c>
      <c r="B88" s="20">
        <v>425</v>
      </c>
      <c r="C88" s="4">
        <v>984.10500000000002</v>
      </c>
      <c r="D88" s="14">
        <f t="shared" si="7"/>
        <v>983.87014999999997</v>
      </c>
      <c r="E88" s="21">
        <f t="shared" si="8"/>
        <v>0.2348500000000513</v>
      </c>
      <c r="F88" s="14"/>
      <c r="G88" s="22">
        <f t="shared" si="6"/>
        <v>-984.10500000000002</v>
      </c>
      <c r="H88" s="14"/>
      <c r="I88" s="15">
        <f t="shared" si="9"/>
        <v>0</v>
      </c>
      <c r="J88" s="4">
        <v>989.65800000000002</v>
      </c>
      <c r="K88" s="14">
        <f t="shared" si="10"/>
        <v>5.5529999999999973</v>
      </c>
      <c r="L88" s="4">
        <v>64.839167210832102</v>
      </c>
      <c r="M88" s="23">
        <f t="shared" si="11"/>
        <v>32.419583605416051</v>
      </c>
    </row>
    <row r="89" spans="1:13" ht="15.75" customHeight="1" x14ac:dyDescent="0.25">
      <c r="A89" s="19">
        <v>86</v>
      </c>
      <c r="B89" s="20">
        <v>430</v>
      </c>
      <c r="C89" s="4">
        <v>983.84799999999996</v>
      </c>
      <c r="D89" s="14">
        <f t="shared" si="7"/>
        <v>983.85455000000002</v>
      </c>
      <c r="E89" s="21">
        <f t="shared" si="8"/>
        <v>-6.550000000061118E-3</v>
      </c>
      <c r="F89" s="14"/>
      <c r="G89" s="22">
        <f t="shared" si="6"/>
        <v>-983.84799999999996</v>
      </c>
      <c r="H89" s="14"/>
      <c r="I89" s="15">
        <f t="shared" si="9"/>
        <v>0</v>
      </c>
      <c r="J89" s="4">
        <v>989.66800000000001</v>
      </c>
      <c r="K89" s="14">
        <f t="shared" si="10"/>
        <v>5.82000000000005</v>
      </c>
      <c r="L89" s="4">
        <v>65.052022067154397</v>
      </c>
      <c r="M89" s="23">
        <f t="shared" si="11"/>
        <v>32.526011033577198</v>
      </c>
    </row>
    <row r="90" spans="1:13" ht="15.75" customHeight="1" x14ac:dyDescent="0.25">
      <c r="A90" s="19">
        <v>87</v>
      </c>
      <c r="B90" s="20">
        <v>435</v>
      </c>
      <c r="C90" s="4">
        <v>983.63199999999995</v>
      </c>
      <c r="D90" s="14">
        <f t="shared" si="7"/>
        <v>983.83894999999995</v>
      </c>
      <c r="E90" s="21">
        <f t="shared" si="8"/>
        <v>-0.20695000000000618</v>
      </c>
      <c r="F90" s="14"/>
      <c r="G90" s="22">
        <f t="shared" si="6"/>
        <v>-983.63199999999995</v>
      </c>
      <c r="H90" s="14"/>
      <c r="I90" s="15">
        <f t="shared" si="9"/>
        <v>0</v>
      </c>
      <c r="J90" s="4">
        <v>989.66</v>
      </c>
      <c r="K90" s="14">
        <f t="shared" si="10"/>
        <v>6.02800000000002</v>
      </c>
      <c r="L90" s="4">
        <v>65.014314307013606</v>
      </c>
      <c r="M90" s="23">
        <f t="shared" si="11"/>
        <v>32.507157153506803</v>
      </c>
    </row>
    <row r="91" spans="1:13" ht="15.75" customHeight="1" x14ac:dyDescent="0.25">
      <c r="A91" s="19">
        <v>88</v>
      </c>
      <c r="B91" s="20">
        <v>440</v>
      </c>
      <c r="C91" s="4">
        <v>983.44600000000003</v>
      </c>
      <c r="D91" s="14">
        <f t="shared" si="7"/>
        <v>983.82335</v>
      </c>
      <c r="E91" s="21">
        <f t="shared" si="8"/>
        <v>-0.37734999999997854</v>
      </c>
      <c r="F91" s="14"/>
      <c r="G91" s="22">
        <f t="shared" si="6"/>
        <v>-983.44600000000003</v>
      </c>
      <c r="H91" s="14"/>
      <c r="I91" s="15">
        <f t="shared" si="9"/>
        <v>0</v>
      </c>
      <c r="J91" s="4">
        <v>989.65099999999995</v>
      </c>
      <c r="K91" s="14">
        <f t="shared" si="10"/>
        <v>6.2049999999999272</v>
      </c>
      <c r="L91" s="4">
        <v>64.554537058838804</v>
      </c>
      <c r="M91" s="23">
        <f t="shared" si="11"/>
        <v>32.277268529419402</v>
      </c>
    </row>
    <row r="92" spans="1:13" ht="15.75" customHeight="1" x14ac:dyDescent="0.25">
      <c r="A92" s="19">
        <v>89</v>
      </c>
      <c r="B92" s="20">
        <v>445</v>
      </c>
      <c r="C92" s="4">
        <v>983.346</v>
      </c>
      <c r="D92" s="14">
        <f t="shared" si="7"/>
        <v>983.80774999999994</v>
      </c>
      <c r="E92" s="21">
        <f t="shared" si="8"/>
        <v>-0.46174999999993815</v>
      </c>
      <c r="F92" s="14"/>
      <c r="G92" s="22">
        <f t="shared" si="6"/>
        <v>-983.346</v>
      </c>
      <c r="H92" s="14"/>
      <c r="I92" s="15">
        <f t="shared" si="9"/>
        <v>0</v>
      </c>
      <c r="J92" s="4">
        <v>989.66</v>
      </c>
      <c r="K92" s="14">
        <f t="shared" si="10"/>
        <v>6.3139999999999645</v>
      </c>
      <c r="L92" s="4">
        <v>64.558790667044306</v>
      </c>
      <c r="M92" s="23">
        <f t="shared" si="11"/>
        <v>32.279395333522153</v>
      </c>
    </row>
    <row r="93" spans="1:13" ht="15.75" customHeight="1" x14ac:dyDescent="0.25">
      <c r="A93" s="19">
        <v>90</v>
      </c>
      <c r="B93" s="20">
        <v>450</v>
      </c>
      <c r="C93" s="4">
        <v>983.42499999999995</v>
      </c>
      <c r="D93" s="14">
        <f t="shared" si="7"/>
        <v>983.79214999999999</v>
      </c>
      <c r="E93" s="21">
        <f t="shared" si="8"/>
        <v>-0.36715000000003783</v>
      </c>
      <c r="F93" s="14"/>
      <c r="G93" s="22">
        <f t="shared" si="6"/>
        <v>-983.42499999999995</v>
      </c>
      <c r="H93" s="14"/>
      <c r="I93" s="15">
        <f t="shared" si="9"/>
        <v>0</v>
      </c>
      <c r="J93" s="4">
        <v>989.65800000000002</v>
      </c>
      <c r="K93" s="14">
        <f t="shared" si="10"/>
        <v>6.2330000000000609</v>
      </c>
      <c r="L93" s="4">
        <v>64.9940430264502</v>
      </c>
      <c r="M93" s="23">
        <f t="shared" si="11"/>
        <v>32.4970215132251</v>
      </c>
    </row>
    <row r="94" spans="1:13" ht="15.75" customHeight="1" x14ac:dyDescent="0.25">
      <c r="A94" s="19">
        <v>91</v>
      </c>
      <c r="B94" s="20">
        <v>455</v>
      </c>
      <c r="C94" s="4">
        <v>983.49400000000003</v>
      </c>
      <c r="D94" s="14">
        <f t="shared" si="7"/>
        <v>983.77655000000004</v>
      </c>
      <c r="E94" s="21">
        <f t="shared" si="8"/>
        <v>-0.28255000000001473</v>
      </c>
      <c r="F94" s="14"/>
      <c r="G94" s="22">
        <f t="shared" si="6"/>
        <v>-983.49400000000003</v>
      </c>
      <c r="H94" s="14"/>
      <c r="I94" s="15">
        <f t="shared" si="9"/>
        <v>0</v>
      </c>
      <c r="J94" s="4">
        <v>989.63599999999997</v>
      </c>
      <c r="K94" s="14">
        <f t="shared" si="10"/>
        <v>6.1419999999999391</v>
      </c>
      <c r="L94" s="4">
        <v>65.040673262156204</v>
      </c>
      <c r="M94" s="23">
        <f t="shared" si="11"/>
        <v>32.520336631078102</v>
      </c>
    </row>
    <row r="95" spans="1:13" ht="15.75" customHeight="1" x14ac:dyDescent="0.25">
      <c r="A95" s="19">
        <v>92</v>
      </c>
      <c r="B95" s="20">
        <v>460</v>
      </c>
      <c r="C95" s="4">
        <v>983.57</v>
      </c>
      <c r="D95" s="14">
        <f t="shared" si="7"/>
        <v>983.76094999999998</v>
      </c>
      <c r="E95" s="21">
        <f t="shared" si="8"/>
        <v>-0.19094999999992979</v>
      </c>
      <c r="F95" s="14"/>
      <c r="G95" s="22">
        <f t="shared" si="6"/>
        <v>-983.57</v>
      </c>
      <c r="H95" s="14"/>
      <c r="I95" s="15">
        <f t="shared" si="9"/>
        <v>0</v>
      </c>
      <c r="J95" s="4">
        <v>989.62900000000002</v>
      </c>
      <c r="K95" s="14">
        <f t="shared" si="10"/>
        <v>6.0589999999999691</v>
      </c>
      <c r="L95" s="4">
        <v>64.957421612834906</v>
      </c>
      <c r="M95" s="23">
        <f t="shared" si="11"/>
        <v>32.478710806417453</v>
      </c>
    </row>
    <row r="96" spans="1:13" ht="15.75" customHeight="1" x14ac:dyDescent="0.25">
      <c r="A96" s="19">
        <v>93</v>
      </c>
      <c r="B96" s="20">
        <v>465</v>
      </c>
      <c r="C96" s="4">
        <v>983.28</v>
      </c>
      <c r="D96" s="14">
        <f t="shared" si="7"/>
        <v>983.74535000000003</v>
      </c>
      <c r="E96" s="21">
        <f t="shared" si="8"/>
        <v>-0.46535000000005766</v>
      </c>
      <c r="F96" s="14"/>
      <c r="G96" s="22">
        <f t="shared" si="6"/>
        <v>-983.28</v>
      </c>
      <c r="H96" s="14"/>
      <c r="I96" s="15">
        <f t="shared" si="9"/>
        <v>0</v>
      </c>
      <c r="J96" s="4">
        <v>989.63499999999999</v>
      </c>
      <c r="K96" s="14">
        <f t="shared" si="10"/>
        <v>6.3550000000000182</v>
      </c>
      <c r="L96" s="4">
        <v>64.165096220798105</v>
      </c>
      <c r="M96" s="23">
        <f t="shared" si="11"/>
        <v>32.082548110399053</v>
      </c>
    </row>
    <row r="97" spans="1:13" ht="15.75" customHeight="1" x14ac:dyDescent="0.25">
      <c r="A97" s="19">
        <v>94</v>
      </c>
      <c r="B97" s="20">
        <v>470</v>
      </c>
      <c r="C97" s="4">
        <v>983.58600000000001</v>
      </c>
      <c r="D97" s="14">
        <f t="shared" si="7"/>
        <v>983.72974999999997</v>
      </c>
      <c r="E97" s="21">
        <f t="shared" si="8"/>
        <v>-0.14374999999995453</v>
      </c>
      <c r="F97" s="14"/>
      <c r="G97" s="22">
        <f t="shared" si="6"/>
        <v>-983.58600000000001</v>
      </c>
      <c r="H97" s="14"/>
      <c r="I97" s="15">
        <f t="shared" si="9"/>
        <v>0</v>
      </c>
      <c r="J97" s="4">
        <v>989.60900000000004</v>
      </c>
      <c r="K97" s="14">
        <f t="shared" si="10"/>
        <v>6.0230000000000246</v>
      </c>
      <c r="L97" s="4">
        <v>63.934295126801899</v>
      </c>
      <c r="M97" s="23">
        <f t="shared" si="11"/>
        <v>31.96714756340095</v>
      </c>
    </row>
    <row r="98" spans="1:13" ht="15.75" customHeight="1" x14ac:dyDescent="0.25">
      <c r="A98" s="19">
        <v>95</v>
      </c>
      <c r="B98" s="20">
        <v>475</v>
      </c>
      <c r="C98" s="4">
        <v>983.45399999999995</v>
      </c>
      <c r="D98" s="14">
        <f t="shared" si="7"/>
        <v>983.71415000000002</v>
      </c>
      <c r="E98" s="21">
        <f t="shared" si="8"/>
        <v>-0.26015000000006694</v>
      </c>
      <c r="F98" s="14"/>
      <c r="G98" s="22">
        <f t="shared" si="6"/>
        <v>-983.45399999999995</v>
      </c>
      <c r="H98" s="14"/>
      <c r="I98" s="15">
        <f t="shared" si="9"/>
        <v>0</v>
      </c>
      <c r="J98" s="4">
        <v>989.601</v>
      </c>
      <c r="K98" s="14">
        <f t="shared" si="10"/>
        <v>6.1470000000000482</v>
      </c>
      <c r="L98" s="4">
        <v>64.461308698864798</v>
      </c>
      <c r="M98" s="23">
        <f t="shared" si="11"/>
        <v>32.230654349432399</v>
      </c>
    </row>
    <row r="99" spans="1:13" ht="15.75" customHeight="1" x14ac:dyDescent="0.25">
      <c r="A99" s="19">
        <v>96</v>
      </c>
      <c r="B99" s="20">
        <v>480</v>
      </c>
      <c r="C99" s="4">
        <v>983.41099999999994</v>
      </c>
      <c r="D99" s="14">
        <f t="shared" si="7"/>
        <v>983.69854999999995</v>
      </c>
      <c r="E99" s="21">
        <f t="shared" si="8"/>
        <v>-0.28755000000001019</v>
      </c>
      <c r="F99" s="14"/>
      <c r="G99" s="22">
        <f t="shared" si="6"/>
        <v>-983.41099999999994</v>
      </c>
      <c r="H99" s="14"/>
      <c r="I99" s="15">
        <f t="shared" si="9"/>
        <v>0</v>
      </c>
      <c r="J99" s="4">
        <v>989.59</v>
      </c>
      <c r="K99" s="14">
        <f t="shared" si="10"/>
        <v>6.1790000000000873</v>
      </c>
      <c r="L99" s="4">
        <v>67.444821596017704</v>
      </c>
      <c r="M99" s="23">
        <f t="shared" si="11"/>
        <v>33.722410798008852</v>
      </c>
    </row>
    <row r="100" spans="1:13" ht="15.75" customHeight="1" x14ac:dyDescent="0.25">
      <c r="A100" s="19">
        <v>97</v>
      </c>
      <c r="B100" s="20">
        <v>485</v>
      </c>
      <c r="C100" s="4">
        <v>983.48500000000001</v>
      </c>
      <c r="D100" s="14">
        <f t="shared" si="7"/>
        <v>983.68295000000001</v>
      </c>
      <c r="E100" s="21">
        <f t="shared" si="8"/>
        <v>-0.19794999999999163</v>
      </c>
      <c r="F100" s="14"/>
      <c r="G100" s="22">
        <f t="shared" si="6"/>
        <v>-983.48500000000001</v>
      </c>
      <c r="H100" s="14"/>
      <c r="I100" s="15">
        <f t="shared" si="9"/>
        <v>0</v>
      </c>
      <c r="J100" s="4">
        <v>989.56100000000004</v>
      </c>
      <c r="K100" s="14">
        <f t="shared" si="10"/>
        <v>6.0760000000000218</v>
      </c>
      <c r="L100" s="4">
        <v>68.483175908504904</v>
      </c>
      <c r="M100" s="23">
        <f t="shared" si="11"/>
        <v>34.241587954252452</v>
      </c>
    </row>
    <row r="101" spans="1:13" ht="15.75" customHeight="1" x14ac:dyDescent="0.25">
      <c r="A101" s="19">
        <v>98</v>
      </c>
      <c r="B101" s="20">
        <v>490</v>
      </c>
      <c r="C101" s="4">
        <v>983.60199999999998</v>
      </c>
      <c r="D101" s="14">
        <f t="shared" si="7"/>
        <v>983.66734999999994</v>
      </c>
      <c r="E101" s="21">
        <f t="shared" si="8"/>
        <v>-6.5349999999966712E-2</v>
      </c>
      <c r="F101" s="14"/>
      <c r="G101" s="22">
        <f t="shared" si="6"/>
        <v>-983.60199999999998</v>
      </c>
      <c r="H101" s="14"/>
      <c r="I101" s="15">
        <f t="shared" si="9"/>
        <v>0</v>
      </c>
      <c r="J101" s="4">
        <v>989.54200000000003</v>
      </c>
      <c r="K101" s="14">
        <f t="shared" si="10"/>
        <v>5.9400000000000546</v>
      </c>
      <c r="L101" s="4">
        <v>69.532123194541398</v>
      </c>
      <c r="M101" s="23">
        <f t="shared" si="11"/>
        <v>34.766061597270699</v>
      </c>
    </row>
    <row r="102" spans="1:13" ht="15.75" customHeight="1" x14ac:dyDescent="0.25">
      <c r="A102" s="19">
        <v>99</v>
      </c>
      <c r="B102" s="20">
        <v>495</v>
      </c>
      <c r="C102" s="4">
        <v>983.76599999999996</v>
      </c>
      <c r="D102" s="14">
        <f t="shared" si="7"/>
        <v>983.65174999999999</v>
      </c>
      <c r="E102" s="21">
        <f t="shared" si="8"/>
        <v>0.11424999999996999</v>
      </c>
      <c r="F102" s="14"/>
      <c r="G102" s="22">
        <f t="shared" si="6"/>
        <v>-983.76599999999996</v>
      </c>
      <c r="H102" s="14"/>
      <c r="I102" s="15">
        <f t="shared" si="9"/>
        <v>0</v>
      </c>
      <c r="J102" s="4">
        <v>989.55600000000004</v>
      </c>
      <c r="K102" s="14">
        <f t="shared" si="10"/>
        <v>5.7900000000000773</v>
      </c>
      <c r="L102" s="4">
        <v>69.771835995743999</v>
      </c>
      <c r="M102" s="23">
        <f t="shared" si="11"/>
        <v>34.885917997871999</v>
      </c>
    </row>
    <row r="103" spans="1:13" ht="15.75" customHeight="1" x14ac:dyDescent="0.25">
      <c r="A103" s="19">
        <v>100</v>
      </c>
      <c r="B103" s="20">
        <v>500</v>
      </c>
      <c r="C103" s="4">
        <v>983.875</v>
      </c>
      <c r="D103" s="14">
        <f t="shared" si="7"/>
        <v>983.63615000000004</v>
      </c>
      <c r="E103" s="21">
        <f t="shared" si="8"/>
        <v>0.23884999999995671</v>
      </c>
      <c r="F103" s="14"/>
      <c r="G103" s="22">
        <f t="shared" si="6"/>
        <v>-983.875</v>
      </c>
      <c r="H103" s="14"/>
      <c r="I103" s="15">
        <f t="shared" si="9"/>
        <v>0</v>
      </c>
      <c r="J103" s="4">
        <v>989.55899999999997</v>
      </c>
      <c r="K103" s="14">
        <f t="shared" si="10"/>
        <v>5.6839999999999691</v>
      </c>
      <c r="L103" s="4">
        <v>69.695755026396796</v>
      </c>
      <c r="M103" s="23">
        <f t="shared" si="11"/>
        <v>34.847877513198398</v>
      </c>
    </row>
    <row r="104" spans="1:13" ht="15.75" customHeight="1" x14ac:dyDescent="0.25">
      <c r="A104" s="19">
        <v>101</v>
      </c>
      <c r="B104" s="20">
        <v>505</v>
      </c>
      <c r="C104" s="4">
        <v>984.03099999999995</v>
      </c>
      <c r="D104" s="14">
        <f t="shared" si="7"/>
        <v>983.62054999999998</v>
      </c>
      <c r="E104" s="21">
        <f t="shared" si="8"/>
        <v>0.4104499999999689</v>
      </c>
      <c r="F104" s="14"/>
      <c r="G104" s="22">
        <f t="shared" si="6"/>
        <v>-984.03099999999995</v>
      </c>
      <c r="H104" s="14"/>
      <c r="I104" s="15">
        <f t="shared" si="9"/>
        <v>0</v>
      </c>
      <c r="J104" s="4">
        <v>989.57299999999998</v>
      </c>
      <c r="K104" s="14">
        <f t="shared" si="10"/>
        <v>5.54200000000003</v>
      </c>
      <c r="L104" s="4">
        <v>69.801714969073501</v>
      </c>
      <c r="M104" s="23">
        <f t="shared" si="11"/>
        <v>34.900857484536751</v>
      </c>
    </row>
    <row r="105" spans="1:13" ht="15.75" customHeight="1" x14ac:dyDescent="0.25">
      <c r="A105" s="19">
        <v>102</v>
      </c>
      <c r="B105" s="20">
        <v>510</v>
      </c>
      <c r="C105" s="4">
        <v>984.21199999999999</v>
      </c>
      <c r="D105" s="14">
        <f t="shared" si="7"/>
        <v>983.60495000000003</v>
      </c>
      <c r="E105" s="21">
        <f t="shared" si="8"/>
        <v>0.60704999999995835</v>
      </c>
      <c r="F105" s="14"/>
      <c r="G105" s="22">
        <f t="shared" si="6"/>
        <v>-984.21199999999999</v>
      </c>
      <c r="H105" s="14"/>
      <c r="I105" s="15">
        <f t="shared" si="9"/>
        <v>0</v>
      </c>
      <c r="J105" s="4">
        <v>989.58799999999997</v>
      </c>
      <c r="K105" s="14">
        <f t="shared" si="10"/>
        <v>5.3759999999999764</v>
      </c>
      <c r="L105" s="4">
        <v>70.475896544202598</v>
      </c>
      <c r="M105" s="23">
        <f t="shared" si="11"/>
        <v>35.237948272101299</v>
      </c>
    </row>
    <row r="106" spans="1:13" ht="15.75" customHeight="1" x14ac:dyDescent="0.25">
      <c r="A106" s="19">
        <v>103</v>
      </c>
      <c r="B106" s="20">
        <v>515</v>
      </c>
      <c r="C106" s="4">
        <v>984.42100000000005</v>
      </c>
      <c r="D106" s="14">
        <f t="shared" si="7"/>
        <v>983.58934999999997</v>
      </c>
      <c r="E106" s="21">
        <f t="shared" si="8"/>
        <v>0.83165000000008149</v>
      </c>
      <c r="F106" s="14"/>
      <c r="G106" s="22">
        <f t="shared" si="6"/>
        <v>-984.42100000000005</v>
      </c>
      <c r="H106" s="14"/>
      <c r="I106" s="15">
        <f t="shared" si="9"/>
        <v>0</v>
      </c>
      <c r="J106" s="4">
        <v>989.58699999999999</v>
      </c>
      <c r="K106" s="14">
        <f t="shared" si="10"/>
        <v>5.16599999999994</v>
      </c>
      <c r="L106" s="4">
        <v>70.373832882755707</v>
      </c>
      <c r="M106" s="23">
        <f t="shared" si="11"/>
        <v>35.186916441377853</v>
      </c>
    </row>
    <row r="107" spans="1:13" ht="15.75" customHeight="1" x14ac:dyDescent="0.25">
      <c r="A107" s="19">
        <v>104</v>
      </c>
      <c r="B107" s="20">
        <v>520</v>
      </c>
      <c r="C107" s="4">
        <v>984.44600000000003</v>
      </c>
      <c r="D107" s="14">
        <f t="shared" si="7"/>
        <v>983.57375000000002</v>
      </c>
      <c r="E107" s="21">
        <f t="shared" si="8"/>
        <v>0.87225000000000819</v>
      </c>
      <c r="F107" s="14"/>
      <c r="G107" s="22">
        <f t="shared" si="6"/>
        <v>-984.44600000000003</v>
      </c>
      <c r="H107" s="14"/>
      <c r="I107" s="15">
        <f t="shared" si="9"/>
        <v>0</v>
      </c>
      <c r="J107" s="4">
        <v>989.58399999999995</v>
      </c>
      <c r="K107" s="14">
        <f t="shared" si="10"/>
        <v>5.13799999999992</v>
      </c>
      <c r="L107" s="4">
        <v>71.240568453277703</v>
      </c>
      <c r="M107" s="23">
        <f t="shared" si="11"/>
        <v>35.620284226638852</v>
      </c>
    </row>
    <row r="108" spans="1:13" ht="15.75" customHeight="1" x14ac:dyDescent="0.25">
      <c r="A108" s="19">
        <v>105</v>
      </c>
      <c r="B108" s="20">
        <v>525</v>
      </c>
      <c r="C108" s="4">
        <v>984.54399999999998</v>
      </c>
      <c r="D108" s="14">
        <f t="shared" si="7"/>
        <v>983.55814999999996</v>
      </c>
      <c r="E108" s="21">
        <f t="shared" si="8"/>
        <v>0.98585000000002765</v>
      </c>
      <c r="F108" s="14"/>
      <c r="G108" s="22">
        <f t="shared" si="6"/>
        <v>-984.54399999999998</v>
      </c>
      <c r="H108" s="14"/>
      <c r="I108" s="15">
        <f t="shared" si="9"/>
        <v>0</v>
      </c>
      <c r="J108" s="4">
        <v>989.58</v>
      </c>
      <c r="K108" s="14">
        <f t="shared" si="10"/>
        <v>5.0360000000000582</v>
      </c>
      <c r="L108" s="4">
        <v>71.056038979314906</v>
      </c>
      <c r="M108" s="23">
        <f t="shared" si="11"/>
        <v>35.528019489657453</v>
      </c>
    </row>
    <row r="109" spans="1:13" ht="15.75" customHeight="1" x14ac:dyDescent="0.25">
      <c r="A109" s="19">
        <v>106</v>
      </c>
      <c r="B109" s="20">
        <v>530</v>
      </c>
      <c r="C109" s="4">
        <v>984.56600000000003</v>
      </c>
      <c r="D109" s="14">
        <f t="shared" si="7"/>
        <v>983.54255000000001</v>
      </c>
      <c r="E109" s="21">
        <f t="shared" si="8"/>
        <v>1.0234500000000253</v>
      </c>
      <c r="F109" s="14"/>
      <c r="G109" s="22">
        <f t="shared" si="6"/>
        <v>-984.56600000000003</v>
      </c>
      <c r="H109" s="14"/>
      <c r="I109" s="15">
        <f t="shared" si="9"/>
        <v>0</v>
      </c>
      <c r="J109" s="4">
        <v>989.58199999999999</v>
      </c>
      <c r="K109" s="14">
        <f t="shared" si="10"/>
        <v>5.0159999999999627</v>
      </c>
      <c r="L109" s="4">
        <v>70.967358195069593</v>
      </c>
      <c r="M109" s="23">
        <f t="shared" si="11"/>
        <v>35.483679097534797</v>
      </c>
    </row>
    <row r="110" spans="1:13" ht="15.75" customHeight="1" x14ac:dyDescent="0.25">
      <c r="A110" s="19">
        <v>107</v>
      </c>
      <c r="B110" s="20">
        <v>535</v>
      </c>
      <c r="C110" s="4">
        <v>984.495</v>
      </c>
      <c r="D110" s="14">
        <f t="shared" si="7"/>
        <v>983.52694999999994</v>
      </c>
      <c r="E110" s="21">
        <f t="shared" si="8"/>
        <v>0.96805000000006203</v>
      </c>
      <c r="F110" s="14"/>
      <c r="G110" s="22">
        <f t="shared" si="6"/>
        <v>-984.495</v>
      </c>
      <c r="H110" s="14"/>
      <c r="I110" s="15">
        <f t="shared" si="9"/>
        <v>0</v>
      </c>
      <c r="J110" s="4">
        <v>989.58600000000001</v>
      </c>
      <c r="K110" s="14">
        <f t="shared" si="10"/>
        <v>5.0910000000000082</v>
      </c>
      <c r="L110" s="4">
        <v>70.658386603815401</v>
      </c>
      <c r="M110" s="23">
        <f t="shared" si="11"/>
        <v>35.329193301907701</v>
      </c>
    </row>
    <row r="111" spans="1:13" ht="15.75" customHeight="1" x14ac:dyDescent="0.25">
      <c r="A111" s="19">
        <v>108</v>
      </c>
      <c r="B111" s="20">
        <v>540</v>
      </c>
      <c r="C111" s="4">
        <v>984.40899999999999</v>
      </c>
      <c r="D111" s="14">
        <f t="shared" si="7"/>
        <v>983.51134999999999</v>
      </c>
      <c r="E111" s="21">
        <f t="shared" si="8"/>
        <v>0.89764999999999873</v>
      </c>
      <c r="F111" s="14"/>
      <c r="G111" s="22">
        <f t="shared" si="6"/>
        <v>-984.40899999999999</v>
      </c>
      <c r="H111" s="14"/>
      <c r="I111" s="15">
        <f t="shared" si="9"/>
        <v>0</v>
      </c>
      <c r="J111" s="4">
        <v>989.58699999999999</v>
      </c>
      <c r="K111" s="14">
        <f t="shared" si="10"/>
        <v>5.1779999999999973</v>
      </c>
      <c r="L111" s="4">
        <v>69.371841899304002</v>
      </c>
      <c r="M111" s="23">
        <f t="shared" si="11"/>
        <v>34.685920949652001</v>
      </c>
    </row>
    <row r="112" spans="1:13" ht="15.75" customHeight="1" x14ac:dyDescent="0.25">
      <c r="A112" s="19">
        <v>109</v>
      </c>
      <c r="B112" s="20">
        <v>545</v>
      </c>
      <c r="C112" s="4">
        <v>984.30499999999995</v>
      </c>
      <c r="D112" s="14">
        <f t="shared" si="7"/>
        <v>983.49575000000004</v>
      </c>
      <c r="E112" s="21">
        <f t="shared" si="8"/>
        <v>0.80924999999990632</v>
      </c>
      <c r="F112" s="14"/>
      <c r="G112" s="22">
        <f t="shared" si="6"/>
        <v>-984.30499999999995</v>
      </c>
      <c r="H112" s="14"/>
      <c r="I112" s="15">
        <f t="shared" si="9"/>
        <v>0</v>
      </c>
      <c r="J112" s="4">
        <v>989.59</v>
      </c>
      <c r="K112" s="14">
        <f t="shared" si="10"/>
        <v>5.2850000000000819</v>
      </c>
      <c r="L112" s="4">
        <v>67.240724088483802</v>
      </c>
      <c r="M112" s="23">
        <f t="shared" si="11"/>
        <v>33.620362044241901</v>
      </c>
    </row>
    <row r="113" spans="1:13" ht="15.75" customHeight="1" x14ac:dyDescent="0.25">
      <c r="A113" s="19">
        <v>110</v>
      </c>
      <c r="B113" s="20">
        <v>550</v>
      </c>
      <c r="C113" s="4">
        <v>983.99300000000005</v>
      </c>
      <c r="D113" s="14">
        <f t="shared" si="7"/>
        <v>983.48014999999998</v>
      </c>
      <c r="E113" s="21">
        <f t="shared" si="8"/>
        <v>0.5128500000000713</v>
      </c>
      <c r="F113" s="14"/>
      <c r="G113" s="22">
        <f t="shared" si="6"/>
        <v>-983.99300000000005</v>
      </c>
      <c r="H113" s="14"/>
      <c r="I113" s="15">
        <f t="shared" si="9"/>
        <v>0</v>
      </c>
      <c r="J113" s="4">
        <v>989.60299999999995</v>
      </c>
      <c r="K113" s="14">
        <f t="shared" si="10"/>
        <v>5.6099999999999</v>
      </c>
      <c r="L113" s="4">
        <v>65.634748926025296</v>
      </c>
      <c r="M113" s="23">
        <f t="shared" si="11"/>
        <v>32.817374463012648</v>
      </c>
    </row>
    <row r="114" spans="1:13" ht="15.75" customHeight="1" x14ac:dyDescent="0.25">
      <c r="A114" s="19">
        <v>111</v>
      </c>
      <c r="B114" s="20">
        <v>555</v>
      </c>
      <c r="C114" s="4">
        <v>983.86500000000001</v>
      </c>
      <c r="D114" s="14">
        <f t="shared" si="7"/>
        <v>983.46455000000003</v>
      </c>
      <c r="E114" s="21">
        <f t="shared" si="8"/>
        <v>0.40044999999997799</v>
      </c>
      <c r="F114" s="14"/>
      <c r="G114" s="22">
        <f t="shared" si="6"/>
        <v>-983.86500000000001</v>
      </c>
      <c r="H114" s="14"/>
      <c r="I114" s="15">
        <f t="shared" si="9"/>
        <v>0</v>
      </c>
      <c r="J114" s="4">
        <v>989.59400000000005</v>
      </c>
      <c r="K114" s="14">
        <f t="shared" si="10"/>
        <v>5.7290000000000418</v>
      </c>
      <c r="L114" s="4">
        <v>64.198128750395895</v>
      </c>
      <c r="M114" s="23">
        <f t="shared" si="11"/>
        <v>32.099064375197948</v>
      </c>
    </row>
    <row r="115" spans="1:13" ht="15.75" customHeight="1" x14ac:dyDescent="0.25">
      <c r="A115" s="19">
        <v>112</v>
      </c>
      <c r="B115" s="20">
        <v>560</v>
      </c>
      <c r="C115" s="4">
        <v>983.53899999999999</v>
      </c>
      <c r="D115" s="14">
        <f t="shared" si="7"/>
        <v>983.44894999999997</v>
      </c>
      <c r="E115" s="21">
        <f t="shared" si="8"/>
        <v>9.0050000000019281E-2</v>
      </c>
      <c r="F115" s="14"/>
      <c r="G115" s="22">
        <f t="shared" si="6"/>
        <v>-983.53899999999999</v>
      </c>
      <c r="H115" s="14"/>
      <c r="I115" s="15">
        <f t="shared" si="9"/>
        <v>0</v>
      </c>
      <c r="J115" s="4">
        <v>989.59400000000005</v>
      </c>
      <c r="K115" s="14">
        <f t="shared" si="10"/>
        <v>6.0550000000000637</v>
      </c>
      <c r="L115" s="4">
        <v>63.864017870499602</v>
      </c>
      <c r="M115" s="23">
        <f t="shared" si="11"/>
        <v>31.932008935249801</v>
      </c>
    </row>
    <row r="116" spans="1:13" ht="15.75" customHeight="1" x14ac:dyDescent="0.25">
      <c r="A116" s="19">
        <v>113</v>
      </c>
      <c r="B116" s="20">
        <v>565</v>
      </c>
      <c r="C116" s="4">
        <v>983.27200000000005</v>
      </c>
      <c r="D116" s="14">
        <f t="shared" si="7"/>
        <v>983.43335000000002</v>
      </c>
      <c r="E116" s="21">
        <f t="shared" si="8"/>
        <v>-0.16134999999997035</v>
      </c>
      <c r="F116" s="14"/>
      <c r="G116" s="22">
        <f t="shared" si="6"/>
        <v>-983.27200000000005</v>
      </c>
      <c r="H116" s="14"/>
      <c r="I116" s="15">
        <f t="shared" si="9"/>
        <v>0</v>
      </c>
      <c r="J116" s="4">
        <v>989.58100000000002</v>
      </c>
      <c r="K116" s="14">
        <f t="shared" si="10"/>
        <v>6.3089999999999691</v>
      </c>
      <c r="L116" s="4">
        <v>63.008896198735201</v>
      </c>
      <c r="M116" s="23">
        <f t="shared" si="11"/>
        <v>31.5044480993676</v>
      </c>
    </row>
    <row r="117" spans="1:13" ht="15.75" customHeight="1" x14ac:dyDescent="0.25">
      <c r="A117" s="19">
        <v>114</v>
      </c>
      <c r="B117" s="20">
        <v>570</v>
      </c>
      <c r="C117" s="4">
        <v>983.20600000000002</v>
      </c>
      <c r="D117" s="14">
        <f t="shared" si="7"/>
        <v>983.41774999999996</v>
      </c>
      <c r="E117" s="21">
        <f t="shared" si="8"/>
        <v>-0.21174999999993815</v>
      </c>
      <c r="F117" s="14"/>
      <c r="G117" s="22">
        <f t="shared" si="6"/>
        <v>-983.20600000000002</v>
      </c>
      <c r="H117" s="14"/>
      <c r="I117" s="15">
        <f t="shared" si="9"/>
        <v>0</v>
      </c>
      <c r="J117" s="4">
        <v>989.553</v>
      </c>
      <c r="K117" s="14">
        <f t="shared" si="10"/>
        <v>6.34699999999998</v>
      </c>
      <c r="L117" s="4">
        <v>62.967314898582103</v>
      </c>
      <c r="M117" s="23">
        <f t="shared" si="11"/>
        <v>31.483657449291051</v>
      </c>
    </row>
    <row r="118" spans="1:13" ht="15.75" customHeight="1" x14ac:dyDescent="0.25">
      <c r="A118" s="19">
        <v>115</v>
      </c>
      <c r="B118" s="20">
        <v>575</v>
      </c>
      <c r="C118" s="4">
        <v>983.30799999999999</v>
      </c>
      <c r="D118" s="14">
        <f t="shared" si="7"/>
        <v>983.40215000000001</v>
      </c>
      <c r="E118" s="21">
        <f t="shared" si="8"/>
        <v>-9.4150000000013279E-2</v>
      </c>
      <c r="F118" s="14"/>
      <c r="G118" s="22">
        <f t="shared" si="6"/>
        <v>-983.30799999999999</v>
      </c>
      <c r="H118" s="14"/>
      <c r="I118" s="15">
        <f t="shared" si="9"/>
        <v>0</v>
      </c>
      <c r="J118" s="4">
        <v>989.52200000000005</v>
      </c>
      <c r="K118" s="14">
        <f t="shared" si="10"/>
        <v>6.2140000000000555</v>
      </c>
      <c r="L118" s="4">
        <v>62.925389069203902</v>
      </c>
      <c r="M118" s="23">
        <f t="shared" si="11"/>
        <v>31.462694534601951</v>
      </c>
    </row>
    <row r="119" spans="1:13" ht="15.75" customHeight="1" x14ac:dyDescent="0.25">
      <c r="A119" s="19">
        <v>116</v>
      </c>
      <c r="B119" s="20">
        <v>580</v>
      </c>
      <c r="C119" s="4">
        <v>983.41600000000005</v>
      </c>
      <c r="D119" s="14">
        <f t="shared" si="7"/>
        <v>983.38654999999994</v>
      </c>
      <c r="E119" s="21">
        <f t="shared" si="8"/>
        <v>2.9450000000110776E-2</v>
      </c>
      <c r="F119" s="14"/>
      <c r="G119" s="22">
        <f t="shared" si="6"/>
        <v>-983.41600000000005</v>
      </c>
      <c r="H119" s="14"/>
      <c r="I119" s="15">
        <f t="shared" si="9"/>
        <v>0</v>
      </c>
      <c r="J119" s="4">
        <v>989.50800000000004</v>
      </c>
      <c r="K119" s="14">
        <f t="shared" si="10"/>
        <v>6.0919999999999845</v>
      </c>
      <c r="L119" s="4">
        <v>61.8190302911825</v>
      </c>
      <c r="M119" s="23">
        <f t="shared" si="11"/>
        <v>30.90951514559125</v>
      </c>
    </row>
    <row r="120" spans="1:13" ht="15.75" customHeight="1" x14ac:dyDescent="0.25">
      <c r="A120" s="19">
        <v>117</v>
      </c>
      <c r="B120" s="20">
        <v>585</v>
      </c>
      <c r="C120" s="4">
        <v>983.36500000000001</v>
      </c>
      <c r="D120" s="14">
        <f t="shared" si="7"/>
        <v>983.37094999999999</v>
      </c>
      <c r="E120" s="21">
        <f t="shared" si="8"/>
        <v>-5.9499999999843567E-3</v>
      </c>
      <c r="F120" s="14"/>
      <c r="G120" s="22">
        <f t="shared" si="6"/>
        <v>-983.36500000000001</v>
      </c>
      <c r="H120" s="14"/>
      <c r="I120" s="15">
        <f t="shared" si="9"/>
        <v>0</v>
      </c>
      <c r="J120" s="4">
        <v>989.50800000000004</v>
      </c>
      <c r="K120" s="14">
        <f t="shared" si="10"/>
        <v>6.1430000000000291</v>
      </c>
      <c r="L120" s="4">
        <v>60.810808118872202</v>
      </c>
      <c r="M120" s="23">
        <f t="shared" si="11"/>
        <v>30.405404059436101</v>
      </c>
    </row>
    <row r="121" spans="1:13" ht="15.75" customHeight="1" x14ac:dyDescent="0.25">
      <c r="A121" s="19">
        <v>118</v>
      </c>
      <c r="B121" s="20">
        <v>590</v>
      </c>
      <c r="C121" s="4">
        <v>983.21799999999996</v>
      </c>
      <c r="D121" s="14">
        <f t="shared" si="7"/>
        <v>983.35535000000004</v>
      </c>
      <c r="E121" s="21">
        <f t="shared" si="8"/>
        <v>-0.13735000000008313</v>
      </c>
      <c r="F121" s="14"/>
      <c r="G121" s="22">
        <f t="shared" si="6"/>
        <v>-983.21799999999996</v>
      </c>
      <c r="H121" s="14"/>
      <c r="I121" s="15">
        <f t="shared" si="9"/>
        <v>0</v>
      </c>
      <c r="J121" s="4">
        <v>989.50099999999998</v>
      </c>
      <c r="K121" s="14">
        <f t="shared" si="10"/>
        <v>6.2830000000000155</v>
      </c>
      <c r="L121" s="4">
        <v>60.6285071592158</v>
      </c>
      <c r="M121" s="23">
        <f t="shared" si="11"/>
        <v>30.3142535796079</v>
      </c>
    </row>
    <row r="122" spans="1:13" ht="15.75" customHeight="1" x14ac:dyDescent="0.25">
      <c r="A122" s="19">
        <v>119</v>
      </c>
      <c r="B122" s="20">
        <v>595</v>
      </c>
      <c r="C122" s="4">
        <v>983.20500000000004</v>
      </c>
      <c r="D122" s="14">
        <f t="shared" si="7"/>
        <v>983.33974999999998</v>
      </c>
      <c r="E122" s="21">
        <f t="shared" si="8"/>
        <v>-0.13474999999993997</v>
      </c>
      <c r="F122" s="14"/>
      <c r="G122" s="22">
        <f t="shared" si="6"/>
        <v>-983.20500000000004</v>
      </c>
      <c r="H122" s="14"/>
      <c r="I122" s="15">
        <f t="shared" si="9"/>
        <v>0</v>
      </c>
      <c r="J122" s="4">
        <v>989.47500000000002</v>
      </c>
      <c r="K122" s="14">
        <f t="shared" si="10"/>
        <v>6.2699999999999818</v>
      </c>
      <c r="L122" s="4">
        <v>61.632119105852503</v>
      </c>
      <c r="M122" s="23">
        <f t="shared" si="11"/>
        <v>30.816059552926252</v>
      </c>
    </row>
    <row r="123" spans="1:13" ht="15.75" customHeight="1" x14ac:dyDescent="0.25">
      <c r="A123" s="19">
        <v>120</v>
      </c>
      <c r="B123" s="20">
        <v>600</v>
      </c>
      <c r="C123" s="4">
        <v>983.096</v>
      </c>
      <c r="D123" s="14">
        <f t="shared" si="7"/>
        <v>983.32415000000003</v>
      </c>
      <c r="E123" s="21">
        <f t="shared" si="8"/>
        <v>-0.22815000000002783</v>
      </c>
      <c r="F123" s="14"/>
      <c r="G123" s="22">
        <f t="shared" si="6"/>
        <v>-983.096</v>
      </c>
      <c r="H123" s="14"/>
      <c r="I123" s="15">
        <f t="shared" si="9"/>
        <v>0</v>
      </c>
      <c r="J123" s="4">
        <v>989.49800000000005</v>
      </c>
      <c r="K123" s="14">
        <f t="shared" si="10"/>
        <v>6.4020000000000437</v>
      </c>
      <c r="L123" s="4">
        <v>62.510081838482002</v>
      </c>
      <c r="M123" s="23">
        <f t="shared" si="11"/>
        <v>31.255040919241001</v>
      </c>
    </row>
    <row r="124" spans="1:13" ht="15.75" customHeight="1" x14ac:dyDescent="0.25">
      <c r="A124" s="19">
        <v>121</v>
      </c>
      <c r="B124" s="20">
        <v>605</v>
      </c>
      <c r="C124" s="4">
        <v>982.51400000000001</v>
      </c>
      <c r="D124" s="14">
        <f t="shared" si="7"/>
        <v>983.30854999999997</v>
      </c>
      <c r="E124" s="21">
        <f t="shared" si="8"/>
        <v>-0.79454999999995835</v>
      </c>
      <c r="F124" s="14"/>
      <c r="G124" s="22">
        <f t="shared" si="6"/>
        <v>-982.51400000000001</v>
      </c>
      <c r="H124" s="14"/>
      <c r="I124" s="15">
        <f t="shared" si="9"/>
        <v>0</v>
      </c>
      <c r="J124" s="4">
        <v>989.52599999999995</v>
      </c>
      <c r="K124" s="14">
        <f t="shared" si="10"/>
        <v>7.0119999999999436</v>
      </c>
      <c r="L124" s="4">
        <v>63.507546415183398</v>
      </c>
      <c r="M124" s="23">
        <f t="shared" si="11"/>
        <v>31.753773207591699</v>
      </c>
    </row>
    <row r="125" spans="1:13" ht="15.75" customHeight="1" x14ac:dyDescent="0.25">
      <c r="A125" s="19">
        <v>122</v>
      </c>
      <c r="B125" s="20">
        <v>610</v>
      </c>
      <c r="C125" s="4">
        <v>982.226</v>
      </c>
      <c r="D125" s="14">
        <f t="shared" si="7"/>
        <v>983.29295000000002</v>
      </c>
      <c r="E125" s="21">
        <f t="shared" si="8"/>
        <v>-1.0669500000000198</v>
      </c>
      <c r="F125" s="14"/>
      <c r="G125" s="22">
        <f t="shared" si="6"/>
        <v>-982.226</v>
      </c>
      <c r="H125" s="14"/>
      <c r="I125" s="15">
        <f t="shared" si="9"/>
        <v>0</v>
      </c>
      <c r="J125" s="4">
        <v>989.51700000000005</v>
      </c>
      <c r="K125" s="14">
        <f t="shared" si="10"/>
        <v>7.2910000000000537</v>
      </c>
      <c r="L125" s="4">
        <v>65.359141144716105</v>
      </c>
      <c r="M125" s="23">
        <f t="shared" si="11"/>
        <v>32.679570572358053</v>
      </c>
    </row>
    <row r="126" spans="1:13" ht="15.75" customHeight="1" x14ac:dyDescent="0.25">
      <c r="A126" s="19">
        <v>123</v>
      </c>
      <c r="B126" s="20">
        <v>615</v>
      </c>
      <c r="C126" s="4">
        <v>982.39300000000003</v>
      </c>
      <c r="D126" s="14">
        <f t="shared" si="7"/>
        <v>983.27734999999996</v>
      </c>
      <c r="E126" s="21">
        <f t="shared" si="8"/>
        <v>-0.88434999999992669</v>
      </c>
      <c r="F126" s="14"/>
      <c r="G126" s="22">
        <f t="shared" si="6"/>
        <v>-982.39300000000003</v>
      </c>
      <c r="H126" s="14"/>
      <c r="I126" s="15">
        <f t="shared" si="9"/>
        <v>0</v>
      </c>
      <c r="J126" s="4">
        <v>989.47299999999996</v>
      </c>
      <c r="K126" s="14">
        <f t="shared" si="10"/>
        <v>7.0799999999999272</v>
      </c>
      <c r="L126" s="4">
        <v>67.345011179394106</v>
      </c>
      <c r="M126" s="23">
        <f t="shared" si="11"/>
        <v>33.672505589697053</v>
      </c>
    </row>
    <row r="127" spans="1:13" ht="15.75" customHeight="1" x14ac:dyDescent="0.25">
      <c r="A127" s="19">
        <v>124</v>
      </c>
      <c r="B127" s="20">
        <v>620</v>
      </c>
      <c r="C127" s="4">
        <v>982.32500000000005</v>
      </c>
      <c r="D127" s="14">
        <f t="shared" si="7"/>
        <v>983.26175000000001</v>
      </c>
      <c r="E127" s="21">
        <f t="shared" si="8"/>
        <v>-0.93674999999996089</v>
      </c>
      <c r="F127" s="14"/>
      <c r="G127" s="22">
        <f t="shared" si="6"/>
        <v>-982.32500000000005</v>
      </c>
      <c r="H127" s="14"/>
      <c r="I127" s="15">
        <f t="shared" si="9"/>
        <v>0</v>
      </c>
      <c r="J127" s="4">
        <v>989.48900000000003</v>
      </c>
      <c r="K127" s="14">
        <f t="shared" si="10"/>
        <v>7.1639999999999873</v>
      </c>
      <c r="L127" s="4">
        <v>67.104614867074503</v>
      </c>
      <c r="M127" s="23">
        <f t="shared" si="11"/>
        <v>33.552307433537251</v>
      </c>
    </row>
    <row r="128" spans="1:13" ht="15.75" customHeight="1" x14ac:dyDescent="0.25">
      <c r="A128" s="19">
        <v>125</v>
      </c>
      <c r="B128" s="20">
        <v>625</v>
      </c>
      <c r="C128" s="4">
        <v>981.55200000000002</v>
      </c>
      <c r="D128" s="14">
        <f t="shared" si="7"/>
        <v>983.24614999999994</v>
      </c>
      <c r="E128" s="21">
        <f t="shared" si="8"/>
        <v>-1.6941499999999223</v>
      </c>
      <c r="F128" s="14"/>
      <c r="G128" s="22">
        <f t="shared" si="6"/>
        <v>-981.55200000000002</v>
      </c>
      <c r="H128" s="14"/>
      <c r="I128" s="15">
        <f t="shared" si="9"/>
        <v>0</v>
      </c>
      <c r="J128" s="4">
        <v>989.56899999999996</v>
      </c>
      <c r="K128" s="14">
        <f t="shared" si="10"/>
        <v>8.0169999999999391</v>
      </c>
      <c r="L128" s="4">
        <v>65.814412570138003</v>
      </c>
      <c r="M128" s="23">
        <f t="shared" si="11"/>
        <v>32.907206285069002</v>
      </c>
    </row>
    <row r="129" spans="1:13" ht="15.75" customHeight="1" x14ac:dyDescent="0.25">
      <c r="A129" s="19">
        <v>126</v>
      </c>
      <c r="B129" s="20">
        <v>630</v>
      </c>
      <c r="C129" s="4">
        <v>981.75699999999995</v>
      </c>
      <c r="D129" s="14">
        <f t="shared" si="7"/>
        <v>983.23054999999999</v>
      </c>
      <c r="E129" s="21">
        <f t="shared" si="8"/>
        <v>-1.4735500000000457</v>
      </c>
      <c r="F129" s="14"/>
      <c r="G129" s="22">
        <f t="shared" si="6"/>
        <v>-981.75699999999995</v>
      </c>
      <c r="H129" s="14"/>
      <c r="I129" s="15">
        <f t="shared" si="9"/>
        <v>0</v>
      </c>
      <c r="J129" s="4">
        <v>989.56200000000001</v>
      </c>
      <c r="K129" s="14">
        <f t="shared" si="10"/>
        <v>7.8050000000000637</v>
      </c>
      <c r="L129" s="4">
        <v>63.693691510101097</v>
      </c>
      <c r="M129" s="23">
        <f t="shared" si="11"/>
        <v>31.846845755050548</v>
      </c>
    </row>
    <row r="130" spans="1:13" ht="15.75" customHeight="1" x14ac:dyDescent="0.25">
      <c r="A130" s="19">
        <v>127</v>
      </c>
      <c r="B130" s="20">
        <v>635</v>
      </c>
      <c r="C130" s="4">
        <v>982.64099999999996</v>
      </c>
      <c r="D130" s="14">
        <f t="shared" si="7"/>
        <v>983.21495000000004</v>
      </c>
      <c r="E130" s="21">
        <f t="shared" si="8"/>
        <v>-0.57395000000008167</v>
      </c>
      <c r="F130" s="14"/>
      <c r="G130" s="22">
        <f t="shared" si="6"/>
        <v>-982.64099999999996</v>
      </c>
      <c r="H130" s="14"/>
      <c r="I130" s="15">
        <f t="shared" si="9"/>
        <v>0</v>
      </c>
      <c r="J130" s="4">
        <v>989.52800000000002</v>
      </c>
      <c r="K130" s="14">
        <f t="shared" si="10"/>
        <v>6.8870000000000573</v>
      </c>
      <c r="L130" s="4">
        <v>63.751729417546301</v>
      </c>
      <c r="M130" s="23">
        <f t="shared" si="11"/>
        <v>31.87586470877315</v>
      </c>
    </row>
    <row r="131" spans="1:13" ht="15.75" customHeight="1" x14ac:dyDescent="0.25">
      <c r="A131" s="19">
        <v>128</v>
      </c>
      <c r="B131" s="20">
        <v>640</v>
      </c>
      <c r="C131" s="4">
        <v>983.46199999999999</v>
      </c>
      <c r="D131" s="14">
        <f t="shared" si="7"/>
        <v>983.19934999999998</v>
      </c>
      <c r="E131" s="21">
        <f t="shared" si="8"/>
        <v>0.26265000000000782</v>
      </c>
      <c r="F131" s="14"/>
      <c r="G131" s="22">
        <f t="shared" ref="G131" si="12">F131-C131</f>
        <v>-983.46199999999999</v>
      </c>
      <c r="H131" s="14"/>
      <c r="I131" s="15">
        <f t="shared" si="9"/>
        <v>0</v>
      </c>
      <c r="J131" s="4">
        <v>989.49199999999996</v>
      </c>
      <c r="K131" s="14">
        <f t="shared" si="10"/>
        <v>6.0299999999999727</v>
      </c>
      <c r="L131" s="4">
        <v>61.248220180560097</v>
      </c>
      <c r="M131" s="23">
        <f t="shared" si="11"/>
        <v>30.624110090280048</v>
      </c>
    </row>
    <row r="132" spans="1:13" ht="15.75" customHeight="1" x14ac:dyDescent="0.25">
      <c r="A132" s="19"/>
      <c r="B132" s="20"/>
      <c r="C132" s="4">
        <v>983.80499999999995</v>
      </c>
      <c r="D132" s="14"/>
      <c r="E132" s="21"/>
      <c r="F132" s="14"/>
      <c r="G132" s="22"/>
      <c r="H132" s="14"/>
      <c r="I132" s="15"/>
      <c r="J132" s="4">
        <v>989.47699999999998</v>
      </c>
      <c r="K132" s="14"/>
      <c r="L132" s="14"/>
      <c r="M132" s="23"/>
    </row>
    <row r="133" spans="1:13" ht="15.75" customHeight="1" x14ac:dyDescent="0.25">
      <c r="A133" s="19"/>
      <c r="B133" s="20"/>
      <c r="C133" s="4">
        <v>984.03200000000004</v>
      </c>
      <c r="D133" s="14"/>
      <c r="E133" s="21"/>
      <c r="F133" s="14"/>
      <c r="G133" s="22"/>
      <c r="H133" s="14"/>
      <c r="I133" s="15"/>
      <c r="J133" s="4">
        <v>989.46799999999996</v>
      </c>
      <c r="K133" s="14"/>
      <c r="L133" s="14"/>
      <c r="M133" s="23"/>
    </row>
    <row r="134" spans="1:13" ht="15.75" customHeight="1" x14ac:dyDescent="0.25">
      <c r="A134" s="19"/>
      <c r="B134" s="20"/>
      <c r="C134" s="4">
        <v>984.18</v>
      </c>
      <c r="D134" s="14"/>
      <c r="E134" s="21"/>
      <c r="F134" s="14"/>
      <c r="G134" s="22"/>
      <c r="H134" s="14"/>
      <c r="I134" s="15"/>
      <c r="J134" s="4">
        <v>989.45799999999997</v>
      </c>
      <c r="K134" s="14"/>
      <c r="L134" s="14"/>
      <c r="M134" s="23"/>
    </row>
    <row r="135" spans="1:13" ht="15.75" customHeight="1" x14ac:dyDescent="0.25">
      <c r="A135" s="19"/>
      <c r="B135" s="20"/>
      <c r="C135" s="4">
        <v>984.31600000000003</v>
      </c>
      <c r="D135" s="14"/>
      <c r="E135" s="21"/>
      <c r="F135" s="14"/>
      <c r="G135" s="22"/>
      <c r="H135" s="14"/>
      <c r="I135" s="15"/>
      <c r="J135" s="4">
        <v>989.43700000000001</v>
      </c>
      <c r="K135" s="14"/>
      <c r="L135" s="14"/>
      <c r="M135" s="23"/>
    </row>
    <row r="136" spans="1:13" ht="15.75" customHeight="1" x14ac:dyDescent="0.25">
      <c r="A136" s="19"/>
      <c r="B136" s="20"/>
      <c r="C136" s="4">
        <v>984.44100000000003</v>
      </c>
      <c r="D136" s="14"/>
      <c r="E136" s="21"/>
      <c r="F136" s="14"/>
      <c r="G136" s="22"/>
      <c r="H136" s="14"/>
      <c r="I136" s="15"/>
      <c r="J136" s="4">
        <v>989.41700000000003</v>
      </c>
      <c r="K136" s="14"/>
      <c r="L136" s="14"/>
      <c r="M136" s="23"/>
    </row>
    <row r="137" spans="1:13" ht="15.75" customHeight="1" x14ac:dyDescent="0.25">
      <c r="A137" s="19"/>
      <c r="B137" s="20"/>
      <c r="C137" s="4">
        <v>984.49800000000005</v>
      </c>
      <c r="D137" s="14"/>
      <c r="E137" s="21"/>
      <c r="F137" s="14"/>
      <c r="G137" s="22"/>
      <c r="H137" s="14"/>
      <c r="I137" s="15"/>
      <c r="J137" s="4">
        <v>989.39300000000003</v>
      </c>
      <c r="K137" s="14"/>
      <c r="L137" s="14"/>
      <c r="M137" s="23"/>
    </row>
    <row r="138" spans="1:13" ht="15.75" customHeight="1" x14ac:dyDescent="0.25">
      <c r="A138" s="19"/>
      <c r="B138" s="20"/>
      <c r="C138" s="14"/>
      <c r="D138" s="14"/>
      <c r="E138" s="21"/>
      <c r="F138" s="14"/>
      <c r="G138" s="22"/>
      <c r="H138" s="14"/>
      <c r="I138" s="15"/>
      <c r="J138" s="14"/>
      <c r="K138" s="14"/>
      <c r="L138" s="14"/>
      <c r="M138" s="23"/>
    </row>
    <row r="139" spans="1:13" ht="15.75" customHeight="1" x14ac:dyDescent="0.25">
      <c r="A139" s="19"/>
      <c r="B139" s="20"/>
      <c r="C139" s="14"/>
      <c r="D139" s="14"/>
      <c r="E139" s="21"/>
      <c r="F139" s="14"/>
      <c r="G139" s="22"/>
      <c r="H139" s="14"/>
      <c r="I139" s="15"/>
      <c r="J139" s="14"/>
      <c r="K139" s="14"/>
      <c r="L139" s="14"/>
      <c r="M139" s="23"/>
    </row>
    <row r="140" spans="1:13" ht="15.75" customHeight="1" x14ac:dyDescent="0.25">
      <c r="A140" s="19"/>
      <c r="B140" s="20"/>
      <c r="C140" s="14"/>
      <c r="D140" s="14"/>
      <c r="E140" s="21"/>
      <c r="F140" s="14"/>
      <c r="G140" s="22"/>
      <c r="H140" s="14"/>
      <c r="I140" s="15"/>
      <c r="J140" s="14"/>
      <c r="K140" s="14"/>
      <c r="L140" s="14"/>
      <c r="M140" s="23"/>
    </row>
    <row r="141" spans="1:13" ht="15.75" customHeight="1" x14ac:dyDescent="0.25">
      <c r="A141" s="19"/>
      <c r="B141" s="20"/>
      <c r="C141" s="14"/>
      <c r="D141" s="14"/>
      <c r="E141" s="21"/>
      <c r="F141" s="14"/>
      <c r="G141" s="22"/>
      <c r="H141" s="14"/>
      <c r="I141" s="15"/>
      <c r="J141" s="14"/>
      <c r="K141" s="14"/>
      <c r="L141" s="14"/>
      <c r="M141" s="23"/>
    </row>
    <row r="142" spans="1:13" ht="15.75" customHeight="1" x14ac:dyDescent="0.25">
      <c r="A142" s="19"/>
      <c r="B142" s="20"/>
      <c r="C142" s="14"/>
      <c r="D142" s="14"/>
      <c r="E142" s="21"/>
      <c r="F142" s="14"/>
      <c r="G142" s="22"/>
      <c r="H142" s="14"/>
      <c r="I142" s="15"/>
      <c r="J142" s="14"/>
      <c r="K142" s="14"/>
      <c r="L142" s="14"/>
      <c r="M142" s="23"/>
    </row>
    <row r="143" spans="1:13" ht="15.75" customHeight="1" x14ac:dyDescent="0.25">
      <c r="A143" s="19"/>
      <c r="B143" s="20"/>
      <c r="C143" s="14"/>
      <c r="D143" s="14"/>
      <c r="E143" s="21"/>
      <c r="F143" s="14"/>
      <c r="G143" s="22"/>
      <c r="H143" s="14"/>
      <c r="I143" s="15"/>
      <c r="J143" s="14"/>
      <c r="K143" s="14"/>
      <c r="L143" s="14"/>
      <c r="M143" s="23"/>
    </row>
    <row r="144" spans="1:13" ht="15.75" customHeight="1" x14ac:dyDescent="0.25">
      <c r="A144" s="19"/>
      <c r="B144" s="20"/>
      <c r="C144" s="14"/>
      <c r="D144" s="14"/>
      <c r="E144" s="21"/>
      <c r="F144" s="14"/>
      <c r="G144" s="22"/>
      <c r="H144" s="14"/>
      <c r="I144" s="15"/>
      <c r="J144" s="14"/>
      <c r="K144" s="14"/>
      <c r="L144" s="14"/>
      <c r="M144" s="23"/>
    </row>
    <row r="145" spans="1:17" ht="15.75" customHeight="1" x14ac:dyDescent="0.25">
      <c r="A145" s="19"/>
      <c r="B145" s="20"/>
      <c r="C145" s="14"/>
      <c r="D145" s="14"/>
      <c r="E145" s="21"/>
      <c r="F145" s="14"/>
      <c r="G145" s="22"/>
      <c r="H145" s="14"/>
      <c r="I145" s="15"/>
      <c r="J145" s="14"/>
      <c r="K145" s="14"/>
      <c r="L145" s="14"/>
      <c r="M145" s="23"/>
    </row>
    <row r="146" spans="1:17" ht="15.75" customHeight="1" x14ac:dyDescent="0.25">
      <c r="A146" s="19"/>
      <c r="B146" s="20"/>
      <c r="C146" s="14"/>
      <c r="D146" s="14"/>
      <c r="E146" s="21"/>
      <c r="F146" s="14"/>
      <c r="G146" s="22"/>
      <c r="H146" s="14"/>
      <c r="I146" s="15"/>
      <c r="J146" s="14"/>
      <c r="K146" s="14"/>
      <c r="L146" s="14"/>
      <c r="M146" s="23"/>
    </row>
    <row r="147" spans="1:17" ht="15.75" customHeight="1" x14ac:dyDescent="0.25">
      <c r="A147" s="19"/>
      <c r="B147" s="20"/>
      <c r="C147" s="14"/>
      <c r="D147" s="14"/>
      <c r="E147" s="21"/>
      <c r="F147" s="14"/>
      <c r="G147" s="22"/>
      <c r="H147" s="14"/>
      <c r="I147" s="15"/>
      <c r="J147" s="14"/>
      <c r="K147" s="14"/>
      <c r="L147" s="14"/>
      <c r="M147" s="23"/>
    </row>
    <row r="148" spans="1:17" ht="15.75" customHeight="1" x14ac:dyDescent="0.25">
      <c r="A148" s="19"/>
      <c r="B148" s="20"/>
      <c r="C148" s="14"/>
      <c r="D148" s="14"/>
      <c r="E148" s="21"/>
      <c r="F148" s="14"/>
      <c r="G148" s="22"/>
      <c r="H148" s="14"/>
      <c r="I148" s="15"/>
      <c r="J148" s="14"/>
      <c r="K148" s="14"/>
      <c r="L148" s="14"/>
      <c r="M148" s="23"/>
    </row>
    <row r="149" spans="1:17" ht="15.75" customHeight="1" x14ac:dyDescent="0.25">
      <c r="A149" s="19"/>
      <c r="B149" s="20"/>
      <c r="C149" s="14"/>
      <c r="D149" s="14"/>
      <c r="E149" s="21"/>
      <c r="F149" s="14"/>
      <c r="G149" s="22"/>
      <c r="H149" s="14"/>
      <c r="I149" s="15"/>
      <c r="J149" s="14"/>
      <c r="K149" s="14"/>
      <c r="L149" s="14"/>
      <c r="M149" s="23"/>
    </row>
    <row r="150" spans="1:17" ht="15.75" customHeight="1" x14ac:dyDescent="0.25">
      <c r="A150" s="19"/>
      <c r="B150" s="20"/>
      <c r="C150" s="14"/>
      <c r="D150" s="14"/>
      <c r="E150" s="21"/>
      <c r="F150" s="14"/>
      <c r="G150" s="22"/>
      <c r="H150" s="14"/>
      <c r="I150" s="15"/>
      <c r="J150" s="14"/>
      <c r="K150" s="14"/>
      <c r="L150" s="14"/>
      <c r="M150" s="23"/>
    </row>
    <row r="151" spans="1:17" ht="15.75" customHeight="1" x14ac:dyDescent="0.25">
      <c r="A151" s="19"/>
      <c r="B151" s="20"/>
      <c r="C151" s="14"/>
      <c r="D151" s="14"/>
      <c r="E151" s="21"/>
      <c r="F151" s="14"/>
      <c r="G151" s="22"/>
      <c r="H151" s="14"/>
      <c r="I151" s="15"/>
      <c r="J151" s="14"/>
      <c r="K151" s="14"/>
      <c r="L151" s="14"/>
      <c r="M151" s="23"/>
    </row>
    <row r="152" spans="1:17" ht="15.75" customHeight="1" x14ac:dyDescent="0.25">
      <c r="A152" s="19"/>
      <c r="B152" s="20"/>
      <c r="C152" s="14"/>
      <c r="D152" s="14"/>
      <c r="E152" s="21"/>
      <c r="F152" s="14"/>
      <c r="G152" s="22"/>
      <c r="H152" s="14"/>
      <c r="I152" s="15"/>
      <c r="J152" s="14"/>
      <c r="K152" s="14"/>
      <c r="L152" s="14"/>
      <c r="M152" s="23"/>
    </row>
    <row r="153" spans="1:17" ht="15.75" customHeight="1" x14ac:dyDescent="0.25">
      <c r="A153" s="19"/>
      <c r="B153" s="20"/>
      <c r="C153" s="14"/>
      <c r="D153" s="14"/>
      <c r="E153" s="21"/>
      <c r="F153" s="14"/>
      <c r="G153" s="22"/>
      <c r="H153" s="14"/>
      <c r="I153" s="15"/>
      <c r="J153" s="14"/>
      <c r="K153" s="14"/>
      <c r="L153" s="14"/>
      <c r="M153" s="23"/>
    </row>
    <row r="154" spans="1:17" ht="15.75" customHeight="1" x14ac:dyDescent="0.25">
      <c r="A154" s="19"/>
      <c r="B154" s="20"/>
      <c r="C154" s="14"/>
      <c r="D154" s="14"/>
      <c r="E154" s="21"/>
      <c r="F154" s="14"/>
      <c r="G154" s="22"/>
      <c r="H154" s="14"/>
      <c r="I154" s="15"/>
      <c r="J154" s="14"/>
      <c r="K154" s="14"/>
      <c r="L154" s="14"/>
      <c r="M154" s="23"/>
    </row>
    <row r="155" spans="1:17" ht="15.75" customHeight="1" x14ac:dyDescent="0.25">
      <c r="A155" s="19"/>
      <c r="B155" s="20"/>
      <c r="C155" s="14"/>
      <c r="D155" s="14"/>
      <c r="E155" s="21"/>
      <c r="F155" s="14"/>
      <c r="G155" s="22"/>
      <c r="H155" s="14"/>
      <c r="I155" s="15"/>
      <c r="J155" s="14"/>
      <c r="K155" s="14"/>
      <c r="L155" s="14"/>
      <c r="M155" s="23"/>
    </row>
    <row r="156" spans="1:17" ht="15.75" customHeight="1" x14ac:dyDescent="0.25">
      <c r="A156" s="19"/>
      <c r="B156" s="20"/>
      <c r="C156" s="14"/>
      <c r="D156" s="14"/>
      <c r="E156" s="21"/>
      <c r="F156" s="14"/>
      <c r="G156" s="22"/>
      <c r="H156" s="14"/>
      <c r="I156" s="15"/>
      <c r="J156" s="14"/>
      <c r="K156" s="14"/>
      <c r="L156" s="14"/>
      <c r="M156" s="23"/>
    </row>
    <row r="157" spans="1:17" ht="15.75" customHeight="1" x14ac:dyDescent="0.25">
      <c r="A157" s="19"/>
      <c r="B157" s="20"/>
      <c r="C157" s="14"/>
      <c r="D157" s="14"/>
      <c r="E157" s="21"/>
      <c r="F157" s="14"/>
      <c r="G157" s="22"/>
      <c r="H157" s="14"/>
      <c r="I157" s="15"/>
      <c r="J157" s="14"/>
      <c r="K157" s="14"/>
      <c r="L157" s="14"/>
      <c r="M157" s="23"/>
      <c r="N157" s="16"/>
      <c r="O157" s="16"/>
      <c r="P157" s="16"/>
      <c r="Q157" s="16"/>
    </row>
    <row r="158" spans="1:17" ht="15.75" customHeight="1" x14ac:dyDescent="0.25">
      <c r="A158" s="19"/>
      <c r="B158" s="20"/>
      <c r="C158" s="14"/>
      <c r="D158" s="14"/>
      <c r="E158" s="21"/>
      <c r="F158" s="14"/>
      <c r="G158" s="22"/>
      <c r="H158" s="14"/>
      <c r="I158" s="15"/>
      <c r="J158" s="14"/>
      <c r="K158" s="14"/>
      <c r="L158" s="14"/>
      <c r="M158" s="23"/>
      <c r="N158" s="16"/>
      <c r="O158" s="16"/>
      <c r="P158" s="16"/>
      <c r="Q158" s="16"/>
    </row>
    <row r="159" spans="1:17" ht="15.75" customHeight="1" x14ac:dyDescent="0.25">
      <c r="A159" s="19"/>
      <c r="B159" s="20"/>
      <c r="C159" s="14"/>
      <c r="D159" s="14"/>
      <c r="E159" s="21"/>
      <c r="F159" s="14"/>
      <c r="G159" s="22"/>
      <c r="H159" s="14"/>
      <c r="I159" s="15"/>
      <c r="J159" s="14"/>
      <c r="K159" s="14"/>
      <c r="L159" s="14"/>
      <c r="M159" s="23"/>
      <c r="N159" s="16"/>
      <c r="O159" s="16"/>
      <c r="P159" s="16"/>
      <c r="Q159" s="16"/>
    </row>
    <row r="160" spans="1:17" ht="15.75" customHeight="1" x14ac:dyDescent="0.25">
      <c r="A160" s="19"/>
      <c r="B160" s="20"/>
      <c r="C160" s="14"/>
      <c r="D160" s="14"/>
      <c r="E160" s="21"/>
      <c r="F160" s="14"/>
      <c r="G160" s="22"/>
      <c r="H160" s="14"/>
      <c r="I160" s="15"/>
      <c r="J160" s="14"/>
      <c r="K160" s="14"/>
      <c r="L160" s="14"/>
      <c r="M160" s="23"/>
      <c r="N160" s="16"/>
      <c r="O160" s="16"/>
      <c r="P160" s="16"/>
      <c r="Q160" s="16"/>
    </row>
    <row r="161" spans="1:17" ht="15.75" customHeight="1" x14ac:dyDescent="0.25">
      <c r="A161" s="19"/>
      <c r="B161" s="20"/>
      <c r="C161" s="14"/>
      <c r="D161" s="14"/>
      <c r="E161" s="21"/>
      <c r="F161" s="14"/>
      <c r="G161" s="22"/>
      <c r="H161" s="14"/>
      <c r="I161" s="15"/>
      <c r="J161" s="14"/>
      <c r="K161" s="14"/>
      <c r="L161" s="14"/>
      <c r="M161" s="23"/>
      <c r="N161" s="16"/>
      <c r="O161" s="16"/>
      <c r="P161" s="16"/>
      <c r="Q161" s="16"/>
    </row>
    <row r="162" spans="1:17" ht="15.75" customHeight="1" x14ac:dyDescent="0.25">
      <c r="A162" s="19"/>
      <c r="B162" s="20"/>
      <c r="C162" s="14"/>
      <c r="D162" s="14"/>
      <c r="E162" s="21"/>
      <c r="F162" s="14"/>
      <c r="G162" s="22"/>
      <c r="H162" s="14"/>
      <c r="I162" s="15"/>
      <c r="J162" s="14"/>
      <c r="K162" s="14"/>
      <c r="L162" s="14"/>
      <c r="M162" s="23"/>
      <c r="N162" s="16"/>
      <c r="O162" s="16"/>
      <c r="P162" s="16"/>
      <c r="Q162" s="16"/>
    </row>
    <row r="163" spans="1:17" ht="15.75" customHeight="1" x14ac:dyDescent="0.25">
      <c r="A163" s="19"/>
      <c r="B163" s="20"/>
      <c r="C163" s="14"/>
      <c r="D163" s="14"/>
      <c r="E163" s="21"/>
      <c r="F163" s="14"/>
      <c r="G163" s="22"/>
      <c r="H163" s="14"/>
      <c r="I163" s="15"/>
      <c r="J163" s="14"/>
      <c r="K163" s="14"/>
      <c r="L163" s="14"/>
      <c r="M163" s="23"/>
      <c r="N163" s="16"/>
      <c r="O163" s="16"/>
      <c r="P163" s="16"/>
      <c r="Q163" s="16"/>
    </row>
    <row r="164" spans="1:17" ht="15.75" customHeight="1" x14ac:dyDescent="0.25">
      <c r="A164" s="19"/>
      <c r="B164" s="20"/>
      <c r="C164" s="14"/>
      <c r="D164" s="14"/>
      <c r="E164" s="21"/>
      <c r="F164" s="14"/>
      <c r="G164" s="22"/>
      <c r="H164" s="14"/>
      <c r="I164" s="15"/>
      <c r="J164" s="14"/>
      <c r="K164" s="14"/>
      <c r="L164" s="14"/>
      <c r="M164" s="23"/>
      <c r="N164" s="16"/>
      <c r="O164" s="16"/>
      <c r="P164" s="16"/>
      <c r="Q164" s="16"/>
    </row>
    <row r="165" spans="1:17" ht="15.75" customHeight="1" x14ac:dyDescent="0.25">
      <c r="A165" s="19"/>
      <c r="B165" s="20"/>
      <c r="C165" s="14"/>
      <c r="D165" s="14"/>
      <c r="E165" s="21"/>
      <c r="F165" s="14"/>
      <c r="G165" s="22"/>
      <c r="H165" s="14"/>
      <c r="I165" s="15"/>
      <c r="J165" s="14"/>
      <c r="K165" s="14"/>
      <c r="L165" s="14"/>
      <c r="M165" s="23"/>
      <c r="N165" s="16"/>
      <c r="O165" s="16"/>
      <c r="P165" s="16"/>
      <c r="Q165" s="16"/>
    </row>
    <row r="166" spans="1:17" ht="15.75" customHeight="1" x14ac:dyDescent="0.25">
      <c r="A166" s="19"/>
      <c r="B166" s="20"/>
      <c r="C166" s="14"/>
      <c r="D166" s="14"/>
      <c r="E166" s="21"/>
      <c r="F166" s="14"/>
      <c r="G166" s="22"/>
      <c r="H166" s="14"/>
      <c r="I166" s="15"/>
      <c r="J166" s="14"/>
      <c r="K166" s="14"/>
      <c r="L166" s="14"/>
      <c r="M166" s="23"/>
      <c r="N166" s="16"/>
      <c r="O166" s="16"/>
      <c r="P166" s="16"/>
      <c r="Q166" s="16"/>
    </row>
    <row r="167" spans="1:17" ht="15.75" customHeight="1" x14ac:dyDescent="0.25">
      <c r="A167" s="19"/>
      <c r="B167" s="20"/>
      <c r="C167" s="14"/>
      <c r="D167" s="14"/>
      <c r="E167" s="21"/>
      <c r="F167" s="14"/>
      <c r="G167" s="22"/>
      <c r="H167" s="14"/>
      <c r="I167" s="15"/>
      <c r="J167" s="14"/>
      <c r="K167" s="14"/>
      <c r="L167" s="14"/>
      <c r="M167" s="23"/>
      <c r="N167" s="16"/>
      <c r="O167" s="16"/>
      <c r="P167" s="16"/>
      <c r="Q167" s="16"/>
    </row>
    <row r="168" spans="1:17" ht="15.75" customHeight="1" x14ac:dyDescent="0.25">
      <c r="A168" s="19"/>
      <c r="B168" s="20"/>
      <c r="C168" s="14"/>
      <c r="D168" s="14"/>
      <c r="E168" s="21"/>
      <c r="F168" s="14"/>
      <c r="G168" s="22"/>
      <c r="H168" s="14"/>
      <c r="I168" s="15"/>
      <c r="J168" s="14"/>
      <c r="K168" s="14"/>
      <c r="L168" s="14"/>
      <c r="M168" s="23"/>
      <c r="N168" s="16"/>
      <c r="O168" s="16"/>
      <c r="P168" s="16"/>
      <c r="Q168" s="16"/>
    </row>
    <row r="169" spans="1:17" ht="15.75" customHeight="1" x14ac:dyDescent="0.25">
      <c r="A169" s="19"/>
      <c r="B169" s="20"/>
      <c r="C169" s="14"/>
      <c r="D169" s="14"/>
      <c r="E169" s="21"/>
      <c r="F169" s="14"/>
      <c r="G169" s="22"/>
      <c r="H169" s="14"/>
      <c r="I169" s="15"/>
      <c r="J169" s="14"/>
      <c r="K169" s="14"/>
      <c r="L169" s="14"/>
      <c r="M169" s="23"/>
      <c r="N169" s="16"/>
      <c r="O169" s="16"/>
      <c r="P169" s="16"/>
      <c r="Q169" s="16"/>
    </row>
    <row r="170" spans="1:17" ht="15.75" customHeight="1" x14ac:dyDescent="0.25">
      <c r="A170" s="19"/>
      <c r="B170" s="20"/>
      <c r="C170" s="14"/>
      <c r="D170" s="14"/>
      <c r="E170" s="21"/>
      <c r="F170" s="14"/>
      <c r="G170" s="22"/>
      <c r="H170" s="14"/>
      <c r="I170" s="15"/>
      <c r="J170" s="14"/>
      <c r="K170" s="14"/>
      <c r="L170" s="14"/>
      <c r="M170" s="23"/>
      <c r="N170" s="16"/>
      <c r="O170" s="16"/>
      <c r="P170" s="16"/>
      <c r="Q170" s="16"/>
    </row>
    <row r="171" spans="1:17" ht="15.75" customHeight="1" x14ac:dyDescent="0.25">
      <c r="A171" s="19"/>
      <c r="B171" s="20"/>
      <c r="C171" s="14"/>
      <c r="D171" s="14"/>
      <c r="E171" s="21"/>
      <c r="F171" s="14"/>
      <c r="G171" s="22"/>
      <c r="H171" s="14"/>
      <c r="I171" s="15"/>
      <c r="J171" s="14"/>
      <c r="K171" s="14"/>
      <c r="L171" s="14"/>
      <c r="M171" s="23"/>
      <c r="N171" s="16"/>
      <c r="O171" s="16"/>
      <c r="P171" s="16"/>
      <c r="Q171" s="16"/>
    </row>
    <row r="172" spans="1:17" ht="15.75" customHeight="1" x14ac:dyDescent="0.25">
      <c r="A172" s="19"/>
      <c r="B172" s="20"/>
      <c r="C172" s="14"/>
      <c r="D172" s="14"/>
      <c r="E172" s="21"/>
      <c r="F172" s="14"/>
      <c r="G172" s="22"/>
      <c r="H172" s="14"/>
      <c r="I172" s="15"/>
      <c r="J172" s="14"/>
      <c r="K172" s="14"/>
      <c r="L172" s="14"/>
      <c r="M172" s="23"/>
      <c r="N172" s="16"/>
      <c r="O172" s="16"/>
      <c r="P172" s="16"/>
      <c r="Q172" s="16"/>
    </row>
    <row r="173" spans="1:17" ht="15.75" customHeight="1" x14ac:dyDescent="0.25">
      <c r="A173" s="19"/>
      <c r="B173" s="20"/>
      <c r="C173" s="14"/>
      <c r="D173" s="14"/>
      <c r="E173" s="21"/>
      <c r="F173" s="14"/>
      <c r="G173" s="22"/>
      <c r="H173" s="14"/>
      <c r="I173" s="15"/>
      <c r="J173" s="14"/>
      <c r="K173" s="14"/>
      <c r="L173" s="14"/>
      <c r="M173" s="23"/>
      <c r="N173" s="16"/>
      <c r="O173" s="16"/>
      <c r="P173" s="16"/>
      <c r="Q173" s="16"/>
    </row>
    <row r="174" spans="1:17" ht="15.75" customHeight="1" x14ac:dyDescent="0.25">
      <c r="A174" s="19"/>
      <c r="B174" s="20"/>
      <c r="C174" s="14"/>
      <c r="D174" s="14"/>
      <c r="E174" s="21"/>
      <c r="F174" s="14"/>
      <c r="G174" s="22"/>
      <c r="H174" s="14"/>
      <c r="I174" s="15"/>
      <c r="J174" s="14"/>
      <c r="K174" s="14"/>
      <c r="L174" s="14"/>
      <c r="M174" s="23"/>
      <c r="N174" s="16"/>
      <c r="O174" s="16"/>
      <c r="P174" s="16"/>
      <c r="Q174" s="16"/>
    </row>
    <row r="175" spans="1:17" ht="15.75" customHeight="1" x14ac:dyDescent="0.25">
      <c r="A175" s="19"/>
      <c r="B175" s="20"/>
      <c r="C175" s="14"/>
      <c r="D175" s="14"/>
      <c r="E175" s="21"/>
      <c r="F175" s="14"/>
      <c r="G175" s="22"/>
      <c r="H175" s="14"/>
      <c r="I175" s="15"/>
      <c r="J175" s="14"/>
      <c r="K175" s="14"/>
      <c r="L175" s="14"/>
      <c r="M175" s="23"/>
      <c r="N175" s="16"/>
      <c r="O175" s="16"/>
      <c r="P175" s="16"/>
      <c r="Q175" s="16"/>
    </row>
    <row r="176" spans="1:17" ht="15.75" customHeight="1" x14ac:dyDescent="0.25">
      <c r="A176" s="19"/>
      <c r="B176" s="20"/>
      <c r="C176" s="14"/>
      <c r="D176" s="14"/>
      <c r="E176" s="21"/>
      <c r="F176" s="14"/>
      <c r="G176" s="22"/>
      <c r="H176" s="14"/>
      <c r="I176" s="15"/>
      <c r="J176" s="14"/>
      <c r="K176" s="14"/>
      <c r="L176" s="16"/>
      <c r="M176" s="23"/>
    </row>
    <row r="177" spans="1:13" ht="15.75" customHeight="1" x14ac:dyDescent="0.25">
      <c r="A177" s="19"/>
      <c r="B177" s="20"/>
      <c r="C177" s="14"/>
      <c r="D177" s="14"/>
      <c r="E177" s="21"/>
      <c r="F177" s="14"/>
      <c r="G177" s="22"/>
      <c r="H177" s="14"/>
      <c r="I177" s="15"/>
      <c r="J177" s="14"/>
      <c r="K177" s="14"/>
      <c r="L177" s="16"/>
      <c r="M177" s="23"/>
    </row>
    <row r="178" spans="1:13" ht="15.75" customHeight="1" x14ac:dyDescent="0.25">
      <c r="A178" s="19"/>
      <c r="B178" s="20"/>
      <c r="C178" s="14"/>
      <c r="D178" s="14"/>
      <c r="E178" s="21"/>
      <c r="F178" s="14"/>
      <c r="G178" s="22"/>
      <c r="H178" s="14"/>
      <c r="I178" s="15"/>
      <c r="J178" s="14"/>
      <c r="K178" s="14"/>
      <c r="L178" s="16"/>
      <c r="M178" s="23"/>
    </row>
    <row r="179" spans="1:13" ht="15.75" customHeight="1" x14ac:dyDescent="0.25">
      <c r="A179" s="19"/>
      <c r="B179" s="20"/>
      <c r="C179" s="14"/>
      <c r="D179" s="14"/>
      <c r="E179" s="21"/>
      <c r="F179" s="14"/>
      <c r="G179" s="22"/>
      <c r="H179" s="14"/>
      <c r="I179" s="15"/>
      <c r="J179" s="14"/>
      <c r="K179" s="14"/>
      <c r="L179" s="16"/>
      <c r="M179" s="23"/>
    </row>
    <row r="180" spans="1:13" ht="15.75" customHeight="1" x14ac:dyDescent="0.25">
      <c r="A180" s="19"/>
      <c r="B180" s="20"/>
      <c r="C180" s="14"/>
      <c r="D180" s="14"/>
      <c r="E180" s="21"/>
      <c r="F180" s="14"/>
      <c r="G180" s="22"/>
      <c r="H180" s="14"/>
      <c r="I180" s="15"/>
      <c r="J180" s="14"/>
      <c r="K180" s="14"/>
      <c r="L180" s="16"/>
      <c r="M180" s="23"/>
    </row>
    <row r="181" spans="1:13" ht="15.75" customHeight="1" x14ac:dyDescent="0.25">
      <c r="A181" s="19"/>
      <c r="B181" s="20"/>
      <c r="C181" s="14"/>
      <c r="D181" s="14"/>
      <c r="E181" s="21"/>
      <c r="F181" s="14"/>
      <c r="G181" s="22"/>
      <c r="H181" s="14"/>
      <c r="I181" s="15"/>
      <c r="J181" s="14"/>
      <c r="K181" s="14"/>
      <c r="L181" s="16"/>
      <c r="M181" s="23"/>
    </row>
    <row r="182" spans="1:13" ht="15.75" customHeight="1" x14ac:dyDescent="0.25">
      <c r="A182" s="19"/>
      <c r="B182" s="20"/>
      <c r="C182" s="14"/>
      <c r="D182" s="14"/>
      <c r="E182" s="21"/>
      <c r="F182" s="14"/>
      <c r="G182" s="22"/>
      <c r="H182" s="14"/>
      <c r="I182" s="15"/>
      <c r="J182" s="14"/>
      <c r="K182" s="14"/>
      <c r="L182" s="16"/>
      <c r="M182" s="23"/>
    </row>
    <row r="183" spans="1:13" ht="15.75" customHeight="1" x14ac:dyDescent="0.25">
      <c r="A183" s="19"/>
      <c r="B183" s="20"/>
      <c r="C183" s="14"/>
      <c r="D183" s="14"/>
      <c r="E183" s="21"/>
      <c r="F183" s="14"/>
      <c r="G183" s="22"/>
      <c r="H183" s="14"/>
      <c r="I183" s="15"/>
      <c r="J183" s="14"/>
      <c r="K183" s="14"/>
      <c r="L183" s="16"/>
      <c r="M183" s="23"/>
    </row>
    <row r="184" spans="1:13" ht="15.75" customHeight="1" x14ac:dyDescent="0.25">
      <c r="A184" s="19"/>
      <c r="B184" s="20"/>
      <c r="C184" s="14"/>
      <c r="D184" s="14"/>
      <c r="E184" s="21"/>
      <c r="F184" s="14"/>
      <c r="G184" s="22"/>
      <c r="H184" s="14"/>
      <c r="I184" s="15"/>
      <c r="J184" s="14"/>
      <c r="K184" s="14"/>
      <c r="L184" s="16"/>
      <c r="M184" s="23"/>
    </row>
    <row r="185" spans="1:13" ht="15.75" customHeight="1" x14ac:dyDescent="0.25">
      <c r="A185" s="19"/>
      <c r="B185" s="20"/>
      <c r="C185" s="14"/>
      <c r="D185" s="14"/>
      <c r="E185" s="21"/>
      <c r="F185" s="14"/>
      <c r="G185" s="22"/>
      <c r="H185" s="14"/>
      <c r="I185" s="15"/>
      <c r="J185" s="14"/>
      <c r="K185" s="14"/>
      <c r="L185" s="16"/>
      <c r="M185" s="23"/>
    </row>
    <row r="186" spans="1:13" ht="15.75" customHeight="1" x14ac:dyDescent="0.25">
      <c r="A186" s="19"/>
      <c r="B186" s="20"/>
      <c r="C186" s="14"/>
      <c r="D186" s="14"/>
      <c r="E186" s="21"/>
      <c r="F186" s="14"/>
      <c r="G186" s="22"/>
      <c r="H186" s="14"/>
      <c r="I186" s="15"/>
      <c r="J186" s="14"/>
      <c r="K186" s="14"/>
      <c r="L186" s="16"/>
      <c r="M186" s="23"/>
    </row>
    <row r="187" spans="1:13" ht="15.75" customHeight="1" x14ac:dyDescent="0.25">
      <c r="A187" s="19"/>
      <c r="B187" s="20"/>
      <c r="C187" s="14"/>
      <c r="D187" s="14"/>
      <c r="E187" s="21"/>
      <c r="F187" s="14"/>
      <c r="G187" s="22"/>
      <c r="H187" s="14"/>
      <c r="I187" s="15"/>
      <c r="J187" s="14"/>
      <c r="K187" s="14"/>
      <c r="L187" s="16"/>
      <c r="M187" s="23"/>
    </row>
    <row r="188" spans="1:13" ht="15.75" customHeight="1" x14ac:dyDescent="0.25">
      <c r="A188" s="19"/>
      <c r="B188" s="20"/>
      <c r="C188" s="14"/>
      <c r="D188" s="14"/>
      <c r="E188" s="21"/>
      <c r="F188" s="14"/>
      <c r="G188" s="22"/>
      <c r="H188" s="14"/>
      <c r="I188" s="15"/>
      <c r="J188" s="14"/>
      <c r="K188" s="14"/>
      <c r="L188" s="16"/>
      <c r="M188" s="23"/>
    </row>
    <row r="189" spans="1:13" ht="15.75" customHeight="1" x14ac:dyDescent="0.25">
      <c r="A189" s="16"/>
      <c r="B189" s="20"/>
      <c r="C189" s="14"/>
      <c r="D189" s="16"/>
      <c r="E189" s="16"/>
      <c r="F189" s="14"/>
      <c r="G189" s="22"/>
      <c r="H189" s="14"/>
      <c r="I189" s="15"/>
      <c r="J189" s="14"/>
      <c r="K189" s="14"/>
      <c r="L189" s="16"/>
      <c r="M189" s="23"/>
    </row>
    <row r="190" spans="1:13" ht="15.75" customHeight="1" x14ac:dyDescent="0.25">
      <c r="A190" s="16"/>
      <c r="B190" s="20"/>
      <c r="C190" s="16"/>
      <c r="D190" s="16"/>
      <c r="E190" s="16"/>
      <c r="F190" s="14"/>
      <c r="G190" s="22"/>
      <c r="H190" s="16"/>
      <c r="I190" s="15"/>
      <c r="J190" s="14"/>
      <c r="K190" s="14"/>
      <c r="L190" s="16"/>
      <c r="M190" s="23"/>
    </row>
    <row r="191" spans="1:13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1:13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1:13" ht="15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</row>
    <row r="194" spans="1:13" ht="15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</row>
    <row r="195" spans="1:13" ht="15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</row>
    <row r="196" spans="1:13" ht="15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</row>
    <row r="197" spans="1:13" ht="15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</row>
    <row r="198" spans="1:13" ht="15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</row>
    <row r="199" spans="1:13" ht="15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</row>
    <row r="200" spans="1:13" ht="15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</row>
    <row r="201" spans="1:13" ht="15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</row>
    <row r="202" spans="1:13" ht="15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1:13" ht="15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</row>
    <row r="204" spans="1:13" ht="15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</row>
    <row r="205" spans="1:13" ht="15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</row>
    <row r="206" spans="1:13" ht="15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</row>
    <row r="207" spans="1:13" ht="15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</row>
    <row r="208" spans="1:13" ht="15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</row>
    <row r="209" spans="1:13" ht="15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</row>
    <row r="210" spans="1:13" ht="15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</row>
    <row r="211" spans="1:13" ht="15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</row>
    <row r="212" spans="1:13" ht="15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</row>
    <row r="213" spans="1:13" ht="15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</row>
    <row r="214" spans="1:13" ht="15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</row>
    <row r="215" spans="1:13" ht="15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</row>
    <row r="216" spans="1:13" ht="15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</row>
    <row r="217" spans="1:13" ht="15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</row>
    <row r="218" spans="1:13" ht="15.75" customHeight="1" x14ac:dyDescent="0.2"/>
    <row r="219" spans="1:13" ht="15.75" customHeight="1" x14ac:dyDescent="0.2"/>
    <row r="220" spans="1:13" ht="15.75" customHeight="1" x14ac:dyDescent="0.2"/>
    <row r="221" spans="1:13" ht="15.75" customHeight="1" x14ac:dyDescent="0.2"/>
    <row r="222" spans="1:13" ht="15.75" customHeight="1" x14ac:dyDescent="0.2"/>
    <row r="223" spans="1:13" ht="15.75" customHeight="1" x14ac:dyDescent="0.2"/>
    <row r="224" spans="1:1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6E81-CD0B-463A-B088-FBB4EC66EB20}">
  <dimension ref="A1:AB998"/>
  <sheetViews>
    <sheetView zoomScale="55" zoomScaleNormal="55" workbookViewId="0">
      <selection activeCell="K11" sqref="K11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7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2" t="s">
        <v>8</v>
      </c>
      <c r="C2" s="13" t="s">
        <v>3</v>
      </c>
      <c r="D2" s="1" t="s">
        <v>4</v>
      </c>
      <c r="E2" s="2" t="s">
        <v>5</v>
      </c>
      <c r="F2" s="13" t="s">
        <v>9</v>
      </c>
      <c r="G2" s="1" t="s">
        <v>15</v>
      </c>
      <c r="H2" s="13" t="s">
        <v>7</v>
      </c>
      <c r="I2" s="8" t="s">
        <v>37</v>
      </c>
      <c r="J2" s="13" t="s">
        <v>13</v>
      </c>
      <c r="K2" s="1" t="s">
        <v>53</v>
      </c>
      <c r="L2" s="13" t="s">
        <v>6</v>
      </c>
      <c r="M2" s="8" t="s">
        <v>38</v>
      </c>
      <c r="V2" s="25" t="s">
        <v>11</v>
      </c>
      <c r="W2" s="25"/>
      <c r="X2" s="25" t="s">
        <v>12</v>
      </c>
      <c r="Y2" s="25"/>
      <c r="Z2" s="25"/>
    </row>
    <row r="3" spans="1:27" x14ac:dyDescent="0.25">
      <c r="A3" s="19">
        <v>0</v>
      </c>
      <c r="B3" s="20">
        <v>0</v>
      </c>
      <c r="C3" s="4">
        <v>985.25699999999995</v>
      </c>
      <c r="D3" s="14">
        <f>-0.00312*B3+985.19615</f>
        <v>985.19614999999999</v>
      </c>
      <c r="E3" s="21">
        <f>C3-D3</f>
        <v>6.0849999999959437E-2</v>
      </c>
      <c r="F3" s="4">
        <v>985.80399999999997</v>
      </c>
      <c r="G3" s="22">
        <f t="shared" ref="G3:G66" si="0">F3-C3</f>
        <v>0.54700000000002547</v>
      </c>
      <c r="H3" s="3">
        <v>20.4518730223521</v>
      </c>
      <c r="I3" s="15">
        <f>H3*0.5</f>
        <v>10.22593651117605</v>
      </c>
      <c r="J3" s="4">
        <v>990.27599999999995</v>
      </c>
      <c r="K3" s="14">
        <f>J3-F3</f>
        <v>4.47199999999998</v>
      </c>
      <c r="L3" s="4">
        <v>67.837451221445903</v>
      </c>
      <c r="M3" s="23">
        <f>L3/2</f>
        <v>33.918725610722952</v>
      </c>
      <c r="V3" t="s">
        <v>51</v>
      </c>
      <c r="Y3">
        <v>637</v>
      </c>
      <c r="Z3" t="s">
        <v>10</v>
      </c>
    </row>
    <row r="4" spans="1:27" x14ac:dyDescent="0.25">
      <c r="A4" s="19">
        <v>1</v>
      </c>
      <c r="B4" s="20">
        <v>5</v>
      </c>
      <c r="C4" s="4">
        <v>985.20600000000002</v>
      </c>
      <c r="D4" s="14">
        <f t="shared" ref="D4:D67" si="1">-0.00312*B4+985.19615</f>
        <v>985.18055000000004</v>
      </c>
      <c r="E4" s="21">
        <f t="shared" ref="E4:E67" si="2">C4-D4</f>
        <v>2.544999999997799E-2</v>
      </c>
      <c r="F4" s="4">
        <v>985.798</v>
      </c>
      <c r="G4" s="22">
        <f t="shared" si="0"/>
        <v>0.59199999999998454</v>
      </c>
      <c r="H4" s="3">
        <v>21.401009643052401</v>
      </c>
      <c r="I4" s="15">
        <f t="shared" ref="I4:I67" si="3">H4*0.5</f>
        <v>10.7005048215262</v>
      </c>
      <c r="J4" s="4">
        <v>990.27200000000005</v>
      </c>
      <c r="K4" s="14">
        <f t="shared" ref="K4:K67" si="4">J4-F4</f>
        <v>4.4740000000000464</v>
      </c>
      <c r="L4" s="4">
        <v>69.062806188830393</v>
      </c>
      <c r="M4" s="23">
        <f t="shared" ref="M4:M67" si="5">L4/2</f>
        <v>34.531403094415197</v>
      </c>
    </row>
    <row r="5" spans="1:27" x14ac:dyDescent="0.25">
      <c r="A5" s="19">
        <v>2</v>
      </c>
      <c r="B5" s="20">
        <v>10</v>
      </c>
      <c r="C5" s="4">
        <v>985.11199999999997</v>
      </c>
      <c r="D5" s="14">
        <f t="shared" si="1"/>
        <v>985.16494999999998</v>
      </c>
      <c r="E5" s="21">
        <f t="shared" si="2"/>
        <v>-5.2950000000009823E-2</v>
      </c>
      <c r="F5" s="4">
        <v>985.79700000000003</v>
      </c>
      <c r="G5" s="22">
        <f t="shared" si="0"/>
        <v>0.68500000000005912</v>
      </c>
      <c r="H5" s="3">
        <v>23.0275246548855</v>
      </c>
      <c r="I5" s="15">
        <f t="shared" si="3"/>
        <v>11.51376232744275</v>
      </c>
      <c r="J5" s="4">
        <v>990.27200000000005</v>
      </c>
      <c r="K5" s="14">
        <f t="shared" si="4"/>
        <v>4.4750000000000227</v>
      </c>
      <c r="L5" s="4">
        <v>69.055282822800706</v>
      </c>
      <c r="M5" s="23">
        <f t="shared" si="5"/>
        <v>34.527641411400353</v>
      </c>
      <c r="V5" s="6" t="s">
        <v>24</v>
      </c>
      <c r="W5" s="6"/>
      <c r="X5" s="17" t="s">
        <v>16</v>
      </c>
      <c r="Y5" s="5">
        <f>MIN(H3:H175)</f>
        <v>17.228944580122501</v>
      </c>
      <c r="Z5" s="6" t="s">
        <v>10</v>
      </c>
    </row>
    <row r="6" spans="1:27" x14ac:dyDescent="0.25">
      <c r="A6" s="19">
        <v>3</v>
      </c>
      <c r="B6" s="20">
        <v>15</v>
      </c>
      <c r="C6" s="4">
        <v>984.96600000000001</v>
      </c>
      <c r="D6" s="14">
        <f t="shared" si="1"/>
        <v>985.14935000000003</v>
      </c>
      <c r="E6" s="21">
        <f t="shared" si="2"/>
        <v>-0.18335000000001855</v>
      </c>
      <c r="F6" s="4">
        <v>985.79499999999996</v>
      </c>
      <c r="G6" s="22">
        <f t="shared" si="0"/>
        <v>0.82899999999995089</v>
      </c>
      <c r="H6" s="3">
        <v>21.841329962876301</v>
      </c>
      <c r="I6" s="15">
        <f t="shared" si="3"/>
        <v>10.920664981438151</v>
      </c>
      <c r="J6" s="4">
        <v>990.26400000000001</v>
      </c>
      <c r="K6" s="14">
        <f t="shared" si="4"/>
        <v>4.4690000000000509</v>
      </c>
      <c r="L6" s="4">
        <v>68.054527827277397</v>
      </c>
      <c r="M6" s="23">
        <f t="shared" si="5"/>
        <v>34.027263913638699</v>
      </c>
      <c r="V6" s="6" t="s">
        <v>25</v>
      </c>
      <c r="W6" s="6"/>
      <c r="X6" s="12" t="s">
        <v>14</v>
      </c>
      <c r="Y6" s="5">
        <f>MIN(G3:G175)</f>
        <v>0.10599999999999454</v>
      </c>
      <c r="Z6" t="s">
        <v>10</v>
      </c>
    </row>
    <row r="7" spans="1:27" x14ac:dyDescent="0.25">
      <c r="A7" s="19">
        <v>4</v>
      </c>
      <c r="B7" s="20">
        <v>20</v>
      </c>
      <c r="C7" s="4">
        <v>984.72199999999998</v>
      </c>
      <c r="D7" s="14">
        <f t="shared" si="1"/>
        <v>985.13374999999996</v>
      </c>
      <c r="E7" s="21">
        <f t="shared" si="2"/>
        <v>-0.41174999999998363</v>
      </c>
      <c r="F7" s="4">
        <v>985.798</v>
      </c>
      <c r="G7" s="22">
        <f t="shared" si="0"/>
        <v>1.0760000000000218</v>
      </c>
      <c r="H7" s="3">
        <v>20.3651976949511</v>
      </c>
      <c r="I7" s="15">
        <f t="shared" si="3"/>
        <v>10.18259884747555</v>
      </c>
      <c r="J7" s="4">
        <v>990.27499999999998</v>
      </c>
      <c r="K7" s="14">
        <f t="shared" si="4"/>
        <v>4.4769999999999754</v>
      </c>
      <c r="L7" s="4">
        <v>68.047507012808794</v>
      </c>
      <c r="M7" s="23">
        <f t="shared" si="5"/>
        <v>34.023753506404397</v>
      </c>
      <c r="X7" s="12"/>
    </row>
    <row r="8" spans="1:27" x14ac:dyDescent="0.25">
      <c r="A8" s="19">
        <v>5</v>
      </c>
      <c r="B8" s="20">
        <v>25</v>
      </c>
      <c r="C8" s="4">
        <v>984.81799999999998</v>
      </c>
      <c r="D8" s="14">
        <f t="shared" si="1"/>
        <v>985.11815000000001</v>
      </c>
      <c r="E8" s="21">
        <f t="shared" si="2"/>
        <v>-0.30015000000003056</v>
      </c>
      <c r="F8" s="4">
        <v>985.79200000000003</v>
      </c>
      <c r="G8" s="22">
        <f t="shared" si="0"/>
        <v>0.97400000000004638</v>
      </c>
      <c r="H8" s="3">
        <v>20.005773054162301</v>
      </c>
      <c r="I8" s="15">
        <f t="shared" si="3"/>
        <v>10.00288652708115</v>
      </c>
      <c r="J8" s="4">
        <v>990.24400000000003</v>
      </c>
      <c r="K8" s="14">
        <f t="shared" si="4"/>
        <v>4.4519999999999982</v>
      </c>
      <c r="L8" s="4">
        <v>68.016808334583004</v>
      </c>
      <c r="M8" s="23">
        <f t="shared" si="5"/>
        <v>34.008404167291502</v>
      </c>
      <c r="V8" s="6" t="s">
        <v>19</v>
      </c>
      <c r="W8" s="6"/>
      <c r="X8" s="12"/>
      <c r="Y8">
        <v>37</v>
      </c>
      <c r="Z8" s="6" t="s">
        <v>10</v>
      </c>
    </row>
    <row r="9" spans="1:27" x14ac:dyDescent="0.25">
      <c r="A9" s="19">
        <v>6</v>
      </c>
      <c r="B9" s="20">
        <v>30</v>
      </c>
      <c r="C9" s="4">
        <v>984.94399999999996</v>
      </c>
      <c r="D9" s="14">
        <f t="shared" si="1"/>
        <v>985.10254999999995</v>
      </c>
      <c r="E9" s="21">
        <f t="shared" si="2"/>
        <v>-0.15854999999999109</v>
      </c>
      <c r="F9" s="4">
        <v>985.78899999999999</v>
      </c>
      <c r="G9" s="22">
        <f t="shared" si="0"/>
        <v>0.84500000000002728</v>
      </c>
      <c r="H9" s="3">
        <v>20.147229004181501</v>
      </c>
      <c r="I9" s="15">
        <f t="shared" si="3"/>
        <v>10.07361450209075</v>
      </c>
      <c r="J9" s="4">
        <v>990.23400000000004</v>
      </c>
      <c r="K9" s="14">
        <f t="shared" si="4"/>
        <v>4.44500000000005</v>
      </c>
      <c r="L9" s="4">
        <v>67.600578291426402</v>
      </c>
      <c r="M9" s="23">
        <f t="shared" si="5"/>
        <v>33.800289145713201</v>
      </c>
      <c r="V9" s="6" t="s">
        <v>21</v>
      </c>
      <c r="W9" s="6"/>
      <c r="X9" s="12"/>
      <c r="Y9">
        <v>0.75</v>
      </c>
    </row>
    <row r="10" spans="1:27" x14ac:dyDescent="0.25">
      <c r="A10" s="19">
        <v>7</v>
      </c>
      <c r="B10" s="20">
        <v>35</v>
      </c>
      <c r="C10" s="4">
        <v>984.95399999999995</v>
      </c>
      <c r="D10" s="14">
        <f t="shared" si="1"/>
        <v>985.08695</v>
      </c>
      <c r="E10" s="21">
        <f t="shared" si="2"/>
        <v>-0.13295000000005075</v>
      </c>
      <c r="F10" s="4">
        <v>985.78700000000003</v>
      </c>
      <c r="G10" s="22">
        <f t="shared" si="0"/>
        <v>0.83300000000008367</v>
      </c>
      <c r="H10" s="3">
        <v>20.327022897182399</v>
      </c>
      <c r="I10" s="15">
        <f t="shared" si="3"/>
        <v>10.163511448591199</v>
      </c>
      <c r="J10" s="4">
        <v>990.23500000000001</v>
      </c>
      <c r="K10" s="14">
        <f t="shared" si="4"/>
        <v>4.4479999999999791</v>
      </c>
      <c r="L10" s="4">
        <v>69.078512004320601</v>
      </c>
      <c r="M10" s="23">
        <f t="shared" si="5"/>
        <v>34.5392560021603</v>
      </c>
      <c r="V10" s="6" t="s">
        <v>20</v>
      </c>
      <c r="W10" s="6"/>
      <c r="X10" s="12"/>
      <c r="Y10">
        <v>0</v>
      </c>
      <c r="AA10" s="24" t="s">
        <v>60</v>
      </c>
    </row>
    <row r="11" spans="1:27" x14ac:dyDescent="0.25">
      <c r="A11" s="19">
        <v>8</v>
      </c>
      <c r="B11" s="20">
        <v>40</v>
      </c>
      <c r="C11" s="4">
        <v>984.96900000000005</v>
      </c>
      <c r="D11" s="14">
        <f t="shared" si="1"/>
        <v>985.07134999999994</v>
      </c>
      <c r="E11" s="21">
        <f t="shared" si="2"/>
        <v>-0.10234999999988759</v>
      </c>
      <c r="F11" s="4">
        <v>985.779</v>
      </c>
      <c r="G11" s="22">
        <f t="shared" si="0"/>
        <v>0.80999999999994543</v>
      </c>
      <c r="H11" s="3">
        <v>21.043541771232402</v>
      </c>
      <c r="I11" s="15">
        <f t="shared" si="3"/>
        <v>10.521770885616201</v>
      </c>
      <c r="J11" s="4">
        <v>990.22299999999996</v>
      </c>
      <c r="K11" s="14">
        <f t="shared" si="4"/>
        <v>4.44399999999996</v>
      </c>
      <c r="L11" s="4">
        <v>70.032294984092502</v>
      </c>
      <c r="M11" s="23">
        <f t="shared" si="5"/>
        <v>35.016147492046251</v>
      </c>
      <c r="X11" s="12"/>
    </row>
    <row r="12" spans="1:27" x14ac:dyDescent="0.25">
      <c r="A12" s="19">
        <v>9</v>
      </c>
      <c r="B12" s="20">
        <v>45</v>
      </c>
      <c r="C12" s="4">
        <v>985.02800000000002</v>
      </c>
      <c r="D12" s="14">
        <f t="shared" si="1"/>
        <v>985.05574999999999</v>
      </c>
      <c r="E12" s="21">
        <f t="shared" si="2"/>
        <v>-2.7749999999969077E-2</v>
      </c>
      <c r="F12" s="4">
        <v>985.77599999999995</v>
      </c>
      <c r="G12" s="22">
        <f t="shared" si="0"/>
        <v>0.74799999999993361</v>
      </c>
      <c r="H12" s="3">
        <v>30.9089490044421</v>
      </c>
      <c r="I12" s="15">
        <f t="shared" si="3"/>
        <v>15.45447450222105</v>
      </c>
      <c r="J12" s="4">
        <v>990.23500000000001</v>
      </c>
      <c r="K12" s="14">
        <f t="shared" si="4"/>
        <v>4.45900000000006</v>
      </c>
      <c r="L12" s="4">
        <v>72.031287465392595</v>
      </c>
      <c r="M12" s="23">
        <f t="shared" si="5"/>
        <v>36.015643732696297</v>
      </c>
      <c r="V12" s="6" t="s">
        <v>18</v>
      </c>
      <c r="W12" s="6"/>
      <c r="X12" s="17" t="s">
        <v>22</v>
      </c>
      <c r="Y12" s="6" t="s">
        <v>27</v>
      </c>
    </row>
    <row r="13" spans="1:27" x14ac:dyDescent="0.25">
      <c r="A13" s="19">
        <v>10</v>
      </c>
      <c r="B13" s="20">
        <v>50</v>
      </c>
      <c r="C13" s="4">
        <v>985.19</v>
      </c>
      <c r="D13" s="14">
        <f t="shared" si="1"/>
        <v>985.04015000000004</v>
      </c>
      <c r="E13" s="21">
        <f t="shared" si="2"/>
        <v>0.14985000000001492</v>
      </c>
      <c r="F13" s="4">
        <v>985.76800000000003</v>
      </c>
      <c r="G13" s="22">
        <f t="shared" si="0"/>
        <v>0.57799999999997453</v>
      </c>
      <c r="H13" s="3">
        <v>32.055243741402997</v>
      </c>
      <c r="I13" s="15">
        <f t="shared" si="3"/>
        <v>16.027621870701498</v>
      </c>
      <c r="J13" s="4">
        <v>990.23199999999997</v>
      </c>
      <c r="K13" s="14">
        <f t="shared" si="4"/>
        <v>4.4639999999999418</v>
      </c>
      <c r="L13" s="4">
        <v>73.099600606970597</v>
      </c>
      <c r="M13" s="23">
        <f t="shared" si="5"/>
        <v>36.549800303485299</v>
      </c>
      <c r="X13" s="12"/>
    </row>
    <row r="14" spans="1:27" x14ac:dyDescent="0.25">
      <c r="A14" s="19">
        <v>11</v>
      </c>
      <c r="B14" s="20">
        <v>55</v>
      </c>
      <c r="C14" s="4">
        <v>985.11900000000003</v>
      </c>
      <c r="D14" s="14">
        <f t="shared" si="1"/>
        <v>985.02454999999998</v>
      </c>
      <c r="E14" s="21">
        <f t="shared" si="2"/>
        <v>9.4450000000051659E-2</v>
      </c>
      <c r="F14" s="4">
        <v>985.73199999999997</v>
      </c>
      <c r="G14" s="22">
        <f t="shared" si="0"/>
        <v>0.6129999999999427</v>
      </c>
      <c r="H14" s="3">
        <v>32.398695599550202</v>
      </c>
      <c r="I14" s="15">
        <f t="shared" si="3"/>
        <v>16.199347799775101</v>
      </c>
      <c r="J14" s="4">
        <v>990.19799999999998</v>
      </c>
      <c r="K14" s="14">
        <f t="shared" si="4"/>
        <v>4.4660000000000082</v>
      </c>
      <c r="L14" s="4">
        <v>73.419361632447107</v>
      </c>
      <c r="M14" s="23">
        <f t="shared" si="5"/>
        <v>36.709680816223553</v>
      </c>
      <c r="V14" s="6" t="s">
        <v>36</v>
      </c>
      <c r="W14" s="6"/>
      <c r="X14" s="17" t="s">
        <v>29</v>
      </c>
      <c r="Y14" s="6" t="s">
        <v>27</v>
      </c>
    </row>
    <row r="15" spans="1:27" x14ac:dyDescent="0.25">
      <c r="A15" s="19">
        <v>12</v>
      </c>
      <c r="B15" s="20">
        <v>60</v>
      </c>
      <c r="C15" s="4">
        <v>985.05700000000002</v>
      </c>
      <c r="D15" s="14">
        <f t="shared" si="1"/>
        <v>985.00895000000003</v>
      </c>
      <c r="E15" s="21">
        <f t="shared" si="2"/>
        <v>4.8049999999989268E-2</v>
      </c>
      <c r="F15" s="4">
        <v>985.73599999999999</v>
      </c>
      <c r="G15" s="22">
        <f t="shared" si="0"/>
        <v>0.67899999999997362</v>
      </c>
      <c r="H15" s="3">
        <v>34.455967898436299</v>
      </c>
      <c r="I15" s="15">
        <f t="shared" si="3"/>
        <v>17.227983949218149</v>
      </c>
      <c r="J15" s="4">
        <v>990.21100000000001</v>
      </c>
      <c r="K15" s="14">
        <f t="shared" si="4"/>
        <v>4.4750000000000227</v>
      </c>
      <c r="L15" s="4">
        <v>72.989532756992304</v>
      </c>
      <c r="M15" s="23">
        <f t="shared" si="5"/>
        <v>36.494766378496152</v>
      </c>
      <c r="V15" s="6"/>
      <c r="X15" s="17"/>
      <c r="Y15" s="6"/>
    </row>
    <row r="16" spans="1:27" x14ac:dyDescent="0.25">
      <c r="A16" s="19">
        <v>13</v>
      </c>
      <c r="B16" s="20">
        <v>65</v>
      </c>
      <c r="C16" s="4">
        <v>985.11</v>
      </c>
      <c r="D16" s="14">
        <f t="shared" si="1"/>
        <v>984.99334999999996</v>
      </c>
      <c r="E16" s="21">
        <f t="shared" si="2"/>
        <v>0.11665000000004966</v>
      </c>
      <c r="F16" s="4">
        <v>985.72699999999998</v>
      </c>
      <c r="G16" s="22">
        <f t="shared" si="0"/>
        <v>0.6169999999999618</v>
      </c>
      <c r="H16" s="3">
        <v>35.870555190031297</v>
      </c>
      <c r="I16" s="15">
        <f t="shared" si="3"/>
        <v>17.935277595015648</v>
      </c>
      <c r="J16" s="4">
        <v>990.18899999999996</v>
      </c>
      <c r="K16" s="14">
        <f t="shared" si="4"/>
        <v>4.4619999999999891</v>
      </c>
      <c r="L16" s="4">
        <v>70.988943404984695</v>
      </c>
      <c r="M16" s="23">
        <f t="shared" si="5"/>
        <v>35.494471702492348</v>
      </c>
      <c r="V16" s="6" t="s">
        <v>23</v>
      </c>
      <c r="W16" s="6"/>
      <c r="X16" s="17" t="s">
        <v>26</v>
      </c>
      <c r="Y16">
        <f>MAX(H3:H131)/2+6</f>
        <v>28.319228467450749</v>
      </c>
      <c r="Z16" t="s">
        <v>10</v>
      </c>
    </row>
    <row r="17" spans="1:27" x14ac:dyDescent="0.25">
      <c r="A17" s="19">
        <v>14</v>
      </c>
      <c r="B17" s="20">
        <v>70</v>
      </c>
      <c r="C17" s="4">
        <v>985.07299999999998</v>
      </c>
      <c r="D17" s="14">
        <f t="shared" si="1"/>
        <v>984.97775000000001</v>
      </c>
      <c r="E17" s="21">
        <f t="shared" si="2"/>
        <v>9.524999999996453E-2</v>
      </c>
      <c r="F17" s="4">
        <v>985.72199999999998</v>
      </c>
      <c r="G17" s="22">
        <f t="shared" si="0"/>
        <v>0.64900000000000091</v>
      </c>
      <c r="H17" s="3">
        <v>36.375577024255698</v>
      </c>
      <c r="I17" s="15">
        <f t="shared" si="3"/>
        <v>18.187788512127849</v>
      </c>
      <c r="J17" s="4">
        <v>990.178</v>
      </c>
      <c r="K17" s="14">
        <f t="shared" si="4"/>
        <v>4.4560000000000173</v>
      </c>
      <c r="L17" s="4">
        <v>69.485083231214901</v>
      </c>
      <c r="M17" s="23">
        <f t="shared" si="5"/>
        <v>34.74254161560745</v>
      </c>
      <c r="V17" s="6" t="s">
        <v>17</v>
      </c>
      <c r="X17" s="12" t="s">
        <v>54</v>
      </c>
      <c r="Y17" s="7">
        <f>AVERAGE(K3:K131)</f>
        <v>4.4801782945736486</v>
      </c>
      <c r="Z17" t="s">
        <v>10</v>
      </c>
    </row>
    <row r="18" spans="1:27" x14ac:dyDescent="0.25">
      <c r="A18" s="19">
        <v>15</v>
      </c>
      <c r="B18" s="20">
        <v>75</v>
      </c>
      <c r="C18" s="4">
        <v>985.10299999999995</v>
      </c>
      <c r="D18" s="14">
        <f t="shared" si="1"/>
        <v>984.96214999999995</v>
      </c>
      <c r="E18" s="21">
        <f t="shared" si="2"/>
        <v>0.14085000000000036</v>
      </c>
      <c r="F18" s="4">
        <v>985.72</v>
      </c>
      <c r="G18" s="22">
        <f t="shared" si="0"/>
        <v>0.61700000000007549</v>
      </c>
      <c r="H18" s="3">
        <v>37.5322554980836</v>
      </c>
      <c r="I18" s="15">
        <f t="shared" si="3"/>
        <v>18.7661277490418</v>
      </c>
      <c r="J18" s="4">
        <v>990.17100000000005</v>
      </c>
      <c r="K18" s="14">
        <f t="shared" si="4"/>
        <v>4.4510000000000218</v>
      </c>
      <c r="L18" s="4">
        <v>67.1332297730264</v>
      </c>
      <c r="M18" s="23">
        <f t="shared" si="5"/>
        <v>33.5666148865132</v>
      </c>
      <c r="V18" s="6" t="s">
        <v>28</v>
      </c>
      <c r="X18" s="17" t="s">
        <v>39</v>
      </c>
      <c r="Y18" s="6" t="s">
        <v>27</v>
      </c>
    </row>
    <row r="19" spans="1:27" x14ac:dyDescent="0.25">
      <c r="A19" s="19">
        <v>16</v>
      </c>
      <c r="B19" s="20">
        <v>80</v>
      </c>
      <c r="C19" s="4">
        <v>985.20600000000002</v>
      </c>
      <c r="D19" s="14">
        <f t="shared" si="1"/>
        <v>984.94655</v>
      </c>
      <c r="E19" s="21">
        <f t="shared" si="2"/>
        <v>0.25945000000001528</v>
      </c>
      <c r="F19" s="4">
        <v>985.71699999999998</v>
      </c>
      <c r="G19" s="22">
        <f t="shared" si="0"/>
        <v>0.51099999999996726</v>
      </c>
      <c r="H19" s="3">
        <v>38.140485349510698</v>
      </c>
      <c r="I19" s="15">
        <f t="shared" si="3"/>
        <v>19.070242674755349</v>
      </c>
      <c r="J19" s="4">
        <v>990.16200000000003</v>
      </c>
      <c r="K19" s="14">
        <f t="shared" si="4"/>
        <v>4.44500000000005</v>
      </c>
      <c r="L19" s="4">
        <v>64.773234746393101</v>
      </c>
      <c r="M19" s="23">
        <f t="shared" si="5"/>
        <v>32.38661737319655</v>
      </c>
      <c r="X19" s="12"/>
    </row>
    <row r="20" spans="1:27" ht="15.75" customHeight="1" x14ac:dyDescent="0.25">
      <c r="A20" s="19">
        <v>17</v>
      </c>
      <c r="B20" s="20">
        <v>85</v>
      </c>
      <c r="C20" s="4">
        <v>985.10400000000004</v>
      </c>
      <c r="D20" s="14">
        <f t="shared" si="1"/>
        <v>984.93094999999994</v>
      </c>
      <c r="E20" s="21">
        <f t="shared" si="2"/>
        <v>0.17305000000010295</v>
      </c>
      <c r="F20" s="4">
        <v>985.71400000000006</v>
      </c>
      <c r="G20" s="22">
        <f t="shared" si="0"/>
        <v>0.61000000000001364</v>
      </c>
      <c r="H20" s="3">
        <v>37.822005486196197</v>
      </c>
      <c r="I20" s="15">
        <f t="shared" si="3"/>
        <v>18.911002743098098</v>
      </c>
      <c r="J20" s="4">
        <v>990.13699999999994</v>
      </c>
      <c r="K20" s="14">
        <f t="shared" si="4"/>
        <v>4.4229999999998881</v>
      </c>
      <c r="L20" s="4">
        <v>62.9420002467157</v>
      </c>
      <c r="M20" s="23">
        <f t="shared" si="5"/>
        <v>31.47100012335785</v>
      </c>
      <c r="V20" s="6" t="s">
        <v>30</v>
      </c>
      <c r="W20" s="6"/>
      <c r="X20" s="12" t="s">
        <v>31</v>
      </c>
      <c r="Y20">
        <v>45</v>
      </c>
      <c r="Z20" t="s">
        <v>10</v>
      </c>
    </row>
    <row r="21" spans="1:27" ht="15.75" customHeight="1" x14ac:dyDescent="0.25">
      <c r="A21" s="19">
        <v>18</v>
      </c>
      <c r="B21" s="20">
        <v>90</v>
      </c>
      <c r="C21" s="4">
        <v>984.47500000000002</v>
      </c>
      <c r="D21" s="14">
        <f t="shared" si="1"/>
        <v>984.91534999999999</v>
      </c>
      <c r="E21" s="21">
        <f t="shared" si="2"/>
        <v>-0.44034999999996671</v>
      </c>
      <c r="F21" s="4">
        <v>985.71799999999996</v>
      </c>
      <c r="G21" s="22">
        <f t="shared" si="0"/>
        <v>1.2429999999999382</v>
      </c>
      <c r="H21" s="3">
        <v>32.662419144982898</v>
      </c>
      <c r="I21" s="15">
        <f t="shared" si="3"/>
        <v>16.331209572491449</v>
      </c>
      <c r="J21" s="4">
        <v>990.15300000000002</v>
      </c>
      <c r="K21" s="14">
        <f t="shared" si="4"/>
        <v>4.4350000000000591</v>
      </c>
      <c r="L21" s="4">
        <v>61.877328696599797</v>
      </c>
      <c r="M21" s="23">
        <f t="shared" si="5"/>
        <v>30.938664348299898</v>
      </c>
      <c r="V21" t="s">
        <v>32</v>
      </c>
      <c r="X21" s="17" t="s">
        <v>50</v>
      </c>
      <c r="Y21">
        <v>10</v>
      </c>
      <c r="Z21" t="s">
        <v>10</v>
      </c>
    </row>
    <row r="22" spans="1:27" ht="15.75" customHeight="1" x14ac:dyDescent="0.25">
      <c r="A22" s="19">
        <v>19</v>
      </c>
      <c r="B22" s="20">
        <v>95</v>
      </c>
      <c r="C22" s="4">
        <v>984.23699999999997</v>
      </c>
      <c r="D22" s="14">
        <f t="shared" si="1"/>
        <v>984.89975000000004</v>
      </c>
      <c r="E22" s="21">
        <f t="shared" si="2"/>
        <v>-0.66275000000007367</v>
      </c>
      <c r="F22" s="4">
        <v>985.71799999999996</v>
      </c>
      <c r="G22" s="22">
        <f t="shared" si="0"/>
        <v>1.4809999999999945</v>
      </c>
      <c r="H22" s="3">
        <v>26.640025765688701</v>
      </c>
      <c r="I22" s="15">
        <f t="shared" si="3"/>
        <v>13.320012882844351</v>
      </c>
      <c r="J22" s="4">
        <v>990.15200000000004</v>
      </c>
      <c r="K22" s="14">
        <f t="shared" si="4"/>
        <v>4.4340000000000828</v>
      </c>
      <c r="L22" s="4">
        <v>61.012212022182197</v>
      </c>
      <c r="M22" s="23">
        <f t="shared" si="5"/>
        <v>30.506106011091099</v>
      </c>
      <c r="X22" s="12"/>
    </row>
    <row r="23" spans="1:27" ht="15.75" customHeight="1" x14ac:dyDescent="0.25">
      <c r="A23" s="19">
        <v>20</v>
      </c>
      <c r="B23" s="20">
        <v>100</v>
      </c>
      <c r="C23" s="4">
        <v>984.14</v>
      </c>
      <c r="D23" s="14">
        <f t="shared" si="1"/>
        <v>984.88414999999998</v>
      </c>
      <c r="E23" s="21">
        <f t="shared" si="2"/>
        <v>-0.74414999999999054</v>
      </c>
      <c r="F23" s="4">
        <v>985.71799999999996</v>
      </c>
      <c r="G23" s="22">
        <f t="shared" si="0"/>
        <v>1.5779999999999745</v>
      </c>
      <c r="H23" s="3">
        <v>23.972529645961401</v>
      </c>
      <c r="I23" s="15">
        <f t="shared" si="3"/>
        <v>11.986264822980701</v>
      </c>
      <c r="J23" s="4">
        <v>990.15499999999997</v>
      </c>
      <c r="K23" s="14">
        <f t="shared" si="4"/>
        <v>4.4370000000000118</v>
      </c>
      <c r="L23" s="4">
        <v>61.022328498918696</v>
      </c>
      <c r="M23" s="23">
        <f t="shared" si="5"/>
        <v>30.511164249459348</v>
      </c>
      <c r="V23" s="6" t="s">
        <v>33</v>
      </c>
      <c r="W23" s="6"/>
      <c r="X23" s="12" t="s">
        <v>35</v>
      </c>
      <c r="Y23">
        <v>10</v>
      </c>
      <c r="Z23" t="s">
        <v>10</v>
      </c>
      <c r="AA23" t="s">
        <v>57</v>
      </c>
    </row>
    <row r="24" spans="1:27" ht="15.75" customHeight="1" x14ac:dyDescent="0.25">
      <c r="A24" s="19">
        <v>21</v>
      </c>
      <c r="B24" s="20">
        <v>105</v>
      </c>
      <c r="C24" s="4">
        <v>984.06700000000001</v>
      </c>
      <c r="D24" s="14">
        <f t="shared" si="1"/>
        <v>984.86855000000003</v>
      </c>
      <c r="E24" s="21">
        <f t="shared" si="2"/>
        <v>-0.80155000000002019</v>
      </c>
      <c r="F24" s="4">
        <v>985.71799999999996</v>
      </c>
      <c r="G24" s="22">
        <f t="shared" si="0"/>
        <v>1.6509999999999536</v>
      </c>
      <c r="H24" s="3">
        <v>22.9440949144877</v>
      </c>
      <c r="I24" s="15">
        <f t="shared" si="3"/>
        <v>11.47204745724385</v>
      </c>
      <c r="J24" s="4">
        <v>990.15700000000004</v>
      </c>
      <c r="K24" s="14">
        <f t="shared" si="4"/>
        <v>4.4390000000000782</v>
      </c>
      <c r="L24" s="4">
        <v>62.047188233395701</v>
      </c>
      <c r="M24" s="23">
        <f t="shared" si="5"/>
        <v>31.023594116697851</v>
      </c>
      <c r="V24" t="s">
        <v>34</v>
      </c>
      <c r="X24" s="12" t="s">
        <v>35</v>
      </c>
      <c r="Y24">
        <v>1</v>
      </c>
      <c r="Z24" t="s">
        <v>10</v>
      </c>
    </row>
    <row r="25" spans="1:27" ht="15.75" customHeight="1" x14ac:dyDescent="0.25">
      <c r="A25" s="19">
        <v>22</v>
      </c>
      <c r="B25" s="20">
        <v>110</v>
      </c>
      <c r="C25" s="4">
        <v>984.16300000000001</v>
      </c>
      <c r="D25" s="14">
        <f t="shared" si="1"/>
        <v>984.85294999999996</v>
      </c>
      <c r="E25" s="21">
        <f t="shared" si="2"/>
        <v>-0.68994999999995343</v>
      </c>
      <c r="F25" s="4">
        <v>985.71799999999996</v>
      </c>
      <c r="G25" s="22">
        <f t="shared" si="0"/>
        <v>1.55499999999995</v>
      </c>
      <c r="H25" s="3">
        <v>25.891477510494699</v>
      </c>
      <c r="I25" s="15">
        <f t="shared" si="3"/>
        <v>12.94573875524735</v>
      </c>
      <c r="J25" s="4">
        <v>990.15200000000004</v>
      </c>
      <c r="K25" s="14">
        <f t="shared" si="4"/>
        <v>4.4340000000000828</v>
      </c>
      <c r="L25" s="4">
        <v>61.0298648524291</v>
      </c>
      <c r="M25" s="23">
        <f t="shared" si="5"/>
        <v>30.51493242621455</v>
      </c>
      <c r="X25" s="12"/>
    </row>
    <row r="26" spans="1:27" ht="15.75" customHeight="1" x14ac:dyDescent="0.25">
      <c r="A26" s="19">
        <v>23</v>
      </c>
      <c r="B26" s="20">
        <v>115</v>
      </c>
      <c r="C26" s="4">
        <v>984.25099999999998</v>
      </c>
      <c r="D26" s="14">
        <f t="shared" si="1"/>
        <v>984.83735000000001</v>
      </c>
      <c r="E26" s="21">
        <f t="shared" si="2"/>
        <v>-0.58635000000003856</v>
      </c>
      <c r="F26" s="4">
        <v>985.71900000000005</v>
      </c>
      <c r="G26" s="22">
        <f t="shared" si="0"/>
        <v>1.4680000000000746</v>
      </c>
      <c r="H26" s="3">
        <v>20.843812559800899</v>
      </c>
      <c r="I26" s="15">
        <f t="shared" si="3"/>
        <v>10.421906279900449</v>
      </c>
      <c r="J26" s="4">
        <v>990.15</v>
      </c>
      <c r="K26" s="14">
        <f t="shared" si="4"/>
        <v>4.4309999999999263</v>
      </c>
      <c r="L26" s="4">
        <v>61.0266417332017</v>
      </c>
      <c r="M26" s="23">
        <f t="shared" si="5"/>
        <v>30.51332086660085</v>
      </c>
      <c r="V26" t="s">
        <v>42</v>
      </c>
      <c r="X26" s="12"/>
      <c r="Y26" s="10"/>
      <c r="Z26" s="6"/>
    </row>
    <row r="27" spans="1:27" ht="15.75" customHeight="1" x14ac:dyDescent="0.25">
      <c r="A27" s="19">
        <v>24</v>
      </c>
      <c r="B27" s="20">
        <v>120</v>
      </c>
      <c r="C27" s="4">
        <v>984.46299999999997</v>
      </c>
      <c r="D27" s="14">
        <f t="shared" si="1"/>
        <v>984.82174999999995</v>
      </c>
      <c r="E27" s="21">
        <f t="shared" si="2"/>
        <v>-0.35874999999998636</v>
      </c>
      <c r="F27" s="4">
        <v>985.71799999999996</v>
      </c>
      <c r="G27" s="22">
        <f t="shared" si="0"/>
        <v>1.2549999999999955</v>
      </c>
      <c r="H27" s="3">
        <v>18.8806864956845</v>
      </c>
      <c r="I27" s="15">
        <f t="shared" si="3"/>
        <v>9.4403432478422502</v>
      </c>
      <c r="J27" s="4">
        <v>990.13099999999997</v>
      </c>
      <c r="K27" s="14">
        <f t="shared" si="4"/>
        <v>4.4130000000000109</v>
      </c>
      <c r="L27" s="4">
        <v>60.027489797815903</v>
      </c>
      <c r="M27" s="23">
        <f t="shared" si="5"/>
        <v>30.013744898907952</v>
      </c>
      <c r="X27" s="12" t="s">
        <v>52</v>
      </c>
      <c r="Y27" s="9">
        <v>3.1199999999999999E-3</v>
      </c>
      <c r="Z27" s="6"/>
    </row>
    <row r="28" spans="1:27" ht="15.75" customHeight="1" x14ac:dyDescent="0.25">
      <c r="A28" s="19">
        <v>25</v>
      </c>
      <c r="B28" s="20">
        <v>125</v>
      </c>
      <c r="C28" s="4">
        <v>984.59799999999996</v>
      </c>
      <c r="D28" s="14">
        <f t="shared" si="1"/>
        <v>984.80615</v>
      </c>
      <c r="E28" s="21">
        <f t="shared" si="2"/>
        <v>-0.20815000000004602</v>
      </c>
      <c r="F28" s="4">
        <v>985.71799999999996</v>
      </c>
      <c r="G28" s="22">
        <f t="shared" si="0"/>
        <v>1.1200000000000045</v>
      </c>
      <c r="H28" s="3">
        <v>19.019671492751101</v>
      </c>
      <c r="I28" s="15">
        <f t="shared" si="3"/>
        <v>9.5098357463755505</v>
      </c>
      <c r="J28" s="4">
        <v>990.11599999999999</v>
      </c>
      <c r="K28" s="14">
        <f t="shared" si="4"/>
        <v>4.3980000000000246</v>
      </c>
      <c r="L28" s="4">
        <v>59.211108058477897</v>
      </c>
      <c r="M28" s="23">
        <f t="shared" si="5"/>
        <v>29.605554029238949</v>
      </c>
      <c r="Y28">
        <v>1.2800000000000001E-3</v>
      </c>
    </row>
    <row r="29" spans="1:27" ht="15.75" customHeight="1" x14ac:dyDescent="0.25">
      <c r="A29" s="19">
        <v>26</v>
      </c>
      <c r="B29" s="20">
        <v>130</v>
      </c>
      <c r="C29" s="4">
        <v>984.81299999999999</v>
      </c>
      <c r="D29" s="14">
        <f t="shared" si="1"/>
        <v>984.79054999999994</v>
      </c>
      <c r="E29" s="21">
        <f t="shared" si="2"/>
        <v>2.2450000000048931E-2</v>
      </c>
      <c r="F29" s="4">
        <v>985.71699999999998</v>
      </c>
      <c r="G29" s="22">
        <f t="shared" si="0"/>
        <v>0.90399999999999636</v>
      </c>
      <c r="H29" s="3">
        <v>19.713743221714399</v>
      </c>
      <c r="I29" s="15">
        <f t="shared" si="3"/>
        <v>9.8568716108571994</v>
      </c>
      <c r="J29" s="4">
        <v>990.09699999999998</v>
      </c>
      <c r="K29" s="14">
        <f t="shared" si="4"/>
        <v>4.3799999999999955</v>
      </c>
      <c r="L29" s="4">
        <v>58.227369043234603</v>
      </c>
      <c r="M29" s="23">
        <f t="shared" si="5"/>
        <v>29.113684521617301</v>
      </c>
      <c r="V29" s="25" t="s">
        <v>40</v>
      </c>
      <c r="W29" s="25"/>
    </row>
    <row r="30" spans="1:27" ht="15.75" customHeight="1" x14ac:dyDescent="0.25">
      <c r="A30" s="19">
        <v>27</v>
      </c>
      <c r="B30" s="20">
        <v>135</v>
      </c>
      <c r="C30" s="4">
        <v>985.029</v>
      </c>
      <c r="D30" s="14">
        <f t="shared" si="1"/>
        <v>984.77494999999999</v>
      </c>
      <c r="E30" s="21">
        <f t="shared" si="2"/>
        <v>0.25405000000000655</v>
      </c>
      <c r="F30" s="4">
        <v>985.71299999999997</v>
      </c>
      <c r="G30" s="22">
        <f t="shared" si="0"/>
        <v>0.68399999999996908</v>
      </c>
      <c r="H30" s="3">
        <v>20.768288990860299</v>
      </c>
      <c r="I30" s="15">
        <f t="shared" si="3"/>
        <v>10.384144495430149</v>
      </c>
      <c r="J30" s="4">
        <v>990.06799999999998</v>
      </c>
      <c r="K30" s="14">
        <f t="shared" si="4"/>
        <v>4.3550000000000182</v>
      </c>
      <c r="L30" s="4">
        <v>58.0501505775715</v>
      </c>
      <c r="M30" s="23">
        <f t="shared" si="5"/>
        <v>29.02507528878575</v>
      </c>
      <c r="V30" s="6" t="s">
        <v>41</v>
      </c>
      <c r="Y30" s="5">
        <f>AVERAGE(H3:H175)</f>
        <v>28.93264342179458</v>
      </c>
      <c r="Z30" s="6" t="s">
        <v>10</v>
      </c>
    </row>
    <row r="31" spans="1:27" ht="15.75" customHeight="1" x14ac:dyDescent="0.25">
      <c r="A31" s="19">
        <v>28</v>
      </c>
      <c r="B31" s="20">
        <v>140</v>
      </c>
      <c r="C31" s="4">
        <v>985.11500000000001</v>
      </c>
      <c r="D31" s="14">
        <f t="shared" si="1"/>
        <v>984.75935000000004</v>
      </c>
      <c r="E31" s="21">
        <f t="shared" si="2"/>
        <v>0.35564999999996871</v>
      </c>
      <c r="F31" s="4">
        <v>985.70899999999995</v>
      </c>
      <c r="G31" s="22">
        <f t="shared" si="0"/>
        <v>0.59399999999993724</v>
      </c>
      <c r="H31" s="3">
        <v>21.929453167414501</v>
      </c>
      <c r="I31" s="15">
        <f t="shared" si="3"/>
        <v>10.96472658370725</v>
      </c>
      <c r="J31" s="4">
        <v>990.04899999999998</v>
      </c>
      <c r="K31" s="14">
        <f t="shared" si="4"/>
        <v>4.3400000000000318</v>
      </c>
      <c r="L31" s="4">
        <v>57.148127396594901</v>
      </c>
      <c r="M31" s="23">
        <f t="shared" si="5"/>
        <v>28.574063698297451</v>
      </c>
      <c r="V31" t="s">
        <v>0</v>
      </c>
      <c r="Y31" s="6">
        <v>185</v>
      </c>
      <c r="Z31" t="s">
        <v>10</v>
      </c>
    </row>
    <row r="32" spans="1:27" ht="15.75" customHeight="1" x14ac:dyDescent="0.25">
      <c r="A32" s="19">
        <v>29</v>
      </c>
      <c r="B32" s="20">
        <v>145</v>
      </c>
      <c r="C32" s="4">
        <v>985.26</v>
      </c>
      <c r="D32" s="14">
        <f t="shared" si="1"/>
        <v>984.74374999999998</v>
      </c>
      <c r="E32" s="21">
        <f t="shared" si="2"/>
        <v>0.51625000000001364</v>
      </c>
      <c r="F32" s="4">
        <v>985.69600000000003</v>
      </c>
      <c r="G32" s="22">
        <f t="shared" si="0"/>
        <v>0.43600000000003547</v>
      </c>
      <c r="H32" s="3">
        <v>22.645231980786502</v>
      </c>
      <c r="I32" s="15">
        <f t="shared" si="3"/>
        <v>11.322615990393251</v>
      </c>
      <c r="J32" s="4">
        <v>990.01800000000003</v>
      </c>
      <c r="K32" s="14">
        <f t="shared" si="4"/>
        <v>4.3220000000000027</v>
      </c>
      <c r="L32" s="4">
        <v>57.263934783356902</v>
      </c>
      <c r="M32" s="23">
        <f t="shared" si="5"/>
        <v>28.631967391678451</v>
      </c>
      <c r="V32" t="s">
        <v>43</v>
      </c>
      <c r="Y32">
        <v>172</v>
      </c>
      <c r="Z32" t="s">
        <v>10</v>
      </c>
    </row>
    <row r="33" spans="1:28" ht="15.75" customHeight="1" x14ac:dyDescent="0.25">
      <c r="A33" s="19">
        <v>30</v>
      </c>
      <c r="B33" s="20">
        <v>150</v>
      </c>
      <c r="C33" s="4">
        <v>985.30799999999999</v>
      </c>
      <c r="D33" s="14">
        <f t="shared" si="1"/>
        <v>984.72815000000003</v>
      </c>
      <c r="E33" s="21">
        <f t="shared" si="2"/>
        <v>0.57984999999996489</v>
      </c>
      <c r="F33" s="4">
        <v>985.67</v>
      </c>
      <c r="G33" s="22">
        <f t="shared" si="0"/>
        <v>0.36199999999996635</v>
      </c>
      <c r="H33" s="3">
        <v>38.075289912581503</v>
      </c>
      <c r="I33" s="15">
        <f t="shared" si="3"/>
        <v>19.037644956290752</v>
      </c>
      <c r="J33" s="4">
        <v>989.99</v>
      </c>
      <c r="K33" s="14">
        <f t="shared" si="4"/>
        <v>4.32000000000005</v>
      </c>
      <c r="L33" s="4">
        <v>55.609889028979602</v>
      </c>
      <c r="M33" s="23">
        <f t="shared" si="5"/>
        <v>27.804944514489801</v>
      </c>
    </row>
    <row r="34" spans="1:28" ht="15.75" customHeight="1" x14ac:dyDescent="0.25">
      <c r="A34" s="19">
        <v>31</v>
      </c>
      <c r="B34" s="20">
        <v>155</v>
      </c>
      <c r="C34" s="4">
        <v>985.29399999999998</v>
      </c>
      <c r="D34" s="14">
        <f t="shared" si="1"/>
        <v>984.71254999999996</v>
      </c>
      <c r="E34" s="21">
        <f t="shared" si="2"/>
        <v>0.58145000000001801</v>
      </c>
      <c r="F34" s="4">
        <v>985.61099999999999</v>
      </c>
      <c r="G34" s="22">
        <f t="shared" si="0"/>
        <v>0.31700000000000728</v>
      </c>
      <c r="H34" s="3">
        <v>38.211599201201601</v>
      </c>
      <c r="I34" s="15">
        <f t="shared" si="3"/>
        <v>19.1057996006008</v>
      </c>
      <c r="J34" s="4">
        <v>989.96500000000003</v>
      </c>
      <c r="K34" s="14">
        <f t="shared" si="4"/>
        <v>4.3540000000000418</v>
      </c>
      <c r="L34" s="4">
        <v>54.7518675571378</v>
      </c>
      <c r="M34" s="23">
        <f t="shared" si="5"/>
        <v>27.3759337785689</v>
      </c>
      <c r="V34" t="s">
        <v>45</v>
      </c>
      <c r="Y34">
        <v>3.3E-3</v>
      </c>
    </row>
    <row r="35" spans="1:28" ht="15.75" customHeight="1" x14ac:dyDescent="0.25">
      <c r="A35" s="19">
        <v>32</v>
      </c>
      <c r="B35" s="20">
        <v>160</v>
      </c>
      <c r="C35" s="4">
        <v>985.23599999999999</v>
      </c>
      <c r="D35" s="14">
        <f t="shared" si="1"/>
        <v>984.69695000000002</v>
      </c>
      <c r="E35" s="21">
        <f t="shared" si="2"/>
        <v>0.53904999999997472</v>
      </c>
      <c r="F35" s="4">
        <v>985.56700000000001</v>
      </c>
      <c r="G35" s="22">
        <f t="shared" si="0"/>
        <v>0.33100000000001728</v>
      </c>
      <c r="H35" s="3">
        <v>37.273203671443</v>
      </c>
      <c r="I35" s="15">
        <f t="shared" si="3"/>
        <v>18.6366018357215</v>
      </c>
      <c r="J35" s="4">
        <v>989.947</v>
      </c>
      <c r="K35" s="14">
        <f t="shared" si="4"/>
        <v>4.3799999999999955</v>
      </c>
      <c r="L35" s="4">
        <v>53.550214619595899</v>
      </c>
      <c r="M35" s="23">
        <f t="shared" si="5"/>
        <v>26.775107309797949</v>
      </c>
      <c r="V35" t="s">
        <v>44</v>
      </c>
      <c r="Y35">
        <v>8.9999999999999998E-4</v>
      </c>
    </row>
    <row r="36" spans="1:28" ht="15.75" customHeight="1" x14ac:dyDescent="0.25">
      <c r="A36" s="19">
        <v>33</v>
      </c>
      <c r="B36" s="20">
        <v>165</v>
      </c>
      <c r="C36" s="4">
        <v>985.28</v>
      </c>
      <c r="D36" s="14">
        <f t="shared" si="1"/>
        <v>984.68134999999995</v>
      </c>
      <c r="E36" s="21">
        <f t="shared" si="2"/>
        <v>0.59865000000002055</v>
      </c>
      <c r="F36" s="4">
        <v>985.42200000000003</v>
      </c>
      <c r="G36" s="22">
        <f t="shared" si="0"/>
        <v>0.14200000000005275</v>
      </c>
      <c r="H36" s="3">
        <v>39.482876248363503</v>
      </c>
      <c r="I36" s="15">
        <f t="shared" si="3"/>
        <v>19.741438124181752</v>
      </c>
      <c r="J36" s="4">
        <v>989.90599999999995</v>
      </c>
      <c r="K36" s="14">
        <f t="shared" si="4"/>
        <v>4.4839999999999236</v>
      </c>
      <c r="L36" s="4">
        <v>52.328490225509398</v>
      </c>
      <c r="M36" s="23">
        <f t="shared" si="5"/>
        <v>26.164245112754699</v>
      </c>
      <c r="V36" t="s">
        <v>46</v>
      </c>
      <c r="Y36">
        <f>(Y34+Y35)/2</f>
        <v>2.0999999999999999E-3</v>
      </c>
    </row>
    <row r="37" spans="1:28" ht="15.75" customHeight="1" x14ac:dyDescent="0.25">
      <c r="A37" s="19">
        <v>34</v>
      </c>
      <c r="B37" s="20">
        <v>170</v>
      </c>
      <c r="C37" s="4">
        <v>985.05600000000004</v>
      </c>
      <c r="D37" s="14">
        <f t="shared" si="1"/>
        <v>984.66575</v>
      </c>
      <c r="E37" s="21">
        <f t="shared" si="2"/>
        <v>0.39025000000003729</v>
      </c>
      <c r="F37" s="4">
        <v>985.36800000000005</v>
      </c>
      <c r="G37" s="22">
        <f t="shared" si="0"/>
        <v>0.31200000000001182</v>
      </c>
      <c r="H37" s="3">
        <v>38.2791196561937</v>
      </c>
      <c r="I37" s="15">
        <f t="shared" si="3"/>
        <v>19.13955982809685</v>
      </c>
      <c r="J37" s="4">
        <v>989.91</v>
      </c>
      <c r="K37" s="14">
        <f t="shared" si="4"/>
        <v>4.5419999999999163</v>
      </c>
      <c r="L37" s="4">
        <v>50.7520711686509</v>
      </c>
      <c r="M37" s="23">
        <f t="shared" si="5"/>
        <v>25.37603558432545</v>
      </c>
    </row>
    <row r="38" spans="1:28" ht="15.75" customHeight="1" x14ac:dyDescent="0.25">
      <c r="A38" s="19">
        <v>35</v>
      </c>
      <c r="B38" s="20">
        <v>175</v>
      </c>
      <c r="C38" s="4">
        <v>985.06899999999996</v>
      </c>
      <c r="D38" s="14">
        <f t="shared" si="1"/>
        <v>984.65014999999994</v>
      </c>
      <c r="E38" s="21">
        <f t="shared" si="2"/>
        <v>0.41885000000002037</v>
      </c>
      <c r="F38" s="4">
        <v>985.29499999999996</v>
      </c>
      <c r="G38" s="22">
        <f t="shared" si="0"/>
        <v>0.22599999999999909</v>
      </c>
      <c r="H38" s="3">
        <v>28.0884021891214</v>
      </c>
      <c r="I38" s="15">
        <f t="shared" si="3"/>
        <v>14.0442010945607</v>
      </c>
      <c r="J38" s="4">
        <v>989.86</v>
      </c>
      <c r="K38" s="14">
        <f t="shared" si="4"/>
        <v>4.5650000000000546</v>
      </c>
      <c r="L38" s="4">
        <v>49.250101491464299</v>
      </c>
      <c r="M38" s="23">
        <f t="shared" si="5"/>
        <v>24.62505074573215</v>
      </c>
      <c r="V38" s="25" t="s">
        <v>48</v>
      </c>
      <c r="W38" s="25"/>
    </row>
    <row r="39" spans="1:28" ht="15.75" customHeight="1" x14ac:dyDescent="0.25">
      <c r="A39" s="19">
        <v>36</v>
      </c>
      <c r="B39" s="20">
        <v>180</v>
      </c>
      <c r="C39" s="4">
        <v>984.81100000000004</v>
      </c>
      <c r="D39" s="14">
        <f t="shared" si="1"/>
        <v>984.63454999999999</v>
      </c>
      <c r="E39" s="21">
        <f t="shared" si="2"/>
        <v>0.17645000000004529</v>
      </c>
      <c r="F39" s="4">
        <v>985.30700000000002</v>
      </c>
      <c r="G39" s="22">
        <f t="shared" si="0"/>
        <v>0.4959999999999809</v>
      </c>
      <c r="H39" s="3">
        <v>29.056525248667398</v>
      </c>
      <c r="I39" s="15">
        <f t="shared" si="3"/>
        <v>14.528262624333699</v>
      </c>
      <c r="J39" s="4">
        <v>989.83100000000002</v>
      </c>
      <c r="K39" s="14">
        <f t="shared" si="4"/>
        <v>4.5240000000000009</v>
      </c>
      <c r="L39" s="4">
        <v>48.262060963107302</v>
      </c>
      <c r="M39" s="23">
        <f t="shared" si="5"/>
        <v>24.131030481553651</v>
      </c>
      <c r="V39" t="s">
        <v>49</v>
      </c>
      <c r="Y39" s="9"/>
      <c r="Z39" s="6" t="s">
        <v>47</v>
      </c>
    </row>
    <row r="40" spans="1:28" ht="15.75" customHeight="1" x14ac:dyDescent="0.25">
      <c r="A40" s="19">
        <v>37</v>
      </c>
      <c r="B40" s="20">
        <v>185</v>
      </c>
      <c r="C40" s="4">
        <v>984.65899999999999</v>
      </c>
      <c r="D40" s="14">
        <f t="shared" si="1"/>
        <v>984.61895000000004</v>
      </c>
      <c r="E40" s="21">
        <f t="shared" si="2"/>
        <v>4.0049999999951069E-2</v>
      </c>
      <c r="F40" s="4">
        <v>985.30100000000004</v>
      </c>
      <c r="G40" s="22">
        <f t="shared" si="0"/>
        <v>0.64200000000005275</v>
      </c>
      <c r="H40" s="3">
        <v>22.923862567014101</v>
      </c>
      <c r="I40" s="15">
        <f t="shared" si="3"/>
        <v>11.461931283507051</v>
      </c>
      <c r="J40" s="4">
        <v>989.78899999999999</v>
      </c>
      <c r="K40" s="14">
        <f t="shared" si="4"/>
        <v>4.4879999999999427</v>
      </c>
      <c r="L40" s="4">
        <v>48.237344502653499</v>
      </c>
      <c r="M40" s="23">
        <f t="shared" si="5"/>
        <v>24.11867225132675</v>
      </c>
      <c r="Y40" s="9"/>
      <c r="Z40" s="6" t="s">
        <v>47</v>
      </c>
    </row>
    <row r="41" spans="1:28" ht="15.75" customHeight="1" x14ac:dyDescent="0.25">
      <c r="A41" s="19">
        <v>38</v>
      </c>
      <c r="B41" s="20">
        <v>190</v>
      </c>
      <c r="C41" s="4">
        <v>984.58199999999999</v>
      </c>
      <c r="D41" s="14">
        <f t="shared" si="1"/>
        <v>984.60334999999998</v>
      </c>
      <c r="E41" s="21">
        <f t="shared" si="2"/>
        <v>-2.1349999999983993E-2</v>
      </c>
      <c r="F41" s="4">
        <v>985.29300000000001</v>
      </c>
      <c r="G41" s="22">
        <f t="shared" si="0"/>
        <v>0.71100000000001273</v>
      </c>
      <c r="H41" s="3">
        <v>23.3456512651845</v>
      </c>
      <c r="I41" s="15">
        <f t="shared" si="3"/>
        <v>11.67282563259225</v>
      </c>
      <c r="J41" s="4">
        <v>989.73599999999999</v>
      </c>
      <c r="K41" s="14">
        <f t="shared" si="4"/>
        <v>4.4429999999999836</v>
      </c>
      <c r="L41" s="4">
        <v>46.527388152867701</v>
      </c>
      <c r="M41" s="23">
        <f t="shared" si="5"/>
        <v>23.26369407643385</v>
      </c>
      <c r="AA41" s="11"/>
    </row>
    <row r="42" spans="1:28" ht="15.75" customHeight="1" x14ac:dyDescent="0.25">
      <c r="A42" s="19">
        <v>39</v>
      </c>
      <c r="B42" s="20">
        <v>195</v>
      </c>
      <c r="C42" s="4">
        <v>984.47500000000002</v>
      </c>
      <c r="D42" s="14">
        <f t="shared" si="1"/>
        <v>984.58775000000003</v>
      </c>
      <c r="E42" s="21">
        <f t="shared" si="2"/>
        <v>-0.11275000000000546</v>
      </c>
      <c r="F42" s="4">
        <v>985.29</v>
      </c>
      <c r="G42" s="22">
        <f t="shared" si="0"/>
        <v>0.81499999999994088</v>
      </c>
      <c r="H42" s="3">
        <v>22.831442460762201</v>
      </c>
      <c r="I42" s="15">
        <f t="shared" si="3"/>
        <v>11.4157212303811</v>
      </c>
      <c r="J42" s="4">
        <v>989.69100000000003</v>
      </c>
      <c r="K42" s="14">
        <f t="shared" si="4"/>
        <v>4.4010000000000673</v>
      </c>
      <c r="L42" s="4">
        <v>45.267612145851302</v>
      </c>
      <c r="M42" s="23">
        <f t="shared" si="5"/>
        <v>22.633806072925651</v>
      </c>
    </row>
    <row r="43" spans="1:28" ht="15.75" customHeight="1" x14ac:dyDescent="0.25">
      <c r="A43" s="19">
        <v>40</v>
      </c>
      <c r="B43" s="20">
        <v>200</v>
      </c>
      <c r="C43" s="4">
        <v>984.33199999999999</v>
      </c>
      <c r="D43" s="14">
        <f t="shared" si="1"/>
        <v>984.57214999999997</v>
      </c>
      <c r="E43" s="21">
        <f t="shared" si="2"/>
        <v>-0.24014999999997144</v>
      </c>
      <c r="F43" s="4">
        <v>985.29100000000005</v>
      </c>
      <c r="G43" s="22">
        <f t="shared" si="0"/>
        <v>0.95900000000006003</v>
      </c>
      <c r="H43" s="3">
        <v>26.0474943702995</v>
      </c>
      <c r="I43" s="15">
        <f t="shared" si="3"/>
        <v>13.02374718514975</v>
      </c>
      <c r="J43" s="4">
        <v>989.65800000000002</v>
      </c>
      <c r="K43" s="14">
        <f t="shared" si="4"/>
        <v>4.3669999999999618</v>
      </c>
      <c r="L43" s="4">
        <v>45.473842618606497</v>
      </c>
      <c r="M43" s="23">
        <f t="shared" si="5"/>
        <v>22.736921309303249</v>
      </c>
      <c r="AB43" s="11"/>
    </row>
    <row r="44" spans="1:28" ht="15.75" customHeight="1" x14ac:dyDescent="0.25">
      <c r="A44" s="19">
        <v>41</v>
      </c>
      <c r="B44" s="20">
        <v>205</v>
      </c>
      <c r="C44" s="4">
        <v>984.18600000000004</v>
      </c>
      <c r="D44" s="14">
        <f t="shared" si="1"/>
        <v>984.55655000000002</v>
      </c>
      <c r="E44" s="21">
        <f t="shared" si="2"/>
        <v>-0.37054999999998017</v>
      </c>
      <c r="F44" s="4">
        <v>985.29100000000005</v>
      </c>
      <c r="G44" s="22">
        <f t="shared" si="0"/>
        <v>1.1050000000000182</v>
      </c>
      <c r="H44" s="3">
        <v>25.998469339715101</v>
      </c>
      <c r="I44" s="15">
        <f t="shared" si="3"/>
        <v>12.99923466985755</v>
      </c>
      <c r="J44" s="4">
        <v>989.63</v>
      </c>
      <c r="K44" s="14">
        <f t="shared" si="4"/>
        <v>4.3389999999999418</v>
      </c>
      <c r="L44" s="4">
        <v>44.122986064050899</v>
      </c>
      <c r="M44" s="23">
        <f t="shared" si="5"/>
        <v>22.061493032025449</v>
      </c>
    </row>
    <row r="45" spans="1:28" ht="15.75" customHeight="1" x14ac:dyDescent="0.25">
      <c r="A45" s="19">
        <v>42</v>
      </c>
      <c r="B45" s="20">
        <v>210</v>
      </c>
      <c r="C45" s="4">
        <v>984.20100000000002</v>
      </c>
      <c r="D45" s="14">
        <f t="shared" si="1"/>
        <v>984.54094999999995</v>
      </c>
      <c r="E45" s="21">
        <f t="shared" si="2"/>
        <v>-0.3399499999999307</v>
      </c>
      <c r="F45" s="4">
        <v>985.29</v>
      </c>
      <c r="G45" s="22">
        <f t="shared" si="0"/>
        <v>1.0889999999999418</v>
      </c>
      <c r="H45" s="3">
        <v>24.089313262800001</v>
      </c>
      <c r="I45" s="15">
        <f t="shared" si="3"/>
        <v>12.044656631400001</v>
      </c>
      <c r="J45" s="4">
        <v>989.60900000000004</v>
      </c>
      <c r="K45" s="14">
        <f t="shared" si="4"/>
        <v>4.3190000000000737</v>
      </c>
      <c r="L45" s="4">
        <v>44.547087794467998</v>
      </c>
      <c r="M45" s="23">
        <f t="shared" si="5"/>
        <v>22.273543897233999</v>
      </c>
    </row>
    <row r="46" spans="1:28" ht="15.75" customHeight="1" x14ac:dyDescent="0.25">
      <c r="A46" s="19">
        <v>43</v>
      </c>
      <c r="B46" s="20">
        <v>215</v>
      </c>
      <c r="C46" s="4">
        <v>984.19600000000003</v>
      </c>
      <c r="D46" s="14">
        <f t="shared" si="1"/>
        <v>984.52535</v>
      </c>
      <c r="E46" s="21">
        <f t="shared" si="2"/>
        <v>-0.32934999999997672</v>
      </c>
      <c r="F46" s="4">
        <v>985.29100000000005</v>
      </c>
      <c r="G46" s="22">
        <f t="shared" si="0"/>
        <v>1.0950000000000273</v>
      </c>
      <c r="H46" s="3">
        <v>25.142102015805499</v>
      </c>
      <c r="I46" s="15">
        <f t="shared" si="3"/>
        <v>12.571051007902749</v>
      </c>
      <c r="J46" s="4">
        <v>989.64300000000003</v>
      </c>
      <c r="K46" s="14">
        <f t="shared" si="4"/>
        <v>4.3519999999999754</v>
      </c>
      <c r="L46" s="4">
        <v>44.800553378820602</v>
      </c>
      <c r="M46" s="23">
        <f t="shared" si="5"/>
        <v>22.400276689410301</v>
      </c>
    </row>
    <row r="47" spans="1:28" ht="15.75" customHeight="1" x14ac:dyDescent="0.25">
      <c r="A47" s="19">
        <v>44</v>
      </c>
      <c r="B47" s="20">
        <v>220</v>
      </c>
      <c r="C47" s="4">
        <v>984.13</v>
      </c>
      <c r="D47" s="14">
        <f t="shared" si="1"/>
        <v>984.50974999999994</v>
      </c>
      <c r="E47" s="21">
        <f t="shared" si="2"/>
        <v>-0.37974999999994452</v>
      </c>
      <c r="F47" s="4">
        <v>985.29</v>
      </c>
      <c r="G47" s="22">
        <f t="shared" si="0"/>
        <v>1.1599999999999682</v>
      </c>
      <c r="H47" s="3">
        <v>25.465980763395201</v>
      </c>
      <c r="I47" s="15">
        <f t="shared" si="3"/>
        <v>12.732990381697601</v>
      </c>
      <c r="J47" s="4">
        <v>989.65300000000002</v>
      </c>
      <c r="K47" s="14">
        <f t="shared" si="4"/>
        <v>4.3630000000000564</v>
      </c>
      <c r="L47" s="4">
        <v>45.806664668274102</v>
      </c>
      <c r="M47" s="23">
        <f t="shared" si="5"/>
        <v>22.903332334137051</v>
      </c>
    </row>
    <row r="48" spans="1:28" ht="15.75" customHeight="1" x14ac:dyDescent="0.25">
      <c r="A48" s="19">
        <v>45</v>
      </c>
      <c r="B48" s="20">
        <v>225</v>
      </c>
      <c r="C48" s="4">
        <v>983.81500000000005</v>
      </c>
      <c r="D48" s="14">
        <f t="shared" si="1"/>
        <v>984.49414999999999</v>
      </c>
      <c r="E48" s="21">
        <f t="shared" si="2"/>
        <v>-0.67914999999993597</v>
      </c>
      <c r="F48" s="4">
        <v>985.29200000000003</v>
      </c>
      <c r="G48" s="22">
        <f t="shared" si="0"/>
        <v>1.4769999999999754</v>
      </c>
      <c r="H48" s="3">
        <v>25.617363250948799</v>
      </c>
      <c r="I48" s="15">
        <f t="shared" si="3"/>
        <v>12.808681625474399</v>
      </c>
      <c r="J48" s="4">
        <v>989.69</v>
      </c>
      <c r="K48" s="14">
        <f t="shared" si="4"/>
        <v>4.3980000000000246</v>
      </c>
      <c r="L48" s="4">
        <v>45.831002525636499</v>
      </c>
      <c r="M48" s="23">
        <f t="shared" si="5"/>
        <v>22.91550126281825</v>
      </c>
      <c r="W48" s="6"/>
    </row>
    <row r="49" spans="1:13" ht="15.75" customHeight="1" x14ac:dyDescent="0.25">
      <c r="A49" s="19">
        <v>46</v>
      </c>
      <c r="B49" s="20">
        <v>230</v>
      </c>
      <c r="C49" s="4">
        <v>983.59100000000001</v>
      </c>
      <c r="D49" s="14">
        <f t="shared" si="1"/>
        <v>984.47855000000004</v>
      </c>
      <c r="E49" s="21">
        <f t="shared" si="2"/>
        <v>-0.88755000000003292</v>
      </c>
      <c r="F49" s="4">
        <v>985.29</v>
      </c>
      <c r="G49" s="22">
        <f t="shared" si="0"/>
        <v>1.6989999999999554</v>
      </c>
      <c r="H49" s="3">
        <v>27.807517691044101</v>
      </c>
      <c r="I49" s="15">
        <f t="shared" si="3"/>
        <v>13.90375884552205</v>
      </c>
      <c r="J49" s="4">
        <v>989.64599999999996</v>
      </c>
      <c r="K49" s="14">
        <f t="shared" si="4"/>
        <v>4.3559999999999945</v>
      </c>
      <c r="L49" s="4">
        <v>45.635663599587303</v>
      </c>
      <c r="M49" s="23">
        <f t="shared" si="5"/>
        <v>22.817831799793652</v>
      </c>
    </row>
    <row r="50" spans="1:13" ht="15.75" customHeight="1" x14ac:dyDescent="0.25">
      <c r="A50" s="19">
        <v>47</v>
      </c>
      <c r="B50" s="20">
        <v>235</v>
      </c>
      <c r="C50" s="4">
        <v>983.31200000000001</v>
      </c>
      <c r="D50" s="14">
        <f t="shared" si="1"/>
        <v>984.46294999999998</v>
      </c>
      <c r="E50" s="21">
        <f t="shared" si="2"/>
        <v>-1.1509499999999662</v>
      </c>
      <c r="F50" s="4">
        <v>985.29200000000003</v>
      </c>
      <c r="G50" s="22">
        <f t="shared" si="0"/>
        <v>1.9800000000000182</v>
      </c>
      <c r="H50" s="3">
        <v>27.262636800578299</v>
      </c>
      <c r="I50" s="15">
        <f t="shared" si="3"/>
        <v>13.63131840028915</v>
      </c>
      <c r="J50" s="4">
        <v>989.70600000000002</v>
      </c>
      <c r="K50" s="14">
        <f t="shared" si="4"/>
        <v>4.4139999999999873</v>
      </c>
      <c r="L50" s="4">
        <v>45.664312651140001</v>
      </c>
      <c r="M50" s="23">
        <f t="shared" si="5"/>
        <v>22.832156325570001</v>
      </c>
    </row>
    <row r="51" spans="1:13" ht="15.75" customHeight="1" x14ac:dyDescent="0.25">
      <c r="A51" s="19">
        <v>48</v>
      </c>
      <c r="B51" s="20">
        <v>240</v>
      </c>
      <c r="C51" s="4">
        <v>983.39300000000003</v>
      </c>
      <c r="D51" s="14">
        <f t="shared" si="1"/>
        <v>984.44735000000003</v>
      </c>
      <c r="E51" s="21">
        <f t="shared" si="2"/>
        <v>-1.0543499999999995</v>
      </c>
      <c r="F51" s="4">
        <v>985.29300000000001</v>
      </c>
      <c r="G51" s="22">
        <f t="shared" si="0"/>
        <v>1.8999999999999773</v>
      </c>
      <c r="H51" s="3">
        <v>26.020632548571399</v>
      </c>
      <c r="I51" s="15">
        <f t="shared" si="3"/>
        <v>13.010316274285699</v>
      </c>
      <c r="J51" s="4">
        <v>989.73299999999995</v>
      </c>
      <c r="K51" s="14">
        <f t="shared" si="4"/>
        <v>4.4399999999999409</v>
      </c>
      <c r="L51" s="4">
        <v>45.7702703616335</v>
      </c>
      <c r="M51" s="23">
        <f t="shared" si="5"/>
        <v>22.88513518081675</v>
      </c>
    </row>
    <row r="52" spans="1:13" ht="15.75" customHeight="1" x14ac:dyDescent="0.25">
      <c r="A52" s="19">
        <v>49</v>
      </c>
      <c r="B52" s="20">
        <v>245</v>
      </c>
      <c r="C52" s="4">
        <v>983.98</v>
      </c>
      <c r="D52" s="14">
        <f t="shared" si="1"/>
        <v>984.43174999999997</v>
      </c>
      <c r="E52" s="21">
        <f t="shared" si="2"/>
        <v>-0.45174999999994725</v>
      </c>
      <c r="F52" s="4">
        <v>985.29100000000005</v>
      </c>
      <c r="G52" s="22">
        <f t="shared" si="0"/>
        <v>1.3110000000000355</v>
      </c>
      <c r="H52" s="3">
        <v>30.099308219228899</v>
      </c>
      <c r="I52" s="15">
        <f t="shared" si="3"/>
        <v>15.049654109614449</v>
      </c>
      <c r="J52" s="4">
        <v>989.67399999999998</v>
      </c>
      <c r="K52" s="14">
        <f t="shared" si="4"/>
        <v>4.3829999999999245</v>
      </c>
      <c r="L52" s="4">
        <v>45.835083678627299</v>
      </c>
      <c r="M52" s="23">
        <f t="shared" si="5"/>
        <v>22.91754183931365</v>
      </c>
    </row>
    <row r="53" spans="1:13" ht="15.75" customHeight="1" x14ac:dyDescent="0.25">
      <c r="A53" s="19">
        <v>50</v>
      </c>
      <c r="B53" s="20">
        <v>250</v>
      </c>
      <c r="C53" s="4">
        <v>984.11500000000001</v>
      </c>
      <c r="D53" s="14">
        <f t="shared" si="1"/>
        <v>984.41615000000002</v>
      </c>
      <c r="E53" s="21">
        <f t="shared" si="2"/>
        <v>-0.30115000000000691</v>
      </c>
      <c r="F53" s="4">
        <v>985.29</v>
      </c>
      <c r="G53" s="22">
        <f t="shared" si="0"/>
        <v>1.1749999999999545</v>
      </c>
      <c r="H53" s="3">
        <v>31.051338055043701</v>
      </c>
      <c r="I53" s="15">
        <f t="shared" si="3"/>
        <v>15.52566902752185</v>
      </c>
      <c r="J53" s="4">
        <v>989.62699999999995</v>
      </c>
      <c r="K53" s="14">
        <f t="shared" si="4"/>
        <v>4.3369999999999891</v>
      </c>
      <c r="L53" s="4">
        <v>45.780535022499102</v>
      </c>
      <c r="M53" s="23">
        <f t="shared" si="5"/>
        <v>22.890267511249551</v>
      </c>
    </row>
    <row r="54" spans="1:13" ht="15.75" customHeight="1" x14ac:dyDescent="0.25">
      <c r="A54" s="19">
        <v>51</v>
      </c>
      <c r="B54" s="20">
        <v>255</v>
      </c>
      <c r="C54" s="4">
        <v>984.23900000000003</v>
      </c>
      <c r="D54" s="14">
        <f t="shared" si="1"/>
        <v>984.40054999999995</v>
      </c>
      <c r="E54" s="21">
        <f t="shared" si="2"/>
        <v>-0.16154999999992015</v>
      </c>
      <c r="F54" s="4">
        <v>985.28899999999999</v>
      </c>
      <c r="G54" s="22">
        <f t="shared" si="0"/>
        <v>1.0499999999999545</v>
      </c>
      <c r="H54" s="3">
        <v>28.965086924461001</v>
      </c>
      <c r="I54" s="15">
        <f t="shared" si="3"/>
        <v>14.482543462230501</v>
      </c>
      <c r="J54" s="4">
        <v>989.61900000000003</v>
      </c>
      <c r="K54" s="14">
        <f t="shared" si="4"/>
        <v>4.3300000000000409</v>
      </c>
      <c r="L54" s="4">
        <v>45.784534715324298</v>
      </c>
      <c r="M54" s="23">
        <f t="shared" si="5"/>
        <v>22.892267357662149</v>
      </c>
    </row>
    <row r="55" spans="1:13" ht="15.75" customHeight="1" x14ac:dyDescent="0.25">
      <c r="A55" s="19">
        <v>52</v>
      </c>
      <c r="B55" s="20">
        <v>260</v>
      </c>
      <c r="C55" s="4">
        <v>984.26599999999996</v>
      </c>
      <c r="D55" s="14">
        <f t="shared" si="1"/>
        <v>984.38495</v>
      </c>
      <c r="E55" s="21">
        <f t="shared" si="2"/>
        <v>-0.11895000000004075</v>
      </c>
      <c r="F55" s="4">
        <v>985.28899999999999</v>
      </c>
      <c r="G55" s="22">
        <f t="shared" si="0"/>
        <v>1.0230000000000246</v>
      </c>
      <c r="H55" s="3">
        <v>28.159228581073201</v>
      </c>
      <c r="I55" s="15">
        <f t="shared" si="3"/>
        <v>14.0796142905366</v>
      </c>
      <c r="J55" s="4">
        <v>989.64200000000005</v>
      </c>
      <c r="K55" s="14">
        <f t="shared" si="4"/>
        <v>4.3530000000000655</v>
      </c>
      <c r="L55" s="4">
        <v>47.080397589685198</v>
      </c>
      <c r="M55" s="23">
        <f t="shared" si="5"/>
        <v>23.540198794842599</v>
      </c>
    </row>
    <row r="56" spans="1:13" ht="15.75" customHeight="1" x14ac:dyDescent="0.25">
      <c r="A56" s="19">
        <v>53</v>
      </c>
      <c r="B56" s="20">
        <v>265</v>
      </c>
      <c r="C56" s="4">
        <v>984.38400000000001</v>
      </c>
      <c r="D56" s="14">
        <f t="shared" si="1"/>
        <v>984.36934999999994</v>
      </c>
      <c r="E56" s="21">
        <f t="shared" si="2"/>
        <v>1.4650000000074215E-2</v>
      </c>
      <c r="F56" s="4">
        <v>985.28700000000003</v>
      </c>
      <c r="G56" s="22">
        <f t="shared" si="0"/>
        <v>0.90300000000002001</v>
      </c>
      <c r="H56" s="3">
        <v>26.108751230179202</v>
      </c>
      <c r="I56" s="15">
        <f t="shared" si="3"/>
        <v>13.054375615089601</v>
      </c>
      <c r="J56" s="4">
        <v>989.65800000000002</v>
      </c>
      <c r="K56" s="14">
        <f t="shared" si="4"/>
        <v>4.3709999999999809</v>
      </c>
      <c r="L56" s="4">
        <v>47.220581834909197</v>
      </c>
      <c r="M56" s="23">
        <f t="shared" si="5"/>
        <v>23.610290917454599</v>
      </c>
    </row>
    <row r="57" spans="1:13" ht="15.75" customHeight="1" x14ac:dyDescent="0.25">
      <c r="A57" s="19">
        <v>54</v>
      </c>
      <c r="B57" s="20">
        <v>270</v>
      </c>
      <c r="C57" s="4">
        <v>984.45699999999999</v>
      </c>
      <c r="D57" s="14">
        <f t="shared" si="1"/>
        <v>984.35374999999999</v>
      </c>
      <c r="E57" s="21">
        <f t="shared" si="2"/>
        <v>0.10325000000000273</v>
      </c>
      <c r="F57" s="4">
        <v>985.28599999999994</v>
      </c>
      <c r="G57" s="22">
        <f t="shared" si="0"/>
        <v>0.82899999999995089</v>
      </c>
      <c r="H57" s="3">
        <v>27.6624181723299</v>
      </c>
      <c r="I57" s="15">
        <f t="shared" si="3"/>
        <v>13.83120908616495</v>
      </c>
      <c r="J57" s="4">
        <v>989.66499999999996</v>
      </c>
      <c r="K57" s="14">
        <f t="shared" si="4"/>
        <v>4.3790000000000191</v>
      </c>
      <c r="L57" s="4">
        <v>48.141907868504497</v>
      </c>
      <c r="M57" s="23">
        <f t="shared" si="5"/>
        <v>24.070953934252248</v>
      </c>
    </row>
    <row r="58" spans="1:13" ht="15.75" customHeight="1" x14ac:dyDescent="0.25">
      <c r="A58" s="19">
        <v>55</v>
      </c>
      <c r="B58" s="20">
        <v>275</v>
      </c>
      <c r="C58" s="4">
        <v>984.42100000000005</v>
      </c>
      <c r="D58" s="14">
        <f t="shared" si="1"/>
        <v>984.33815000000004</v>
      </c>
      <c r="E58" s="21">
        <f t="shared" si="2"/>
        <v>8.285000000000764E-2</v>
      </c>
      <c r="F58" s="4">
        <v>985.28499999999997</v>
      </c>
      <c r="G58" s="22">
        <f t="shared" si="0"/>
        <v>0.86399999999991905</v>
      </c>
      <c r="H58" s="3">
        <v>26.6708580571003</v>
      </c>
      <c r="I58" s="15">
        <f t="shared" si="3"/>
        <v>13.33542902855015</v>
      </c>
      <c r="J58" s="4">
        <v>989.67200000000003</v>
      </c>
      <c r="K58" s="14">
        <f t="shared" si="4"/>
        <v>4.3870000000000573</v>
      </c>
      <c r="L58" s="4">
        <v>48.250587141076402</v>
      </c>
      <c r="M58" s="23">
        <f t="shared" si="5"/>
        <v>24.125293570538201</v>
      </c>
    </row>
    <row r="59" spans="1:13" ht="15.75" customHeight="1" x14ac:dyDescent="0.25">
      <c r="A59" s="19">
        <v>56</v>
      </c>
      <c r="B59" s="20">
        <v>280</v>
      </c>
      <c r="C59" s="4">
        <v>984.32799999999997</v>
      </c>
      <c r="D59" s="14">
        <f t="shared" si="1"/>
        <v>984.32254999999998</v>
      </c>
      <c r="E59" s="21">
        <f t="shared" si="2"/>
        <v>5.4499999999961801E-3</v>
      </c>
      <c r="F59" s="4">
        <v>985.28499999999997</v>
      </c>
      <c r="G59" s="22">
        <f t="shared" si="0"/>
        <v>0.95699999999999363</v>
      </c>
      <c r="H59" s="3">
        <v>23.505717415165702</v>
      </c>
      <c r="I59" s="15">
        <f t="shared" si="3"/>
        <v>11.752858707582851</v>
      </c>
      <c r="J59" s="4">
        <v>989.68899999999996</v>
      </c>
      <c r="K59" s="14">
        <f t="shared" si="4"/>
        <v>4.4039999999999964</v>
      </c>
      <c r="L59" s="4">
        <v>49.659199863024398</v>
      </c>
      <c r="M59" s="23">
        <f t="shared" si="5"/>
        <v>24.829599931512199</v>
      </c>
    </row>
    <row r="60" spans="1:13" ht="15.75" customHeight="1" x14ac:dyDescent="0.25">
      <c r="A60" s="19">
        <v>57</v>
      </c>
      <c r="B60" s="20">
        <v>285</v>
      </c>
      <c r="C60" s="4">
        <v>984.38499999999999</v>
      </c>
      <c r="D60" s="14">
        <f t="shared" si="1"/>
        <v>984.30695000000003</v>
      </c>
      <c r="E60" s="21">
        <f t="shared" si="2"/>
        <v>7.8049999999961983E-2</v>
      </c>
      <c r="F60" s="4">
        <v>985.28399999999999</v>
      </c>
      <c r="G60" s="22">
        <f t="shared" si="0"/>
        <v>0.89900000000000091</v>
      </c>
      <c r="H60" s="3">
        <v>20.762690453070299</v>
      </c>
      <c r="I60" s="15">
        <f t="shared" si="3"/>
        <v>10.381345226535149</v>
      </c>
      <c r="J60" s="4">
        <v>989.70100000000002</v>
      </c>
      <c r="K60" s="14">
        <f t="shared" si="4"/>
        <v>4.41700000000003</v>
      </c>
      <c r="L60" s="4">
        <v>50.038716579381003</v>
      </c>
      <c r="M60" s="23">
        <f t="shared" si="5"/>
        <v>25.019358289690501</v>
      </c>
    </row>
    <row r="61" spans="1:13" ht="15.75" customHeight="1" x14ac:dyDescent="0.25">
      <c r="A61" s="19">
        <v>58</v>
      </c>
      <c r="B61" s="20">
        <v>290</v>
      </c>
      <c r="C61" s="4">
        <v>984.49</v>
      </c>
      <c r="D61" s="14">
        <f t="shared" si="1"/>
        <v>984.29134999999997</v>
      </c>
      <c r="E61" s="21">
        <f t="shared" si="2"/>
        <v>0.19865000000004329</v>
      </c>
      <c r="F61" s="4">
        <v>985.28300000000002</v>
      </c>
      <c r="G61" s="22">
        <f t="shared" si="0"/>
        <v>0.79300000000000637</v>
      </c>
      <c r="H61" s="3">
        <v>20.898448018845801</v>
      </c>
      <c r="I61" s="15">
        <f t="shared" si="3"/>
        <v>10.449224009422901</v>
      </c>
      <c r="J61" s="4">
        <v>989.69500000000005</v>
      </c>
      <c r="K61" s="14">
        <f t="shared" si="4"/>
        <v>4.4120000000000346</v>
      </c>
      <c r="L61" s="4">
        <v>50.689232880716602</v>
      </c>
      <c r="M61" s="23">
        <f t="shared" si="5"/>
        <v>25.344616440358301</v>
      </c>
    </row>
    <row r="62" spans="1:13" ht="15.75" customHeight="1" x14ac:dyDescent="0.25">
      <c r="A62" s="19">
        <v>59</v>
      </c>
      <c r="B62" s="20">
        <v>295</v>
      </c>
      <c r="C62" s="4">
        <v>984.52700000000004</v>
      </c>
      <c r="D62" s="14">
        <f t="shared" si="1"/>
        <v>984.27575000000002</v>
      </c>
      <c r="E62" s="21">
        <f t="shared" si="2"/>
        <v>0.25125000000002728</v>
      </c>
      <c r="F62" s="4">
        <v>985.28099999999995</v>
      </c>
      <c r="G62" s="22">
        <f t="shared" si="0"/>
        <v>0.75399999999990541</v>
      </c>
      <c r="H62" s="3">
        <v>23.4341691196121</v>
      </c>
      <c r="I62" s="15">
        <f t="shared" si="3"/>
        <v>11.71708455980605</v>
      </c>
      <c r="J62" s="4">
        <v>989.68600000000004</v>
      </c>
      <c r="K62" s="14">
        <f t="shared" si="4"/>
        <v>4.4050000000000864</v>
      </c>
      <c r="L62" s="4">
        <v>50.7659959571371</v>
      </c>
      <c r="M62" s="23">
        <f t="shared" si="5"/>
        <v>25.38299797856855</v>
      </c>
    </row>
    <row r="63" spans="1:13" ht="15.75" customHeight="1" x14ac:dyDescent="0.25">
      <c r="A63" s="19">
        <v>60</v>
      </c>
      <c r="B63" s="20">
        <v>300</v>
      </c>
      <c r="C63" s="4">
        <v>984.59699999999998</v>
      </c>
      <c r="D63" s="14">
        <f t="shared" si="1"/>
        <v>984.26014999999995</v>
      </c>
      <c r="E63" s="21">
        <f t="shared" si="2"/>
        <v>0.33685000000002674</v>
      </c>
      <c r="F63" s="4">
        <v>985.27700000000004</v>
      </c>
      <c r="G63" s="22">
        <f t="shared" si="0"/>
        <v>0.68000000000006366</v>
      </c>
      <c r="H63" s="3">
        <v>23.933265184094001</v>
      </c>
      <c r="I63" s="15">
        <f t="shared" si="3"/>
        <v>11.966632592047</v>
      </c>
      <c r="J63" s="4">
        <v>989.66499999999996</v>
      </c>
      <c r="K63" s="14">
        <f t="shared" si="4"/>
        <v>4.38799999999992</v>
      </c>
      <c r="L63" s="4">
        <v>51.448998448121102</v>
      </c>
      <c r="M63" s="23">
        <f t="shared" si="5"/>
        <v>25.724499224060551</v>
      </c>
    </row>
    <row r="64" spans="1:13" ht="15.75" customHeight="1" x14ac:dyDescent="0.25">
      <c r="A64" s="19">
        <v>61</v>
      </c>
      <c r="B64" s="20">
        <v>305</v>
      </c>
      <c r="C64" s="4">
        <v>984.66700000000003</v>
      </c>
      <c r="D64" s="14">
        <f t="shared" si="1"/>
        <v>984.24455</v>
      </c>
      <c r="E64" s="21">
        <f t="shared" si="2"/>
        <v>0.42245000000002619</v>
      </c>
      <c r="F64" s="4">
        <v>985.274</v>
      </c>
      <c r="G64" s="22">
        <f t="shared" si="0"/>
        <v>0.6069999999999709</v>
      </c>
      <c r="H64" s="3">
        <v>23.817149345601901</v>
      </c>
      <c r="I64" s="15">
        <f t="shared" si="3"/>
        <v>11.908574672800951</v>
      </c>
      <c r="J64" s="4">
        <v>989.654</v>
      </c>
      <c r="K64" s="14">
        <f t="shared" si="4"/>
        <v>4.3799999999999955</v>
      </c>
      <c r="L64" s="4">
        <v>50.848221734935997</v>
      </c>
      <c r="M64" s="23">
        <f t="shared" si="5"/>
        <v>25.424110867467999</v>
      </c>
    </row>
    <row r="65" spans="1:13" ht="15.75" customHeight="1" x14ac:dyDescent="0.25">
      <c r="A65" s="19">
        <v>62</v>
      </c>
      <c r="B65" s="20">
        <v>310</v>
      </c>
      <c r="C65" s="4">
        <v>984.82100000000003</v>
      </c>
      <c r="D65" s="14">
        <f t="shared" si="1"/>
        <v>984.22894999999994</v>
      </c>
      <c r="E65" s="21">
        <f t="shared" si="2"/>
        <v>0.59205000000008567</v>
      </c>
      <c r="F65" s="4">
        <v>985.26800000000003</v>
      </c>
      <c r="G65" s="22">
        <f t="shared" si="0"/>
        <v>0.44700000000000273</v>
      </c>
      <c r="H65" s="3">
        <v>27.051146443850499</v>
      </c>
      <c r="I65" s="15">
        <f t="shared" si="3"/>
        <v>13.525573221925249</v>
      </c>
      <c r="J65" s="4">
        <v>989.63099999999997</v>
      </c>
      <c r="K65" s="14">
        <f t="shared" si="4"/>
        <v>4.3629999999999427</v>
      </c>
      <c r="L65" s="4">
        <v>52.148054964076998</v>
      </c>
      <c r="M65" s="23">
        <f t="shared" si="5"/>
        <v>26.074027482038499</v>
      </c>
    </row>
    <row r="66" spans="1:13" ht="15.75" customHeight="1" x14ac:dyDescent="0.25">
      <c r="A66" s="19">
        <v>63</v>
      </c>
      <c r="B66" s="20">
        <v>315</v>
      </c>
      <c r="C66" s="4">
        <v>984.75800000000004</v>
      </c>
      <c r="D66" s="14">
        <f t="shared" si="1"/>
        <v>984.21334999999999</v>
      </c>
      <c r="E66" s="21">
        <f t="shared" si="2"/>
        <v>0.54465000000004693</v>
      </c>
      <c r="F66" s="4">
        <v>985.26599999999996</v>
      </c>
      <c r="G66" s="22">
        <f t="shared" si="0"/>
        <v>0.50799999999992451</v>
      </c>
      <c r="H66" s="3">
        <v>32.005088989721301</v>
      </c>
      <c r="I66" s="15">
        <f t="shared" si="3"/>
        <v>16.002544494860651</v>
      </c>
      <c r="J66" s="4">
        <v>989.64499999999998</v>
      </c>
      <c r="K66" s="14">
        <f t="shared" si="4"/>
        <v>4.3790000000000191</v>
      </c>
      <c r="L66" s="4">
        <v>53.798816241436803</v>
      </c>
      <c r="M66" s="23">
        <f t="shared" si="5"/>
        <v>26.899408120718402</v>
      </c>
    </row>
    <row r="67" spans="1:13" ht="15.75" customHeight="1" x14ac:dyDescent="0.25">
      <c r="A67" s="19">
        <v>64</v>
      </c>
      <c r="B67" s="20">
        <v>320</v>
      </c>
      <c r="C67" s="4">
        <v>984.76599999999996</v>
      </c>
      <c r="D67" s="14">
        <f t="shared" si="1"/>
        <v>984.19775000000004</v>
      </c>
      <c r="E67" s="21">
        <f t="shared" si="2"/>
        <v>0.56824999999992087</v>
      </c>
      <c r="F67" s="4">
        <v>985.26499999999999</v>
      </c>
      <c r="G67" s="22">
        <f t="shared" ref="G67:G130" si="6">F67-C67</f>
        <v>0.49900000000002365</v>
      </c>
      <c r="H67" s="3">
        <v>39.268551318961798</v>
      </c>
      <c r="I67" s="15">
        <f t="shared" si="3"/>
        <v>19.634275659480899</v>
      </c>
      <c r="J67" s="4">
        <v>989.65499999999997</v>
      </c>
      <c r="K67" s="14">
        <f t="shared" si="4"/>
        <v>4.3899999999999864</v>
      </c>
      <c r="L67" s="4">
        <v>54.373834094637601</v>
      </c>
      <c r="M67" s="23">
        <f t="shared" si="5"/>
        <v>27.186917047318801</v>
      </c>
    </row>
    <row r="68" spans="1:13" ht="15.75" customHeight="1" x14ac:dyDescent="0.25">
      <c r="A68" s="19">
        <v>65</v>
      </c>
      <c r="B68" s="20">
        <v>325</v>
      </c>
      <c r="C68" s="4">
        <v>984.76499999999999</v>
      </c>
      <c r="D68" s="14">
        <f t="shared" ref="D68:D131" si="7">-0.00312*B68+985.19615</f>
        <v>984.18214999999998</v>
      </c>
      <c r="E68" s="21">
        <f t="shared" ref="E68:E131" si="8">C68-D68</f>
        <v>0.58285000000000764</v>
      </c>
      <c r="F68" s="4">
        <v>985.26400000000001</v>
      </c>
      <c r="G68" s="22">
        <f t="shared" si="6"/>
        <v>0.49900000000002365</v>
      </c>
      <c r="H68" s="3">
        <v>37.136345392665298</v>
      </c>
      <c r="I68" s="15">
        <f t="shared" ref="I68:I131" si="9">H68*0.5</f>
        <v>18.568172696332649</v>
      </c>
      <c r="J68" s="4">
        <v>989.66800000000001</v>
      </c>
      <c r="K68" s="14">
        <f t="shared" ref="K68:K131" si="10">J68-F68</f>
        <v>4.4039999999999964</v>
      </c>
      <c r="L68" s="4">
        <v>56.398315985866802</v>
      </c>
      <c r="M68" s="23">
        <f t="shared" ref="M68:M131" si="11">L68/2</f>
        <v>28.199157992933401</v>
      </c>
    </row>
    <row r="69" spans="1:13" ht="15.75" customHeight="1" x14ac:dyDescent="0.25">
      <c r="A69" s="19">
        <v>66</v>
      </c>
      <c r="B69" s="20">
        <v>330</v>
      </c>
      <c r="C69" s="4">
        <v>984.92600000000004</v>
      </c>
      <c r="D69" s="14">
        <f t="shared" si="7"/>
        <v>984.16655000000003</v>
      </c>
      <c r="E69" s="21">
        <f t="shared" si="8"/>
        <v>0.75945000000001528</v>
      </c>
      <c r="F69" s="4">
        <v>985.25599999999997</v>
      </c>
      <c r="G69" s="22">
        <f t="shared" si="6"/>
        <v>0.32999999999992724</v>
      </c>
      <c r="H69" s="3">
        <v>41.459852828413503</v>
      </c>
      <c r="I69" s="15">
        <f t="shared" si="9"/>
        <v>20.729926414206751</v>
      </c>
      <c r="J69" s="4">
        <v>989.67899999999997</v>
      </c>
      <c r="K69" s="14">
        <f t="shared" si="10"/>
        <v>4.4230000000000018</v>
      </c>
      <c r="L69" s="4">
        <v>59.974381114561503</v>
      </c>
      <c r="M69" s="23">
        <f t="shared" si="11"/>
        <v>29.987190557280751</v>
      </c>
    </row>
    <row r="70" spans="1:13" ht="15.75" customHeight="1" x14ac:dyDescent="0.25">
      <c r="A70" s="19">
        <v>67</v>
      </c>
      <c r="B70" s="20">
        <v>335</v>
      </c>
      <c r="C70" s="4">
        <v>985.02599999999995</v>
      </c>
      <c r="D70" s="14">
        <f t="shared" si="7"/>
        <v>984.15094999999997</v>
      </c>
      <c r="E70" s="21">
        <f t="shared" si="8"/>
        <v>0.87504999999998745</v>
      </c>
      <c r="F70" s="4">
        <v>985.23500000000001</v>
      </c>
      <c r="G70" s="22">
        <f t="shared" si="6"/>
        <v>0.20900000000006003</v>
      </c>
      <c r="H70" s="3">
        <v>41.5401352766388</v>
      </c>
      <c r="I70" s="15">
        <f t="shared" si="9"/>
        <v>20.7700676383194</v>
      </c>
      <c r="J70" s="4">
        <v>989.68899999999996</v>
      </c>
      <c r="K70" s="14">
        <f t="shared" si="10"/>
        <v>4.4539999999999509</v>
      </c>
      <c r="L70" s="4">
        <v>63.4526562733571</v>
      </c>
      <c r="M70" s="23">
        <f t="shared" si="11"/>
        <v>31.72632813667855</v>
      </c>
    </row>
    <row r="71" spans="1:13" ht="15.75" customHeight="1" x14ac:dyDescent="0.25">
      <c r="A71" s="19">
        <v>68</v>
      </c>
      <c r="B71" s="20">
        <v>340</v>
      </c>
      <c r="C71" s="4">
        <v>985.03800000000001</v>
      </c>
      <c r="D71" s="14">
        <f t="shared" si="7"/>
        <v>984.13535000000002</v>
      </c>
      <c r="E71" s="21">
        <f t="shared" si="8"/>
        <v>0.90264999999999418</v>
      </c>
      <c r="F71" s="4">
        <v>985.20299999999997</v>
      </c>
      <c r="G71" s="22">
        <f t="shared" si="6"/>
        <v>0.16499999999996362</v>
      </c>
      <c r="H71" s="3">
        <v>38.117228508973596</v>
      </c>
      <c r="I71" s="15">
        <f t="shared" si="9"/>
        <v>19.058614254486798</v>
      </c>
      <c r="J71" s="4">
        <v>989.697</v>
      </c>
      <c r="K71" s="14">
        <f t="shared" si="10"/>
        <v>4.4940000000000282</v>
      </c>
      <c r="L71" s="4">
        <v>66.237436926297093</v>
      </c>
      <c r="M71" s="23">
        <f t="shared" si="11"/>
        <v>33.118718463148547</v>
      </c>
    </row>
    <row r="72" spans="1:13" ht="15.75" customHeight="1" x14ac:dyDescent="0.25">
      <c r="A72" s="19">
        <v>69</v>
      </c>
      <c r="B72" s="20">
        <v>345</v>
      </c>
      <c r="C72" s="4">
        <v>985.01599999999996</v>
      </c>
      <c r="D72" s="14">
        <f t="shared" si="7"/>
        <v>984.11974999999995</v>
      </c>
      <c r="E72" s="21">
        <f t="shared" si="8"/>
        <v>0.89625000000000909</v>
      </c>
      <c r="F72" s="4">
        <v>985.12199999999996</v>
      </c>
      <c r="G72" s="22">
        <f t="shared" si="6"/>
        <v>0.10599999999999454</v>
      </c>
      <c r="H72" s="3">
        <v>40.197016947804201</v>
      </c>
      <c r="I72" s="15">
        <f t="shared" si="9"/>
        <v>20.0985084739021</v>
      </c>
      <c r="J72" s="4">
        <v>989.7</v>
      </c>
      <c r="K72" s="14">
        <f t="shared" si="10"/>
        <v>4.5780000000000882</v>
      </c>
      <c r="L72" s="4">
        <v>67.736004612680503</v>
      </c>
      <c r="M72" s="23">
        <f t="shared" si="11"/>
        <v>33.868002306340252</v>
      </c>
    </row>
    <row r="73" spans="1:13" ht="15.75" customHeight="1" x14ac:dyDescent="0.25">
      <c r="A73" s="19">
        <v>70</v>
      </c>
      <c r="B73" s="20">
        <v>350</v>
      </c>
      <c r="C73" s="4">
        <v>984.89099999999996</v>
      </c>
      <c r="D73" s="14">
        <f t="shared" si="7"/>
        <v>984.10415</v>
      </c>
      <c r="E73" s="21">
        <f t="shared" si="8"/>
        <v>0.78684999999995853</v>
      </c>
      <c r="F73" s="4">
        <v>985.08100000000002</v>
      </c>
      <c r="G73" s="22">
        <f t="shared" si="6"/>
        <v>0.19000000000005457</v>
      </c>
      <c r="H73" s="3">
        <v>42.4296423274468</v>
      </c>
      <c r="I73" s="15">
        <f t="shared" si="9"/>
        <v>21.2148211637234</v>
      </c>
      <c r="J73" s="4">
        <v>989.70500000000004</v>
      </c>
      <c r="K73" s="14">
        <f t="shared" si="10"/>
        <v>4.6240000000000236</v>
      </c>
      <c r="L73" s="4">
        <v>69.524773534610901</v>
      </c>
      <c r="M73" s="23">
        <f t="shared" si="11"/>
        <v>34.762386767305451</v>
      </c>
    </row>
    <row r="74" spans="1:13" ht="15.75" customHeight="1" x14ac:dyDescent="0.25">
      <c r="A74" s="19">
        <v>71</v>
      </c>
      <c r="B74" s="20">
        <v>355</v>
      </c>
      <c r="C74" s="4">
        <v>984.80399999999997</v>
      </c>
      <c r="D74" s="14">
        <f t="shared" si="7"/>
        <v>984.08854999999994</v>
      </c>
      <c r="E74" s="21">
        <f t="shared" si="8"/>
        <v>0.71545000000003256</v>
      </c>
      <c r="F74" s="4">
        <v>985.07799999999997</v>
      </c>
      <c r="G74" s="22">
        <f t="shared" si="6"/>
        <v>0.27400000000000091</v>
      </c>
      <c r="H74" s="3">
        <v>41.346002595629599</v>
      </c>
      <c r="I74" s="15">
        <f t="shared" si="9"/>
        <v>20.6730012978148</v>
      </c>
      <c r="J74" s="4">
        <v>989.70799999999997</v>
      </c>
      <c r="K74" s="14">
        <f t="shared" si="10"/>
        <v>4.6299999999999955</v>
      </c>
      <c r="L74" s="4">
        <v>68.125213771036698</v>
      </c>
      <c r="M74" s="23">
        <f t="shared" si="11"/>
        <v>34.062606885518349</v>
      </c>
    </row>
    <row r="75" spans="1:13" ht="15.75" customHeight="1" x14ac:dyDescent="0.25">
      <c r="A75" s="19">
        <v>72</v>
      </c>
      <c r="B75" s="20">
        <v>360</v>
      </c>
      <c r="C75" s="4">
        <v>984.73599999999999</v>
      </c>
      <c r="D75" s="14">
        <f t="shared" si="7"/>
        <v>984.07294999999999</v>
      </c>
      <c r="E75" s="21">
        <f t="shared" si="8"/>
        <v>0.66304999999999836</v>
      </c>
      <c r="F75" s="4">
        <v>985.07799999999997</v>
      </c>
      <c r="G75" s="22">
        <f t="shared" si="6"/>
        <v>0.34199999999998454</v>
      </c>
      <c r="H75" s="3">
        <v>38.659761612626397</v>
      </c>
      <c r="I75" s="15">
        <f t="shared" si="9"/>
        <v>19.329880806313199</v>
      </c>
      <c r="J75" s="4">
        <v>989.71100000000001</v>
      </c>
      <c r="K75" s="14">
        <f t="shared" si="10"/>
        <v>4.6330000000000382</v>
      </c>
      <c r="L75" s="4">
        <v>68.022748867524498</v>
      </c>
      <c r="M75" s="23">
        <f t="shared" si="11"/>
        <v>34.011374433762249</v>
      </c>
    </row>
    <row r="76" spans="1:13" ht="15.75" customHeight="1" x14ac:dyDescent="0.25">
      <c r="A76" s="19">
        <v>73</v>
      </c>
      <c r="B76" s="20">
        <v>365</v>
      </c>
      <c r="C76" s="4">
        <v>984.63900000000001</v>
      </c>
      <c r="D76" s="14">
        <f t="shared" si="7"/>
        <v>984.05735000000004</v>
      </c>
      <c r="E76" s="21">
        <f t="shared" si="8"/>
        <v>0.5816499999999678</v>
      </c>
      <c r="F76" s="4">
        <v>985.077</v>
      </c>
      <c r="G76" s="22">
        <f t="shared" si="6"/>
        <v>0.43799999999998818</v>
      </c>
      <c r="H76" s="3">
        <v>32.1415621917496</v>
      </c>
      <c r="I76" s="15">
        <f t="shared" si="9"/>
        <v>16.0707810958748</v>
      </c>
      <c r="J76" s="4">
        <v>989.70799999999997</v>
      </c>
      <c r="K76" s="14">
        <f t="shared" si="10"/>
        <v>4.6309999999999718</v>
      </c>
      <c r="L76" s="4">
        <v>67.554270351932999</v>
      </c>
      <c r="M76" s="23">
        <f t="shared" si="11"/>
        <v>33.7771351759665</v>
      </c>
    </row>
    <row r="77" spans="1:13" ht="15.75" customHeight="1" x14ac:dyDescent="0.25">
      <c r="A77" s="19">
        <v>74</v>
      </c>
      <c r="B77" s="20">
        <v>370</v>
      </c>
      <c r="C77" s="4">
        <v>984.42399999999998</v>
      </c>
      <c r="D77" s="14">
        <f t="shared" si="7"/>
        <v>984.04174999999998</v>
      </c>
      <c r="E77" s="21">
        <f t="shared" si="8"/>
        <v>0.38224999999999909</v>
      </c>
      <c r="F77" s="4">
        <v>985.07600000000002</v>
      </c>
      <c r="G77" s="22">
        <f t="shared" si="6"/>
        <v>0.65200000000004366</v>
      </c>
      <c r="H77" s="3">
        <v>22.1449688242664</v>
      </c>
      <c r="I77" s="15">
        <f t="shared" si="9"/>
        <v>11.0724844121332</v>
      </c>
      <c r="J77" s="4">
        <v>989.71100000000001</v>
      </c>
      <c r="K77" s="14">
        <f t="shared" si="10"/>
        <v>4.6349999999999909</v>
      </c>
      <c r="L77" s="4">
        <v>68.971407925044502</v>
      </c>
      <c r="M77" s="23">
        <f t="shared" si="11"/>
        <v>34.485703962522251</v>
      </c>
    </row>
    <row r="78" spans="1:13" ht="15.75" customHeight="1" x14ac:dyDescent="0.25">
      <c r="A78" s="19">
        <v>75</v>
      </c>
      <c r="B78" s="20">
        <v>375</v>
      </c>
      <c r="C78" s="4">
        <v>984.18799999999999</v>
      </c>
      <c r="D78" s="14">
        <f t="shared" si="7"/>
        <v>984.02615000000003</v>
      </c>
      <c r="E78" s="21">
        <f t="shared" si="8"/>
        <v>0.16184999999995853</v>
      </c>
      <c r="F78" s="4">
        <v>985.07600000000002</v>
      </c>
      <c r="G78" s="22">
        <f t="shared" si="6"/>
        <v>0.88800000000003365</v>
      </c>
      <c r="H78" s="3">
        <v>23.488372854390001</v>
      </c>
      <c r="I78" s="15">
        <f t="shared" si="9"/>
        <v>11.744186427195</v>
      </c>
      <c r="J78" s="4">
        <v>989.71100000000001</v>
      </c>
      <c r="K78" s="14">
        <f t="shared" si="10"/>
        <v>4.6349999999999909</v>
      </c>
      <c r="L78" s="4">
        <v>68.997413197486395</v>
      </c>
      <c r="M78" s="23">
        <f t="shared" si="11"/>
        <v>34.498706598743198</v>
      </c>
    </row>
    <row r="79" spans="1:13" ht="15.75" customHeight="1" x14ac:dyDescent="0.25">
      <c r="A79" s="19">
        <v>76</v>
      </c>
      <c r="B79" s="20">
        <v>380</v>
      </c>
      <c r="C79" s="4">
        <v>983.94500000000005</v>
      </c>
      <c r="D79" s="14">
        <f t="shared" si="7"/>
        <v>984.01054999999997</v>
      </c>
      <c r="E79" s="21">
        <f t="shared" si="8"/>
        <v>-6.5549999999916508E-2</v>
      </c>
      <c r="F79" s="4">
        <v>985.07600000000002</v>
      </c>
      <c r="G79" s="22">
        <f t="shared" si="6"/>
        <v>1.1309999999999718</v>
      </c>
      <c r="H79" s="3">
        <v>42.030094880492001</v>
      </c>
      <c r="I79" s="15">
        <f t="shared" si="9"/>
        <v>21.015047440246001</v>
      </c>
      <c r="J79" s="4">
        <v>989.71500000000003</v>
      </c>
      <c r="K79" s="14">
        <f t="shared" si="10"/>
        <v>4.63900000000001</v>
      </c>
      <c r="L79" s="4">
        <v>68.071402168474293</v>
      </c>
      <c r="M79" s="23">
        <f t="shared" si="11"/>
        <v>34.035701084237147</v>
      </c>
    </row>
    <row r="80" spans="1:13" ht="15.75" customHeight="1" x14ac:dyDescent="0.25">
      <c r="A80" s="19">
        <v>77</v>
      </c>
      <c r="B80" s="20">
        <v>385</v>
      </c>
      <c r="C80" s="4">
        <v>983.79100000000005</v>
      </c>
      <c r="D80" s="14">
        <f t="shared" si="7"/>
        <v>983.99495000000002</v>
      </c>
      <c r="E80" s="21">
        <f t="shared" si="8"/>
        <v>-0.20394999999996344</v>
      </c>
      <c r="F80" s="4">
        <v>985.07600000000002</v>
      </c>
      <c r="G80" s="22">
        <f t="shared" si="6"/>
        <v>1.2849999999999682</v>
      </c>
      <c r="H80" s="3">
        <v>41.2461903753888</v>
      </c>
      <c r="I80" s="15">
        <f t="shared" si="9"/>
        <v>20.6230951876944</v>
      </c>
      <c r="J80" s="4">
        <v>989.71299999999997</v>
      </c>
      <c r="K80" s="14">
        <f t="shared" si="10"/>
        <v>4.6369999999999436</v>
      </c>
      <c r="L80" s="4">
        <v>67.023331682536096</v>
      </c>
      <c r="M80" s="23">
        <f t="shared" si="11"/>
        <v>33.511665841268048</v>
      </c>
    </row>
    <row r="81" spans="1:13" ht="15.75" customHeight="1" x14ac:dyDescent="0.25">
      <c r="A81" s="19">
        <v>78</v>
      </c>
      <c r="B81" s="20">
        <v>390</v>
      </c>
      <c r="C81" s="4">
        <v>983.60799999999995</v>
      </c>
      <c r="D81" s="14">
        <f t="shared" si="7"/>
        <v>983.97934999999995</v>
      </c>
      <c r="E81" s="21">
        <f t="shared" si="8"/>
        <v>-0.37135000000000673</v>
      </c>
      <c r="F81" s="4">
        <v>985.07600000000002</v>
      </c>
      <c r="G81" s="22">
        <f t="shared" si="6"/>
        <v>1.4680000000000746</v>
      </c>
      <c r="H81" s="3">
        <v>33.582591163255302</v>
      </c>
      <c r="I81" s="15">
        <f t="shared" si="9"/>
        <v>16.791295581627651</v>
      </c>
      <c r="J81" s="4">
        <v>989.71400000000006</v>
      </c>
      <c r="K81" s="14">
        <f t="shared" si="10"/>
        <v>4.6380000000000337</v>
      </c>
      <c r="L81" s="4">
        <v>67.964617216487795</v>
      </c>
      <c r="M81" s="23">
        <f t="shared" si="11"/>
        <v>33.982308608243898</v>
      </c>
    </row>
    <row r="82" spans="1:13" ht="15.75" customHeight="1" x14ac:dyDescent="0.25">
      <c r="A82" s="19">
        <v>79</v>
      </c>
      <c r="B82" s="20">
        <v>395</v>
      </c>
      <c r="C82" s="4">
        <v>983.6</v>
      </c>
      <c r="D82" s="14">
        <f t="shared" si="7"/>
        <v>983.96375</v>
      </c>
      <c r="E82" s="21">
        <f t="shared" si="8"/>
        <v>-0.36374999999998181</v>
      </c>
      <c r="F82" s="4">
        <v>985.07600000000002</v>
      </c>
      <c r="G82" s="22">
        <f t="shared" si="6"/>
        <v>1.4759999999999991</v>
      </c>
      <c r="H82" s="3">
        <v>34.191602762349298</v>
      </c>
      <c r="I82" s="15">
        <f t="shared" si="9"/>
        <v>17.095801381174649</v>
      </c>
      <c r="J82" s="4">
        <v>989.71199999999999</v>
      </c>
      <c r="K82" s="14">
        <f t="shared" si="10"/>
        <v>4.6359999999999673</v>
      </c>
      <c r="L82" s="4">
        <v>67.456319562639493</v>
      </c>
      <c r="M82" s="23">
        <f t="shared" si="11"/>
        <v>33.728159781319746</v>
      </c>
    </row>
    <row r="83" spans="1:13" ht="15.75" customHeight="1" x14ac:dyDescent="0.25">
      <c r="A83" s="19">
        <v>80</v>
      </c>
      <c r="B83" s="20">
        <v>400</v>
      </c>
      <c r="C83" s="4">
        <v>983.673</v>
      </c>
      <c r="D83" s="14">
        <f t="shared" si="7"/>
        <v>983.94814999999994</v>
      </c>
      <c r="E83" s="21">
        <f t="shared" si="8"/>
        <v>-0.27514999999993961</v>
      </c>
      <c r="F83" s="4">
        <v>985.07500000000005</v>
      </c>
      <c r="G83" s="22">
        <f t="shared" si="6"/>
        <v>1.4020000000000437</v>
      </c>
      <c r="H83" s="3">
        <v>30.117275975332099</v>
      </c>
      <c r="I83" s="15">
        <f t="shared" si="9"/>
        <v>15.058637987666049</v>
      </c>
      <c r="J83" s="4">
        <v>989.70500000000004</v>
      </c>
      <c r="K83" s="14">
        <f t="shared" si="10"/>
        <v>4.6299999999999955</v>
      </c>
      <c r="L83" s="4">
        <v>67.576508753107902</v>
      </c>
      <c r="M83" s="23">
        <f t="shared" si="11"/>
        <v>33.788254376553951</v>
      </c>
    </row>
    <row r="84" spans="1:13" ht="15.75" customHeight="1" x14ac:dyDescent="0.25">
      <c r="A84" s="19">
        <v>81</v>
      </c>
      <c r="B84" s="20">
        <v>405</v>
      </c>
      <c r="C84" s="4">
        <v>983.70699999999999</v>
      </c>
      <c r="D84" s="14">
        <f t="shared" si="7"/>
        <v>983.93254999999999</v>
      </c>
      <c r="E84" s="21">
        <f t="shared" si="8"/>
        <v>-0.22554999999999836</v>
      </c>
      <c r="F84" s="4">
        <v>985.07500000000005</v>
      </c>
      <c r="G84" s="22">
        <f t="shared" si="6"/>
        <v>1.3680000000000518</v>
      </c>
      <c r="H84" s="3">
        <v>37.771831810507003</v>
      </c>
      <c r="I84" s="15">
        <f t="shared" si="9"/>
        <v>18.885915905253501</v>
      </c>
      <c r="J84" s="4">
        <v>989.7</v>
      </c>
      <c r="K84" s="14">
        <f t="shared" si="10"/>
        <v>4.625</v>
      </c>
      <c r="L84" s="4">
        <v>68.221456812450299</v>
      </c>
      <c r="M84" s="23">
        <f t="shared" si="11"/>
        <v>34.110728406225149</v>
      </c>
    </row>
    <row r="85" spans="1:13" ht="15.75" customHeight="1" x14ac:dyDescent="0.25">
      <c r="A85" s="19">
        <v>82</v>
      </c>
      <c r="B85" s="20">
        <v>410</v>
      </c>
      <c r="C85" s="4">
        <v>983.87</v>
      </c>
      <c r="D85" s="14">
        <f t="shared" si="7"/>
        <v>983.91695000000004</v>
      </c>
      <c r="E85" s="21">
        <f t="shared" si="8"/>
        <v>-4.6950000000038017E-2</v>
      </c>
      <c r="F85" s="4">
        <v>985.07299999999998</v>
      </c>
      <c r="G85" s="22">
        <f t="shared" si="6"/>
        <v>1.2029999999999745</v>
      </c>
      <c r="H85" s="3">
        <v>23.975540359437499</v>
      </c>
      <c r="I85" s="15">
        <f t="shared" si="9"/>
        <v>11.987770179718749</v>
      </c>
      <c r="J85" s="4">
        <v>989.68600000000004</v>
      </c>
      <c r="K85" s="14">
        <f t="shared" si="10"/>
        <v>4.6130000000000564</v>
      </c>
      <c r="L85" s="4">
        <v>67.091622670482195</v>
      </c>
      <c r="M85" s="23">
        <f t="shared" si="11"/>
        <v>33.545811335241098</v>
      </c>
    </row>
    <row r="86" spans="1:13" ht="15.75" customHeight="1" x14ac:dyDescent="0.25">
      <c r="A86" s="19">
        <v>83</v>
      </c>
      <c r="B86" s="20">
        <v>415</v>
      </c>
      <c r="C86" s="4">
        <v>983.92899999999997</v>
      </c>
      <c r="D86" s="14">
        <f t="shared" si="7"/>
        <v>983.90134999999998</v>
      </c>
      <c r="E86" s="21">
        <f t="shared" si="8"/>
        <v>2.7649999999994179E-2</v>
      </c>
      <c r="F86" s="4">
        <v>985.07100000000003</v>
      </c>
      <c r="G86" s="22">
        <f t="shared" si="6"/>
        <v>1.1420000000000528</v>
      </c>
      <c r="H86" s="3">
        <v>19.093593290767799</v>
      </c>
      <c r="I86" s="15">
        <f t="shared" si="9"/>
        <v>9.5467966453838997</v>
      </c>
      <c r="J86" s="4">
        <v>989.67899999999997</v>
      </c>
      <c r="K86" s="14">
        <f t="shared" si="10"/>
        <v>4.6079999999999472</v>
      </c>
      <c r="L86" s="4">
        <v>66.469918506760095</v>
      </c>
      <c r="M86" s="23">
        <f t="shared" si="11"/>
        <v>33.234959253380048</v>
      </c>
    </row>
    <row r="87" spans="1:13" ht="15.75" customHeight="1" x14ac:dyDescent="0.25">
      <c r="A87" s="19">
        <v>84</v>
      </c>
      <c r="B87" s="20">
        <v>420</v>
      </c>
      <c r="C87" s="4">
        <v>984.05</v>
      </c>
      <c r="D87" s="14">
        <f t="shared" si="7"/>
        <v>983.88575000000003</v>
      </c>
      <c r="E87" s="21">
        <f t="shared" si="8"/>
        <v>0.16424999999992451</v>
      </c>
      <c r="F87" s="4">
        <v>985.06700000000001</v>
      </c>
      <c r="G87" s="22">
        <f t="shared" si="6"/>
        <v>1.0170000000000528</v>
      </c>
      <c r="H87" s="3">
        <v>17.228944580122501</v>
      </c>
      <c r="I87" s="15">
        <f t="shared" si="9"/>
        <v>8.6144722900612507</v>
      </c>
      <c r="J87" s="4">
        <v>989.66700000000003</v>
      </c>
      <c r="K87" s="14">
        <f t="shared" si="10"/>
        <v>4.6000000000000227</v>
      </c>
      <c r="L87" s="4">
        <v>65.738378870179204</v>
      </c>
      <c r="M87" s="23">
        <f t="shared" si="11"/>
        <v>32.869189435089602</v>
      </c>
    </row>
    <row r="88" spans="1:13" ht="15.75" customHeight="1" x14ac:dyDescent="0.25">
      <c r="A88" s="19">
        <v>85</v>
      </c>
      <c r="B88" s="20">
        <v>425</v>
      </c>
      <c r="C88" s="4">
        <v>984.10500000000002</v>
      </c>
      <c r="D88" s="14">
        <f t="shared" si="7"/>
        <v>983.87014999999997</v>
      </c>
      <c r="E88" s="21">
        <f t="shared" si="8"/>
        <v>0.2348500000000513</v>
      </c>
      <c r="F88" s="4">
        <v>985.06399999999996</v>
      </c>
      <c r="G88" s="22">
        <f t="shared" si="6"/>
        <v>0.95899999999994634</v>
      </c>
      <c r="H88" s="3">
        <v>19.121675920045998</v>
      </c>
      <c r="I88" s="15">
        <f t="shared" si="9"/>
        <v>9.5608379600229991</v>
      </c>
      <c r="J88" s="4">
        <v>989.65800000000002</v>
      </c>
      <c r="K88" s="14">
        <f t="shared" si="10"/>
        <v>4.5940000000000509</v>
      </c>
      <c r="L88" s="4">
        <v>64.839167210832102</v>
      </c>
      <c r="M88" s="23">
        <f t="shared" si="11"/>
        <v>32.419583605416051</v>
      </c>
    </row>
    <row r="89" spans="1:13" ht="15.75" customHeight="1" x14ac:dyDescent="0.25">
      <c r="A89" s="19">
        <v>86</v>
      </c>
      <c r="B89" s="20">
        <v>430</v>
      </c>
      <c r="C89" s="4">
        <v>983.84799999999996</v>
      </c>
      <c r="D89" s="14">
        <f t="shared" si="7"/>
        <v>983.85455000000002</v>
      </c>
      <c r="E89" s="21">
        <f t="shared" si="8"/>
        <v>-6.550000000061118E-3</v>
      </c>
      <c r="F89" s="4">
        <v>985.06700000000001</v>
      </c>
      <c r="G89" s="22">
        <f t="shared" si="6"/>
        <v>1.2190000000000509</v>
      </c>
      <c r="H89" s="3">
        <v>22.300599072356</v>
      </c>
      <c r="I89" s="15">
        <f t="shared" si="9"/>
        <v>11.150299536178</v>
      </c>
      <c r="J89" s="4">
        <v>989.66800000000001</v>
      </c>
      <c r="K89" s="14">
        <f t="shared" si="10"/>
        <v>4.6009999999999991</v>
      </c>
      <c r="L89" s="4">
        <v>65.052022067154397</v>
      </c>
      <c r="M89" s="23">
        <f t="shared" si="11"/>
        <v>32.526011033577198</v>
      </c>
    </row>
    <row r="90" spans="1:13" ht="15.75" customHeight="1" x14ac:dyDescent="0.25">
      <c r="A90" s="19">
        <v>87</v>
      </c>
      <c r="B90" s="20">
        <v>435</v>
      </c>
      <c r="C90" s="4">
        <v>983.63199999999995</v>
      </c>
      <c r="D90" s="14">
        <f t="shared" si="7"/>
        <v>983.83894999999995</v>
      </c>
      <c r="E90" s="21">
        <f t="shared" si="8"/>
        <v>-0.20695000000000618</v>
      </c>
      <c r="F90" s="4">
        <v>985.06600000000003</v>
      </c>
      <c r="G90" s="22">
        <f t="shared" si="6"/>
        <v>1.4340000000000828</v>
      </c>
      <c r="H90" s="3">
        <v>31.120211521943901</v>
      </c>
      <c r="I90" s="15">
        <f t="shared" si="9"/>
        <v>15.56010576097195</v>
      </c>
      <c r="J90" s="4">
        <v>989.66</v>
      </c>
      <c r="K90" s="14">
        <f t="shared" si="10"/>
        <v>4.5939999999999372</v>
      </c>
      <c r="L90" s="4">
        <v>65.014314307013606</v>
      </c>
      <c r="M90" s="23">
        <f t="shared" si="11"/>
        <v>32.507157153506803</v>
      </c>
    </row>
    <row r="91" spans="1:13" ht="15.75" customHeight="1" x14ac:dyDescent="0.25">
      <c r="A91" s="19">
        <v>88</v>
      </c>
      <c r="B91" s="20">
        <v>440</v>
      </c>
      <c r="C91" s="4">
        <v>983.44600000000003</v>
      </c>
      <c r="D91" s="14">
        <f t="shared" si="7"/>
        <v>983.82335</v>
      </c>
      <c r="E91" s="21">
        <f t="shared" si="8"/>
        <v>-0.37734999999997854</v>
      </c>
      <c r="F91" s="4">
        <v>985.06600000000003</v>
      </c>
      <c r="G91" s="22">
        <f t="shared" si="6"/>
        <v>1.6200000000000045</v>
      </c>
      <c r="H91" s="3">
        <v>35.999608758751201</v>
      </c>
      <c r="I91" s="15">
        <f t="shared" si="9"/>
        <v>17.9998043793756</v>
      </c>
      <c r="J91" s="4">
        <v>989.65099999999995</v>
      </c>
      <c r="K91" s="14">
        <f t="shared" si="10"/>
        <v>4.5849999999999227</v>
      </c>
      <c r="L91" s="4">
        <v>64.554537058838804</v>
      </c>
      <c r="M91" s="23">
        <f t="shared" si="11"/>
        <v>32.277268529419402</v>
      </c>
    </row>
    <row r="92" spans="1:13" ht="15.75" customHeight="1" x14ac:dyDescent="0.25">
      <c r="A92" s="19">
        <v>89</v>
      </c>
      <c r="B92" s="20">
        <v>445</v>
      </c>
      <c r="C92" s="4">
        <v>983.346</v>
      </c>
      <c r="D92" s="14">
        <f t="shared" si="7"/>
        <v>983.80774999999994</v>
      </c>
      <c r="E92" s="21">
        <f t="shared" si="8"/>
        <v>-0.46174999999993815</v>
      </c>
      <c r="F92" s="4">
        <v>985.06600000000003</v>
      </c>
      <c r="G92" s="22">
        <f t="shared" si="6"/>
        <v>1.7200000000000273</v>
      </c>
      <c r="H92" s="3">
        <v>35.645739018742901</v>
      </c>
      <c r="I92" s="15">
        <f t="shared" si="9"/>
        <v>17.822869509371451</v>
      </c>
      <c r="J92" s="4">
        <v>989.66</v>
      </c>
      <c r="K92" s="14">
        <f t="shared" si="10"/>
        <v>4.5939999999999372</v>
      </c>
      <c r="L92" s="4">
        <v>64.558790667044306</v>
      </c>
      <c r="M92" s="23">
        <f t="shared" si="11"/>
        <v>32.279395333522153</v>
      </c>
    </row>
    <row r="93" spans="1:13" ht="15.75" customHeight="1" x14ac:dyDescent="0.25">
      <c r="A93" s="19">
        <v>90</v>
      </c>
      <c r="B93" s="20">
        <v>450</v>
      </c>
      <c r="C93" s="4">
        <v>983.42499999999995</v>
      </c>
      <c r="D93" s="14">
        <f t="shared" si="7"/>
        <v>983.79214999999999</v>
      </c>
      <c r="E93" s="21">
        <f t="shared" si="8"/>
        <v>-0.36715000000003783</v>
      </c>
      <c r="F93" s="4">
        <v>985.06700000000001</v>
      </c>
      <c r="G93" s="22">
        <f t="shared" si="6"/>
        <v>1.6420000000000528</v>
      </c>
      <c r="H93" s="3">
        <v>37.878120758621897</v>
      </c>
      <c r="I93" s="15">
        <f t="shared" si="9"/>
        <v>18.939060379310948</v>
      </c>
      <c r="J93" s="4">
        <v>989.65800000000002</v>
      </c>
      <c r="K93" s="14">
        <f t="shared" si="10"/>
        <v>4.5910000000000082</v>
      </c>
      <c r="L93" s="4">
        <v>64.9940430264502</v>
      </c>
      <c r="M93" s="23">
        <f t="shared" si="11"/>
        <v>32.4970215132251</v>
      </c>
    </row>
    <row r="94" spans="1:13" ht="15.75" customHeight="1" x14ac:dyDescent="0.25">
      <c r="A94" s="19">
        <v>91</v>
      </c>
      <c r="B94" s="20">
        <v>455</v>
      </c>
      <c r="C94" s="4">
        <v>983.49400000000003</v>
      </c>
      <c r="D94" s="14">
        <f t="shared" si="7"/>
        <v>983.77655000000004</v>
      </c>
      <c r="E94" s="21">
        <f t="shared" si="8"/>
        <v>-0.28255000000001473</v>
      </c>
      <c r="F94" s="4">
        <v>985.06500000000005</v>
      </c>
      <c r="G94" s="22">
        <f t="shared" si="6"/>
        <v>1.5710000000000264</v>
      </c>
      <c r="H94" s="3">
        <v>39.776835521931901</v>
      </c>
      <c r="I94" s="15">
        <f t="shared" si="9"/>
        <v>19.88841776096595</v>
      </c>
      <c r="J94" s="4">
        <v>989.63599999999997</v>
      </c>
      <c r="K94" s="14">
        <f t="shared" si="10"/>
        <v>4.5709999999999127</v>
      </c>
      <c r="L94" s="4">
        <v>65.040673262156204</v>
      </c>
      <c r="M94" s="23">
        <f t="shared" si="11"/>
        <v>32.520336631078102</v>
      </c>
    </row>
    <row r="95" spans="1:13" ht="15.75" customHeight="1" x14ac:dyDescent="0.25">
      <c r="A95" s="19">
        <v>92</v>
      </c>
      <c r="B95" s="20">
        <v>460</v>
      </c>
      <c r="C95" s="4">
        <v>983.57</v>
      </c>
      <c r="D95" s="14">
        <f t="shared" si="7"/>
        <v>983.76094999999998</v>
      </c>
      <c r="E95" s="21">
        <f t="shared" si="8"/>
        <v>-0.19094999999992979</v>
      </c>
      <c r="F95" s="4">
        <v>985.06500000000005</v>
      </c>
      <c r="G95" s="22">
        <f t="shared" si="6"/>
        <v>1.4950000000000045</v>
      </c>
      <c r="H95" s="3">
        <v>41.028582026604902</v>
      </c>
      <c r="I95" s="15">
        <f t="shared" si="9"/>
        <v>20.514291013302451</v>
      </c>
      <c r="J95" s="4">
        <v>989.62900000000002</v>
      </c>
      <c r="K95" s="14">
        <f t="shared" si="10"/>
        <v>4.5639999999999645</v>
      </c>
      <c r="L95" s="4">
        <v>64.957421612834906</v>
      </c>
      <c r="M95" s="23">
        <f t="shared" si="11"/>
        <v>32.478710806417453</v>
      </c>
    </row>
    <row r="96" spans="1:13" ht="15.75" customHeight="1" x14ac:dyDescent="0.25">
      <c r="A96" s="19">
        <v>93</v>
      </c>
      <c r="B96" s="20">
        <v>465</v>
      </c>
      <c r="C96" s="4">
        <v>983.28</v>
      </c>
      <c r="D96" s="14">
        <f t="shared" si="7"/>
        <v>983.74535000000003</v>
      </c>
      <c r="E96" s="21">
        <f t="shared" si="8"/>
        <v>-0.46535000000005766</v>
      </c>
      <c r="F96" s="4">
        <v>985.06600000000003</v>
      </c>
      <c r="G96" s="22">
        <f t="shared" si="6"/>
        <v>1.7860000000000582</v>
      </c>
      <c r="H96" s="3">
        <v>40.445447726049899</v>
      </c>
      <c r="I96" s="15">
        <f t="shared" si="9"/>
        <v>20.22272386302495</v>
      </c>
      <c r="J96" s="4">
        <v>989.63499999999999</v>
      </c>
      <c r="K96" s="14">
        <f t="shared" si="10"/>
        <v>4.56899999999996</v>
      </c>
      <c r="L96" s="4">
        <v>64.165096220798105</v>
      </c>
      <c r="M96" s="23">
        <f t="shared" si="11"/>
        <v>32.082548110399053</v>
      </c>
    </row>
    <row r="97" spans="1:13" ht="15.75" customHeight="1" x14ac:dyDescent="0.25">
      <c r="A97" s="19">
        <v>94</v>
      </c>
      <c r="B97" s="20">
        <v>470</v>
      </c>
      <c r="C97" s="4">
        <v>983.58600000000001</v>
      </c>
      <c r="D97" s="14">
        <f t="shared" si="7"/>
        <v>983.72974999999997</v>
      </c>
      <c r="E97" s="21">
        <f t="shared" si="8"/>
        <v>-0.14374999999995453</v>
      </c>
      <c r="F97" s="4">
        <v>985.06500000000005</v>
      </c>
      <c r="G97" s="22">
        <f t="shared" si="6"/>
        <v>1.4790000000000418</v>
      </c>
      <c r="H97" s="3">
        <v>37.309009505622697</v>
      </c>
      <c r="I97" s="15">
        <f t="shared" si="9"/>
        <v>18.654504752811349</v>
      </c>
      <c r="J97" s="4">
        <v>989.60900000000004</v>
      </c>
      <c r="K97" s="14">
        <f t="shared" si="10"/>
        <v>4.5439999999999827</v>
      </c>
      <c r="L97" s="4">
        <v>63.934295126801899</v>
      </c>
      <c r="M97" s="23">
        <f t="shared" si="11"/>
        <v>31.96714756340095</v>
      </c>
    </row>
    <row r="98" spans="1:13" ht="15.75" customHeight="1" x14ac:dyDescent="0.25">
      <c r="A98" s="19">
        <v>95</v>
      </c>
      <c r="B98" s="20">
        <v>475</v>
      </c>
      <c r="C98" s="4">
        <v>983.45399999999995</v>
      </c>
      <c r="D98" s="14">
        <f t="shared" si="7"/>
        <v>983.71415000000002</v>
      </c>
      <c r="E98" s="21">
        <f t="shared" si="8"/>
        <v>-0.26015000000006694</v>
      </c>
      <c r="F98" s="4">
        <v>985.06500000000005</v>
      </c>
      <c r="G98" s="22">
        <f t="shared" si="6"/>
        <v>1.6110000000001037</v>
      </c>
      <c r="H98" s="3">
        <v>38.1947779575626</v>
      </c>
      <c r="I98" s="15">
        <f t="shared" si="9"/>
        <v>19.0973889787813</v>
      </c>
      <c r="J98" s="4">
        <v>989.601</v>
      </c>
      <c r="K98" s="14">
        <f t="shared" si="10"/>
        <v>4.5359999999999445</v>
      </c>
      <c r="L98" s="4">
        <v>64.461308698864798</v>
      </c>
      <c r="M98" s="23">
        <f t="shared" si="11"/>
        <v>32.230654349432399</v>
      </c>
    </row>
    <row r="99" spans="1:13" ht="15.75" customHeight="1" x14ac:dyDescent="0.25">
      <c r="A99" s="19">
        <v>96</v>
      </c>
      <c r="B99" s="20">
        <v>480</v>
      </c>
      <c r="C99" s="4">
        <v>983.41099999999994</v>
      </c>
      <c r="D99" s="14">
        <f t="shared" si="7"/>
        <v>983.69854999999995</v>
      </c>
      <c r="E99" s="21">
        <f t="shared" si="8"/>
        <v>-0.28755000000001019</v>
      </c>
      <c r="F99" s="4">
        <v>985.06500000000005</v>
      </c>
      <c r="G99" s="22">
        <f t="shared" si="6"/>
        <v>1.65400000000011</v>
      </c>
      <c r="H99" s="3">
        <v>44.638456934901498</v>
      </c>
      <c r="I99" s="15">
        <f t="shared" si="9"/>
        <v>22.319228467450749</v>
      </c>
      <c r="J99" s="4">
        <v>989.59</v>
      </c>
      <c r="K99" s="14">
        <f t="shared" si="10"/>
        <v>4.5249999999999773</v>
      </c>
      <c r="L99" s="4">
        <v>67.444821596017704</v>
      </c>
      <c r="M99" s="23">
        <f t="shared" si="11"/>
        <v>33.722410798008852</v>
      </c>
    </row>
    <row r="100" spans="1:13" ht="15.75" customHeight="1" x14ac:dyDescent="0.25">
      <c r="A100" s="19">
        <v>97</v>
      </c>
      <c r="B100" s="20">
        <v>485</v>
      </c>
      <c r="C100" s="4">
        <v>983.48500000000001</v>
      </c>
      <c r="D100" s="14">
        <f t="shared" si="7"/>
        <v>983.68295000000001</v>
      </c>
      <c r="E100" s="21">
        <f t="shared" si="8"/>
        <v>-0.19794999999999163</v>
      </c>
      <c r="F100" s="4">
        <v>985.06399999999996</v>
      </c>
      <c r="G100" s="22">
        <f t="shared" si="6"/>
        <v>1.5789999999999509</v>
      </c>
      <c r="H100" s="3">
        <v>29.061050769183101</v>
      </c>
      <c r="I100" s="15">
        <f t="shared" si="9"/>
        <v>14.530525384591551</v>
      </c>
      <c r="J100" s="4">
        <v>989.56100000000004</v>
      </c>
      <c r="K100" s="14">
        <f t="shared" si="10"/>
        <v>4.4970000000000709</v>
      </c>
      <c r="L100" s="4">
        <v>68.483175908504904</v>
      </c>
      <c r="M100" s="23">
        <f t="shared" si="11"/>
        <v>34.241587954252452</v>
      </c>
    </row>
    <row r="101" spans="1:13" ht="15.75" customHeight="1" x14ac:dyDescent="0.25">
      <c r="A101" s="19">
        <v>98</v>
      </c>
      <c r="B101" s="20">
        <v>490</v>
      </c>
      <c r="C101" s="4">
        <v>983.60199999999998</v>
      </c>
      <c r="D101" s="14">
        <f t="shared" si="7"/>
        <v>983.66734999999994</v>
      </c>
      <c r="E101" s="21">
        <f t="shared" si="8"/>
        <v>-6.5349999999966712E-2</v>
      </c>
      <c r="F101" s="4">
        <v>985.06299999999999</v>
      </c>
      <c r="G101" s="22">
        <f t="shared" si="6"/>
        <v>1.4610000000000127</v>
      </c>
      <c r="H101" s="3">
        <v>32.671224630743701</v>
      </c>
      <c r="I101" s="15">
        <f t="shared" si="9"/>
        <v>16.335612315371851</v>
      </c>
      <c r="J101" s="4">
        <v>989.54200000000003</v>
      </c>
      <c r="K101" s="14">
        <f t="shared" si="10"/>
        <v>4.4790000000000418</v>
      </c>
      <c r="L101" s="4">
        <v>69.532123194541398</v>
      </c>
      <c r="M101" s="23">
        <f t="shared" si="11"/>
        <v>34.766061597270699</v>
      </c>
    </row>
    <row r="102" spans="1:13" ht="15.75" customHeight="1" x14ac:dyDescent="0.25">
      <c r="A102" s="19">
        <v>99</v>
      </c>
      <c r="B102" s="20">
        <v>495</v>
      </c>
      <c r="C102" s="4">
        <v>983.76599999999996</v>
      </c>
      <c r="D102" s="14">
        <f t="shared" si="7"/>
        <v>983.65174999999999</v>
      </c>
      <c r="E102" s="21">
        <f t="shared" si="8"/>
        <v>0.11424999999996999</v>
      </c>
      <c r="F102" s="4">
        <v>985.06299999999999</v>
      </c>
      <c r="G102" s="22">
        <f t="shared" si="6"/>
        <v>1.2970000000000255</v>
      </c>
      <c r="H102" s="3">
        <v>26.858597153890901</v>
      </c>
      <c r="I102" s="15">
        <f t="shared" si="9"/>
        <v>13.429298576945451</v>
      </c>
      <c r="J102" s="4">
        <v>989.55600000000004</v>
      </c>
      <c r="K102" s="14">
        <f t="shared" si="10"/>
        <v>4.4930000000000518</v>
      </c>
      <c r="L102" s="4">
        <v>69.771835995743999</v>
      </c>
      <c r="M102" s="23">
        <f t="shared" si="11"/>
        <v>34.885917997871999</v>
      </c>
    </row>
    <row r="103" spans="1:13" ht="15.75" customHeight="1" x14ac:dyDescent="0.25">
      <c r="A103" s="19">
        <v>100</v>
      </c>
      <c r="B103" s="20">
        <v>500</v>
      </c>
      <c r="C103" s="4">
        <v>983.875</v>
      </c>
      <c r="D103" s="14">
        <f t="shared" si="7"/>
        <v>983.63615000000004</v>
      </c>
      <c r="E103" s="21">
        <f t="shared" si="8"/>
        <v>0.23884999999995671</v>
      </c>
      <c r="F103" s="4">
        <v>985.06299999999999</v>
      </c>
      <c r="G103" s="22">
        <f t="shared" si="6"/>
        <v>1.1879999999999882</v>
      </c>
      <c r="H103" s="3">
        <v>24.136546857723001</v>
      </c>
      <c r="I103" s="15">
        <f t="shared" si="9"/>
        <v>12.068273428861501</v>
      </c>
      <c r="J103" s="4">
        <v>989.55899999999997</v>
      </c>
      <c r="K103" s="14">
        <f t="shared" si="10"/>
        <v>4.4959999999999809</v>
      </c>
      <c r="L103" s="4">
        <v>69.695755026396796</v>
      </c>
      <c r="M103" s="23">
        <f t="shared" si="11"/>
        <v>34.847877513198398</v>
      </c>
    </row>
    <row r="104" spans="1:13" ht="15.75" customHeight="1" x14ac:dyDescent="0.25">
      <c r="A104" s="19">
        <v>101</v>
      </c>
      <c r="B104" s="20">
        <v>505</v>
      </c>
      <c r="C104" s="4">
        <v>984.03099999999995</v>
      </c>
      <c r="D104" s="14">
        <f t="shared" si="7"/>
        <v>983.62054999999998</v>
      </c>
      <c r="E104" s="21">
        <f t="shared" si="8"/>
        <v>0.4104499999999689</v>
      </c>
      <c r="F104" s="4">
        <v>985.06299999999999</v>
      </c>
      <c r="G104" s="22">
        <f t="shared" si="6"/>
        <v>1.0320000000000391</v>
      </c>
      <c r="H104" s="3">
        <v>23.884421410179399</v>
      </c>
      <c r="I104" s="15">
        <f t="shared" si="9"/>
        <v>11.9422107050897</v>
      </c>
      <c r="J104" s="4">
        <v>989.57299999999998</v>
      </c>
      <c r="K104" s="14">
        <f t="shared" si="10"/>
        <v>4.5099999999999909</v>
      </c>
      <c r="L104" s="4">
        <v>69.801714969073501</v>
      </c>
      <c r="M104" s="23">
        <f t="shared" si="11"/>
        <v>34.900857484536751</v>
      </c>
    </row>
    <row r="105" spans="1:13" ht="15.75" customHeight="1" x14ac:dyDescent="0.25">
      <c r="A105" s="19">
        <v>102</v>
      </c>
      <c r="B105" s="20">
        <v>510</v>
      </c>
      <c r="C105" s="4">
        <v>984.21199999999999</v>
      </c>
      <c r="D105" s="14">
        <f t="shared" si="7"/>
        <v>983.60495000000003</v>
      </c>
      <c r="E105" s="21">
        <f t="shared" si="8"/>
        <v>0.60704999999995835</v>
      </c>
      <c r="F105" s="4">
        <v>985.06200000000001</v>
      </c>
      <c r="G105" s="22">
        <f t="shared" si="6"/>
        <v>0.85000000000002274</v>
      </c>
      <c r="H105" s="3">
        <v>23.341432245206999</v>
      </c>
      <c r="I105" s="15">
        <f t="shared" si="9"/>
        <v>11.670716122603499</v>
      </c>
      <c r="J105" s="4">
        <v>989.58799999999997</v>
      </c>
      <c r="K105" s="14">
        <f t="shared" si="10"/>
        <v>4.5259999999999536</v>
      </c>
      <c r="L105" s="4">
        <v>70.475896544202598</v>
      </c>
      <c r="M105" s="23">
        <f t="shared" si="11"/>
        <v>35.237948272101299</v>
      </c>
    </row>
    <row r="106" spans="1:13" ht="15.75" customHeight="1" x14ac:dyDescent="0.25">
      <c r="A106" s="19">
        <v>103</v>
      </c>
      <c r="B106" s="20">
        <v>515</v>
      </c>
      <c r="C106" s="4">
        <v>984.42100000000005</v>
      </c>
      <c r="D106" s="14">
        <f t="shared" si="7"/>
        <v>983.58934999999997</v>
      </c>
      <c r="E106" s="21">
        <f t="shared" si="8"/>
        <v>0.83165000000008149</v>
      </c>
      <c r="F106" s="4">
        <v>985.05799999999999</v>
      </c>
      <c r="G106" s="22">
        <f t="shared" si="6"/>
        <v>0.63699999999994361</v>
      </c>
      <c r="H106" s="3">
        <v>25.729618380209399</v>
      </c>
      <c r="I106" s="15">
        <f t="shared" si="9"/>
        <v>12.864809190104699</v>
      </c>
      <c r="J106" s="4">
        <v>989.58699999999999</v>
      </c>
      <c r="K106" s="14">
        <f t="shared" si="10"/>
        <v>4.5289999999999964</v>
      </c>
      <c r="L106" s="4">
        <v>70.373832882755707</v>
      </c>
      <c r="M106" s="23">
        <f t="shared" si="11"/>
        <v>35.186916441377853</v>
      </c>
    </row>
    <row r="107" spans="1:13" ht="15.75" customHeight="1" x14ac:dyDescent="0.25">
      <c r="A107" s="19">
        <v>104</v>
      </c>
      <c r="B107" s="20">
        <v>520</v>
      </c>
      <c r="C107" s="4">
        <v>984.44600000000003</v>
      </c>
      <c r="D107" s="14">
        <f t="shared" si="7"/>
        <v>983.57375000000002</v>
      </c>
      <c r="E107" s="21">
        <f t="shared" si="8"/>
        <v>0.87225000000000819</v>
      </c>
      <c r="F107" s="4">
        <v>985.05399999999997</v>
      </c>
      <c r="G107" s="22">
        <f t="shared" si="6"/>
        <v>0.60799999999994725</v>
      </c>
      <c r="H107" s="3">
        <v>34.326167153403098</v>
      </c>
      <c r="I107" s="15">
        <f t="shared" si="9"/>
        <v>17.163083576701549</v>
      </c>
      <c r="J107" s="4">
        <v>989.58399999999995</v>
      </c>
      <c r="K107" s="14">
        <f t="shared" si="10"/>
        <v>4.5299999999999727</v>
      </c>
      <c r="L107" s="4">
        <v>71.240568453277703</v>
      </c>
      <c r="M107" s="23">
        <f t="shared" si="11"/>
        <v>35.620284226638852</v>
      </c>
    </row>
    <row r="108" spans="1:13" ht="15.75" customHeight="1" x14ac:dyDescent="0.25">
      <c r="A108" s="19">
        <v>105</v>
      </c>
      <c r="B108" s="20">
        <v>525</v>
      </c>
      <c r="C108" s="4">
        <v>984.54399999999998</v>
      </c>
      <c r="D108" s="14">
        <f t="shared" si="7"/>
        <v>983.55814999999996</v>
      </c>
      <c r="E108" s="21">
        <f t="shared" si="8"/>
        <v>0.98585000000002765</v>
      </c>
      <c r="F108" s="4">
        <v>985.04700000000003</v>
      </c>
      <c r="G108" s="22">
        <f t="shared" si="6"/>
        <v>0.50300000000004275</v>
      </c>
      <c r="H108" s="3">
        <v>23.911745536792701</v>
      </c>
      <c r="I108" s="15">
        <f t="shared" si="9"/>
        <v>11.95587276839635</v>
      </c>
      <c r="J108" s="4">
        <v>989.58</v>
      </c>
      <c r="K108" s="14">
        <f t="shared" si="10"/>
        <v>4.5330000000000155</v>
      </c>
      <c r="L108" s="4">
        <v>71.056038979314906</v>
      </c>
      <c r="M108" s="23">
        <f t="shared" si="11"/>
        <v>35.528019489657453</v>
      </c>
    </row>
    <row r="109" spans="1:13" ht="15.75" customHeight="1" x14ac:dyDescent="0.25">
      <c r="A109" s="19">
        <v>106</v>
      </c>
      <c r="B109" s="20">
        <v>530</v>
      </c>
      <c r="C109" s="4">
        <v>984.56600000000003</v>
      </c>
      <c r="D109" s="14">
        <f t="shared" si="7"/>
        <v>983.54255000000001</v>
      </c>
      <c r="E109" s="21">
        <f t="shared" si="8"/>
        <v>1.0234500000000253</v>
      </c>
      <c r="F109" s="4">
        <v>985.04200000000003</v>
      </c>
      <c r="G109" s="22">
        <f t="shared" si="6"/>
        <v>0.47599999999999909</v>
      </c>
      <c r="H109" s="3">
        <v>25.337321096455199</v>
      </c>
      <c r="I109" s="15">
        <f t="shared" si="9"/>
        <v>12.668660548227599</v>
      </c>
      <c r="J109" s="4">
        <v>989.58199999999999</v>
      </c>
      <c r="K109" s="14">
        <f t="shared" si="10"/>
        <v>4.5399999999999636</v>
      </c>
      <c r="L109" s="4">
        <v>70.967358195069593</v>
      </c>
      <c r="M109" s="23">
        <f t="shared" si="11"/>
        <v>35.483679097534797</v>
      </c>
    </row>
    <row r="110" spans="1:13" ht="15.75" customHeight="1" x14ac:dyDescent="0.25">
      <c r="A110" s="19">
        <v>107</v>
      </c>
      <c r="B110" s="20">
        <v>535</v>
      </c>
      <c r="C110" s="4">
        <v>984.495</v>
      </c>
      <c r="D110" s="14">
        <f t="shared" si="7"/>
        <v>983.52694999999994</v>
      </c>
      <c r="E110" s="21">
        <f t="shared" si="8"/>
        <v>0.96805000000006203</v>
      </c>
      <c r="F110" s="4">
        <v>985.04</v>
      </c>
      <c r="G110" s="22">
        <f t="shared" si="6"/>
        <v>0.54499999999995907</v>
      </c>
      <c r="H110" s="3">
        <v>27.085613856292198</v>
      </c>
      <c r="I110" s="15">
        <f t="shared" si="9"/>
        <v>13.542806928146099</v>
      </c>
      <c r="J110" s="4">
        <v>989.58600000000001</v>
      </c>
      <c r="K110" s="14">
        <f t="shared" si="10"/>
        <v>4.5460000000000491</v>
      </c>
      <c r="L110" s="4">
        <v>70.658386603815401</v>
      </c>
      <c r="M110" s="23">
        <f t="shared" si="11"/>
        <v>35.329193301907701</v>
      </c>
    </row>
    <row r="111" spans="1:13" ht="15.75" customHeight="1" x14ac:dyDescent="0.25">
      <c r="A111" s="19">
        <v>108</v>
      </c>
      <c r="B111" s="20">
        <v>540</v>
      </c>
      <c r="C111" s="4">
        <v>984.40899999999999</v>
      </c>
      <c r="D111" s="14">
        <f t="shared" si="7"/>
        <v>983.51134999999999</v>
      </c>
      <c r="E111" s="21">
        <f t="shared" si="8"/>
        <v>0.89764999999999873</v>
      </c>
      <c r="F111" s="4">
        <v>985.03499999999997</v>
      </c>
      <c r="G111" s="22">
        <f t="shared" si="6"/>
        <v>0.62599999999997635</v>
      </c>
      <c r="H111" s="3">
        <v>26.9908324693975</v>
      </c>
      <c r="I111" s="15">
        <f t="shared" si="9"/>
        <v>13.49541623469875</v>
      </c>
      <c r="J111" s="4">
        <v>989.58699999999999</v>
      </c>
      <c r="K111" s="14">
        <f t="shared" si="10"/>
        <v>4.5520000000000209</v>
      </c>
      <c r="L111" s="4">
        <v>69.371841899304002</v>
      </c>
      <c r="M111" s="23">
        <f t="shared" si="11"/>
        <v>34.685920949652001</v>
      </c>
    </row>
    <row r="112" spans="1:13" ht="15.75" customHeight="1" x14ac:dyDescent="0.25">
      <c r="A112" s="19">
        <v>109</v>
      </c>
      <c r="B112" s="20">
        <v>545</v>
      </c>
      <c r="C112" s="4">
        <v>984.30499999999995</v>
      </c>
      <c r="D112" s="14">
        <f t="shared" si="7"/>
        <v>983.49575000000004</v>
      </c>
      <c r="E112" s="21">
        <f t="shared" si="8"/>
        <v>0.80924999999990632</v>
      </c>
      <c r="F112" s="4">
        <v>985.03099999999995</v>
      </c>
      <c r="G112" s="22">
        <f t="shared" si="6"/>
        <v>0.72599999999999909</v>
      </c>
      <c r="H112" s="3">
        <v>28.512943323328301</v>
      </c>
      <c r="I112" s="15">
        <f t="shared" si="9"/>
        <v>14.25647166166415</v>
      </c>
      <c r="J112" s="4">
        <v>989.59</v>
      </c>
      <c r="K112" s="14">
        <f t="shared" si="10"/>
        <v>4.5590000000000828</v>
      </c>
      <c r="L112" s="4">
        <v>67.240724088483802</v>
      </c>
      <c r="M112" s="23">
        <f t="shared" si="11"/>
        <v>33.620362044241901</v>
      </c>
    </row>
    <row r="113" spans="1:13" ht="15.75" customHeight="1" x14ac:dyDescent="0.25">
      <c r="A113" s="19">
        <v>110</v>
      </c>
      <c r="B113" s="20">
        <v>550</v>
      </c>
      <c r="C113" s="4">
        <v>983.99300000000005</v>
      </c>
      <c r="D113" s="14">
        <f t="shared" si="7"/>
        <v>983.48014999999998</v>
      </c>
      <c r="E113" s="21">
        <f t="shared" si="8"/>
        <v>0.5128500000000713</v>
      </c>
      <c r="F113" s="4">
        <v>985.03499999999997</v>
      </c>
      <c r="G113" s="22">
        <f t="shared" si="6"/>
        <v>1.0419999999999163</v>
      </c>
      <c r="H113" s="3">
        <v>28.813148818376199</v>
      </c>
      <c r="I113" s="15">
        <f t="shared" si="9"/>
        <v>14.406574409188099</v>
      </c>
      <c r="J113" s="4">
        <v>989.60299999999995</v>
      </c>
      <c r="K113" s="14">
        <f t="shared" si="10"/>
        <v>4.5679999999999836</v>
      </c>
      <c r="L113" s="4">
        <v>65.634748926025296</v>
      </c>
      <c r="M113" s="23">
        <f t="shared" si="11"/>
        <v>32.817374463012648</v>
      </c>
    </row>
    <row r="114" spans="1:13" ht="15.75" customHeight="1" x14ac:dyDescent="0.25">
      <c r="A114" s="19">
        <v>111</v>
      </c>
      <c r="B114" s="20">
        <v>555</v>
      </c>
      <c r="C114" s="4">
        <v>983.86500000000001</v>
      </c>
      <c r="D114" s="14">
        <f t="shared" si="7"/>
        <v>983.46455000000003</v>
      </c>
      <c r="E114" s="21">
        <f t="shared" si="8"/>
        <v>0.40044999999997799</v>
      </c>
      <c r="F114" s="4">
        <v>985.03200000000004</v>
      </c>
      <c r="G114" s="22">
        <f t="shared" si="6"/>
        <v>1.16700000000003</v>
      </c>
      <c r="H114" s="3">
        <v>23.7558625975296</v>
      </c>
      <c r="I114" s="15">
        <f t="shared" si="9"/>
        <v>11.8779312987648</v>
      </c>
      <c r="J114" s="4">
        <v>989.59400000000005</v>
      </c>
      <c r="K114" s="14">
        <f t="shared" si="10"/>
        <v>4.5620000000000118</v>
      </c>
      <c r="L114" s="4">
        <v>64.198128750395895</v>
      </c>
      <c r="M114" s="23">
        <f t="shared" si="11"/>
        <v>32.099064375197948</v>
      </c>
    </row>
    <row r="115" spans="1:13" ht="15.75" customHeight="1" x14ac:dyDescent="0.25">
      <c r="A115" s="19">
        <v>112</v>
      </c>
      <c r="B115" s="20">
        <v>560</v>
      </c>
      <c r="C115" s="4">
        <v>983.53899999999999</v>
      </c>
      <c r="D115" s="14">
        <f t="shared" si="7"/>
        <v>983.44894999999997</v>
      </c>
      <c r="E115" s="21">
        <f t="shared" si="8"/>
        <v>9.0050000000019281E-2</v>
      </c>
      <c r="F115" s="4">
        <v>985.03399999999999</v>
      </c>
      <c r="G115" s="22">
        <f t="shared" si="6"/>
        <v>1.4950000000000045</v>
      </c>
      <c r="H115" s="3">
        <v>22.862242770923501</v>
      </c>
      <c r="I115" s="15">
        <f t="shared" si="9"/>
        <v>11.431121385461751</v>
      </c>
      <c r="J115" s="4">
        <v>989.59400000000005</v>
      </c>
      <c r="K115" s="14">
        <f t="shared" si="10"/>
        <v>4.5600000000000591</v>
      </c>
      <c r="L115" s="4">
        <v>63.864017870499602</v>
      </c>
      <c r="M115" s="23">
        <f t="shared" si="11"/>
        <v>31.932008935249801</v>
      </c>
    </row>
    <row r="116" spans="1:13" ht="15.75" customHeight="1" x14ac:dyDescent="0.25">
      <c r="A116" s="19">
        <v>113</v>
      </c>
      <c r="B116" s="20">
        <v>565</v>
      </c>
      <c r="C116" s="4">
        <v>983.27200000000005</v>
      </c>
      <c r="D116" s="14">
        <f t="shared" si="7"/>
        <v>983.43335000000002</v>
      </c>
      <c r="E116" s="21">
        <f t="shared" si="8"/>
        <v>-0.16134999999997035</v>
      </c>
      <c r="F116" s="4">
        <v>985.03300000000002</v>
      </c>
      <c r="G116" s="22">
        <f t="shared" si="6"/>
        <v>1.7609999999999673</v>
      </c>
      <c r="H116" s="3">
        <v>22.239384896859399</v>
      </c>
      <c r="I116" s="15">
        <f t="shared" si="9"/>
        <v>11.119692448429699</v>
      </c>
      <c r="J116" s="4">
        <v>989.58100000000002</v>
      </c>
      <c r="K116" s="14">
        <f t="shared" si="10"/>
        <v>4.5480000000000018</v>
      </c>
      <c r="L116" s="4">
        <v>63.008896198735201</v>
      </c>
      <c r="M116" s="23">
        <f t="shared" si="11"/>
        <v>31.5044480993676</v>
      </c>
    </row>
    <row r="117" spans="1:13" ht="15.75" customHeight="1" x14ac:dyDescent="0.25">
      <c r="A117" s="19">
        <v>114</v>
      </c>
      <c r="B117" s="20">
        <v>570</v>
      </c>
      <c r="C117" s="4">
        <v>983.20600000000002</v>
      </c>
      <c r="D117" s="14">
        <f t="shared" si="7"/>
        <v>983.41774999999996</v>
      </c>
      <c r="E117" s="21">
        <f t="shared" si="8"/>
        <v>-0.21174999999993815</v>
      </c>
      <c r="F117" s="4">
        <v>985.03099999999995</v>
      </c>
      <c r="G117" s="22">
        <f t="shared" si="6"/>
        <v>1.8249999999999318</v>
      </c>
      <c r="H117" s="3">
        <v>22.000169018146799</v>
      </c>
      <c r="I117" s="15">
        <f t="shared" si="9"/>
        <v>11.0000845090734</v>
      </c>
      <c r="J117" s="4">
        <v>989.553</v>
      </c>
      <c r="K117" s="14">
        <f t="shared" si="10"/>
        <v>4.5220000000000482</v>
      </c>
      <c r="L117" s="4">
        <v>62.967314898582103</v>
      </c>
      <c r="M117" s="23">
        <f t="shared" si="11"/>
        <v>31.483657449291051</v>
      </c>
    </row>
    <row r="118" spans="1:13" ht="15.75" customHeight="1" x14ac:dyDescent="0.25">
      <c r="A118" s="19">
        <v>115</v>
      </c>
      <c r="B118" s="20">
        <v>575</v>
      </c>
      <c r="C118" s="4">
        <v>983.30799999999999</v>
      </c>
      <c r="D118" s="14">
        <f t="shared" si="7"/>
        <v>983.40215000000001</v>
      </c>
      <c r="E118" s="21">
        <f t="shared" si="8"/>
        <v>-9.4150000000013279E-2</v>
      </c>
      <c r="F118" s="4">
        <v>985.029</v>
      </c>
      <c r="G118" s="22">
        <f t="shared" si="6"/>
        <v>1.7210000000000036</v>
      </c>
      <c r="H118" s="3">
        <v>24.331235025414401</v>
      </c>
      <c r="I118" s="15">
        <f t="shared" si="9"/>
        <v>12.1656175127072</v>
      </c>
      <c r="J118" s="4">
        <v>989.52200000000005</v>
      </c>
      <c r="K118" s="14">
        <f t="shared" si="10"/>
        <v>4.4930000000000518</v>
      </c>
      <c r="L118" s="4">
        <v>62.925389069203902</v>
      </c>
      <c r="M118" s="23">
        <f t="shared" si="11"/>
        <v>31.462694534601951</v>
      </c>
    </row>
    <row r="119" spans="1:13" ht="15.75" customHeight="1" x14ac:dyDescent="0.25">
      <c r="A119" s="19">
        <v>116</v>
      </c>
      <c r="B119" s="20">
        <v>580</v>
      </c>
      <c r="C119" s="4">
        <v>983.41600000000005</v>
      </c>
      <c r="D119" s="14">
        <f t="shared" si="7"/>
        <v>983.38654999999994</v>
      </c>
      <c r="E119" s="21">
        <f t="shared" si="8"/>
        <v>2.9450000000110776E-2</v>
      </c>
      <c r="F119" s="4">
        <v>985.029</v>
      </c>
      <c r="G119" s="22">
        <f t="shared" si="6"/>
        <v>1.6129999999999427</v>
      </c>
      <c r="H119" s="3">
        <v>27.265056591827499</v>
      </c>
      <c r="I119" s="15">
        <f t="shared" si="9"/>
        <v>13.632528295913749</v>
      </c>
      <c r="J119" s="4">
        <v>989.50800000000004</v>
      </c>
      <c r="K119" s="14">
        <f t="shared" si="10"/>
        <v>4.4790000000000418</v>
      </c>
      <c r="L119" s="4">
        <v>61.8190302911825</v>
      </c>
      <c r="M119" s="23">
        <f t="shared" si="11"/>
        <v>30.90951514559125</v>
      </c>
    </row>
    <row r="120" spans="1:13" ht="15.75" customHeight="1" x14ac:dyDescent="0.25">
      <c r="A120" s="19">
        <v>117</v>
      </c>
      <c r="B120" s="20">
        <v>585</v>
      </c>
      <c r="C120" s="4">
        <v>983.36500000000001</v>
      </c>
      <c r="D120" s="14">
        <f t="shared" si="7"/>
        <v>983.37094999999999</v>
      </c>
      <c r="E120" s="21">
        <f t="shared" si="8"/>
        <v>-5.9499999999843567E-3</v>
      </c>
      <c r="F120" s="4">
        <v>985.03</v>
      </c>
      <c r="G120" s="22">
        <f t="shared" si="6"/>
        <v>1.6649999999999636</v>
      </c>
      <c r="H120" s="3">
        <v>27.6203432156743</v>
      </c>
      <c r="I120" s="15">
        <f t="shared" si="9"/>
        <v>13.81017160783715</v>
      </c>
      <c r="J120" s="4">
        <v>989.50800000000004</v>
      </c>
      <c r="K120" s="14">
        <f t="shared" si="10"/>
        <v>4.4780000000000655</v>
      </c>
      <c r="L120" s="4">
        <v>60.810808118872202</v>
      </c>
      <c r="M120" s="23">
        <f t="shared" si="11"/>
        <v>30.405404059436101</v>
      </c>
    </row>
    <row r="121" spans="1:13" ht="15.75" customHeight="1" x14ac:dyDescent="0.25">
      <c r="A121" s="19">
        <v>118</v>
      </c>
      <c r="B121" s="20">
        <v>590</v>
      </c>
      <c r="C121" s="4">
        <v>983.21799999999996</v>
      </c>
      <c r="D121" s="14">
        <f t="shared" si="7"/>
        <v>983.35535000000004</v>
      </c>
      <c r="E121" s="21">
        <f t="shared" si="8"/>
        <v>-0.13735000000008313</v>
      </c>
      <c r="F121" s="4">
        <v>985.03</v>
      </c>
      <c r="G121" s="22">
        <f t="shared" si="6"/>
        <v>1.8120000000000118</v>
      </c>
      <c r="H121" s="3">
        <v>27.719470149208899</v>
      </c>
      <c r="I121" s="15">
        <f t="shared" si="9"/>
        <v>13.859735074604449</v>
      </c>
      <c r="J121" s="4">
        <v>989.50099999999998</v>
      </c>
      <c r="K121" s="14">
        <f t="shared" si="10"/>
        <v>4.4710000000000036</v>
      </c>
      <c r="L121" s="4">
        <v>60.6285071592158</v>
      </c>
      <c r="M121" s="23">
        <f t="shared" si="11"/>
        <v>30.3142535796079</v>
      </c>
    </row>
    <row r="122" spans="1:13" ht="15.75" customHeight="1" x14ac:dyDescent="0.25">
      <c r="A122" s="19">
        <v>119</v>
      </c>
      <c r="B122" s="20">
        <v>595</v>
      </c>
      <c r="C122" s="4">
        <v>983.20500000000004</v>
      </c>
      <c r="D122" s="14">
        <f t="shared" si="7"/>
        <v>983.33974999999998</v>
      </c>
      <c r="E122" s="21">
        <f t="shared" si="8"/>
        <v>-0.13474999999993997</v>
      </c>
      <c r="F122" s="4">
        <v>985.029</v>
      </c>
      <c r="G122" s="22">
        <f t="shared" si="6"/>
        <v>1.8239999999999554</v>
      </c>
      <c r="H122" s="3">
        <v>27.197264055082101</v>
      </c>
      <c r="I122" s="15">
        <f t="shared" si="9"/>
        <v>13.598632027541051</v>
      </c>
      <c r="J122" s="4">
        <v>989.47500000000002</v>
      </c>
      <c r="K122" s="14">
        <f t="shared" si="10"/>
        <v>4.4460000000000264</v>
      </c>
      <c r="L122" s="4">
        <v>61.632119105852503</v>
      </c>
      <c r="M122" s="23">
        <f t="shared" si="11"/>
        <v>30.816059552926252</v>
      </c>
    </row>
    <row r="123" spans="1:13" ht="15.75" customHeight="1" x14ac:dyDescent="0.25">
      <c r="A123" s="19">
        <v>120</v>
      </c>
      <c r="B123" s="20">
        <v>600</v>
      </c>
      <c r="C123" s="4">
        <v>983.096</v>
      </c>
      <c r="D123" s="14">
        <f t="shared" si="7"/>
        <v>983.32415000000003</v>
      </c>
      <c r="E123" s="21">
        <f t="shared" si="8"/>
        <v>-0.22815000000002783</v>
      </c>
      <c r="F123" s="4">
        <v>985.029</v>
      </c>
      <c r="G123" s="22">
        <f t="shared" si="6"/>
        <v>1.9329999999999927</v>
      </c>
      <c r="H123" s="3">
        <v>28.490864509501399</v>
      </c>
      <c r="I123" s="15">
        <f t="shared" si="9"/>
        <v>14.2454322547507</v>
      </c>
      <c r="J123" s="4">
        <v>989.49800000000005</v>
      </c>
      <c r="K123" s="14">
        <f t="shared" si="10"/>
        <v>4.4690000000000509</v>
      </c>
      <c r="L123" s="4">
        <v>62.510081838482002</v>
      </c>
      <c r="M123" s="23">
        <f t="shared" si="11"/>
        <v>31.255040919241001</v>
      </c>
    </row>
    <row r="124" spans="1:13" ht="15.75" customHeight="1" x14ac:dyDescent="0.25">
      <c r="A124" s="19">
        <v>121</v>
      </c>
      <c r="B124" s="20">
        <v>605</v>
      </c>
      <c r="C124" s="4">
        <v>982.51400000000001</v>
      </c>
      <c r="D124" s="14">
        <f t="shared" si="7"/>
        <v>983.30854999999997</v>
      </c>
      <c r="E124" s="21">
        <f t="shared" si="8"/>
        <v>-0.79454999999995835</v>
      </c>
      <c r="F124" s="4">
        <v>985.03</v>
      </c>
      <c r="G124" s="22">
        <f t="shared" si="6"/>
        <v>2.5159999999999627</v>
      </c>
      <c r="H124" s="3">
        <v>29.077227762638302</v>
      </c>
      <c r="I124" s="15">
        <f t="shared" si="9"/>
        <v>14.538613881319151</v>
      </c>
      <c r="J124" s="4">
        <v>989.52599999999995</v>
      </c>
      <c r="K124" s="14">
        <f t="shared" si="10"/>
        <v>4.4959999999999809</v>
      </c>
      <c r="L124" s="4">
        <v>63.507546415183398</v>
      </c>
      <c r="M124" s="23">
        <f t="shared" si="11"/>
        <v>31.753773207591699</v>
      </c>
    </row>
    <row r="125" spans="1:13" ht="15.75" customHeight="1" x14ac:dyDescent="0.25">
      <c r="A125" s="19">
        <v>122</v>
      </c>
      <c r="B125" s="20">
        <v>610</v>
      </c>
      <c r="C125" s="4">
        <v>982.226</v>
      </c>
      <c r="D125" s="14">
        <f t="shared" si="7"/>
        <v>983.29295000000002</v>
      </c>
      <c r="E125" s="21">
        <f t="shared" si="8"/>
        <v>-1.0669500000000198</v>
      </c>
      <c r="F125" s="4">
        <v>985.03</v>
      </c>
      <c r="G125" s="22">
        <f t="shared" si="6"/>
        <v>2.8039999999999736</v>
      </c>
      <c r="H125" s="3">
        <v>30.120612155367201</v>
      </c>
      <c r="I125" s="15">
        <f t="shared" si="9"/>
        <v>15.060306077683601</v>
      </c>
      <c r="J125" s="4">
        <v>989.51700000000005</v>
      </c>
      <c r="K125" s="14">
        <f t="shared" si="10"/>
        <v>4.48700000000008</v>
      </c>
      <c r="L125" s="4">
        <v>65.359141144716105</v>
      </c>
      <c r="M125" s="23">
        <f t="shared" si="11"/>
        <v>32.679570572358053</v>
      </c>
    </row>
    <row r="126" spans="1:13" ht="15.75" customHeight="1" x14ac:dyDescent="0.25">
      <c r="A126" s="19">
        <v>123</v>
      </c>
      <c r="B126" s="20">
        <v>615</v>
      </c>
      <c r="C126" s="4">
        <v>982.39300000000003</v>
      </c>
      <c r="D126" s="14">
        <f t="shared" si="7"/>
        <v>983.27734999999996</v>
      </c>
      <c r="E126" s="21">
        <f t="shared" si="8"/>
        <v>-0.88434999999992669</v>
      </c>
      <c r="F126" s="4">
        <v>985.029</v>
      </c>
      <c r="G126" s="22">
        <f t="shared" si="6"/>
        <v>2.6359999999999673</v>
      </c>
      <c r="H126" s="3">
        <v>30.112585670996101</v>
      </c>
      <c r="I126" s="15">
        <f t="shared" si="9"/>
        <v>15.05629283549805</v>
      </c>
      <c r="J126" s="4">
        <v>989.47299999999996</v>
      </c>
      <c r="K126" s="14">
        <f t="shared" si="10"/>
        <v>4.44399999999996</v>
      </c>
      <c r="L126" s="4">
        <v>67.345011179394106</v>
      </c>
      <c r="M126" s="23">
        <f t="shared" si="11"/>
        <v>33.672505589697053</v>
      </c>
    </row>
    <row r="127" spans="1:13" ht="15.75" customHeight="1" x14ac:dyDescent="0.25">
      <c r="A127" s="19">
        <v>124</v>
      </c>
      <c r="B127" s="20">
        <v>620</v>
      </c>
      <c r="C127" s="4">
        <v>982.32500000000005</v>
      </c>
      <c r="D127" s="14">
        <f t="shared" si="7"/>
        <v>983.26175000000001</v>
      </c>
      <c r="E127" s="21">
        <f t="shared" si="8"/>
        <v>-0.93674999999996089</v>
      </c>
      <c r="F127" s="4">
        <v>985.029</v>
      </c>
      <c r="G127" s="22">
        <f t="shared" si="6"/>
        <v>2.7039999999999509</v>
      </c>
      <c r="H127" s="3">
        <v>27.0677789771375</v>
      </c>
      <c r="I127" s="15">
        <f t="shared" si="9"/>
        <v>13.53388948856875</v>
      </c>
      <c r="J127" s="4">
        <v>989.48900000000003</v>
      </c>
      <c r="K127" s="14">
        <f t="shared" si="10"/>
        <v>4.4600000000000364</v>
      </c>
      <c r="L127" s="4">
        <v>67.104614867074503</v>
      </c>
      <c r="M127" s="23">
        <f t="shared" si="11"/>
        <v>33.552307433537251</v>
      </c>
    </row>
    <row r="128" spans="1:13" ht="15.75" customHeight="1" x14ac:dyDescent="0.25">
      <c r="A128" s="19">
        <v>125</v>
      </c>
      <c r="B128" s="20">
        <v>625</v>
      </c>
      <c r="C128" s="4">
        <v>981.55200000000002</v>
      </c>
      <c r="D128" s="14">
        <f t="shared" si="7"/>
        <v>983.24614999999994</v>
      </c>
      <c r="E128" s="21">
        <f t="shared" si="8"/>
        <v>-1.6941499999999223</v>
      </c>
      <c r="F128" s="4">
        <v>985.029</v>
      </c>
      <c r="G128" s="22">
        <f t="shared" si="6"/>
        <v>3.4769999999999754</v>
      </c>
      <c r="H128" s="3">
        <v>26.440980059269801</v>
      </c>
      <c r="I128" s="15">
        <f t="shared" si="9"/>
        <v>13.220490029634901</v>
      </c>
      <c r="J128" s="4">
        <v>989.56899999999996</v>
      </c>
      <c r="K128" s="14">
        <f t="shared" si="10"/>
        <v>4.5399999999999636</v>
      </c>
      <c r="L128" s="4">
        <v>65.814412570138003</v>
      </c>
      <c r="M128" s="23">
        <f t="shared" si="11"/>
        <v>32.907206285069002</v>
      </c>
    </row>
    <row r="129" spans="1:13" ht="15.75" customHeight="1" x14ac:dyDescent="0.25">
      <c r="A129" s="19">
        <v>126</v>
      </c>
      <c r="B129" s="20">
        <v>630</v>
      </c>
      <c r="C129" s="4">
        <v>981.75699999999995</v>
      </c>
      <c r="D129" s="14">
        <f t="shared" si="7"/>
        <v>983.23054999999999</v>
      </c>
      <c r="E129" s="21">
        <f t="shared" si="8"/>
        <v>-1.4735500000000457</v>
      </c>
      <c r="F129" s="4">
        <v>985.03</v>
      </c>
      <c r="G129" s="22">
        <f t="shared" si="6"/>
        <v>3.2730000000000246</v>
      </c>
      <c r="H129" s="3">
        <v>24.966686886692301</v>
      </c>
      <c r="I129" s="15">
        <f t="shared" si="9"/>
        <v>12.483343443346151</v>
      </c>
      <c r="J129" s="4">
        <v>989.56200000000001</v>
      </c>
      <c r="K129" s="14">
        <f t="shared" si="10"/>
        <v>4.5320000000000391</v>
      </c>
      <c r="L129" s="4">
        <v>63.693691510101097</v>
      </c>
      <c r="M129" s="23">
        <f t="shared" si="11"/>
        <v>31.846845755050548</v>
      </c>
    </row>
    <row r="130" spans="1:13" ht="15.75" customHeight="1" x14ac:dyDescent="0.25">
      <c r="A130" s="19">
        <v>127</v>
      </c>
      <c r="B130" s="20">
        <v>635</v>
      </c>
      <c r="C130" s="4">
        <v>982.64099999999996</v>
      </c>
      <c r="D130" s="14">
        <f t="shared" si="7"/>
        <v>983.21495000000004</v>
      </c>
      <c r="E130" s="21">
        <f t="shared" si="8"/>
        <v>-0.57395000000008167</v>
      </c>
      <c r="F130" s="4">
        <v>985.03</v>
      </c>
      <c r="G130" s="22">
        <f t="shared" si="6"/>
        <v>2.38900000000001</v>
      </c>
      <c r="H130" s="3">
        <v>25.937887207593299</v>
      </c>
      <c r="I130" s="15">
        <f t="shared" si="9"/>
        <v>12.968943603796649</v>
      </c>
      <c r="J130" s="4">
        <v>989.52800000000002</v>
      </c>
      <c r="K130" s="14">
        <f t="shared" si="10"/>
        <v>4.4980000000000473</v>
      </c>
      <c r="L130" s="4">
        <v>63.751729417546301</v>
      </c>
      <c r="M130" s="23">
        <f t="shared" si="11"/>
        <v>31.87586470877315</v>
      </c>
    </row>
    <row r="131" spans="1:13" ht="15.75" customHeight="1" x14ac:dyDescent="0.25">
      <c r="A131" s="19">
        <v>128</v>
      </c>
      <c r="B131" s="20">
        <v>640</v>
      </c>
      <c r="C131" s="4">
        <v>983.46199999999999</v>
      </c>
      <c r="D131" s="14">
        <f t="shared" si="7"/>
        <v>983.19934999999998</v>
      </c>
      <c r="E131" s="21">
        <f t="shared" si="8"/>
        <v>0.26265000000000782</v>
      </c>
      <c r="F131" s="4">
        <v>985.029</v>
      </c>
      <c r="G131" s="22">
        <f t="shared" ref="G131" si="12">F131-C131</f>
        <v>1.5670000000000073</v>
      </c>
      <c r="H131" s="3">
        <v>27.124201260344702</v>
      </c>
      <c r="I131" s="15">
        <f t="shared" si="9"/>
        <v>13.562100630172351</v>
      </c>
      <c r="J131" s="4">
        <v>989.49199999999996</v>
      </c>
      <c r="K131" s="14">
        <f t="shared" si="10"/>
        <v>4.4629999999999654</v>
      </c>
      <c r="L131" s="4">
        <v>61.248220180560097</v>
      </c>
      <c r="M131" s="23">
        <f t="shared" si="11"/>
        <v>30.624110090280048</v>
      </c>
    </row>
    <row r="132" spans="1:13" ht="15.75" customHeight="1" x14ac:dyDescent="0.25">
      <c r="A132" s="19"/>
      <c r="B132" s="20"/>
      <c r="C132" s="4">
        <v>983.80499999999995</v>
      </c>
      <c r="D132" s="14"/>
      <c r="E132" s="21"/>
      <c r="F132" s="4">
        <v>985.029</v>
      </c>
      <c r="G132" s="22"/>
      <c r="H132" s="3">
        <v>26.866810801755701</v>
      </c>
      <c r="I132" s="15"/>
      <c r="J132" s="4">
        <v>989.47699999999998</v>
      </c>
      <c r="K132" s="14"/>
      <c r="L132" s="14"/>
      <c r="M132" s="23"/>
    </row>
    <row r="133" spans="1:13" ht="15.75" customHeight="1" x14ac:dyDescent="0.25">
      <c r="A133" s="19"/>
      <c r="B133" s="20"/>
      <c r="C133" s="4">
        <v>984.03200000000004</v>
      </c>
      <c r="D133" s="14"/>
      <c r="E133" s="21"/>
      <c r="F133" s="4">
        <v>985.02700000000004</v>
      </c>
      <c r="G133" s="22"/>
      <c r="H133" s="3">
        <v>27.318454576099899</v>
      </c>
      <c r="I133" s="15"/>
      <c r="J133" s="4">
        <v>989.46799999999996</v>
      </c>
      <c r="K133" s="14"/>
      <c r="L133" s="14"/>
      <c r="M133" s="23"/>
    </row>
    <row r="134" spans="1:13" ht="15.75" customHeight="1" x14ac:dyDescent="0.25">
      <c r="A134" s="19"/>
      <c r="B134" s="20"/>
      <c r="C134" s="4">
        <v>984.18</v>
      </c>
      <c r="D134" s="14"/>
      <c r="E134" s="21"/>
      <c r="F134" s="4">
        <v>985.02599999999995</v>
      </c>
      <c r="G134" s="22"/>
      <c r="H134" s="3">
        <v>34.610122408664097</v>
      </c>
      <c r="I134" s="15"/>
      <c r="J134" s="4">
        <v>989.45799999999997</v>
      </c>
      <c r="K134" s="14"/>
      <c r="L134" s="14"/>
      <c r="M134" s="23"/>
    </row>
    <row r="135" spans="1:13" ht="15.75" customHeight="1" x14ac:dyDescent="0.25">
      <c r="A135" s="19"/>
      <c r="B135" s="20"/>
      <c r="C135" s="4">
        <v>984.31600000000003</v>
      </c>
      <c r="D135" s="14"/>
      <c r="E135" s="21"/>
      <c r="F135" s="4">
        <v>985.02300000000002</v>
      </c>
      <c r="G135" s="22"/>
      <c r="H135" s="3">
        <v>35.597011577964899</v>
      </c>
      <c r="I135" s="15"/>
      <c r="J135" s="4">
        <v>989.43700000000001</v>
      </c>
      <c r="K135" s="14"/>
      <c r="L135" s="14"/>
      <c r="M135" s="23"/>
    </row>
    <row r="136" spans="1:13" ht="15.75" customHeight="1" x14ac:dyDescent="0.25">
      <c r="A136" s="19"/>
      <c r="B136" s="20"/>
      <c r="C136" s="4">
        <v>984.44100000000003</v>
      </c>
      <c r="D136" s="14"/>
      <c r="E136" s="21"/>
      <c r="F136" s="4">
        <v>985.01900000000001</v>
      </c>
      <c r="G136" s="22"/>
      <c r="H136" s="3">
        <v>34.948479375314498</v>
      </c>
      <c r="I136" s="15"/>
      <c r="J136" s="4">
        <v>989.41700000000003</v>
      </c>
      <c r="K136" s="14"/>
      <c r="L136" s="14"/>
      <c r="M136" s="23"/>
    </row>
    <row r="137" spans="1:13" ht="15.75" customHeight="1" x14ac:dyDescent="0.25">
      <c r="A137" s="19"/>
      <c r="B137" s="20"/>
      <c r="C137" s="4">
        <v>984.49800000000005</v>
      </c>
      <c r="D137" s="14"/>
      <c r="E137" s="21"/>
      <c r="F137" s="4">
        <v>985.01199999999994</v>
      </c>
      <c r="G137" s="22"/>
      <c r="H137" s="3">
        <v>25.723478030244099</v>
      </c>
      <c r="I137" s="15"/>
      <c r="J137" s="4">
        <v>989.39300000000003</v>
      </c>
      <c r="K137" s="14"/>
      <c r="L137" s="14"/>
      <c r="M137" s="23"/>
    </row>
    <row r="138" spans="1:13" ht="15.75" customHeight="1" x14ac:dyDescent="0.25">
      <c r="A138" s="19"/>
      <c r="B138" s="20"/>
      <c r="C138" s="14"/>
      <c r="D138" s="14"/>
      <c r="E138" s="21"/>
      <c r="F138" s="14"/>
      <c r="G138" s="22"/>
      <c r="H138" s="14"/>
      <c r="I138" s="15"/>
      <c r="J138" s="14"/>
      <c r="K138" s="14"/>
      <c r="L138" s="14"/>
      <c r="M138" s="23"/>
    </row>
    <row r="139" spans="1:13" ht="15.75" customHeight="1" x14ac:dyDescent="0.25">
      <c r="A139" s="19"/>
      <c r="B139" s="20"/>
      <c r="C139" s="14"/>
      <c r="D139" s="14"/>
      <c r="E139" s="21"/>
      <c r="F139" s="14"/>
      <c r="G139" s="22"/>
      <c r="H139" s="14"/>
      <c r="I139" s="15"/>
      <c r="J139" s="14"/>
      <c r="K139" s="14"/>
      <c r="L139" s="14"/>
      <c r="M139" s="23"/>
    </row>
    <row r="140" spans="1:13" ht="15.75" customHeight="1" x14ac:dyDescent="0.25">
      <c r="A140" s="19"/>
      <c r="B140" s="20"/>
      <c r="C140" s="14"/>
      <c r="D140" s="14"/>
      <c r="E140" s="21"/>
      <c r="F140" s="14"/>
      <c r="G140" s="22"/>
      <c r="H140" s="14"/>
      <c r="I140" s="15"/>
      <c r="J140" s="14"/>
      <c r="K140" s="14"/>
      <c r="L140" s="14"/>
      <c r="M140" s="23"/>
    </row>
    <row r="141" spans="1:13" ht="15.75" customHeight="1" x14ac:dyDescent="0.25">
      <c r="A141" s="19"/>
      <c r="B141" s="20"/>
      <c r="C141" s="14"/>
      <c r="D141" s="14"/>
      <c r="E141" s="21"/>
      <c r="F141" s="14"/>
      <c r="G141" s="22"/>
      <c r="H141" s="14"/>
      <c r="I141" s="15"/>
      <c r="J141" s="14"/>
      <c r="K141" s="14"/>
      <c r="L141" s="14"/>
      <c r="M141" s="23"/>
    </row>
    <row r="142" spans="1:13" ht="15.75" customHeight="1" x14ac:dyDescent="0.25">
      <c r="A142" s="19"/>
      <c r="B142" s="20"/>
      <c r="C142" s="14"/>
      <c r="D142" s="14"/>
      <c r="E142" s="21"/>
      <c r="F142" s="14"/>
      <c r="G142" s="22"/>
      <c r="H142" s="14"/>
      <c r="I142" s="15"/>
      <c r="J142" s="14"/>
      <c r="K142" s="14"/>
      <c r="L142" s="14"/>
      <c r="M142" s="23"/>
    </row>
    <row r="143" spans="1:13" ht="15.75" customHeight="1" x14ac:dyDescent="0.25">
      <c r="A143" s="19"/>
      <c r="B143" s="20"/>
      <c r="C143" s="14"/>
      <c r="D143" s="14"/>
      <c r="E143" s="21"/>
      <c r="F143" s="14"/>
      <c r="G143" s="22"/>
      <c r="H143" s="14"/>
      <c r="I143" s="15"/>
      <c r="J143" s="14"/>
      <c r="K143" s="14"/>
      <c r="L143" s="14"/>
      <c r="M143" s="23"/>
    </row>
    <row r="144" spans="1:13" ht="15.75" customHeight="1" x14ac:dyDescent="0.25">
      <c r="A144" s="19"/>
      <c r="B144" s="20"/>
      <c r="C144" s="14"/>
      <c r="D144" s="14"/>
      <c r="E144" s="21"/>
      <c r="F144" s="14"/>
      <c r="G144" s="22"/>
      <c r="H144" s="14"/>
      <c r="I144" s="15"/>
      <c r="J144" s="14"/>
      <c r="K144" s="14"/>
      <c r="L144" s="14"/>
      <c r="M144" s="23"/>
    </row>
    <row r="145" spans="1:17" ht="15.75" customHeight="1" x14ac:dyDescent="0.25">
      <c r="A145" s="19"/>
      <c r="B145" s="20"/>
      <c r="C145" s="14"/>
      <c r="D145" s="14"/>
      <c r="E145" s="21"/>
      <c r="F145" s="14"/>
      <c r="G145" s="22"/>
      <c r="H145" s="14"/>
      <c r="I145" s="15"/>
      <c r="J145" s="14"/>
      <c r="K145" s="14"/>
      <c r="L145" s="14"/>
      <c r="M145" s="23"/>
    </row>
    <row r="146" spans="1:17" ht="15.75" customHeight="1" x14ac:dyDescent="0.25">
      <c r="A146" s="19"/>
      <c r="B146" s="20"/>
      <c r="C146" s="14"/>
      <c r="D146" s="14"/>
      <c r="E146" s="21"/>
      <c r="F146" s="14"/>
      <c r="G146" s="22"/>
      <c r="H146" s="14"/>
      <c r="I146" s="15"/>
      <c r="J146" s="14"/>
      <c r="K146" s="14"/>
      <c r="L146" s="14"/>
      <c r="M146" s="23"/>
    </row>
    <row r="147" spans="1:17" ht="15.75" customHeight="1" x14ac:dyDescent="0.25">
      <c r="A147" s="19"/>
      <c r="B147" s="20"/>
      <c r="C147" s="14"/>
      <c r="D147" s="14"/>
      <c r="E147" s="21"/>
      <c r="F147" s="14"/>
      <c r="G147" s="22"/>
      <c r="H147" s="14"/>
      <c r="I147" s="15"/>
      <c r="J147" s="14"/>
      <c r="K147" s="14"/>
      <c r="L147" s="14"/>
      <c r="M147" s="23"/>
    </row>
    <row r="148" spans="1:17" ht="15.75" customHeight="1" x14ac:dyDescent="0.25">
      <c r="A148" s="19"/>
      <c r="B148" s="20"/>
      <c r="C148" s="14"/>
      <c r="D148" s="14"/>
      <c r="E148" s="21"/>
      <c r="F148" s="14"/>
      <c r="G148" s="22"/>
      <c r="H148" s="14"/>
      <c r="I148" s="15"/>
      <c r="J148" s="14"/>
      <c r="K148" s="14"/>
      <c r="L148" s="14"/>
      <c r="M148" s="23"/>
    </row>
    <row r="149" spans="1:17" ht="15.75" customHeight="1" x14ac:dyDescent="0.25">
      <c r="A149" s="19"/>
      <c r="B149" s="20"/>
      <c r="C149" s="14"/>
      <c r="D149" s="14"/>
      <c r="E149" s="21"/>
      <c r="F149" s="14"/>
      <c r="G149" s="22"/>
      <c r="H149" s="14"/>
      <c r="I149" s="15"/>
      <c r="J149" s="14"/>
      <c r="K149" s="14"/>
      <c r="L149" s="14"/>
      <c r="M149" s="23"/>
    </row>
    <row r="150" spans="1:17" ht="15.75" customHeight="1" x14ac:dyDescent="0.25">
      <c r="A150" s="19"/>
      <c r="B150" s="20"/>
      <c r="C150" s="14"/>
      <c r="D150" s="14"/>
      <c r="E150" s="21"/>
      <c r="F150" s="14"/>
      <c r="G150" s="22"/>
      <c r="H150" s="14"/>
      <c r="I150" s="15"/>
      <c r="J150" s="14"/>
      <c r="K150" s="14"/>
      <c r="L150" s="14"/>
      <c r="M150" s="23"/>
    </row>
    <row r="151" spans="1:17" ht="15.75" customHeight="1" x14ac:dyDescent="0.25">
      <c r="A151" s="19"/>
      <c r="B151" s="20"/>
      <c r="C151" s="14"/>
      <c r="D151" s="14"/>
      <c r="E151" s="21"/>
      <c r="F151" s="14"/>
      <c r="G151" s="22"/>
      <c r="H151" s="14"/>
      <c r="I151" s="15"/>
      <c r="J151" s="14"/>
      <c r="K151" s="14"/>
      <c r="L151" s="14"/>
      <c r="M151" s="23"/>
    </row>
    <row r="152" spans="1:17" ht="15.75" customHeight="1" x14ac:dyDescent="0.25">
      <c r="A152" s="19"/>
      <c r="B152" s="20"/>
      <c r="C152" s="14"/>
      <c r="D152" s="14"/>
      <c r="E152" s="21"/>
      <c r="F152" s="14"/>
      <c r="G152" s="22"/>
      <c r="H152" s="14"/>
      <c r="I152" s="15"/>
      <c r="J152" s="14"/>
      <c r="K152" s="14"/>
      <c r="L152" s="14"/>
      <c r="M152" s="23"/>
    </row>
    <row r="153" spans="1:17" ht="15.75" customHeight="1" x14ac:dyDescent="0.25">
      <c r="A153" s="19"/>
      <c r="B153" s="20"/>
      <c r="C153" s="14"/>
      <c r="D153" s="14"/>
      <c r="E153" s="21"/>
      <c r="F153" s="14"/>
      <c r="G153" s="22"/>
      <c r="H153" s="14"/>
      <c r="I153" s="15"/>
      <c r="J153" s="14"/>
      <c r="K153" s="14"/>
      <c r="L153" s="14"/>
      <c r="M153" s="23"/>
    </row>
    <row r="154" spans="1:17" ht="15.75" customHeight="1" x14ac:dyDescent="0.25">
      <c r="A154" s="19"/>
      <c r="B154" s="20"/>
      <c r="C154" s="14"/>
      <c r="D154" s="14"/>
      <c r="E154" s="21"/>
      <c r="F154" s="14"/>
      <c r="G154" s="22"/>
      <c r="H154" s="14"/>
      <c r="I154" s="15"/>
      <c r="J154" s="14"/>
      <c r="K154" s="14"/>
      <c r="L154" s="14"/>
      <c r="M154" s="23"/>
    </row>
    <row r="155" spans="1:17" ht="15.75" customHeight="1" x14ac:dyDescent="0.25">
      <c r="A155" s="19"/>
      <c r="B155" s="20"/>
      <c r="C155" s="14"/>
      <c r="D155" s="14"/>
      <c r="E155" s="21"/>
      <c r="F155" s="14"/>
      <c r="G155" s="22"/>
      <c r="H155" s="14"/>
      <c r="I155" s="15"/>
      <c r="J155" s="14"/>
      <c r="K155" s="14"/>
      <c r="L155" s="14"/>
      <c r="M155" s="23"/>
    </row>
    <row r="156" spans="1:17" ht="15.75" customHeight="1" x14ac:dyDescent="0.25">
      <c r="A156" s="19"/>
      <c r="B156" s="20"/>
      <c r="C156" s="14"/>
      <c r="D156" s="14"/>
      <c r="E156" s="21"/>
      <c r="F156" s="14"/>
      <c r="G156" s="22"/>
      <c r="H156" s="14"/>
      <c r="I156" s="15"/>
      <c r="J156" s="14"/>
      <c r="K156" s="14"/>
      <c r="L156" s="14"/>
      <c r="M156" s="23"/>
    </row>
    <row r="157" spans="1:17" ht="15.75" customHeight="1" x14ac:dyDescent="0.25">
      <c r="A157" s="19"/>
      <c r="B157" s="20"/>
      <c r="C157" s="14"/>
      <c r="D157" s="14"/>
      <c r="E157" s="21"/>
      <c r="F157" s="14"/>
      <c r="G157" s="22"/>
      <c r="H157" s="14"/>
      <c r="I157" s="15"/>
      <c r="J157" s="14"/>
      <c r="K157" s="14"/>
      <c r="L157" s="14"/>
      <c r="M157" s="23"/>
      <c r="N157" s="16"/>
      <c r="O157" s="16"/>
      <c r="P157" s="16"/>
      <c r="Q157" s="16"/>
    </row>
    <row r="158" spans="1:17" ht="15.75" customHeight="1" x14ac:dyDescent="0.25">
      <c r="A158" s="19"/>
      <c r="B158" s="20"/>
      <c r="C158" s="14"/>
      <c r="D158" s="14"/>
      <c r="E158" s="21"/>
      <c r="F158" s="14"/>
      <c r="G158" s="22"/>
      <c r="H158" s="14"/>
      <c r="I158" s="15"/>
      <c r="J158" s="14"/>
      <c r="K158" s="14"/>
      <c r="L158" s="14"/>
      <c r="M158" s="23"/>
      <c r="N158" s="16"/>
      <c r="O158" s="16"/>
      <c r="P158" s="16"/>
      <c r="Q158" s="16"/>
    </row>
    <row r="159" spans="1:17" ht="15.75" customHeight="1" x14ac:dyDescent="0.25">
      <c r="A159" s="19"/>
      <c r="B159" s="20"/>
      <c r="C159" s="14"/>
      <c r="D159" s="14"/>
      <c r="E159" s="21"/>
      <c r="F159" s="14"/>
      <c r="G159" s="22"/>
      <c r="H159" s="14"/>
      <c r="I159" s="15"/>
      <c r="J159" s="14"/>
      <c r="K159" s="14"/>
      <c r="L159" s="14"/>
      <c r="M159" s="23"/>
      <c r="N159" s="16"/>
      <c r="O159" s="16"/>
      <c r="P159" s="16"/>
      <c r="Q159" s="16"/>
    </row>
    <row r="160" spans="1:17" ht="15.75" customHeight="1" x14ac:dyDescent="0.25">
      <c r="A160" s="19"/>
      <c r="B160" s="20"/>
      <c r="C160" s="14"/>
      <c r="D160" s="14"/>
      <c r="E160" s="21"/>
      <c r="F160" s="14"/>
      <c r="G160" s="22"/>
      <c r="H160" s="14"/>
      <c r="I160" s="15"/>
      <c r="J160" s="14"/>
      <c r="K160" s="14"/>
      <c r="L160" s="14"/>
      <c r="M160" s="23"/>
      <c r="N160" s="16"/>
      <c r="O160" s="16"/>
      <c r="P160" s="16"/>
      <c r="Q160" s="16"/>
    </row>
    <row r="161" spans="1:17" ht="15.75" customHeight="1" x14ac:dyDescent="0.25">
      <c r="A161" s="19"/>
      <c r="B161" s="20"/>
      <c r="C161" s="14"/>
      <c r="D161" s="14"/>
      <c r="E161" s="21"/>
      <c r="F161" s="14"/>
      <c r="G161" s="22"/>
      <c r="H161" s="14"/>
      <c r="I161" s="15"/>
      <c r="J161" s="14"/>
      <c r="K161" s="14"/>
      <c r="L161" s="14"/>
      <c r="M161" s="23"/>
      <c r="N161" s="16"/>
      <c r="O161" s="16"/>
      <c r="P161" s="16"/>
      <c r="Q161" s="16"/>
    </row>
    <row r="162" spans="1:17" ht="15.75" customHeight="1" x14ac:dyDescent="0.25">
      <c r="A162" s="19"/>
      <c r="B162" s="20"/>
      <c r="C162" s="14"/>
      <c r="D162" s="14"/>
      <c r="E162" s="21"/>
      <c r="F162" s="14"/>
      <c r="G162" s="22"/>
      <c r="H162" s="14"/>
      <c r="I162" s="15"/>
      <c r="J162" s="14"/>
      <c r="K162" s="14"/>
      <c r="L162" s="14"/>
      <c r="M162" s="23"/>
      <c r="N162" s="16"/>
      <c r="O162" s="16"/>
      <c r="P162" s="16"/>
      <c r="Q162" s="16"/>
    </row>
    <row r="163" spans="1:17" ht="15.75" customHeight="1" x14ac:dyDescent="0.25">
      <c r="A163" s="19"/>
      <c r="B163" s="20"/>
      <c r="C163" s="14"/>
      <c r="D163" s="14"/>
      <c r="E163" s="21"/>
      <c r="F163" s="14"/>
      <c r="G163" s="22"/>
      <c r="H163" s="14"/>
      <c r="I163" s="15"/>
      <c r="J163" s="14"/>
      <c r="K163" s="14"/>
      <c r="L163" s="14"/>
      <c r="M163" s="23"/>
      <c r="N163" s="16"/>
      <c r="O163" s="16"/>
      <c r="P163" s="16"/>
      <c r="Q163" s="16"/>
    </row>
    <row r="164" spans="1:17" ht="15.75" customHeight="1" x14ac:dyDescent="0.25">
      <c r="A164" s="19"/>
      <c r="B164" s="20"/>
      <c r="C164" s="14"/>
      <c r="D164" s="14"/>
      <c r="E164" s="21"/>
      <c r="F164" s="14"/>
      <c r="G164" s="22"/>
      <c r="H164" s="14"/>
      <c r="I164" s="15"/>
      <c r="J164" s="14"/>
      <c r="K164" s="14"/>
      <c r="L164" s="14"/>
      <c r="M164" s="23"/>
      <c r="N164" s="16"/>
      <c r="O164" s="16"/>
      <c r="P164" s="16"/>
      <c r="Q164" s="16"/>
    </row>
    <row r="165" spans="1:17" ht="15.75" customHeight="1" x14ac:dyDescent="0.25">
      <c r="A165" s="19"/>
      <c r="B165" s="20"/>
      <c r="C165" s="14"/>
      <c r="D165" s="14"/>
      <c r="E165" s="21"/>
      <c r="F165" s="14"/>
      <c r="G165" s="22"/>
      <c r="H165" s="14"/>
      <c r="I165" s="15"/>
      <c r="J165" s="14"/>
      <c r="K165" s="14"/>
      <c r="L165" s="14"/>
      <c r="M165" s="23"/>
      <c r="N165" s="16"/>
      <c r="O165" s="16"/>
      <c r="P165" s="16"/>
      <c r="Q165" s="16"/>
    </row>
    <row r="166" spans="1:17" ht="15.75" customHeight="1" x14ac:dyDescent="0.25">
      <c r="A166" s="19"/>
      <c r="B166" s="20"/>
      <c r="C166" s="14"/>
      <c r="D166" s="14"/>
      <c r="E166" s="21"/>
      <c r="F166" s="14"/>
      <c r="G166" s="22"/>
      <c r="H166" s="14"/>
      <c r="I166" s="15"/>
      <c r="J166" s="14"/>
      <c r="K166" s="14"/>
      <c r="L166" s="14"/>
      <c r="M166" s="23"/>
      <c r="N166" s="16"/>
      <c r="O166" s="16"/>
      <c r="P166" s="16"/>
      <c r="Q166" s="16"/>
    </row>
    <row r="167" spans="1:17" ht="15.75" customHeight="1" x14ac:dyDescent="0.25">
      <c r="A167" s="19"/>
      <c r="B167" s="20"/>
      <c r="C167" s="14"/>
      <c r="D167" s="14"/>
      <c r="E167" s="21"/>
      <c r="F167" s="14"/>
      <c r="G167" s="22"/>
      <c r="H167" s="14"/>
      <c r="I167" s="15"/>
      <c r="J167" s="14"/>
      <c r="K167" s="14"/>
      <c r="L167" s="14"/>
      <c r="M167" s="23"/>
      <c r="N167" s="16"/>
      <c r="O167" s="16"/>
      <c r="P167" s="16"/>
      <c r="Q167" s="16"/>
    </row>
    <row r="168" spans="1:17" ht="15.75" customHeight="1" x14ac:dyDescent="0.25">
      <c r="A168" s="19"/>
      <c r="B168" s="20"/>
      <c r="C168" s="14"/>
      <c r="D168" s="14"/>
      <c r="E168" s="21"/>
      <c r="F168" s="14"/>
      <c r="G168" s="22"/>
      <c r="H168" s="14"/>
      <c r="I168" s="15"/>
      <c r="J168" s="14"/>
      <c r="K168" s="14"/>
      <c r="L168" s="14"/>
      <c r="M168" s="23"/>
      <c r="N168" s="16"/>
      <c r="O168" s="16"/>
      <c r="P168" s="16"/>
      <c r="Q168" s="16"/>
    </row>
    <row r="169" spans="1:17" ht="15.75" customHeight="1" x14ac:dyDescent="0.25">
      <c r="A169" s="19"/>
      <c r="B169" s="20"/>
      <c r="C169" s="14"/>
      <c r="D169" s="14"/>
      <c r="E169" s="21"/>
      <c r="F169" s="14"/>
      <c r="G169" s="22"/>
      <c r="H169" s="14"/>
      <c r="I169" s="15"/>
      <c r="J169" s="14"/>
      <c r="K169" s="14"/>
      <c r="L169" s="14"/>
      <c r="M169" s="23"/>
      <c r="N169" s="16"/>
      <c r="O169" s="16"/>
      <c r="P169" s="16"/>
      <c r="Q169" s="16"/>
    </row>
    <row r="170" spans="1:17" ht="15.75" customHeight="1" x14ac:dyDescent="0.25">
      <c r="A170" s="19"/>
      <c r="B170" s="20"/>
      <c r="C170" s="14"/>
      <c r="D170" s="14"/>
      <c r="E170" s="21"/>
      <c r="F170" s="14"/>
      <c r="G170" s="22"/>
      <c r="H170" s="14"/>
      <c r="I170" s="15"/>
      <c r="J170" s="14"/>
      <c r="K170" s="14"/>
      <c r="L170" s="14"/>
      <c r="M170" s="23"/>
      <c r="N170" s="16"/>
      <c r="O170" s="16"/>
      <c r="P170" s="16"/>
      <c r="Q170" s="16"/>
    </row>
    <row r="171" spans="1:17" ht="15.75" customHeight="1" x14ac:dyDescent="0.25">
      <c r="A171" s="19"/>
      <c r="B171" s="20"/>
      <c r="C171" s="14"/>
      <c r="D171" s="14"/>
      <c r="E171" s="21"/>
      <c r="F171" s="14"/>
      <c r="G171" s="22"/>
      <c r="H171" s="14"/>
      <c r="I171" s="15"/>
      <c r="J171" s="14"/>
      <c r="K171" s="14"/>
      <c r="L171" s="14"/>
      <c r="M171" s="23"/>
      <c r="N171" s="16"/>
      <c r="O171" s="16"/>
      <c r="P171" s="16"/>
      <c r="Q171" s="16"/>
    </row>
    <row r="172" spans="1:17" ht="15.75" customHeight="1" x14ac:dyDescent="0.25">
      <c r="A172" s="19"/>
      <c r="B172" s="20"/>
      <c r="C172" s="14"/>
      <c r="D172" s="14"/>
      <c r="E172" s="21"/>
      <c r="F172" s="14"/>
      <c r="G172" s="22"/>
      <c r="H172" s="14"/>
      <c r="I172" s="15"/>
      <c r="J172" s="14"/>
      <c r="K172" s="14"/>
      <c r="L172" s="14"/>
      <c r="M172" s="23"/>
      <c r="N172" s="16"/>
      <c r="O172" s="16"/>
      <c r="P172" s="16"/>
      <c r="Q172" s="16"/>
    </row>
    <row r="173" spans="1:17" ht="15.75" customHeight="1" x14ac:dyDescent="0.25">
      <c r="A173" s="19"/>
      <c r="B173" s="20"/>
      <c r="C173" s="14"/>
      <c r="D173" s="14"/>
      <c r="E173" s="21"/>
      <c r="F173" s="14"/>
      <c r="G173" s="22"/>
      <c r="H173" s="14"/>
      <c r="I173" s="15"/>
      <c r="J173" s="14"/>
      <c r="K173" s="14"/>
      <c r="L173" s="14"/>
      <c r="M173" s="23"/>
      <c r="N173" s="16"/>
      <c r="O173" s="16"/>
      <c r="P173" s="16"/>
      <c r="Q173" s="16"/>
    </row>
    <row r="174" spans="1:17" ht="15.75" customHeight="1" x14ac:dyDescent="0.25">
      <c r="A174" s="19"/>
      <c r="B174" s="20"/>
      <c r="C174" s="14"/>
      <c r="D174" s="14"/>
      <c r="E174" s="21"/>
      <c r="F174" s="14"/>
      <c r="G174" s="22"/>
      <c r="H174" s="14"/>
      <c r="I174" s="15"/>
      <c r="J174" s="14"/>
      <c r="K174" s="14"/>
      <c r="L174" s="14"/>
      <c r="M174" s="23"/>
      <c r="N174" s="16"/>
      <c r="O174" s="16"/>
      <c r="P174" s="16"/>
      <c r="Q174" s="16"/>
    </row>
    <row r="175" spans="1:17" ht="15.75" customHeight="1" x14ac:dyDescent="0.25">
      <c r="A175" s="19"/>
      <c r="B175" s="20"/>
      <c r="C175" s="14"/>
      <c r="D175" s="14"/>
      <c r="E175" s="21"/>
      <c r="F175" s="14"/>
      <c r="G175" s="22"/>
      <c r="H175" s="14"/>
      <c r="I175" s="15"/>
      <c r="J175" s="14"/>
      <c r="K175" s="14"/>
      <c r="L175" s="14"/>
      <c r="M175" s="23"/>
      <c r="N175" s="16"/>
      <c r="O175" s="16"/>
      <c r="P175" s="16"/>
      <c r="Q175" s="16"/>
    </row>
    <row r="176" spans="1:17" ht="15.75" customHeight="1" x14ac:dyDescent="0.25">
      <c r="A176" s="19"/>
      <c r="B176" s="20"/>
      <c r="C176" s="14"/>
      <c r="D176" s="14"/>
      <c r="E176" s="21"/>
      <c r="F176" s="14"/>
      <c r="G176" s="22"/>
      <c r="H176" s="14"/>
      <c r="I176" s="15"/>
      <c r="J176" s="14"/>
      <c r="K176" s="14"/>
      <c r="L176" s="16"/>
      <c r="M176" s="23"/>
    </row>
    <row r="177" spans="1:13" ht="15.75" customHeight="1" x14ac:dyDescent="0.25">
      <c r="A177" s="19"/>
      <c r="B177" s="20"/>
      <c r="C177" s="14"/>
      <c r="D177" s="14"/>
      <c r="E177" s="21"/>
      <c r="F177" s="14"/>
      <c r="G177" s="22"/>
      <c r="H177" s="14"/>
      <c r="I177" s="15"/>
      <c r="J177" s="14"/>
      <c r="K177" s="14"/>
      <c r="L177" s="16"/>
      <c r="M177" s="23"/>
    </row>
    <row r="178" spans="1:13" ht="15.75" customHeight="1" x14ac:dyDescent="0.25">
      <c r="A178" s="19"/>
      <c r="B178" s="20"/>
      <c r="C178" s="14"/>
      <c r="D178" s="14"/>
      <c r="E178" s="21"/>
      <c r="F178" s="14"/>
      <c r="G178" s="22"/>
      <c r="H178" s="14"/>
      <c r="I178" s="15"/>
      <c r="J178" s="14"/>
      <c r="K178" s="14"/>
      <c r="L178" s="16"/>
      <c r="M178" s="23"/>
    </row>
    <row r="179" spans="1:13" ht="15.75" customHeight="1" x14ac:dyDescent="0.25">
      <c r="A179" s="19"/>
      <c r="B179" s="20"/>
      <c r="C179" s="14"/>
      <c r="D179" s="14"/>
      <c r="E179" s="21"/>
      <c r="F179" s="14"/>
      <c r="G179" s="22"/>
      <c r="H179" s="14"/>
      <c r="I179" s="15"/>
      <c r="J179" s="14"/>
      <c r="K179" s="14"/>
      <c r="L179" s="16"/>
      <c r="M179" s="23"/>
    </row>
    <row r="180" spans="1:13" ht="15.75" customHeight="1" x14ac:dyDescent="0.25">
      <c r="A180" s="19"/>
      <c r="B180" s="20"/>
      <c r="C180" s="14"/>
      <c r="D180" s="14"/>
      <c r="E180" s="21"/>
      <c r="F180" s="14"/>
      <c r="G180" s="22"/>
      <c r="H180" s="14"/>
      <c r="I180" s="15"/>
      <c r="J180" s="14"/>
      <c r="K180" s="14"/>
      <c r="L180" s="16"/>
      <c r="M180" s="23"/>
    </row>
    <row r="181" spans="1:13" ht="15.75" customHeight="1" x14ac:dyDescent="0.25">
      <c r="A181" s="19"/>
      <c r="B181" s="20"/>
      <c r="C181" s="14"/>
      <c r="D181" s="14"/>
      <c r="E181" s="21"/>
      <c r="F181" s="14"/>
      <c r="G181" s="22"/>
      <c r="H181" s="14"/>
      <c r="I181" s="15"/>
      <c r="J181" s="14"/>
      <c r="K181" s="14"/>
      <c r="L181" s="16"/>
      <c r="M181" s="23"/>
    </row>
    <row r="182" spans="1:13" ht="15.75" customHeight="1" x14ac:dyDescent="0.25">
      <c r="A182" s="19"/>
      <c r="B182" s="20"/>
      <c r="C182" s="14"/>
      <c r="D182" s="14"/>
      <c r="E182" s="21"/>
      <c r="F182" s="14"/>
      <c r="G182" s="22"/>
      <c r="H182" s="14"/>
      <c r="I182" s="15"/>
      <c r="J182" s="14"/>
      <c r="K182" s="14"/>
      <c r="L182" s="16"/>
      <c r="M182" s="23"/>
    </row>
    <row r="183" spans="1:13" ht="15.75" customHeight="1" x14ac:dyDescent="0.25">
      <c r="A183" s="19"/>
      <c r="B183" s="20"/>
      <c r="C183" s="14"/>
      <c r="D183" s="14"/>
      <c r="E183" s="21"/>
      <c r="F183" s="14"/>
      <c r="G183" s="22"/>
      <c r="H183" s="14"/>
      <c r="I183" s="15"/>
      <c r="J183" s="14"/>
      <c r="K183" s="14"/>
      <c r="L183" s="16"/>
      <c r="M183" s="23"/>
    </row>
    <row r="184" spans="1:13" ht="15.75" customHeight="1" x14ac:dyDescent="0.25">
      <c r="A184" s="19"/>
      <c r="B184" s="20"/>
      <c r="C184" s="14"/>
      <c r="D184" s="14"/>
      <c r="E184" s="21"/>
      <c r="F184" s="14"/>
      <c r="G184" s="22"/>
      <c r="H184" s="14"/>
      <c r="I184" s="15"/>
      <c r="J184" s="14"/>
      <c r="K184" s="14"/>
      <c r="L184" s="16"/>
      <c r="M184" s="23"/>
    </row>
    <row r="185" spans="1:13" ht="15.75" customHeight="1" x14ac:dyDescent="0.25">
      <c r="A185" s="19"/>
      <c r="B185" s="20"/>
      <c r="C185" s="14"/>
      <c r="D185" s="14"/>
      <c r="E185" s="21"/>
      <c r="F185" s="14"/>
      <c r="G185" s="22"/>
      <c r="H185" s="14"/>
      <c r="I185" s="15"/>
      <c r="J185" s="14"/>
      <c r="K185" s="14"/>
      <c r="L185" s="16"/>
      <c r="M185" s="23"/>
    </row>
    <row r="186" spans="1:13" ht="15.75" customHeight="1" x14ac:dyDescent="0.25">
      <c r="A186" s="19"/>
      <c r="B186" s="20"/>
      <c r="C186" s="14"/>
      <c r="D186" s="14"/>
      <c r="E186" s="21"/>
      <c r="F186" s="14"/>
      <c r="G186" s="22"/>
      <c r="H186" s="14"/>
      <c r="I186" s="15"/>
      <c r="J186" s="14"/>
      <c r="K186" s="14"/>
      <c r="L186" s="16"/>
      <c r="M186" s="23"/>
    </row>
    <row r="187" spans="1:13" ht="15.75" customHeight="1" x14ac:dyDescent="0.25">
      <c r="A187" s="19"/>
      <c r="B187" s="20"/>
      <c r="C187" s="14"/>
      <c r="D187" s="14"/>
      <c r="E187" s="21"/>
      <c r="F187" s="14"/>
      <c r="G187" s="22"/>
      <c r="H187" s="14"/>
      <c r="I187" s="15"/>
      <c r="J187" s="14"/>
      <c r="K187" s="14"/>
      <c r="L187" s="16"/>
      <c r="M187" s="23"/>
    </row>
    <row r="188" spans="1:13" ht="15.75" customHeight="1" x14ac:dyDescent="0.25">
      <c r="A188" s="19"/>
      <c r="B188" s="20"/>
      <c r="C188" s="14"/>
      <c r="D188" s="14"/>
      <c r="E188" s="21"/>
      <c r="F188" s="14"/>
      <c r="G188" s="22"/>
      <c r="H188" s="14"/>
      <c r="I188" s="15"/>
      <c r="J188" s="14"/>
      <c r="K188" s="14"/>
      <c r="L188" s="16"/>
      <c r="M188" s="23"/>
    </row>
    <row r="189" spans="1:13" ht="15.75" customHeight="1" x14ac:dyDescent="0.25">
      <c r="A189" s="16"/>
      <c r="B189" s="20"/>
      <c r="C189" s="14"/>
      <c r="D189" s="16"/>
      <c r="E189" s="16"/>
      <c r="F189" s="14"/>
      <c r="G189" s="22"/>
      <c r="H189" s="14"/>
      <c r="I189" s="15"/>
      <c r="J189" s="14"/>
      <c r="K189" s="14"/>
      <c r="L189" s="16"/>
      <c r="M189" s="23"/>
    </row>
    <row r="190" spans="1:13" ht="15.75" customHeight="1" x14ac:dyDescent="0.25">
      <c r="A190" s="16"/>
      <c r="B190" s="20"/>
      <c r="C190" s="16"/>
      <c r="D190" s="16"/>
      <c r="E190" s="16"/>
      <c r="F190" s="14"/>
      <c r="G190" s="22"/>
      <c r="H190" s="16"/>
      <c r="I190" s="15"/>
      <c r="J190" s="14"/>
      <c r="K190" s="14"/>
      <c r="L190" s="16"/>
      <c r="M190" s="23"/>
    </row>
    <row r="191" spans="1:13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1:13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1:13" ht="15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</row>
    <row r="194" spans="1:13" ht="15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</row>
    <row r="195" spans="1:13" ht="15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</row>
    <row r="196" spans="1:13" ht="15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</row>
    <row r="197" spans="1:13" ht="15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</row>
    <row r="198" spans="1:13" ht="15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</row>
    <row r="199" spans="1:13" ht="15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</row>
    <row r="200" spans="1:13" ht="15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</row>
    <row r="201" spans="1:13" ht="15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</row>
    <row r="202" spans="1:13" ht="15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1:13" ht="15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</row>
    <row r="204" spans="1:13" ht="15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</row>
    <row r="205" spans="1:13" ht="15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</row>
    <row r="206" spans="1:13" ht="15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</row>
    <row r="207" spans="1:13" ht="15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</row>
    <row r="208" spans="1:13" ht="15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</row>
    <row r="209" spans="1:13" ht="15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</row>
    <row r="210" spans="1:13" ht="15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</row>
    <row r="211" spans="1:13" ht="15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</row>
    <row r="212" spans="1:13" ht="15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</row>
    <row r="213" spans="1:13" ht="15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</row>
    <row r="214" spans="1:13" ht="15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</row>
    <row r="215" spans="1:13" ht="15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</row>
    <row r="216" spans="1:13" ht="15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</row>
    <row r="217" spans="1:13" ht="15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</row>
    <row r="218" spans="1:13" ht="15.75" customHeight="1" x14ac:dyDescent="0.2"/>
    <row r="219" spans="1:13" ht="15.75" customHeight="1" x14ac:dyDescent="0.2"/>
    <row r="220" spans="1:13" ht="15.75" customHeight="1" x14ac:dyDescent="0.2"/>
    <row r="221" spans="1:13" ht="15.75" customHeight="1" x14ac:dyDescent="0.2"/>
    <row r="222" spans="1:13" ht="15.75" customHeight="1" x14ac:dyDescent="0.2"/>
    <row r="223" spans="1:13" ht="15.75" customHeight="1" x14ac:dyDescent="0.2"/>
    <row r="224" spans="1:1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spatial_series_c</vt:lpstr>
      <vt:lpstr>spatial_series_v1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2021-04-08T21:38:46Z</dcterms:modified>
</cp:coreProperties>
</file>