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B86B2D5E-4BE4-40BF-8B25-B8C104245973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FE_316_classmetrics" sheetId="1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4" i="2"/>
  <c r="B43" i="1"/>
  <c r="C26" i="1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4" i="2"/>
  <c r="C36" i="1"/>
  <c r="C38" i="1"/>
  <c r="C22" i="1" l="1"/>
  <c r="C44" i="1"/>
  <c r="D44" i="1" s="1"/>
  <c r="D51" i="1"/>
  <c r="D7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4" i="2"/>
  <c r="C42" i="1" l="1"/>
  <c r="D42" i="1" s="1"/>
  <c r="C53" i="1"/>
  <c r="F4" i="2" l="1"/>
  <c r="F5" i="2"/>
  <c r="F6" i="2"/>
  <c r="F7" i="2"/>
  <c r="F12" i="2"/>
  <c r="F13" i="2"/>
  <c r="F14" i="2"/>
  <c r="F15" i="2"/>
  <c r="F17" i="2"/>
  <c r="F19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9" i="2"/>
  <c r="F91" i="2"/>
  <c r="F92" i="2"/>
  <c r="F93" i="2"/>
  <c r="F94" i="2"/>
  <c r="F95" i="2"/>
  <c r="F96" i="2"/>
  <c r="F55" i="2"/>
  <c r="F8" i="2"/>
  <c r="F9" i="2"/>
  <c r="F10" i="2"/>
  <c r="F11" i="2"/>
  <c r="F16" i="2"/>
  <c r="F18" i="2"/>
  <c r="F20" i="2"/>
  <c r="F21" i="2"/>
  <c r="F22" i="2"/>
  <c r="F23" i="2"/>
  <c r="F45" i="2"/>
  <c r="F88" i="2"/>
  <c r="F90" i="2"/>
  <c r="B51" i="1"/>
  <c r="B47" i="1"/>
  <c r="C47" i="1" s="1"/>
  <c r="D47" i="1" s="1"/>
  <c r="B37" i="1"/>
  <c r="B32" i="1"/>
  <c r="C32" i="1" s="1"/>
  <c r="D32" i="1" s="1"/>
  <c r="B29" i="1"/>
  <c r="B31" i="1" s="1"/>
  <c r="C31" i="1" s="1"/>
  <c r="D31" i="1" s="1"/>
  <c r="B25" i="1"/>
  <c r="C25" i="1" s="1"/>
  <c r="B23" i="1"/>
  <c r="C23" i="1" s="1"/>
  <c r="C21" i="1"/>
  <c r="B16" i="1"/>
  <c r="B11" i="1"/>
  <c r="B10" i="1"/>
  <c r="B9" i="1"/>
  <c r="B8" i="1"/>
  <c r="B30" i="1" l="1"/>
  <c r="C30" i="1" s="1"/>
  <c r="D30" i="1" s="1"/>
  <c r="C29" i="1"/>
  <c r="D29" i="1" s="1"/>
  <c r="B45" i="1"/>
  <c r="D25" i="1"/>
  <c r="D26" i="1"/>
  <c r="D22" i="1"/>
  <c r="C54" i="1"/>
  <c r="C45" i="1"/>
  <c r="D45" i="1" s="1"/>
  <c r="C43" i="1"/>
  <c r="D43" i="1" s="1"/>
</calcChain>
</file>

<file path=xl/sharedStrings.xml><?xml version="1.0" encoding="utf-8"?>
<sst xmlns="http://schemas.openxmlformats.org/spreadsheetml/2006/main" count="100" uniqueCount="86">
  <si>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</si>
  <si>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</si>
  <si>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</si>
  <si>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</si>
  <si>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</si>
  <si>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</si>
  <si>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</si>
  <si>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</si>
  <si>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</si>
  <si>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</si>
  <si>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</si>
  <si>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</si>
  <si>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</si>
  <si>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</si>
  <si>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</si>
  <si>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</si>
  <si>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</si>
  <si>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</si>
  <si>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</si>
  <si>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</si>
  <si>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</si>
  <si>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</si>
  <si>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</si>
  <si>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</si>
  <si>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</si>
  <si>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</si>
  <si>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</si>
  <si>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</si>
  <si>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</si>
  <si>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</si>
  <si>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</si>
  <si>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</si>
  <si>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</si>
  <si>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</si>
  <si>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</si>
  <si>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</si>
  <si>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</si>
  <si>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</si>
  <si>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</si>
  <si>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</si>
  <si>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</si>
  <si>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</si>
  <si>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</si>
  <si>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</si>
  <si>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</si>
  <si>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</si>
  <si>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</si>
  <si>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</si>
  <si>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</si>
  <si>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</si>
  <si>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</si>
  <si>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</si>
  <si>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</si>
  <si>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</si>
  <si>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</si>
  <si>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</si>
  <si>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</si>
  <si>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</si>
  <si>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</si>
  <si>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</si>
  <si>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</si>
  <si>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</si>
  <si>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</si>
  <si>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</si>
  <si>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</si>
  <si>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</si>
  <si>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</si>
  <si>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</si>
  <si>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</si>
  <si>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centerline length</t>
  </si>
  <si>
    <t>RB Valley slope</t>
  </si>
  <si>
    <t>Assumed to be the same as the site value</t>
  </si>
  <si>
    <t>Bed slope / straight line length * RB centerline length</t>
  </si>
  <si>
    <t>from down</t>
  </si>
  <si>
    <t>station (m)</t>
  </si>
  <si>
    <t>Metric 5x</t>
  </si>
  <si>
    <t>1x case</t>
  </si>
  <si>
    <t xml:space="preserve"> amplitude</t>
  </si>
  <si>
    <t>Thalweg peak-to-peak</t>
  </si>
  <si>
    <t>Wall lat offset (L-R)</t>
  </si>
  <si>
    <t>From bf to wall</t>
  </si>
  <si>
    <t>max bf w</t>
  </si>
  <si>
    <t>min Wall lat offset</t>
  </si>
  <si>
    <t>Wbf/2 (m)</t>
  </si>
  <si>
    <t>Wb/2 (m)</t>
  </si>
  <si>
    <t>WSE_base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</si>
</sst>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4" tint="0.79998168889431442"/>
        <bgColor rgb="FFDEEAF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2"/>
    <xf numFmtId="0" fontId="4" fillId="0" borderId="2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2" fontId="3" fillId="3" borderId="2" xfId="0" applyNumberFormat="1" applyFont="1" applyFill="1" applyBorder="1"/>
    <xf numFmtId="2" fontId="1" fillId="0" borderId="2" xfId="1" applyNumberFormat="1" applyFont="1"/>
    <xf numFmtId="2" fontId="1" fillId="0" borderId="0" xfId="0" applyNumberFormat="1" applyFont="1"/>
    <xf numFmtId="166" fontId="1" fillId="0" borderId="0" xfId="0" applyNumberFormat="1" applyFont="1"/>
    <xf numFmtId="1" fontId="5" fillId="2" borderId="2" xfId="0" applyNumberFormat="1" applyFont="1" applyFill="1" applyBorder="1"/>
    <xf numFmtId="0" fontId="6" fillId="0" borderId="0" xfId="0" applyFont="1"/>
    <xf numFmtId="0" fontId="6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5" borderId="0" xfId="0" applyFont="1" applyFill="1"/>
    <xf numFmtId="0" fontId="8" fillId="5" borderId="0" xfId="0" applyFont="1" applyFill="1" applyAlignment="1">
      <alignment horizontal="center"/>
    </xf>
    <xf numFmtId="0" fontId="3" fillId="6" borderId="2" xfId="0" applyFont="1" applyFill="1" applyBorder="1"/>
    <xf numFmtId="0" fontId="3" fillId="7" borderId="0" xfId="0" applyFont="1" applyFill="1" applyAlignment="1">
      <alignment vertical="top" wrapText="1"/>
    </xf>
    <xf numFmtId="0" fontId="6" fillId="8" borderId="2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9" borderId="2" xfId="0" applyFont="1" applyFill="1" applyBorder="1"/>
    <xf numFmtId="0" fontId="5" fillId="9" borderId="2" xfId="0" applyFont="1" applyFill="1" applyBorder="1"/>
    <xf numFmtId="0" fontId="3" fillId="8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0" borderId="0" xfId="0" applyFont="1" applyAlignment="1"/>
    <xf numFmtId="0" fontId="6" fillId="2" borderId="2" xfId="0" applyFont="1" applyFill="1" applyBorder="1"/>
    <xf numFmtId="0" fontId="3" fillId="10" borderId="2" xfId="0" applyFont="1" applyFill="1" applyBorder="1"/>
    <xf numFmtId="0" fontId="9" fillId="10" borderId="2" xfId="0" applyFont="1" applyFill="1" applyBorder="1"/>
    <xf numFmtId="0" fontId="5" fillId="3" borderId="2" xfId="0" applyFont="1" applyFill="1" applyBorder="1" applyAlignment="1">
      <alignment wrapText="1"/>
    </xf>
    <xf numFmtId="2" fontId="3" fillId="9" borderId="2" xfId="0" applyNumberFormat="1" applyFont="1" applyFill="1" applyBorder="1"/>
    <xf numFmtId="0" fontId="1" fillId="0" borderId="0" xfId="0" applyFont="1" applyFill="1"/>
    <xf numFmtId="0" fontId="8" fillId="5" borderId="0" xfId="0" applyFont="1" applyFill="1" applyAlignment="1">
      <alignment horizontal="center"/>
    </xf>
    <xf numFmtId="166" fontId="0" fillId="0" borderId="0" xfId="0" applyNumberFormat="1"/>
    <xf numFmtId="2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spatial_series!$B$3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spatial_series!$D$4:$D$96</c:f>
              <c:numCache>
                <c:formatCode>0.00</c:formatCode>
                <c:ptCount val="93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  <c:pt idx="92">
                  <c:v>995.52223561909295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spatial_series!$F$3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spatial_series!$F$4:$F$96</c:f>
              <c:numCache>
                <c:formatCode>0.00</c:formatCode>
                <c:ptCount val="93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  <c:pt idx="92">
                  <c:v>1.0740974292957617E-2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spatial_series!$B$4:$B$496</c:f>
              <c:numCache>
                <c:formatCode>General</c:formatCode>
                <c:ptCount val="4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spatial_series!$K$4:$K$96</c:f>
              <c:numCache>
                <c:formatCode>General</c:formatCode>
                <c:ptCount val="93"/>
                <c:pt idx="0">
                  <c:v>9.1247517580800004</c:v>
                </c:pt>
                <c:pt idx="1">
                  <c:v>9.0721584571200005</c:v>
                </c:pt>
                <c:pt idx="2">
                  <c:v>8.6273640914400005</c:v>
                </c:pt>
                <c:pt idx="3">
                  <c:v>8.8201499999999999</c:v>
                </c:pt>
                <c:pt idx="4">
                  <c:v>8.5681566609599997</c:v>
                </c:pt>
                <c:pt idx="5">
                  <c:v>8.8201499999999999</c:v>
                </c:pt>
                <c:pt idx="6">
                  <c:v>9.0721584571200005</c:v>
                </c:pt>
                <c:pt idx="7">
                  <c:v>10.8361885638</c:v>
                </c:pt>
                <c:pt idx="8">
                  <c:v>10.332186782879999</c:v>
                </c:pt>
                <c:pt idx="9">
                  <c:v>10.584179527560002</c:v>
                </c:pt>
                <c:pt idx="10">
                  <c:v>11.34020547804</c:v>
                </c:pt>
                <c:pt idx="11">
                  <c:v>11.34020547804</c:v>
                </c:pt>
                <c:pt idx="12">
                  <c:v>11.088197600040001</c:v>
                </c:pt>
                <c:pt idx="13">
                  <c:v>11.34020547804</c:v>
                </c:pt>
                <c:pt idx="14">
                  <c:v>10.8361885638</c:v>
                </c:pt>
                <c:pt idx="15">
                  <c:v>10.08017774664</c:v>
                </c:pt>
                <c:pt idx="16">
                  <c:v>11.600673308640001</c:v>
                </c:pt>
                <c:pt idx="17">
                  <c:v>11.330894417160001</c:v>
                </c:pt>
                <c:pt idx="18">
                  <c:v>11.35381511808</c:v>
                </c:pt>
                <c:pt idx="19">
                  <c:v>11.600673308640001</c:v>
                </c:pt>
                <c:pt idx="20">
                  <c:v>12.410023897200002</c:v>
                </c:pt>
                <c:pt idx="21">
                  <c:v>12.410023897200002</c:v>
                </c:pt>
                <c:pt idx="22">
                  <c:v>12.60000532572</c:v>
                </c:pt>
                <c:pt idx="23">
                  <c:v>12.410023897200002</c:v>
                </c:pt>
                <c:pt idx="24">
                  <c:v>11.870451026640001</c:v>
                </c:pt>
                <c:pt idx="25">
                  <c:v>12.14024502096</c:v>
                </c:pt>
                <c:pt idx="26">
                  <c:v>12.441691733280001</c:v>
                </c:pt>
                <c:pt idx="27">
                  <c:v>12.00651363996</c:v>
                </c:pt>
                <c:pt idx="28">
                  <c:v>12.14024502096</c:v>
                </c:pt>
                <c:pt idx="29">
                  <c:v>11.948936935199999</c:v>
                </c:pt>
                <c:pt idx="30">
                  <c:v>11.948936935199999</c:v>
                </c:pt>
                <c:pt idx="31">
                  <c:v>11.6773756038</c:v>
                </c:pt>
                <c:pt idx="32">
                  <c:v>11.405814272400001</c:v>
                </c:pt>
                <c:pt idx="33">
                  <c:v>10.547741068560001</c:v>
                </c:pt>
                <c:pt idx="34">
                  <c:v>10.047976221000001</c:v>
                </c:pt>
                <c:pt idx="35">
                  <c:v>8.9616989218800001</c:v>
                </c:pt>
                <c:pt idx="36">
                  <c:v>8.6124743066400011</c:v>
                </c:pt>
                <c:pt idx="37">
                  <c:v>8.8636299028799996</c:v>
                </c:pt>
                <c:pt idx="38">
                  <c:v>8.1851602666800005</c:v>
                </c:pt>
                <c:pt idx="39">
                  <c:v>7.6710387447600006</c:v>
                </c:pt>
                <c:pt idx="40">
                  <c:v>8.112480401880001</c:v>
                </c:pt>
                <c:pt idx="41">
                  <c:v>8.4129370628400011</c:v>
                </c:pt>
                <c:pt idx="42">
                  <c:v>7.8120086228400005</c:v>
                </c:pt>
                <c:pt idx="43">
                  <c:v>8.112480401880001</c:v>
                </c:pt>
                <c:pt idx="44">
                  <c:v>7.6617881409599997</c:v>
                </c:pt>
                <c:pt idx="45">
                  <c:v>7.2110953009200003</c:v>
                </c:pt>
                <c:pt idx="46">
                  <c:v>7.0300139257200005</c:v>
                </c:pt>
                <c:pt idx="47">
                  <c:v>6.5194892724000004</c:v>
                </c:pt>
                <c:pt idx="48">
                  <c:v>6.9897495104400003</c:v>
                </c:pt>
                <c:pt idx="49">
                  <c:v>5.7188863981200004</c:v>
                </c:pt>
                <c:pt idx="50">
                  <c:v>5.9891524514400007</c:v>
                </c:pt>
                <c:pt idx="51">
                  <c:v>5.25014930664</c:v>
                </c:pt>
                <c:pt idx="52">
                  <c:v>5.3272486647599999</c:v>
                </c:pt>
                <c:pt idx="53">
                  <c:v>5.6788202247599999</c:v>
                </c:pt>
                <c:pt idx="54">
                  <c:v>5.67627503808</c:v>
                </c:pt>
                <c:pt idx="55">
                  <c:v>4.82419158096</c:v>
                </c:pt>
                <c:pt idx="56">
                  <c:v>5.46742615428</c:v>
                </c:pt>
                <c:pt idx="57">
                  <c:v>5.7890361790800009</c:v>
                </c:pt>
                <c:pt idx="58">
                  <c:v>5.7890361790800009</c:v>
                </c:pt>
                <c:pt idx="59">
                  <c:v>5.9151470876399994</c:v>
                </c:pt>
                <c:pt idx="60">
                  <c:v>6.4246508743200001</c:v>
                </c:pt>
                <c:pt idx="61">
                  <c:v>6.2438281828799997</c:v>
                </c:pt>
                <c:pt idx="62">
                  <c:v>6.8607736647599999</c:v>
                </c:pt>
                <c:pt idx="63">
                  <c:v>6.4322556343200006</c:v>
                </c:pt>
                <c:pt idx="64">
                  <c:v>6.4322556343200006</c:v>
                </c:pt>
                <c:pt idx="65">
                  <c:v>6.4176861790800004</c:v>
                </c:pt>
                <c:pt idx="66">
                  <c:v>5.8107836895600009</c:v>
                </c:pt>
                <c:pt idx="67">
                  <c:v>6.4322556343200006</c:v>
                </c:pt>
                <c:pt idx="68">
                  <c:v>6.6944140533600009</c:v>
                </c:pt>
                <c:pt idx="69">
                  <c:v>6.5770659924000006</c:v>
                </c:pt>
                <c:pt idx="70">
                  <c:v>6.3908633980800005</c:v>
                </c:pt>
                <c:pt idx="71">
                  <c:v>6.5770659924000006</c:v>
                </c:pt>
                <c:pt idx="72">
                  <c:v>6.1160255276399997</c:v>
                </c:pt>
                <c:pt idx="73">
                  <c:v>6.1626598819199998</c:v>
                </c:pt>
                <c:pt idx="74">
                  <c:v>5.4332276704800009</c:v>
                </c:pt>
                <c:pt idx="75">
                  <c:v>5.7371131790400005</c:v>
                </c:pt>
                <c:pt idx="76">
                  <c:v>6.2911026324000003</c:v>
                </c:pt>
                <c:pt idx="77">
                  <c:v>6.0051392724000001</c:v>
                </c:pt>
                <c:pt idx="78">
                  <c:v>5.6736693790799997</c:v>
                </c:pt>
                <c:pt idx="79">
                  <c:v>5.6996840743200003</c:v>
                </c:pt>
                <c:pt idx="80">
                  <c:v>5.4780028362000008</c:v>
                </c:pt>
                <c:pt idx="81">
                  <c:v>5.71289663616</c:v>
                </c:pt>
                <c:pt idx="82">
                  <c:v>5.4408626666400002</c:v>
                </c:pt>
                <c:pt idx="83">
                  <c:v>5.9849463181199996</c:v>
                </c:pt>
                <c:pt idx="84">
                  <c:v>6.2267896952399999</c:v>
                </c:pt>
                <c:pt idx="85">
                  <c:v>5.6412382171199997</c:v>
                </c:pt>
                <c:pt idx="86">
                  <c:v>4.8967795942799999</c:v>
                </c:pt>
                <c:pt idx="87">
                  <c:v>5.1688135638000006</c:v>
                </c:pt>
                <c:pt idx="88">
                  <c:v>4.8967795942799999</c:v>
                </c:pt>
                <c:pt idx="89">
                  <c:v>5.0397615638400008</c:v>
                </c:pt>
                <c:pt idx="90">
                  <c:v>4.6247305066800006</c:v>
                </c:pt>
                <c:pt idx="91">
                  <c:v>4.0298827961999999</c:v>
                </c:pt>
                <c:pt idx="92">
                  <c:v>1.9042990209599999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2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38100</xdr:colOff>
      <xdr:row>16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0</xdr:colOff>
      <xdr:row>32</xdr:row>
      <xdr:rowOff>0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opLeftCell="A19" workbookViewId="0">
      <selection activeCell="E48" sqref="E48"/>
    </sheetView>
  </sheetViews>
  <sheetFormatPr defaultColWidth="12.625" defaultRowHeight="15" customHeight="1" x14ac:dyDescent="0.2"/>
  <cols>
    <col min="1" max="1" width="17.375" customWidth="1"/>
    <col min="2" max="2" width="7" customWidth="1"/>
    <col min="3" max="27" width="7.625" customWidth="1"/>
  </cols>
  <sheetData>
    <row r="1" spans="1:4" x14ac:dyDescent="0.25">
      <c r="A1" s="1" t="s">
        <v>0</v>
      </c>
    </row>
    <row r="3" spans="1:4" x14ac:dyDescent="0.25">
      <c r="A3" s="2" t="s">
        <v>1</v>
      </c>
      <c r="C3" s="3">
        <v>0.30480000000000002</v>
      </c>
      <c r="D3" s="3"/>
    </row>
    <row r="4" spans="1:4" x14ac:dyDescent="0.25">
      <c r="A4" s="4" t="s">
        <v>2</v>
      </c>
      <c r="C4" s="4"/>
      <c r="D4" s="4"/>
    </row>
    <row r="5" spans="1:4" x14ac:dyDescent="0.25">
      <c r="A5" s="4" t="s">
        <v>3</v>
      </c>
      <c r="C5" s="4"/>
      <c r="D5" s="4"/>
    </row>
    <row r="6" spans="1:4" x14ac:dyDescent="0.25">
      <c r="A6" s="5" t="s">
        <v>4</v>
      </c>
      <c r="B6" s="6" t="s">
        <v>6</v>
      </c>
      <c r="C6" s="5" t="s">
        <v>5</v>
      </c>
      <c r="D6" s="35" t="s">
        <v>75</v>
      </c>
    </row>
    <row r="7" spans="1:4" x14ac:dyDescent="0.25">
      <c r="A7" s="7" t="s">
        <v>7</v>
      </c>
      <c r="B7" s="7">
        <v>2.4E-2</v>
      </c>
      <c r="C7" s="7">
        <v>2.4E-2</v>
      </c>
      <c r="D7" s="7">
        <f>C7</f>
        <v>2.4E-2</v>
      </c>
    </row>
    <row r="8" spans="1:4" x14ac:dyDescent="0.25">
      <c r="A8" s="7" t="s">
        <v>8</v>
      </c>
      <c r="B8" s="8">
        <f>C8/0.3048</f>
        <v>3.4448818897637796</v>
      </c>
      <c r="C8" s="7">
        <v>1.05</v>
      </c>
      <c r="D8" s="7"/>
    </row>
    <row r="9" spans="1:4" x14ac:dyDescent="0.25">
      <c r="A9" s="1" t="s">
        <v>9</v>
      </c>
      <c r="B9" s="8">
        <f>C9/0.3048</f>
        <v>37.237532808398946</v>
      </c>
      <c r="C9" s="1">
        <v>11.35</v>
      </c>
      <c r="D9" s="1"/>
    </row>
    <row r="10" spans="1:4" x14ac:dyDescent="0.25">
      <c r="A10" s="1" t="s">
        <v>10</v>
      </c>
      <c r="B10" s="8">
        <f>C10/0.3048</f>
        <v>37.696850393700785</v>
      </c>
      <c r="C10" s="1">
        <v>11.49</v>
      </c>
      <c r="D10" s="1"/>
    </row>
    <row r="11" spans="1:4" x14ac:dyDescent="0.25">
      <c r="A11" s="1" t="s">
        <v>11</v>
      </c>
      <c r="B11" s="9">
        <f>C11/0.3048</f>
        <v>19.685039370078741</v>
      </c>
      <c r="C11" s="1">
        <v>6</v>
      </c>
      <c r="D11" s="1"/>
    </row>
    <row r="12" spans="1:4" x14ac:dyDescent="0.25">
      <c r="A12" s="1" t="s">
        <v>12</v>
      </c>
      <c r="B12" s="10"/>
      <c r="C12" s="1">
        <v>0.19</v>
      </c>
      <c r="D12" s="1"/>
    </row>
    <row r="13" spans="1:4" x14ac:dyDescent="0.25">
      <c r="A13" s="1" t="s">
        <v>13</v>
      </c>
      <c r="B13" s="10"/>
      <c r="C13" s="1">
        <v>0.28999999999999998</v>
      </c>
      <c r="D13" s="1"/>
    </row>
    <row r="14" spans="1:4" x14ac:dyDescent="0.25">
      <c r="A14" s="1" t="s">
        <v>14</v>
      </c>
      <c r="B14" s="10"/>
      <c r="C14" s="1">
        <v>190</v>
      </c>
      <c r="D14" s="1"/>
    </row>
    <row r="15" spans="1:4" x14ac:dyDescent="0.25">
      <c r="A15" s="1" t="s">
        <v>15</v>
      </c>
      <c r="B15" s="10"/>
      <c r="C15" s="1">
        <v>2000</v>
      </c>
      <c r="D15" s="1"/>
    </row>
    <row r="16" spans="1:4" x14ac:dyDescent="0.25">
      <c r="A16" s="1" t="s">
        <v>16</v>
      </c>
      <c r="B16" s="11">
        <f>C16/0.3048</f>
        <v>426.50918635170603</v>
      </c>
      <c r="C16" s="1">
        <v>130</v>
      </c>
      <c r="D16" s="1"/>
    </row>
    <row r="17" spans="1:11" x14ac:dyDescent="0.25">
      <c r="A17" s="1" t="s">
        <v>17</v>
      </c>
      <c r="B17" s="9"/>
      <c r="C17" s="1">
        <v>4</v>
      </c>
      <c r="D17" s="1"/>
    </row>
    <row r="18" spans="1:11" x14ac:dyDescent="0.25">
      <c r="A18" s="1" t="s">
        <v>18</v>
      </c>
      <c r="C18" s="1">
        <v>39.729188450000002</v>
      </c>
      <c r="D18" s="1"/>
    </row>
    <row r="19" spans="1:11" x14ac:dyDescent="0.25">
      <c r="A19" s="5" t="s">
        <v>19</v>
      </c>
      <c r="B19" s="5"/>
      <c r="C19" s="5">
        <v>-123.646468</v>
      </c>
      <c r="D19" s="5"/>
    </row>
    <row r="20" spans="1:11" x14ac:dyDescent="0.25">
      <c r="A20" s="5" t="s">
        <v>20</v>
      </c>
      <c r="B20" s="6" t="s">
        <v>21</v>
      </c>
      <c r="C20" s="34" t="s">
        <v>5</v>
      </c>
      <c r="D20" s="36" t="s">
        <v>75</v>
      </c>
      <c r="F20" s="1" t="s">
        <v>22</v>
      </c>
    </row>
    <row r="21" spans="1:11" ht="15" customHeight="1" x14ac:dyDescent="0.25">
      <c r="A21" s="12" t="s">
        <v>23</v>
      </c>
      <c r="B21" s="1">
        <v>607.38</v>
      </c>
      <c r="C21" s="1">
        <f>B21*$C$3</f>
        <v>185.129424</v>
      </c>
      <c r="D21" s="1"/>
      <c r="F21" s="1" t="s">
        <v>24</v>
      </c>
    </row>
    <row r="22" spans="1:11" ht="15" customHeight="1" x14ac:dyDescent="0.25">
      <c r="A22" s="12" t="s">
        <v>25</v>
      </c>
      <c r="B22" s="1">
        <v>592.06399999999996</v>
      </c>
      <c r="C22" s="33">
        <f>B22*$C$3</f>
        <v>180.46110719999999</v>
      </c>
      <c r="D22" s="33">
        <f>C22*5</f>
        <v>902.30553599999996</v>
      </c>
    </row>
    <row r="23" spans="1:11" ht="15.75" customHeight="1" x14ac:dyDescent="0.25">
      <c r="A23" s="12" t="s">
        <v>26</v>
      </c>
      <c r="B23" s="13">
        <f>B21/B22</f>
        <v>1.0258688249918928</v>
      </c>
      <c r="C23" s="27">
        <f>B23</f>
        <v>1.0258688249918928</v>
      </c>
      <c r="D23" s="27"/>
    </row>
    <row r="24" spans="1:11" ht="15.75" customHeight="1" x14ac:dyDescent="0.25">
      <c r="A24" s="40" t="s">
        <v>78</v>
      </c>
      <c r="B24" s="13"/>
      <c r="C24" s="27"/>
      <c r="D24" s="27"/>
    </row>
    <row r="25" spans="1:11" x14ac:dyDescent="0.25">
      <c r="A25" s="41" t="s">
        <v>77</v>
      </c>
      <c r="B25" s="28">
        <f>217.98*SIN(RADIANS(13))</f>
        <v>49.034830825875694</v>
      </c>
      <c r="C25" s="15">
        <f>B25*C3</f>
        <v>14.945816435726913</v>
      </c>
      <c r="D25" s="45">
        <f>C25*5</f>
        <v>74.72908217863457</v>
      </c>
      <c r="F25" s="1" t="s">
        <v>28</v>
      </c>
    </row>
    <row r="26" spans="1:11" ht="15.75" customHeight="1" x14ac:dyDescent="0.25">
      <c r="A26" s="30" t="s">
        <v>27</v>
      </c>
      <c r="B26" s="28"/>
      <c r="C26" s="39">
        <f>C25/2</f>
        <v>7.4729082178634565</v>
      </c>
      <c r="D26" s="39">
        <f>C26*5</f>
        <v>37.364541089317285</v>
      </c>
      <c r="F26" s="1"/>
    </row>
    <row r="27" spans="1:11" ht="15.75" customHeight="1" x14ac:dyDescent="0.25">
      <c r="A27" s="14" t="s">
        <v>29</v>
      </c>
      <c r="B27" s="15">
        <v>0</v>
      </c>
      <c r="C27" s="48">
        <v>0</v>
      </c>
      <c r="D27" s="48">
        <v>0</v>
      </c>
    </row>
    <row r="28" spans="1:11" ht="15.75" customHeight="1" x14ac:dyDescent="0.25">
      <c r="A28" s="14" t="s">
        <v>30</v>
      </c>
      <c r="B28" s="16" t="s">
        <v>31</v>
      </c>
      <c r="C28" s="15">
        <v>0.75</v>
      </c>
      <c r="D28" s="15">
        <v>0.75</v>
      </c>
      <c r="F28" s="1" t="s">
        <v>28</v>
      </c>
    </row>
    <row r="29" spans="1:11" ht="15.75" customHeight="1" x14ac:dyDescent="0.25">
      <c r="A29" s="12" t="s">
        <v>32</v>
      </c>
      <c r="B29" s="17">
        <f>85046.2/B21</f>
        <v>140.02140340478778</v>
      </c>
      <c r="C29">
        <f>B29*C3</f>
        <v>42.678523757779317</v>
      </c>
      <c r="D29">
        <f>C29*5</f>
        <v>213.39261878889658</v>
      </c>
    </row>
    <row r="30" spans="1:11" ht="15.75" customHeight="1" x14ac:dyDescent="0.25">
      <c r="A30" s="46" t="s">
        <v>79</v>
      </c>
      <c r="B30" s="20">
        <f>(B29-B43)/2</f>
        <v>43.669449109289076</v>
      </c>
      <c r="C30" s="19">
        <f>B30*C3</f>
        <v>13.310448088511311</v>
      </c>
      <c r="D30" s="49">
        <f>C30*5</f>
        <v>66.552240442556553</v>
      </c>
      <c r="F30" s="1" t="s">
        <v>28</v>
      </c>
      <c r="K30" s="47" t="s">
        <v>80</v>
      </c>
    </row>
    <row r="31" spans="1:11" ht="15.75" customHeight="1" x14ac:dyDescent="0.25">
      <c r="A31" s="51" t="s">
        <v>82</v>
      </c>
      <c r="B31" s="20">
        <f>(B29-B44)/2</f>
        <v>30.010701702393888</v>
      </c>
      <c r="C31" s="43">
        <f>B31*C3</f>
        <v>9.1472618788896582</v>
      </c>
      <c r="D31" s="43">
        <f>C31*5</f>
        <v>45.736309394448291</v>
      </c>
      <c r="F31" s="1"/>
      <c r="K31" s="47"/>
    </row>
    <row r="32" spans="1:11" ht="15.75" customHeight="1" x14ac:dyDescent="0.25">
      <c r="A32" s="18" t="s">
        <v>33</v>
      </c>
      <c r="B32" s="19">
        <f>1004.6-B48</f>
        <v>5.5600000000000591</v>
      </c>
      <c r="C32" s="19">
        <f>B32*C3</f>
        <v>1.6946880000000182</v>
      </c>
      <c r="D32" s="19">
        <f>C32*5</f>
        <v>8.4734400000000907</v>
      </c>
      <c r="F32" s="1" t="s">
        <v>28</v>
      </c>
    </row>
    <row r="33" spans="1:6" ht="15.75" customHeight="1" x14ac:dyDescent="0.25">
      <c r="A33" s="21"/>
      <c r="B33" s="5"/>
      <c r="C33" s="5"/>
      <c r="D33" s="5"/>
    </row>
    <row r="34" spans="1:6" ht="15.75" customHeight="1" x14ac:dyDescent="0.25">
      <c r="A34" s="22" t="s">
        <v>34</v>
      </c>
      <c r="B34" s="23" t="s">
        <v>21</v>
      </c>
      <c r="C34" s="34" t="s">
        <v>5</v>
      </c>
      <c r="D34" s="34" t="s">
        <v>75</v>
      </c>
    </row>
    <row r="35" spans="1:6" ht="15.75" customHeight="1" x14ac:dyDescent="0.25">
      <c r="A35" s="18" t="s">
        <v>35</v>
      </c>
      <c r="B35" s="19">
        <v>0.13100000000000001</v>
      </c>
      <c r="C35" s="19">
        <v>2</v>
      </c>
      <c r="D35" s="19"/>
      <c r="F35" s="1" t="s">
        <v>36</v>
      </c>
    </row>
    <row r="36" spans="1:6" ht="15.75" customHeight="1" x14ac:dyDescent="0.25">
      <c r="A36" s="18" t="s">
        <v>37</v>
      </c>
      <c r="B36" s="19">
        <v>0.05</v>
      </c>
      <c r="C36" s="52">
        <f>B36*C3</f>
        <v>1.5240000000000002E-2</v>
      </c>
      <c r="D36" s="19"/>
      <c r="F36" s="1" t="s">
        <v>38</v>
      </c>
    </row>
    <row r="37" spans="1:6" ht="15.75" customHeight="1" x14ac:dyDescent="0.25">
      <c r="A37" s="18" t="s">
        <v>39</v>
      </c>
      <c r="B37" s="24">
        <f>(10793.5+13.4548)/B21</f>
        <v>17.792740623662286</v>
      </c>
      <c r="C37" s="19"/>
      <c r="D37" s="19"/>
      <c r="F37" s="1" t="s">
        <v>40</v>
      </c>
    </row>
    <row r="38" spans="1:6" ht="15.75" customHeight="1" x14ac:dyDescent="0.25">
      <c r="A38" s="18" t="s">
        <v>41</v>
      </c>
      <c r="B38" s="24">
        <v>5</v>
      </c>
      <c r="C38" s="19">
        <f>B38*C3</f>
        <v>1.524</v>
      </c>
      <c r="D38" s="19"/>
      <c r="F38" s="1" t="s">
        <v>42</v>
      </c>
    </row>
    <row r="39" spans="1:6" ht="15" customHeight="1" x14ac:dyDescent="0.25">
      <c r="A39" s="18" t="s">
        <v>43</v>
      </c>
      <c r="B39" s="24"/>
      <c r="C39" s="19"/>
      <c r="D39" s="19"/>
    </row>
    <row r="40" spans="1:6" ht="15.75" customHeight="1" x14ac:dyDescent="0.25">
      <c r="A40" s="18" t="s">
        <v>44</v>
      </c>
      <c r="B40" s="19">
        <v>0.94</v>
      </c>
      <c r="C40" s="19"/>
      <c r="D40" s="19"/>
      <c r="F40" s="1" t="s">
        <v>45</v>
      </c>
    </row>
    <row r="41" spans="1:6" ht="15.75" customHeight="1" x14ac:dyDescent="0.25">
      <c r="A41" s="18" t="s">
        <v>46</v>
      </c>
      <c r="B41" s="19">
        <v>0.67400000000000004</v>
      </c>
      <c r="C41" s="19"/>
      <c r="D41" s="19"/>
      <c r="F41" s="1" t="s">
        <v>47</v>
      </c>
    </row>
    <row r="42" spans="1:6" ht="15.75" customHeight="1" x14ac:dyDescent="0.25">
      <c r="A42" s="18" t="s">
        <v>44</v>
      </c>
      <c r="B42" s="19">
        <v>0.9395</v>
      </c>
      <c r="C42" s="43">
        <f>B42*C3</f>
        <v>0.28635959999999999</v>
      </c>
      <c r="D42" s="44">
        <f>C42*5</f>
        <v>1.4317979999999999</v>
      </c>
      <c r="F42" s="1" t="s">
        <v>48</v>
      </c>
    </row>
    <row r="43" spans="1:6" ht="15.75" customHeight="1" x14ac:dyDescent="0.25">
      <c r="A43" s="18" t="s">
        <v>49</v>
      </c>
      <c r="B43" s="24">
        <f>31998.3/B21</f>
        <v>52.682505186209617</v>
      </c>
      <c r="C43" s="19">
        <f>B43*C3</f>
        <v>16.057627580756691</v>
      </c>
      <c r="D43" s="19">
        <f>C43*5</f>
        <v>80.288137903783451</v>
      </c>
      <c r="F43" s="1" t="s">
        <v>50</v>
      </c>
    </row>
    <row r="44" spans="1:6" ht="15.75" customHeight="1" x14ac:dyDescent="0.25">
      <c r="A44" s="51" t="s">
        <v>81</v>
      </c>
      <c r="B44" s="19">
        <v>80</v>
      </c>
      <c r="C44" s="19">
        <f>B44*C3</f>
        <v>24.384</v>
      </c>
      <c r="D44" s="50">
        <f>C44*5</f>
        <v>121.92</v>
      </c>
      <c r="F44" s="1"/>
    </row>
    <row r="45" spans="1:6" ht="15.75" customHeight="1" x14ac:dyDescent="0.25">
      <c r="A45" s="18" t="s">
        <v>51</v>
      </c>
      <c r="B45" s="24">
        <f>(B43-B37)/2</f>
        <v>17.444882281273664</v>
      </c>
      <c r="C45" s="43">
        <f>B45*C3</f>
        <v>5.3172001193322131</v>
      </c>
      <c r="D45" s="43">
        <f>C45*5</f>
        <v>26.586000596661066</v>
      </c>
    </row>
    <row r="46" spans="1:6" ht="15.75" customHeight="1" x14ac:dyDescent="0.25">
      <c r="A46" s="18" t="s">
        <v>52</v>
      </c>
      <c r="B46" s="24">
        <v>3</v>
      </c>
      <c r="C46" s="19"/>
      <c r="D46" s="19"/>
      <c r="F46" s="1" t="s">
        <v>38</v>
      </c>
    </row>
    <row r="47" spans="1:6" ht="15.75" customHeight="1" x14ac:dyDescent="0.25">
      <c r="A47" s="18" t="s">
        <v>53</v>
      </c>
      <c r="B47" s="19">
        <f>(1000.761-995.863)/B21</f>
        <v>8.0641443577330676E-3</v>
      </c>
      <c r="C47" s="19">
        <f>B47</f>
        <v>8.0641443577330676E-3</v>
      </c>
      <c r="D47" s="19">
        <f>C47</f>
        <v>8.0641443577330676E-3</v>
      </c>
      <c r="F47" s="1" t="s">
        <v>54</v>
      </c>
    </row>
    <row r="48" spans="1:6" ht="15.75" customHeight="1" x14ac:dyDescent="0.25">
      <c r="A48" s="12" t="s">
        <v>55</v>
      </c>
      <c r="B48" s="1">
        <v>999.04</v>
      </c>
      <c r="F48" s="1" t="s">
        <v>56</v>
      </c>
    </row>
    <row r="49" spans="1:6" ht="15.75" customHeight="1" x14ac:dyDescent="0.2"/>
    <row r="50" spans="1:6" ht="15.75" customHeight="1" x14ac:dyDescent="0.25">
      <c r="A50" s="22" t="s">
        <v>57</v>
      </c>
      <c r="B50" s="23" t="s">
        <v>21</v>
      </c>
      <c r="C50" s="42" t="s">
        <v>5</v>
      </c>
      <c r="D50" s="42" t="s">
        <v>75</v>
      </c>
    </row>
    <row r="51" spans="1:6" ht="15.75" customHeight="1" x14ac:dyDescent="0.25">
      <c r="A51" s="12" t="s">
        <v>58</v>
      </c>
      <c r="B51" s="1">
        <f>C51</f>
        <v>6.9340000000000001E-3</v>
      </c>
      <c r="C51" s="1">
        <v>6.9340000000000001E-3</v>
      </c>
      <c r="D51" s="1">
        <f>C51</f>
        <v>6.9340000000000001E-3</v>
      </c>
      <c r="F51" s="1" t="s">
        <v>59</v>
      </c>
    </row>
    <row r="52" spans="1:6" ht="15.75" customHeight="1" x14ac:dyDescent="0.25">
      <c r="A52" s="29" t="s">
        <v>68</v>
      </c>
      <c r="C52">
        <v>186.2</v>
      </c>
      <c r="F52" s="1" t="s">
        <v>28</v>
      </c>
    </row>
    <row r="53" spans="1:6" ht="15.75" customHeight="1" x14ac:dyDescent="0.25">
      <c r="A53" s="31" t="s">
        <v>69</v>
      </c>
      <c r="C53">
        <f>C52</f>
        <v>186.2</v>
      </c>
      <c r="F53" s="32" t="s">
        <v>71</v>
      </c>
    </row>
    <row r="54" spans="1:6" ht="15.75" customHeight="1" x14ac:dyDescent="0.25">
      <c r="A54" s="31" t="s">
        <v>70</v>
      </c>
      <c r="C54">
        <f>C51/C22*C53</f>
        <v>7.1545100217583054E-3</v>
      </c>
      <c r="F54" s="32" t="s">
        <v>72</v>
      </c>
    </row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zoomScale="85" zoomScaleNormal="85" workbookViewId="0">
      <selection activeCell="G9" sqref="G9"/>
    </sheetView>
  </sheetViews>
  <sheetFormatPr defaultColWidth="12.625" defaultRowHeight="15" customHeight="1" x14ac:dyDescent="0.2"/>
  <cols>
    <col min="1" max="1" width="3.375" customWidth="1"/>
    <col min="2" max="3" width="9.875" bestFit="1" customWidth="1"/>
    <col min="4" max="4" width="8.375" customWidth="1"/>
    <col min="5" max="5" width="10.25" customWidth="1"/>
    <col min="6" max="6" width="6" bestFit="1" customWidth="1"/>
    <col min="7" max="7" width="13" customWidth="1"/>
    <col min="8" max="9" width="9.75" customWidth="1"/>
    <col min="10" max="11" width="10.25" customWidth="1"/>
    <col min="12" max="18" width="7.625" customWidth="1"/>
    <col min="19" max="19" width="4.875" customWidth="1"/>
  </cols>
  <sheetData>
    <row r="1" spans="1:11" ht="15" customHeight="1" x14ac:dyDescent="0.25">
      <c r="B1" s="54" t="s">
        <v>76</v>
      </c>
      <c r="C1" s="54"/>
      <c r="D1" s="54"/>
      <c r="E1" s="54"/>
      <c r="F1" s="54"/>
      <c r="G1" s="54"/>
      <c r="H1" s="54"/>
      <c r="I1" s="54"/>
      <c r="J1" s="54"/>
      <c r="K1" s="38"/>
    </row>
    <row r="2" spans="1:11" x14ac:dyDescent="0.25">
      <c r="B2" s="33" t="s">
        <v>73</v>
      </c>
      <c r="C2" s="53" t="s">
        <v>60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61</v>
      </c>
      <c r="B3" s="33" t="s">
        <v>62</v>
      </c>
      <c r="C3" s="53" t="s">
        <v>74</v>
      </c>
      <c r="D3" s="1" t="s">
        <v>63</v>
      </c>
      <c r="E3" s="1" t="s">
        <v>64</v>
      </c>
      <c r="F3" s="33" t="s">
        <v>65</v>
      </c>
      <c r="G3" s="33" t="s">
        <v>85</v>
      </c>
      <c r="H3" s="37" t="s">
        <v>67</v>
      </c>
      <c r="I3" s="33" t="s">
        <v>84</v>
      </c>
      <c r="J3" s="37" t="s">
        <v>66</v>
      </c>
      <c r="K3" s="33" t="s">
        <v>83</v>
      </c>
    </row>
    <row r="4" spans="1:11" x14ac:dyDescent="0.25">
      <c r="A4" s="1">
        <v>0</v>
      </c>
      <c r="B4" s="1">
        <v>0</v>
      </c>
      <c r="C4" s="53">
        <f>$B$96-B4</f>
        <v>184</v>
      </c>
      <c r="D4" s="56">
        <v>999.6796875</v>
      </c>
      <c r="E4" s="1">
        <f>-0.0226634662*B4+999.6815724256</f>
        <v>999.68157242560005</v>
      </c>
      <c r="F4" s="26">
        <f>D4-E4</f>
        <v>-1.8849256000521564E-3</v>
      </c>
      <c r="G4" s="55">
        <v>999.84901853099996</v>
      </c>
      <c r="H4" s="1">
        <v>1.6796673950400003</v>
      </c>
      <c r="I4" s="1">
        <f>H4/2</f>
        <v>0.83983369752000014</v>
      </c>
      <c r="J4" s="1">
        <v>18.249503516160001</v>
      </c>
      <c r="K4" s="1">
        <f>J4/2</f>
        <v>9.1247517580800004</v>
      </c>
    </row>
    <row r="5" spans="1:11" x14ac:dyDescent="0.25">
      <c r="A5" s="1">
        <v>1</v>
      </c>
      <c r="B5" s="1">
        <v>2</v>
      </c>
      <c r="C5" s="1">
        <f t="shared" ref="C5:C68" si="0">$B$96-B5</f>
        <v>182</v>
      </c>
      <c r="D5" s="56">
        <v>999.47308349599996</v>
      </c>
      <c r="E5" s="1">
        <f t="shared" ref="E5:E68" si="1">-0.0226634662*B5+999.6815724256</f>
        <v>999.63624549320002</v>
      </c>
      <c r="F5" s="26">
        <f t="shared" ref="F5:F68" si="2">D5-E5</f>
        <v>-0.16316199720006352</v>
      </c>
      <c r="G5" s="55">
        <v>999.70655216099999</v>
      </c>
      <c r="H5" s="1">
        <v>2.38781545296</v>
      </c>
      <c r="I5" s="1">
        <f t="shared" ref="I5:I68" si="3">H5/2</f>
        <v>1.19390772648</v>
      </c>
      <c r="J5" s="1">
        <v>18.144316914240001</v>
      </c>
      <c r="K5" s="1">
        <f t="shared" ref="K5:K68" si="4">J5/2</f>
        <v>9.0721584571200005</v>
      </c>
    </row>
    <row r="6" spans="1:11" x14ac:dyDescent="0.25">
      <c r="A6" s="1">
        <v>2</v>
      </c>
      <c r="B6" s="1">
        <v>4</v>
      </c>
      <c r="C6" s="1">
        <f t="shared" si="0"/>
        <v>180</v>
      </c>
      <c r="D6" s="56">
        <v>999.51696777300003</v>
      </c>
      <c r="E6" s="1">
        <f t="shared" si="1"/>
        <v>999.59091856080011</v>
      </c>
      <c r="F6" s="26">
        <f t="shared" si="2"/>
        <v>-7.3950787800072249E-2</v>
      </c>
      <c r="G6" s="55">
        <v>999.74011581000002</v>
      </c>
      <c r="H6" s="1">
        <v>3.8727888914399999</v>
      </c>
      <c r="I6" s="1">
        <f t="shared" si="3"/>
        <v>1.93639444572</v>
      </c>
      <c r="J6" s="1">
        <v>17.254728182880001</v>
      </c>
      <c r="K6" s="1">
        <f t="shared" si="4"/>
        <v>8.6273640914400005</v>
      </c>
    </row>
    <row r="7" spans="1:11" x14ac:dyDescent="0.25">
      <c r="A7" s="1">
        <v>3</v>
      </c>
      <c r="B7" s="1">
        <v>6</v>
      </c>
      <c r="C7" s="1">
        <f t="shared" si="0"/>
        <v>178</v>
      </c>
      <c r="D7" s="56">
        <v>999.40985107400002</v>
      </c>
      <c r="E7" s="1">
        <f t="shared" si="1"/>
        <v>999.54559162840008</v>
      </c>
      <c r="F7" s="26">
        <f t="shared" si="2"/>
        <v>-0.1357405544000585</v>
      </c>
      <c r="G7" s="55">
        <v>999.62598439500005</v>
      </c>
      <c r="H7" s="1">
        <v>4.2696687580799999</v>
      </c>
      <c r="I7" s="1">
        <f t="shared" si="3"/>
        <v>2.13483437904</v>
      </c>
      <c r="J7" s="1">
        <v>17.6403</v>
      </c>
      <c r="K7" s="1">
        <f t="shared" si="4"/>
        <v>8.8201499999999999</v>
      </c>
    </row>
    <row r="8" spans="1:11" x14ac:dyDescent="0.25">
      <c r="A8" s="1">
        <v>4</v>
      </c>
      <c r="B8" s="1">
        <v>8</v>
      </c>
      <c r="C8" s="1">
        <f t="shared" si="0"/>
        <v>176</v>
      </c>
      <c r="D8" s="56">
        <v>999.59631347699997</v>
      </c>
      <c r="E8" s="1">
        <f t="shared" si="1"/>
        <v>999.50026469600004</v>
      </c>
      <c r="F8" s="26">
        <f t="shared" si="2"/>
        <v>9.6048780999922201E-2</v>
      </c>
      <c r="G8" s="55">
        <v>999.661891631</v>
      </c>
      <c r="H8" s="1">
        <v>4.4473366780800001</v>
      </c>
      <c r="I8" s="1">
        <f t="shared" si="3"/>
        <v>2.2236683390400001</v>
      </c>
      <c r="J8" s="1">
        <v>17.136313321919999</v>
      </c>
      <c r="K8" s="1">
        <f t="shared" si="4"/>
        <v>8.5681566609599997</v>
      </c>
    </row>
    <row r="9" spans="1:11" x14ac:dyDescent="0.25">
      <c r="A9" s="1">
        <v>5</v>
      </c>
      <c r="B9" s="1">
        <v>10</v>
      </c>
      <c r="C9" s="1">
        <f t="shared" si="0"/>
        <v>174</v>
      </c>
      <c r="D9" s="56">
        <v>999.38470458999996</v>
      </c>
      <c r="E9" s="1">
        <f t="shared" si="1"/>
        <v>999.45493776360001</v>
      </c>
      <c r="F9" s="26">
        <f t="shared" si="2"/>
        <v>-7.0233173600058763E-2</v>
      </c>
      <c r="G9" s="55">
        <v>999.50723971100001</v>
      </c>
      <c r="H9" s="1">
        <v>4.1706698399999995</v>
      </c>
      <c r="I9" s="1">
        <f t="shared" si="3"/>
        <v>2.0853349199999998</v>
      </c>
      <c r="J9" s="1">
        <v>17.6403</v>
      </c>
      <c r="K9" s="1">
        <f t="shared" si="4"/>
        <v>8.8201499999999999</v>
      </c>
    </row>
    <row r="10" spans="1:11" x14ac:dyDescent="0.25">
      <c r="A10" s="1">
        <v>6</v>
      </c>
      <c r="B10" s="1">
        <v>12</v>
      </c>
      <c r="C10" s="1">
        <f t="shared" si="0"/>
        <v>172</v>
      </c>
      <c r="D10" s="56">
        <v>999.32366943399995</v>
      </c>
      <c r="E10" s="1">
        <f t="shared" si="1"/>
        <v>999.4096108312001</v>
      </c>
      <c r="F10" s="26">
        <f t="shared" si="2"/>
        <v>-8.594139720014482E-2</v>
      </c>
      <c r="G10" s="55">
        <v>999.45852196600003</v>
      </c>
      <c r="H10" s="1">
        <v>4.80337368</v>
      </c>
      <c r="I10" s="1">
        <f t="shared" si="3"/>
        <v>2.40168684</v>
      </c>
      <c r="J10" s="1">
        <v>18.144316914240001</v>
      </c>
      <c r="K10" s="1">
        <f t="shared" si="4"/>
        <v>9.0721584571200005</v>
      </c>
    </row>
    <row r="11" spans="1:11" x14ac:dyDescent="0.25">
      <c r="A11" s="1">
        <v>7</v>
      </c>
      <c r="B11" s="1">
        <v>14</v>
      </c>
      <c r="C11" s="1">
        <f t="shared" si="0"/>
        <v>170</v>
      </c>
      <c r="D11" s="56">
        <v>999.31988525400004</v>
      </c>
      <c r="E11" s="1">
        <f t="shared" si="1"/>
        <v>999.36428389880007</v>
      </c>
      <c r="F11" s="26">
        <f t="shared" si="2"/>
        <v>-4.4398644800025977E-2</v>
      </c>
      <c r="G11" s="55">
        <v>999.46886736700003</v>
      </c>
      <c r="H11" s="1">
        <v>4.80337368</v>
      </c>
      <c r="I11" s="1">
        <f t="shared" si="3"/>
        <v>2.40168684</v>
      </c>
      <c r="J11" s="1">
        <v>21.672377127600001</v>
      </c>
      <c r="K11" s="1">
        <f t="shared" si="4"/>
        <v>10.8361885638</v>
      </c>
    </row>
    <row r="12" spans="1:11" x14ac:dyDescent="0.25">
      <c r="A12" s="1">
        <v>8</v>
      </c>
      <c r="B12" s="1">
        <v>16</v>
      </c>
      <c r="C12" s="1">
        <f t="shared" si="0"/>
        <v>168</v>
      </c>
      <c r="D12" s="56">
        <v>999.30316162099996</v>
      </c>
      <c r="E12" s="1">
        <f t="shared" si="1"/>
        <v>999.31895696640004</v>
      </c>
      <c r="F12" s="26">
        <f t="shared" si="2"/>
        <v>-1.5795345400078986E-2</v>
      </c>
      <c r="G12" s="55">
        <v>999.50891920699996</v>
      </c>
      <c r="H12" s="1">
        <v>4.2696687580799999</v>
      </c>
      <c r="I12" s="1">
        <f t="shared" si="3"/>
        <v>2.13483437904</v>
      </c>
      <c r="J12" s="1">
        <v>20.664373565759998</v>
      </c>
      <c r="K12" s="1">
        <f t="shared" si="4"/>
        <v>10.332186782879999</v>
      </c>
    </row>
    <row r="13" spans="1:11" x14ac:dyDescent="0.25">
      <c r="A13" s="1">
        <v>9</v>
      </c>
      <c r="B13" s="1">
        <v>18</v>
      </c>
      <c r="C13" s="1">
        <f t="shared" si="0"/>
        <v>166</v>
      </c>
      <c r="D13" s="56">
        <v>999.23358154300001</v>
      </c>
      <c r="E13" s="1">
        <f t="shared" si="1"/>
        <v>999.27363003400001</v>
      </c>
      <c r="F13" s="26">
        <f t="shared" si="2"/>
        <v>-4.0048490999993192E-2</v>
      </c>
      <c r="G13" s="55">
        <v>999.437511255</v>
      </c>
      <c r="H13" s="1">
        <v>4.6909633790400003</v>
      </c>
      <c r="I13" s="1">
        <f t="shared" si="3"/>
        <v>2.3454816895200001</v>
      </c>
      <c r="J13" s="1">
        <v>21.168359055120003</v>
      </c>
      <c r="K13" s="1">
        <f t="shared" si="4"/>
        <v>10.584179527560002</v>
      </c>
    </row>
    <row r="14" spans="1:11" x14ac:dyDescent="0.25">
      <c r="A14" s="1">
        <v>10</v>
      </c>
      <c r="B14" s="1">
        <v>20</v>
      </c>
      <c r="C14" s="1">
        <f t="shared" si="0"/>
        <v>164</v>
      </c>
      <c r="D14" s="56">
        <v>999.25720214800003</v>
      </c>
      <c r="E14" s="1">
        <f t="shared" si="1"/>
        <v>999.22830310160009</v>
      </c>
      <c r="F14" s="26">
        <f t="shared" si="2"/>
        <v>2.8899046399942563E-2</v>
      </c>
      <c r="G14" s="55">
        <v>999.39089948499998</v>
      </c>
      <c r="H14" s="1">
        <v>4.9747934438400003</v>
      </c>
      <c r="I14" s="1">
        <f t="shared" si="3"/>
        <v>2.4873967219200002</v>
      </c>
      <c r="J14" s="1">
        <v>22.680410956079999</v>
      </c>
      <c r="K14" s="1">
        <f t="shared" si="4"/>
        <v>11.34020547804</v>
      </c>
    </row>
    <row r="15" spans="1:11" x14ac:dyDescent="0.25">
      <c r="A15" s="1">
        <v>11</v>
      </c>
      <c r="B15" s="1">
        <v>22</v>
      </c>
      <c r="C15" s="1">
        <f t="shared" si="0"/>
        <v>162</v>
      </c>
      <c r="D15" s="56">
        <v>999.26373291000004</v>
      </c>
      <c r="E15" s="1">
        <f t="shared" si="1"/>
        <v>999.18297616920006</v>
      </c>
      <c r="F15" s="26">
        <f t="shared" si="2"/>
        <v>8.0756740799984073E-2</v>
      </c>
      <c r="G15" s="55">
        <v>999.38799468100001</v>
      </c>
      <c r="H15" s="1">
        <v>4.9747934438400003</v>
      </c>
      <c r="I15" s="1">
        <f t="shared" si="3"/>
        <v>2.4873967219200002</v>
      </c>
      <c r="J15" s="1">
        <v>22.680410956079999</v>
      </c>
      <c r="K15" s="1">
        <f t="shared" si="4"/>
        <v>11.34020547804</v>
      </c>
    </row>
    <row r="16" spans="1:11" x14ac:dyDescent="0.25">
      <c r="A16" s="1">
        <v>12</v>
      </c>
      <c r="B16" s="1">
        <v>24</v>
      </c>
      <c r="C16" s="1">
        <f t="shared" si="0"/>
        <v>160</v>
      </c>
      <c r="D16" s="56">
        <v>999.20996093799999</v>
      </c>
      <c r="E16" s="1">
        <f t="shared" si="1"/>
        <v>999.13764923680003</v>
      </c>
      <c r="F16" s="26">
        <f t="shared" si="2"/>
        <v>7.2311701199964773E-2</v>
      </c>
      <c r="G16" s="55">
        <v>999.345348844</v>
      </c>
      <c r="H16" s="1">
        <v>4.4220385219200002</v>
      </c>
      <c r="I16" s="1">
        <f t="shared" si="3"/>
        <v>2.2110192609600001</v>
      </c>
      <c r="J16" s="1">
        <v>22.176395200080002</v>
      </c>
      <c r="K16" s="1">
        <f t="shared" si="4"/>
        <v>11.088197600040001</v>
      </c>
    </row>
    <row r="17" spans="1:11" x14ac:dyDescent="0.25">
      <c r="A17" s="1">
        <v>13</v>
      </c>
      <c r="B17" s="1">
        <v>26</v>
      </c>
      <c r="C17" s="1">
        <f t="shared" si="0"/>
        <v>158</v>
      </c>
      <c r="D17" s="56">
        <v>999.104003906</v>
      </c>
      <c r="E17" s="1">
        <f t="shared" si="1"/>
        <v>999.0923223044</v>
      </c>
      <c r="F17" s="26">
        <f t="shared" si="2"/>
        <v>1.1681601600002978E-2</v>
      </c>
      <c r="G17" s="55">
        <v>999.25295507400006</v>
      </c>
      <c r="H17" s="1">
        <v>3.8692836000000002</v>
      </c>
      <c r="I17" s="1">
        <f t="shared" si="3"/>
        <v>1.9346418000000001</v>
      </c>
      <c r="J17" s="1">
        <v>22.680410956079999</v>
      </c>
      <c r="K17" s="1">
        <f t="shared" si="4"/>
        <v>11.34020547804</v>
      </c>
    </row>
    <row r="18" spans="1:11" x14ac:dyDescent="0.25">
      <c r="A18" s="1">
        <v>14</v>
      </c>
      <c r="B18" s="1">
        <v>28</v>
      </c>
      <c r="C18" s="1">
        <f t="shared" si="0"/>
        <v>156</v>
      </c>
      <c r="D18" s="56">
        <v>999.05548095699999</v>
      </c>
      <c r="E18" s="1">
        <f t="shared" si="1"/>
        <v>999.04699537200008</v>
      </c>
      <c r="F18" s="26">
        <f t="shared" si="2"/>
        <v>8.4855849999030397E-3</v>
      </c>
      <c r="G18" s="55">
        <v>999.17506207999998</v>
      </c>
      <c r="H18" s="1">
        <v>6.0803027085599997</v>
      </c>
      <c r="I18" s="1">
        <f t="shared" si="3"/>
        <v>3.0401513542799998</v>
      </c>
      <c r="J18" s="1">
        <v>21.672377127600001</v>
      </c>
      <c r="K18" s="1">
        <f t="shared" si="4"/>
        <v>10.8361885638</v>
      </c>
    </row>
    <row r="19" spans="1:11" x14ac:dyDescent="0.25">
      <c r="A19" s="1">
        <v>15</v>
      </c>
      <c r="B19" s="1">
        <v>30</v>
      </c>
      <c r="C19" s="1">
        <f t="shared" si="0"/>
        <v>154</v>
      </c>
      <c r="D19" s="56">
        <v>998.995605469</v>
      </c>
      <c r="E19" s="1">
        <f t="shared" si="1"/>
        <v>999.00166843960005</v>
      </c>
      <c r="F19" s="26">
        <f t="shared" si="2"/>
        <v>-6.0629706000554506E-3</v>
      </c>
      <c r="G19" s="55">
        <v>999.07489294100003</v>
      </c>
      <c r="H19" s="1">
        <v>6.0887155543200002</v>
      </c>
      <c r="I19" s="1">
        <f t="shared" si="3"/>
        <v>3.0443577771600001</v>
      </c>
      <c r="J19" s="1">
        <v>20.160355493280001</v>
      </c>
      <c r="K19" s="1">
        <f t="shared" si="4"/>
        <v>10.08017774664</v>
      </c>
    </row>
    <row r="20" spans="1:11" x14ac:dyDescent="0.25">
      <c r="A20" s="1">
        <v>16</v>
      </c>
      <c r="B20" s="1">
        <v>32</v>
      </c>
      <c r="C20" s="1">
        <f t="shared" si="0"/>
        <v>152</v>
      </c>
      <c r="D20" s="56">
        <v>998.87902831999997</v>
      </c>
      <c r="E20" s="1">
        <f t="shared" si="1"/>
        <v>998.95634150720002</v>
      </c>
      <c r="F20" s="26">
        <f t="shared" si="2"/>
        <v>-7.7313187200047651E-2</v>
      </c>
      <c r="G20" s="55">
        <v>999.07348169900001</v>
      </c>
      <c r="H20" s="1">
        <v>4.9896977676000009</v>
      </c>
      <c r="I20" s="1">
        <f t="shared" si="3"/>
        <v>2.4948488838000005</v>
      </c>
      <c r="J20" s="1">
        <v>23.201346617280002</v>
      </c>
      <c r="K20" s="1">
        <f t="shared" si="4"/>
        <v>11.600673308640001</v>
      </c>
    </row>
    <row r="21" spans="1:11" ht="15.75" customHeight="1" x14ac:dyDescent="0.25">
      <c r="A21" s="1">
        <v>17</v>
      </c>
      <c r="B21" s="1">
        <v>34</v>
      </c>
      <c r="C21" s="1">
        <f t="shared" si="0"/>
        <v>150</v>
      </c>
      <c r="D21" s="56">
        <v>998.85784912099996</v>
      </c>
      <c r="E21" s="1">
        <f t="shared" si="1"/>
        <v>998.91101457480011</v>
      </c>
      <c r="F21" s="26">
        <f t="shared" si="2"/>
        <v>-5.3165453800147588E-2</v>
      </c>
      <c r="G21" s="55">
        <v>999.00029653599995</v>
      </c>
      <c r="H21" s="1">
        <v>4.8709782590400001</v>
      </c>
      <c r="I21" s="1">
        <f t="shared" si="3"/>
        <v>2.4354891295200001</v>
      </c>
      <c r="J21" s="1">
        <v>22.661788834320003</v>
      </c>
      <c r="K21" s="1">
        <f t="shared" si="4"/>
        <v>11.330894417160001</v>
      </c>
    </row>
    <row r="22" spans="1:11" ht="15.75" customHeight="1" x14ac:dyDescent="0.25">
      <c r="A22" s="1">
        <v>18</v>
      </c>
      <c r="B22" s="1">
        <v>36</v>
      </c>
      <c r="C22" s="1">
        <f t="shared" si="0"/>
        <v>148</v>
      </c>
      <c r="D22" s="56">
        <v>998.88842773399995</v>
      </c>
      <c r="E22" s="1">
        <f t="shared" si="1"/>
        <v>998.86568764240008</v>
      </c>
      <c r="F22" s="26">
        <f t="shared" si="2"/>
        <v>2.2740091599871448E-2</v>
      </c>
      <c r="G22" s="55">
        <v>998.97553768600005</v>
      </c>
      <c r="H22" s="1">
        <v>5.6148427504800003</v>
      </c>
      <c r="I22" s="1">
        <f t="shared" si="3"/>
        <v>2.8074213752400001</v>
      </c>
      <c r="J22" s="1">
        <v>22.70763023616</v>
      </c>
      <c r="K22" s="1">
        <f t="shared" si="4"/>
        <v>11.35381511808</v>
      </c>
    </row>
    <row r="23" spans="1:11" ht="15.75" customHeight="1" x14ac:dyDescent="0.25">
      <c r="A23" s="1">
        <v>19</v>
      </c>
      <c r="B23" s="1">
        <v>38</v>
      </c>
      <c r="C23" s="1">
        <f t="shared" si="0"/>
        <v>146</v>
      </c>
      <c r="D23" s="56">
        <v>998.74987793000003</v>
      </c>
      <c r="E23" s="1">
        <f t="shared" si="1"/>
        <v>998.82036071000005</v>
      </c>
      <c r="F23" s="26">
        <f t="shared" si="2"/>
        <v>-7.0482780000020284E-2</v>
      </c>
      <c r="G23" s="55">
        <v>998.80885842500004</v>
      </c>
      <c r="H23" s="1">
        <v>7.0285965600000004</v>
      </c>
      <c r="I23" s="1">
        <f t="shared" si="3"/>
        <v>3.5142982800000002</v>
      </c>
      <c r="J23" s="1">
        <v>23.201346617280002</v>
      </c>
      <c r="K23" s="1">
        <f t="shared" si="4"/>
        <v>11.600673308640001</v>
      </c>
    </row>
    <row r="24" spans="1:11" ht="15.75" customHeight="1" x14ac:dyDescent="0.25">
      <c r="A24" s="1">
        <v>20</v>
      </c>
      <c r="B24" s="1">
        <v>40</v>
      </c>
      <c r="C24" s="1">
        <f t="shared" si="0"/>
        <v>144</v>
      </c>
      <c r="D24" s="56">
        <v>998.49139404300001</v>
      </c>
      <c r="E24" s="1">
        <f t="shared" si="1"/>
        <v>998.77503377760002</v>
      </c>
      <c r="F24" s="26">
        <f t="shared" si="2"/>
        <v>-0.28363973460000125</v>
      </c>
      <c r="G24" s="55">
        <v>998.79163769700006</v>
      </c>
      <c r="H24" s="1">
        <v>5.84581991616</v>
      </c>
      <c r="I24" s="1">
        <f t="shared" si="3"/>
        <v>2.92290995808</v>
      </c>
      <c r="J24" s="1">
        <v>24.820047794400004</v>
      </c>
      <c r="K24" s="1">
        <f t="shared" si="4"/>
        <v>12.410023897200002</v>
      </c>
    </row>
    <row r="25" spans="1:11" ht="15.75" customHeight="1" x14ac:dyDescent="0.25">
      <c r="A25" s="1">
        <v>21</v>
      </c>
      <c r="B25" s="1">
        <v>42</v>
      </c>
      <c r="C25" s="1">
        <f t="shared" si="0"/>
        <v>142</v>
      </c>
      <c r="D25" s="56">
        <v>998.32586669900002</v>
      </c>
      <c r="E25" s="1">
        <f t="shared" si="1"/>
        <v>998.7297068452001</v>
      </c>
      <c r="F25" s="26">
        <f t="shared" si="2"/>
        <v>-0.40384014620008202</v>
      </c>
      <c r="G25" s="55">
        <v>998.79170431499995</v>
      </c>
      <c r="H25" s="1">
        <v>5.0294133599999995</v>
      </c>
      <c r="I25" s="1">
        <f t="shared" si="3"/>
        <v>2.5147066799999997</v>
      </c>
      <c r="J25" s="1">
        <v>24.820047794400004</v>
      </c>
      <c r="K25" s="1">
        <f t="shared" si="4"/>
        <v>12.410023897200002</v>
      </c>
    </row>
    <row r="26" spans="1:11" ht="15.75" customHeight="1" x14ac:dyDescent="0.25">
      <c r="A26" s="1">
        <v>22</v>
      </c>
      <c r="B26" s="1">
        <v>44</v>
      </c>
      <c r="C26" s="1">
        <f t="shared" si="0"/>
        <v>140</v>
      </c>
      <c r="D26" s="56">
        <v>998.27697753899997</v>
      </c>
      <c r="E26" s="1">
        <f t="shared" si="1"/>
        <v>998.68437991280007</v>
      </c>
      <c r="F26" s="26">
        <f t="shared" si="2"/>
        <v>-0.40740237380009603</v>
      </c>
      <c r="G26" s="55">
        <v>998.73502935800002</v>
      </c>
      <c r="H26" s="1">
        <v>5.86234041144</v>
      </c>
      <c r="I26" s="1">
        <f t="shared" si="3"/>
        <v>2.93117020572</v>
      </c>
      <c r="J26" s="1">
        <v>25.20001065144</v>
      </c>
      <c r="K26" s="1">
        <f t="shared" si="4"/>
        <v>12.60000532572</v>
      </c>
    </row>
    <row r="27" spans="1:11" ht="15.75" customHeight="1" x14ac:dyDescent="0.25">
      <c r="A27" s="1">
        <v>23</v>
      </c>
      <c r="B27" s="1">
        <v>46</v>
      </c>
      <c r="C27" s="1">
        <f t="shared" si="0"/>
        <v>138</v>
      </c>
      <c r="D27" s="56">
        <v>998.66717529300001</v>
      </c>
      <c r="E27" s="1">
        <f t="shared" si="1"/>
        <v>998.63905298040004</v>
      </c>
      <c r="F27" s="26">
        <f t="shared" si="2"/>
        <v>2.8122312599975885E-2</v>
      </c>
      <c r="G27" s="55">
        <v>998.96281560900002</v>
      </c>
      <c r="H27" s="1">
        <v>4.4186855085600003</v>
      </c>
      <c r="I27" s="1">
        <f t="shared" si="3"/>
        <v>2.2093427542800002</v>
      </c>
      <c r="J27" s="1">
        <v>24.820047794400004</v>
      </c>
      <c r="K27" s="1">
        <f t="shared" si="4"/>
        <v>12.410023897200002</v>
      </c>
    </row>
    <row r="28" spans="1:11" ht="15.75" customHeight="1" x14ac:dyDescent="0.25">
      <c r="A28" s="1">
        <v>24</v>
      </c>
      <c r="B28" s="1">
        <v>48</v>
      </c>
      <c r="C28" s="1">
        <f t="shared" si="0"/>
        <v>136</v>
      </c>
      <c r="D28" s="56">
        <v>998.31860351600005</v>
      </c>
      <c r="E28" s="1">
        <f t="shared" si="1"/>
        <v>998.59372604800001</v>
      </c>
      <c r="F28" s="26">
        <f t="shared" si="2"/>
        <v>-0.27512253199995484</v>
      </c>
      <c r="G28" s="55">
        <v>998.71739845000002</v>
      </c>
      <c r="H28" s="1">
        <v>4.9940568038400004</v>
      </c>
      <c r="I28" s="1">
        <f t="shared" si="3"/>
        <v>2.4970284019200002</v>
      </c>
      <c r="J28" s="1">
        <v>23.740902053280003</v>
      </c>
      <c r="K28" s="1">
        <f t="shared" si="4"/>
        <v>11.870451026640001</v>
      </c>
    </row>
    <row r="29" spans="1:11" ht="15.75" customHeight="1" x14ac:dyDescent="0.25">
      <c r="A29" s="1">
        <v>25</v>
      </c>
      <c r="B29" s="1">
        <v>50</v>
      </c>
      <c r="C29" s="1">
        <f t="shared" si="0"/>
        <v>134</v>
      </c>
      <c r="D29" s="56">
        <v>998.50128173799999</v>
      </c>
      <c r="E29" s="1">
        <f t="shared" si="1"/>
        <v>998.54839911560009</v>
      </c>
      <c r="F29" s="26">
        <f t="shared" si="2"/>
        <v>-4.7117377600102373E-2</v>
      </c>
      <c r="G29" s="55">
        <v>998.80027655000004</v>
      </c>
      <c r="H29" s="1">
        <v>5.4481168761600003</v>
      </c>
      <c r="I29" s="1">
        <f t="shared" si="3"/>
        <v>2.7240584380800001</v>
      </c>
      <c r="J29" s="1">
        <v>24.28049004192</v>
      </c>
      <c r="K29" s="1">
        <f t="shared" si="4"/>
        <v>12.14024502096</v>
      </c>
    </row>
    <row r="30" spans="1:11" ht="15.75" customHeight="1" x14ac:dyDescent="0.25">
      <c r="A30" s="1">
        <v>26</v>
      </c>
      <c r="B30" s="1">
        <v>52</v>
      </c>
      <c r="C30" s="1">
        <f t="shared" si="0"/>
        <v>132</v>
      </c>
      <c r="D30" s="56">
        <v>998.51385498000002</v>
      </c>
      <c r="E30" s="1">
        <f t="shared" si="1"/>
        <v>998.50307218320006</v>
      </c>
      <c r="F30" s="26">
        <f t="shared" si="2"/>
        <v>1.0782796799958305E-2</v>
      </c>
      <c r="G30" s="55">
        <v>998.76681613799997</v>
      </c>
      <c r="H30" s="1">
        <v>5.2628595885600005</v>
      </c>
      <c r="I30" s="1">
        <f t="shared" si="3"/>
        <v>2.6314297942800002</v>
      </c>
      <c r="J30" s="1">
        <v>24.883383466560002</v>
      </c>
      <c r="K30" s="1">
        <f t="shared" si="4"/>
        <v>12.441691733280001</v>
      </c>
    </row>
    <row r="31" spans="1:11" ht="15.75" customHeight="1" x14ac:dyDescent="0.25">
      <c r="A31" s="1">
        <v>27</v>
      </c>
      <c r="B31" s="1">
        <v>54</v>
      </c>
      <c r="C31" s="1">
        <f t="shared" si="0"/>
        <v>130</v>
      </c>
      <c r="D31" s="56">
        <v>998.65692138700001</v>
      </c>
      <c r="E31" s="1">
        <f t="shared" si="1"/>
        <v>998.45774525080003</v>
      </c>
      <c r="F31" s="26">
        <f t="shared" si="2"/>
        <v>0.19917613619998065</v>
      </c>
      <c r="G31" s="55">
        <v>998.811982769</v>
      </c>
      <c r="H31" s="1">
        <v>5.03057141712</v>
      </c>
      <c r="I31" s="1">
        <f t="shared" si="3"/>
        <v>2.51528570856</v>
      </c>
      <c r="J31" s="1">
        <v>24.013027279919999</v>
      </c>
      <c r="K31" s="1">
        <f t="shared" si="4"/>
        <v>12.00651363996</v>
      </c>
    </row>
    <row r="32" spans="1:11" ht="15.75" customHeight="1" x14ac:dyDescent="0.25">
      <c r="A32" s="1">
        <v>28</v>
      </c>
      <c r="B32" s="1">
        <v>56</v>
      </c>
      <c r="C32" s="1">
        <f t="shared" si="0"/>
        <v>128</v>
      </c>
      <c r="D32" s="56">
        <v>998.61602783199999</v>
      </c>
      <c r="E32" s="1">
        <f t="shared" si="1"/>
        <v>998.4124183184</v>
      </c>
      <c r="F32" s="26">
        <f t="shared" si="2"/>
        <v>0.2036095135999858</v>
      </c>
      <c r="G32" s="55">
        <v>998.78522649900003</v>
      </c>
      <c r="H32" s="1">
        <v>3.9435633600000002</v>
      </c>
      <c r="I32" s="1">
        <f t="shared" si="3"/>
        <v>1.9717816800000001</v>
      </c>
      <c r="J32" s="1">
        <v>24.28049004192</v>
      </c>
      <c r="K32" s="1">
        <f t="shared" si="4"/>
        <v>12.14024502096</v>
      </c>
    </row>
    <row r="33" spans="1:11" ht="15.75" customHeight="1" x14ac:dyDescent="0.25">
      <c r="A33" s="1">
        <v>29</v>
      </c>
      <c r="B33" s="1">
        <v>58</v>
      </c>
      <c r="C33" s="1">
        <f t="shared" si="0"/>
        <v>126</v>
      </c>
      <c r="D33" s="56">
        <v>998.60968017599998</v>
      </c>
      <c r="E33" s="1">
        <f t="shared" si="1"/>
        <v>998.36709138600008</v>
      </c>
      <c r="F33" s="26">
        <f t="shared" si="2"/>
        <v>0.24258878999989975</v>
      </c>
      <c r="G33" s="55">
        <v>998.73215684800005</v>
      </c>
      <c r="H33" s="1">
        <v>5.2580744114400009</v>
      </c>
      <c r="I33" s="1">
        <f t="shared" si="3"/>
        <v>2.6290372057200004</v>
      </c>
      <c r="J33" s="1">
        <v>23.897873870399998</v>
      </c>
      <c r="K33" s="1">
        <f t="shared" si="4"/>
        <v>11.948936935199999</v>
      </c>
    </row>
    <row r="34" spans="1:11" ht="15.75" customHeight="1" x14ac:dyDescent="0.25">
      <c r="A34" s="1">
        <v>30</v>
      </c>
      <c r="B34" s="1">
        <v>60</v>
      </c>
      <c r="C34" s="1">
        <f t="shared" si="0"/>
        <v>124</v>
      </c>
      <c r="D34" s="56">
        <v>998.46008300799997</v>
      </c>
      <c r="E34" s="1">
        <f t="shared" si="1"/>
        <v>998.32176445360005</v>
      </c>
      <c r="F34" s="26">
        <f t="shared" si="2"/>
        <v>0.13831855439991614</v>
      </c>
      <c r="G34" s="55">
        <v>998.68861578300005</v>
      </c>
      <c r="H34" s="1">
        <v>5.2580744114400009</v>
      </c>
      <c r="I34" s="1">
        <f t="shared" si="3"/>
        <v>2.6290372057200004</v>
      </c>
      <c r="J34" s="1">
        <v>23.897873870399998</v>
      </c>
      <c r="K34" s="1">
        <f t="shared" si="4"/>
        <v>11.948936935199999</v>
      </c>
    </row>
    <row r="35" spans="1:11" ht="15.75" customHeight="1" x14ac:dyDescent="0.25">
      <c r="A35" s="1">
        <v>31</v>
      </c>
      <c r="B35" s="1">
        <v>62</v>
      </c>
      <c r="C35" s="1">
        <f t="shared" si="0"/>
        <v>122</v>
      </c>
      <c r="D35" s="56">
        <v>998.52722168000003</v>
      </c>
      <c r="E35" s="1">
        <f t="shared" si="1"/>
        <v>998.27643752120002</v>
      </c>
      <c r="F35" s="26">
        <f t="shared" si="2"/>
        <v>0.25078415880000193</v>
      </c>
      <c r="G35" s="55">
        <v>998.68143431700003</v>
      </c>
      <c r="H35" s="1">
        <v>6.1743638361600004</v>
      </c>
      <c r="I35" s="1">
        <f t="shared" si="3"/>
        <v>3.0871819180800002</v>
      </c>
      <c r="J35" s="1">
        <v>23.3547512076</v>
      </c>
      <c r="K35" s="1">
        <f t="shared" si="4"/>
        <v>11.6773756038</v>
      </c>
    </row>
    <row r="36" spans="1:11" ht="15.75" customHeight="1" x14ac:dyDescent="0.25">
      <c r="A36" s="1">
        <v>32</v>
      </c>
      <c r="B36" s="1">
        <v>64</v>
      </c>
      <c r="C36" s="1">
        <f t="shared" si="0"/>
        <v>120</v>
      </c>
      <c r="D36" s="56">
        <v>998.49676513700001</v>
      </c>
      <c r="E36" s="1">
        <f t="shared" si="1"/>
        <v>998.23111058880011</v>
      </c>
      <c r="F36" s="26">
        <f t="shared" si="2"/>
        <v>0.26565454819990464</v>
      </c>
      <c r="G36" s="55">
        <v>998.62977175000003</v>
      </c>
      <c r="H36" s="1">
        <v>5.6001512075999997</v>
      </c>
      <c r="I36" s="1">
        <f t="shared" si="3"/>
        <v>2.8000756037999999</v>
      </c>
      <c r="J36" s="1">
        <v>22.811628544800001</v>
      </c>
      <c r="K36" s="1">
        <f t="shared" si="4"/>
        <v>11.405814272400001</v>
      </c>
    </row>
    <row r="37" spans="1:11" ht="15.75" customHeight="1" x14ac:dyDescent="0.25">
      <c r="A37" s="1">
        <v>33</v>
      </c>
      <c r="B37" s="1">
        <v>66</v>
      </c>
      <c r="C37" s="1">
        <f t="shared" si="0"/>
        <v>118</v>
      </c>
      <c r="D37" s="56">
        <v>998.37982177699996</v>
      </c>
      <c r="E37" s="1">
        <f t="shared" si="1"/>
        <v>998.18578365640008</v>
      </c>
      <c r="F37" s="26">
        <f t="shared" si="2"/>
        <v>0.19403812059988468</v>
      </c>
      <c r="G37" s="55">
        <v>998.55600872399998</v>
      </c>
      <c r="H37" s="1">
        <v>3.9381378285600004</v>
      </c>
      <c r="I37" s="1">
        <f t="shared" si="3"/>
        <v>1.9690689142800002</v>
      </c>
      <c r="J37" s="1">
        <v>21.095482137120001</v>
      </c>
      <c r="K37" s="1">
        <f t="shared" si="4"/>
        <v>10.547741068560001</v>
      </c>
    </row>
    <row r="38" spans="1:11" ht="15.75" customHeight="1" x14ac:dyDescent="0.25">
      <c r="A38" s="1">
        <v>34</v>
      </c>
      <c r="B38" s="1">
        <v>68</v>
      </c>
      <c r="C38" s="1">
        <f t="shared" si="0"/>
        <v>116</v>
      </c>
      <c r="D38" s="56">
        <v>998.35296630899995</v>
      </c>
      <c r="E38" s="1">
        <f t="shared" si="1"/>
        <v>998.14045672400005</v>
      </c>
      <c r="F38" s="26">
        <f t="shared" si="2"/>
        <v>0.21250958499990702</v>
      </c>
      <c r="G38" s="55">
        <v>998.49284580200003</v>
      </c>
      <c r="H38" s="1">
        <v>6.2947297219199996</v>
      </c>
      <c r="I38" s="1">
        <f t="shared" si="3"/>
        <v>3.1473648609599998</v>
      </c>
      <c r="J38" s="1">
        <v>20.095952442000002</v>
      </c>
      <c r="K38" s="1">
        <f t="shared" si="4"/>
        <v>10.047976221000001</v>
      </c>
    </row>
    <row r="39" spans="1:11" ht="15.75" customHeight="1" x14ac:dyDescent="0.25">
      <c r="A39" s="1">
        <v>35</v>
      </c>
      <c r="B39" s="1">
        <v>70</v>
      </c>
      <c r="C39" s="1">
        <f t="shared" si="0"/>
        <v>114</v>
      </c>
      <c r="D39" s="56">
        <v>998.24566650400004</v>
      </c>
      <c r="E39" s="1">
        <f t="shared" si="1"/>
        <v>998.09512979160002</v>
      </c>
      <c r="F39" s="26">
        <f t="shared" si="2"/>
        <v>0.15053671240002586</v>
      </c>
      <c r="G39" s="55">
        <v>998.50206760699996</v>
      </c>
      <c r="H39" s="1">
        <v>6.5265911733599999</v>
      </c>
      <c r="I39" s="1">
        <f t="shared" si="3"/>
        <v>3.26329558668</v>
      </c>
      <c r="J39" s="1">
        <v>17.92339784376</v>
      </c>
      <c r="K39" s="1">
        <f t="shared" si="4"/>
        <v>8.9616989218800001</v>
      </c>
    </row>
    <row r="40" spans="1:11" ht="15.75" customHeight="1" x14ac:dyDescent="0.25">
      <c r="A40" s="1">
        <v>36</v>
      </c>
      <c r="B40" s="1">
        <v>72</v>
      </c>
      <c r="C40" s="1">
        <f t="shared" si="0"/>
        <v>112</v>
      </c>
      <c r="D40" s="56">
        <v>998.26776123000002</v>
      </c>
      <c r="E40" s="1">
        <f t="shared" si="1"/>
        <v>998.0498028592001</v>
      </c>
      <c r="F40" s="26">
        <f t="shared" si="2"/>
        <v>0.21795837079991998</v>
      </c>
      <c r="G40" s="55">
        <v>998.48495201799994</v>
      </c>
      <c r="H40" s="1">
        <v>5.5903064419200001</v>
      </c>
      <c r="I40" s="1">
        <f t="shared" si="3"/>
        <v>2.7951532209600001</v>
      </c>
      <c r="J40" s="1">
        <v>17.224948613280002</v>
      </c>
      <c r="K40" s="1">
        <f t="shared" si="4"/>
        <v>8.6124743066400011</v>
      </c>
    </row>
    <row r="41" spans="1:11" ht="15.75" customHeight="1" x14ac:dyDescent="0.25">
      <c r="A41" s="1">
        <v>37</v>
      </c>
      <c r="B41" s="1">
        <v>74</v>
      </c>
      <c r="C41" s="1">
        <f t="shared" si="0"/>
        <v>110</v>
      </c>
      <c r="D41" s="56">
        <v>998.39251708999996</v>
      </c>
      <c r="E41" s="1">
        <f t="shared" si="1"/>
        <v>998.00447592680007</v>
      </c>
      <c r="F41" s="26">
        <f t="shared" si="2"/>
        <v>0.3880411631998868</v>
      </c>
      <c r="G41" s="55">
        <v>998.49378360499998</v>
      </c>
      <c r="H41" s="1">
        <v>5.2508504380799996</v>
      </c>
      <c r="I41" s="1">
        <f t="shared" si="3"/>
        <v>2.6254252190399998</v>
      </c>
      <c r="J41" s="1">
        <v>17.727259805759999</v>
      </c>
      <c r="K41" s="1">
        <f t="shared" si="4"/>
        <v>8.8636299028799996</v>
      </c>
    </row>
    <row r="42" spans="1:11" ht="15.75" customHeight="1" x14ac:dyDescent="0.25">
      <c r="A42" s="1">
        <v>38</v>
      </c>
      <c r="B42" s="1">
        <v>76</v>
      </c>
      <c r="C42" s="1">
        <f t="shared" si="0"/>
        <v>108</v>
      </c>
      <c r="D42" s="56">
        <v>998.36468505899995</v>
      </c>
      <c r="E42" s="1">
        <f t="shared" si="1"/>
        <v>997.95914899440004</v>
      </c>
      <c r="F42" s="26">
        <f t="shared" si="2"/>
        <v>0.40553606459991443</v>
      </c>
      <c r="G42" s="55">
        <v>998.44360322199998</v>
      </c>
      <c r="H42" s="1">
        <v>6.4513056343200006</v>
      </c>
      <c r="I42" s="1">
        <f t="shared" si="3"/>
        <v>3.2256528171600003</v>
      </c>
      <c r="J42" s="1">
        <v>16.370320533360001</v>
      </c>
      <c r="K42" s="1">
        <f t="shared" si="4"/>
        <v>8.1851602666800005</v>
      </c>
    </row>
    <row r="43" spans="1:11" ht="15.75" customHeight="1" x14ac:dyDescent="0.25">
      <c r="A43" s="1">
        <v>39</v>
      </c>
      <c r="B43" s="1">
        <v>78</v>
      </c>
      <c r="C43" s="1">
        <f t="shared" si="0"/>
        <v>106</v>
      </c>
      <c r="D43" s="56">
        <v>998.30859375</v>
      </c>
      <c r="E43" s="1">
        <f t="shared" si="1"/>
        <v>997.91382206200001</v>
      </c>
      <c r="F43" s="26">
        <f t="shared" si="2"/>
        <v>0.39477168799999163</v>
      </c>
      <c r="G43" s="55">
        <v>998.42176692299995</v>
      </c>
      <c r="H43" s="1">
        <v>4.6768816800000002</v>
      </c>
      <c r="I43" s="1">
        <f t="shared" si="3"/>
        <v>2.3384408400000001</v>
      </c>
      <c r="J43" s="1">
        <v>15.342077489520001</v>
      </c>
      <c r="K43" s="1">
        <f t="shared" si="4"/>
        <v>7.6710387447600006</v>
      </c>
    </row>
    <row r="44" spans="1:11" ht="15.75" customHeight="1" x14ac:dyDescent="0.25">
      <c r="A44" s="1">
        <v>40</v>
      </c>
      <c r="B44" s="1">
        <v>80</v>
      </c>
      <c r="C44" s="1">
        <f t="shared" si="0"/>
        <v>104</v>
      </c>
      <c r="D44" s="56">
        <v>998.27655029300001</v>
      </c>
      <c r="E44" s="1">
        <f t="shared" si="1"/>
        <v>997.86849512960009</v>
      </c>
      <c r="F44" s="26">
        <f t="shared" si="2"/>
        <v>0.40805516339992209</v>
      </c>
      <c r="G44" s="55">
        <v>998.36809554800004</v>
      </c>
      <c r="H44" s="1">
        <v>2.2041490384800002</v>
      </c>
      <c r="I44" s="1">
        <f t="shared" si="3"/>
        <v>1.1020745192400001</v>
      </c>
      <c r="J44" s="1">
        <v>16.224960803760002</v>
      </c>
      <c r="K44" s="1">
        <f t="shared" si="4"/>
        <v>8.112480401880001</v>
      </c>
    </row>
    <row r="45" spans="1:11" ht="15.75" customHeight="1" x14ac:dyDescent="0.25">
      <c r="A45" s="1">
        <v>41</v>
      </c>
      <c r="B45" s="1">
        <v>82</v>
      </c>
      <c r="C45" s="1">
        <f t="shared" si="0"/>
        <v>102</v>
      </c>
      <c r="D45" s="56">
        <v>998.27478027300003</v>
      </c>
      <c r="E45" s="1">
        <f t="shared" si="1"/>
        <v>997.82316819720006</v>
      </c>
      <c r="F45" s="26">
        <f t="shared" si="2"/>
        <v>0.45161207579997154</v>
      </c>
      <c r="G45" s="55">
        <v>998.31855800699998</v>
      </c>
      <c r="H45" s="1">
        <v>2.4360072590400002</v>
      </c>
      <c r="I45" s="1">
        <f t="shared" si="3"/>
        <v>1.2180036295200001</v>
      </c>
      <c r="J45" s="1">
        <v>16.825874125680002</v>
      </c>
      <c r="K45" s="1">
        <f t="shared" si="4"/>
        <v>8.4129370628400011</v>
      </c>
    </row>
    <row r="46" spans="1:11" ht="15.75" customHeight="1" x14ac:dyDescent="0.25">
      <c r="A46" s="1">
        <v>42</v>
      </c>
      <c r="B46" s="1">
        <v>84</v>
      </c>
      <c r="C46" s="1">
        <f t="shared" si="0"/>
        <v>100</v>
      </c>
      <c r="D46" s="56">
        <v>998.11816406299999</v>
      </c>
      <c r="E46" s="1">
        <f t="shared" si="1"/>
        <v>997.77784126480003</v>
      </c>
      <c r="F46" s="26">
        <f t="shared" si="2"/>
        <v>0.34032279819996347</v>
      </c>
      <c r="G46" s="55">
        <v>998.20020198199995</v>
      </c>
      <c r="H46" s="1">
        <v>4.4606870400000007</v>
      </c>
      <c r="I46" s="1">
        <f t="shared" si="3"/>
        <v>2.2303435200000004</v>
      </c>
      <c r="J46" s="1">
        <v>15.624017245680001</v>
      </c>
      <c r="K46" s="1">
        <f t="shared" si="4"/>
        <v>7.8120086228400005</v>
      </c>
    </row>
    <row r="47" spans="1:11" ht="15.75" customHeight="1" x14ac:dyDescent="0.25">
      <c r="A47" s="1">
        <v>43</v>
      </c>
      <c r="B47" s="1">
        <v>86</v>
      </c>
      <c r="C47" s="1">
        <f t="shared" si="0"/>
        <v>98</v>
      </c>
      <c r="D47" s="56">
        <v>998.12835693399995</v>
      </c>
      <c r="E47" s="1">
        <f t="shared" si="1"/>
        <v>997.7325143324</v>
      </c>
      <c r="F47" s="26">
        <f t="shared" si="2"/>
        <v>0.3958426015999521</v>
      </c>
      <c r="G47" s="55">
        <v>998.17784604500002</v>
      </c>
      <c r="H47" s="1">
        <v>6.22596647616</v>
      </c>
      <c r="I47" s="1">
        <f t="shared" si="3"/>
        <v>3.11298323808</v>
      </c>
      <c r="J47" s="1">
        <v>16.224960803760002</v>
      </c>
      <c r="K47" s="1">
        <f t="shared" si="4"/>
        <v>8.112480401880001</v>
      </c>
    </row>
    <row r="48" spans="1:11" ht="15.75" customHeight="1" x14ac:dyDescent="0.25">
      <c r="A48" s="1">
        <v>44</v>
      </c>
      <c r="B48" s="1">
        <v>88</v>
      </c>
      <c r="C48" s="1">
        <f t="shared" si="0"/>
        <v>96</v>
      </c>
      <c r="D48" s="56">
        <v>997.93566894499997</v>
      </c>
      <c r="E48" s="1">
        <f t="shared" si="1"/>
        <v>997.68718740000008</v>
      </c>
      <c r="F48" s="26">
        <f t="shared" si="2"/>
        <v>0.2484815449998905</v>
      </c>
      <c r="G48" s="55">
        <v>998.00156731699997</v>
      </c>
      <c r="H48" s="1">
        <v>5.6599836000000003</v>
      </c>
      <c r="I48" s="1">
        <f t="shared" si="3"/>
        <v>2.8299918000000002</v>
      </c>
      <c r="J48" s="1">
        <v>15.323576281919999</v>
      </c>
      <c r="K48" s="1">
        <f t="shared" si="4"/>
        <v>7.6617881409599997</v>
      </c>
    </row>
    <row r="49" spans="1:11" ht="15.75" customHeight="1" x14ac:dyDescent="0.25">
      <c r="A49" s="1">
        <v>45</v>
      </c>
      <c r="B49" s="1">
        <v>90</v>
      </c>
      <c r="C49" s="1">
        <f t="shared" si="0"/>
        <v>94</v>
      </c>
      <c r="D49" s="56">
        <v>997.77313232400002</v>
      </c>
      <c r="E49" s="1">
        <f t="shared" si="1"/>
        <v>997.64186046760005</v>
      </c>
      <c r="F49" s="26">
        <f t="shared" si="2"/>
        <v>0.13127185639996242</v>
      </c>
      <c r="G49" s="55">
        <v>997.90277660699996</v>
      </c>
      <c r="H49" s="1">
        <v>7.3579636838399995</v>
      </c>
      <c r="I49" s="1">
        <f t="shared" si="3"/>
        <v>3.6789818419199998</v>
      </c>
      <c r="J49" s="1">
        <v>14.422190601840001</v>
      </c>
      <c r="K49" s="1">
        <f t="shared" si="4"/>
        <v>7.2110953009200003</v>
      </c>
    </row>
    <row r="50" spans="1:11" ht="15.75" customHeight="1" x14ac:dyDescent="0.25">
      <c r="A50" s="1">
        <v>46</v>
      </c>
      <c r="B50" s="1">
        <v>92</v>
      </c>
      <c r="C50" s="1">
        <f t="shared" si="0"/>
        <v>92</v>
      </c>
      <c r="D50" s="56">
        <v>997.77453613299997</v>
      </c>
      <c r="E50" s="1">
        <f t="shared" si="1"/>
        <v>997.59653353520002</v>
      </c>
      <c r="F50" s="26">
        <f t="shared" si="2"/>
        <v>0.17800259779994576</v>
      </c>
      <c r="G50" s="55">
        <v>997.85193018300004</v>
      </c>
      <c r="H50" s="1">
        <v>7.1752969219200011</v>
      </c>
      <c r="I50" s="1">
        <f t="shared" si="3"/>
        <v>3.5876484609600006</v>
      </c>
      <c r="J50" s="1">
        <v>14.060027851440001</v>
      </c>
      <c r="K50" s="1">
        <f t="shared" si="4"/>
        <v>7.0300139257200005</v>
      </c>
    </row>
    <row r="51" spans="1:11" ht="15.75" customHeight="1" x14ac:dyDescent="0.25">
      <c r="A51" s="1">
        <v>47</v>
      </c>
      <c r="B51" s="1">
        <v>94</v>
      </c>
      <c r="C51" s="1">
        <f t="shared" si="0"/>
        <v>90</v>
      </c>
      <c r="D51" s="56">
        <v>997.71441650400004</v>
      </c>
      <c r="E51" s="1">
        <f t="shared" si="1"/>
        <v>997.55120660280011</v>
      </c>
      <c r="F51" s="26">
        <f t="shared" si="2"/>
        <v>0.16320990119993439</v>
      </c>
      <c r="G51" s="55">
        <v>997.76539519200003</v>
      </c>
      <c r="H51" s="1">
        <v>9.0559431580799998</v>
      </c>
      <c r="I51" s="1">
        <f t="shared" si="3"/>
        <v>4.5279715790399999</v>
      </c>
      <c r="J51" s="1">
        <v>13.038978544800001</v>
      </c>
      <c r="K51" s="1">
        <f t="shared" si="4"/>
        <v>6.5194892724000004</v>
      </c>
    </row>
    <row r="52" spans="1:11" ht="15.75" customHeight="1" x14ac:dyDescent="0.25">
      <c r="A52" s="1">
        <v>48</v>
      </c>
      <c r="B52" s="1">
        <v>96</v>
      </c>
      <c r="C52" s="1">
        <f t="shared" si="0"/>
        <v>88</v>
      </c>
      <c r="D52" s="56">
        <v>997.65747070299994</v>
      </c>
      <c r="E52" s="1">
        <f t="shared" si="1"/>
        <v>997.50587967040008</v>
      </c>
      <c r="F52" s="26">
        <f t="shared" si="2"/>
        <v>0.1515910325998675</v>
      </c>
      <c r="G52" s="55">
        <v>997.68376785800001</v>
      </c>
      <c r="H52" s="1">
        <v>9.2788132838400017</v>
      </c>
      <c r="I52" s="1">
        <f t="shared" si="3"/>
        <v>4.6394066419200009</v>
      </c>
      <c r="J52" s="1">
        <v>13.979499020880001</v>
      </c>
      <c r="K52" s="1">
        <f t="shared" si="4"/>
        <v>6.9897495104400003</v>
      </c>
    </row>
    <row r="53" spans="1:11" ht="15.75" customHeight="1" x14ac:dyDescent="0.25">
      <c r="A53" s="1">
        <v>49</v>
      </c>
      <c r="B53" s="1">
        <v>98</v>
      </c>
      <c r="C53" s="1">
        <f t="shared" si="0"/>
        <v>86</v>
      </c>
      <c r="D53" s="56">
        <v>997.44671630899995</v>
      </c>
      <c r="E53" s="1">
        <f t="shared" si="1"/>
        <v>997.46055273800005</v>
      </c>
      <c r="F53" s="26">
        <f t="shared" si="2"/>
        <v>-1.3836429000093631E-2</v>
      </c>
      <c r="G53" s="55">
        <v>997.47370346399998</v>
      </c>
      <c r="H53" s="1">
        <v>9.9360528228000007</v>
      </c>
      <c r="I53" s="1">
        <f t="shared" si="3"/>
        <v>4.9680264114000003</v>
      </c>
      <c r="J53" s="1">
        <v>11.437772796240001</v>
      </c>
      <c r="K53" s="1">
        <f t="shared" si="4"/>
        <v>5.7188863981200004</v>
      </c>
    </row>
    <row r="54" spans="1:11" ht="15.75" customHeight="1" x14ac:dyDescent="0.25">
      <c r="A54" s="1">
        <v>50</v>
      </c>
      <c r="B54" s="1">
        <v>100</v>
      </c>
      <c r="C54" s="1">
        <f t="shared" si="0"/>
        <v>84</v>
      </c>
      <c r="D54" s="56">
        <v>997.09106445299994</v>
      </c>
      <c r="E54" s="1">
        <f t="shared" si="1"/>
        <v>997.41522580560002</v>
      </c>
      <c r="F54" s="26">
        <f t="shared" si="2"/>
        <v>-0.32416135260007195</v>
      </c>
      <c r="G54" s="55">
        <v>997.20739055900003</v>
      </c>
      <c r="H54" s="1">
        <v>9.4131079809600013</v>
      </c>
      <c r="I54" s="1">
        <f t="shared" si="3"/>
        <v>4.7065539904800007</v>
      </c>
      <c r="J54" s="1">
        <v>11.978304902880001</v>
      </c>
      <c r="K54" s="1">
        <f t="shared" si="4"/>
        <v>5.9891524514400007</v>
      </c>
    </row>
    <row r="55" spans="1:11" ht="15.75" customHeight="1" x14ac:dyDescent="0.25">
      <c r="A55" s="1">
        <v>51</v>
      </c>
      <c r="B55" s="1">
        <v>102</v>
      </c>
      <c r="C55" s="1">
        <f t="shared" si="0"/>
        <v>82</v>
      </c>
      <c r="D55" s="56">
        <v>996.69470214800003</v>
      </c>
      <c r="E55" s="1">
        <f t="shared" si="1"/>
        <v>997.3698988732001</v>
      </c>
      <c r="F55" s="26">
        <f t="shared" si="2"/>
        <v>-0.67519672520006679</v>
      </c>
      <c r="G55" s="55">
        <v>996.88826785000003</v>
      </c>
      <c r="H55" s="1">
        <v>8.8901625904799992</v>
      </c>
      <c r="I55" s="1">
        <f t="shared" si="3"/>
        <v>4.4450812952399996</v>
      </c>
      <c r="J55" s="1">
        <v>10.50029861328</v>
      </c>
      <c r="K55" s="1">
        <f t="shared" si="4"/>
        <v>5.25014930664</v>
      </c>
    </row>
    <row r="56" spans="1:11" ht="15.75" customHeight="1" x14ac:dyDescent="0.25">
      <c r="A56" s="1">
        <v>52</v>
      </c>
      <c r="B56" s="1">
        <v>104</v>
      </c>
      <c r="C56" s="1">
        <f t="shared" si="0"/>
        <v>80</v>
      </c>
      <c r="D56" s="56">
        <v>996.87084960899995</v>
      </c>
      <c r="E56" s="1">
        <f t="shared" si="1"/>
        <v>997.32457194080007</v>
      </c>
      <c r="F56" s="26">
        <f t="shared" si="2"/>
        <v>-0.45372233180012245</v>
      </c>
      <c r="G56" s="55">
        <v>997.09526121399995</v>
      </c>
      <c r="H56" s="1">
        <v>9.9360528228000007</v>
      </c>
      <c r="I56" s="1">
        <f t="shared" si="3"/>
        <v>4.9680264114000003</v>
      </c>
      <c r="J56" s="1">
        <v>10.65449732952</v>
      </c>
      <c r="K56" s="1">
        <f t="shared" si="4"/>
        <v>5.3272486647599999</v>
      </c>
    </row>
    <row r="57" spans="1:11" ht="15.75" customHeight="1" x14ac:dyDescent="0.25">
      <c r="A57" s="1">
        <v>53</v>
      </c>
      <c r="B57" s="1">
        <v>106</v>
      </c>
      <c r="C57" s="1">
        <f t="shared" si="0"/>
        <v>78</v>
      </c>
      <c r="D57" s="56">
        <v>996.51507568399995</v>
      </c>
      <c r="E57" s="1">
        <f t="shared" si="1"/>
        <v>997.27924500840004</v>
      </c>
      <c r="F57" s="26">
        <f t="shared" si="2"/>
        <v>-0.76416932440008623</v>
      </c>
      <c r="G57" s="55">
        <v>997.01873478899995</v>
      </c>
      <c r="H57" s="1">
        <v>6.1463527466400008</v>
      </c>
      <c r="I57" s="1">
        <f t="shared" si="3"/>
        <v>3.0731763733200004</v>
      </c>
      <c r="J57" s="1">
        <v>11.35764044952</v>
      </c>
      <c r="K57" s="1">
        <f t="shared" si="4"/>
        <v>5.6788202247599999</v>
      </c>
    </row>
    <row r="58" spans="1:11" ht="15.75" customHeight="1" x14ac:dyDescent="0.25">
      <c r="A58" s="1">
        <v>54</v>
      </c>
      <c r="B58" s="1">
        <v>108</v>
      </c>
      <c r="C58" s="1">
        <f t="shared" si="0"/>
        <v>76</v>
      </c>
      <c r="D58" s="56">
        <v>996.45324706999997</v>
      </c>
      <c r="E58" s="1">
        <f t="shared" si="1"/>
        <v>997.23391807600001</v>
      </c>
      <c r="F58" s="26">
        <f t="shared" si="2"/>
        <v>-0.78067100600003414</v>
      </c>
      <c r="G58" s="55">
        <v>997.00522618699995</v>
      </c>
      <c r="H58" s="1">
        <v>6.1463527466400008</v>
      </c>
      <c r="I58" s="1">
        <f t="shared" si="3"/>
        <v>3.0731763733200004</v>
      </c>
      <c r="J58" s="1">
        <v>11.35255007616</v>
      </c>
      <c r="K58" s="1">
        <f t="shared" si="4"/>
        <v>5.67627503808</v>
      </c>
    </row>
    <row r="59" spans="1:11" ht="15.75" customHeight="1" x14ac:dyDescent="0.25">
      <c r="A59" s="1">
        <v>55</v>
      </c>
      <c r="B59" s="1">
        <v>110</v>
      </c>
      <c r="C59" s="1">
        <f t="shared" si="0"/>
        <v>74</v>
      </c>
      <c r="D59" s="56">
        <v>996.61364746100003</v>
      </c>
      <c r="E59" s="1">
        <f t="shared" si="1"/>
        <v>997.18859114360009</v>
      </c>
      <c r="F59" s="26">
        <f t="shared" si="2"/>
        <v>-0.57494368260006468</v>
      </c>
      <c r="G59" s="55">
        <v>997.07177251799999</v>
      </c>
      <c r="H59" s="1">
        <v>6.1463527466400008</v>
      </c>
      <c r="I59" s="1">
        <f t="shared" si="3"/>
        <v>3.0731763733200004</v>
      </c>
      <c r="J59" s="1">
        <v>9.64838316192</v>
      </c>
      <c r="K59" s="1">
        <f t="shared" si="4"/>
        <v>4.82419158096</v>
      </c>
    </row>
    <row r="60" spans="1:11" ht="15.75" customHeight="1" x14ac:dyDescent="0.25">
      <c r="A60" s="1">
        <v>56</v>
      </c>
      <c r="B60" s="1">
        <v>112</v>
      </c>
      <c r="C60" s="1">
        <f t="shared" si="0"/>
        <v>72</v>
      </c>
      <c r="D60" s="56">
        <v>996.47576904300001</v>
      </c>
      <c r="E60" s="1">
        <f t="shared" si="1"/>
        <v>997.14326421120006</v>
      </c>
      <c r="F60" s="26">
        <f t="shared" si="2"/>
        <v>-0.66749516820004828</v>
      </c>
      <c r="G60" s="55">
        <v>997.07299007500001</v>
      </c>
      <c r="H60" s="1">
        <v>6.1463527466400008</v>
      </c>
      <c r="I60" s="1">
        <f t="shared" si="3"/>
        <v>3.0731763733200004</v>
      </c>
      <c r="J60" s="1">
        <v>10.93485230856</v>
      </c>
      <c r="K60" s="1">
        <f t="shared" si="4"/>
        <v>5.46742615428</v>
      </c>
    </row>
    <row r="61" spans="1:11" ht="15.75" customHeight="1" x14ac:dyDescent="0.25">
      <c r="A61" s="1">
        <v>57</v>
      </c>
      <c r="B61" s="1">
        <v>114</v>
      </c>
      <c r="C61" s="1">
        <f t="shared" si="0"/>
        <v>70</v>
      </c>
      <c r="D61" s="56">
        <v>996.44604492200006</v>
      </c>
      <c r="E61" s="1">
        <f t="shared" si="1"/>
        <v>997.09793727880003</v>
      </c>
      <c r="F61" s="26">
        <f t="shared" si="2"/>
        <v>-0.65189235679997637</v>
      </c>
      <c r="G61" s="55">
        <v>997.08109516800005</v>
      </c>
      <c r="H61" s="1">
        <v>5.6341671314399999</v>
      </c>
      <c r="I61" s="1">
        <f t="shared" si="3"/>
        <v>2.81708356572</v>
      </c>
      <c r="J61" s="1">
        <v>11.578072358160002</v>
      </c>
      <c r="K61" s="1">
        <f t="shared" si="4"/>
        <v>5.7890361790800009</v>
      </c>
    </row>
    <row r="62" spans="1:11" ht="15.75" customHeight="1" x14ac:dyDescent="0.25">
      <c r="A62" s="1">
        <v>58</v>
      </c>
      <c r="B62" s="1">
        <v>116</v>
      </c>
      <c r="C62" s="1">
        <f t="shared" si="0"/>
        <v>68</v>
      </c>
      <c r="D62" s="56">
        <v>996.552246094</v>
      </c>
      <c r="E62" s="1">
        <f t="shared" si="1"/>
        <v>997.0526103464</v>
      </c>
      <c r="F62" s="26">
        <f t="shared" si="2"/>
        <v>-0.50036425240000426</v>
      </c>
      <c r="G62" s="55">
        <v>997.04836530900002</v>
      </c>
      <c r="H62" s="1">
        <v>5.121950731440001</v>
      </c>
      <c r="I62" s="1">
        <f t="shared" si="3"/>
        <v>2.5609753657200005</v>
      </c>
      <c r="J62" s="1">
        <v>11.578072358160002</v>
      </c>
      <c r="K62" s="1">
        <f t="shared" si="4"/>
        <v>5.7890361790800009</v>
      </c>
    </row>
    <row r="63" spans="1:11" ht="15.75" customHeight="1" x14ac:dyDescent="0.25">
      <c r="A63" s="1">
        <v>59</v>
      </c>
      <c r="B63" s="1">
        <v>118</v>
      </c>
      <c r="C63" s="1">
        <f t="shared" si="0"/>
        <v>66</v>
      </c>
      <c r="D63" s="56">
        <v>997.04748535199997</v>
      </c>
      <c r="E63" s="1">
        <f t="shared" si="1"/>
        <v>997.00728341400009</v>
      </c>
      <c r="F63" s="26">
        <f t="shared" si="2"/>
        <v>4.020193799988192E-2</v>
      </c>
      <c r="G63" s="55">
        <v>997.23704107599997</v>
      </c>
      <c r="H63" s="1">
        <v>4.0844724914399997</v>
      </c>
      <c r="I63" s="1">
        <f t="shared" si="3"/>
        <v>2.0422362457199998</v>
      </c>
      <c r="J63" s="1">
        <v>11.830294175279999</v>
      </c>
      <c r="K63" s="1">
        <f t="shared" si="4"/>
        <v>5.9151470876399994</v>
      </c>
    </row>
    <row r="64" spans="1:11" ht="15.75" customHeight="1" x14ac:dyDescent="0.25">
      <c r="A64" s="1">
        <v>60</v>
      </c>
      <c r="B64" s="1">
        <v>120</v>
      </c>
      <c r="C64" s="1">
        <f t="shared" si="0"/>
        <v>64</v>
      </c>
      <c r="D64" s="56">
        <v>996.49261474599996</v>
      </c>
      <c r="E64" s="1">
        <f t="shared" si="1"/>
        <v>996.96195648160005</v>
      </c>
      <c r="F64" s="26">
        <f t="shared" si="2"/>
        <v>-0.4693417356000964</v>
      </c>
      <c r="G64" s="55">
        <v>996.97599705200003</v>
      </c>
      <c r="H64" s="1">
        <v>3.8826644724000001</v>
      </c>
      <c r="I64" s="1">
        <f t="shared" si="3"/>
        <v>1.9413322362000001</v>
      </c>
      <c r="J64" s="1">
        <v>12.84930174864</v>
      </c>
      <c r="K64" s="1">
        <f t="shared" si="4"/>
        <v>6.4246508743200001</v>
      </c>
    </row>
    <row r="65" spans="1:11" ht="15.75" customHeight="1" x14ac:dyDescent="0.25">
      <c r="A65" s="1">
        <v>61</v>
      </c>
      <c r="B65" s="1">
        <v>122</v>
      </c>
      <c r="C65" s="1">
        <f t="shared" si="0"/>
        <v>62</v>
      </c>
      <c r="D65" s="56">
        <v>996.57025146499996</v>
      </c>
      <c r="E65" s="1">
        <f t="shared" si="1"/>
        <v>996.91662954920002</v>
      </c>
      <c r="F65" s="26">
        <f t="shared" si="2"/>
        <v>-0.34637808420006877</v>
      </c>
      <c r="G65" s="55">
        <v>997.05408714400005</v>
      </c>
      <c r="H65" s="1">
        <v>4.0844724914399997</v>
      </c>
      <c r="I65" s="1">
        <f t="shared" si="3"/>
        <v>2.0422362457199998</v>
      </c>
      <c r="J65" s="1">
        <v>12.487656365759999</v>
      </c>
      <c r="K65" s="1">
        <f t="shared" si="4"/>
        <v>6.2438281828799997</v>
      </c>
    </row>
    <row r="66" spans="1:11" ht="15.75" customHeight="1" x14ac:dyDescent="0.25">
      <c r="A66" s="1">
        <v>62</v>
      </c>
      <c r="B66" s="1">
        <v>124</v>
      </c>
      <c r="C66" s="1">
        <f t="shared" si="0"/>
        <v>60</v>
      </c>
      <c r="D66" s="56">
        <v>996.730957031</v>
      </c>
      <c r="E66" s="1">
        <f t="shared" si="1"/>
        <v>996.87130261680011</v>
      </c>
      <c r="F66" s="26">
        <f t="shared" si="2"/>
        <v>-0.14034558580010525</v>
      </c>
      <c r="G66" s="55">
        <v>997.07245436200003</v>
      </c>
      <c r="H66" s="1">
        <v>3.5739019200000004</v>
      </c>
      <c r="I66" s="1">
        <f t="shared" si="3"/>
        <v>1.7869509600000002</v>
      </c>
      <c r="J66" s="1">
        <v>13.72154732952</v>
      </c>
      <c r="K66" s="1">
        <f t="shared" si="4"/>
        <v>6.8607736647599999</v>
      </c>
    </row>
    <row r="67" spans="1:11" ht="15.75" customHeight="1" x14ac:dyDescent="0.25">
      <c r="A67" s="1">
        <v>63</v>
      </c>
      <c r="B67" s="1">
        <v>126</v>
      </c>
      <c r="C67" s="1">
        <f t="shared" si="0"/>
        <v>58</v>
      </c>
      <c r="D67" s="56">
        <v>996.84869384800004</v>
      </c>
      <c r="E67" s="1">
        <f t="shared" si="1"/>
        <v>996.82597568440008</v>
      </c>
      <c r="F67" s="26">
        <f t="shared" si="2"/>
        <v>2.2718163599961372E-2</v>
      </c>
      <c r="G67" s="55">
        <v>997.07928538099998</v>
      </c>
      <c r="H67" s="1">
        <v>3.82377705144</v>
      </c>
      <c r="I67" s="1">
        <f t="shared" si="3"/>
        <v>1.91188852572</v>
      </c>
      <c r="J67" s="1">
        <v>12.864511268640001</v>
      </c>
      <c r="K67" s="1">
        <f t="shared" si="4"/>
        <v>6.4322556343200006</v>
      </c>
    </row>
    <row r="68" spans="1:11" ht="15.75" customHeight="1" x14ac:dyDescent="0.25">
      <c r="A68" s="1">
        <v>64</v>
      </c>
      <c r="B68" s="1">
        <v>128</v>
      </c>
      <c r="C68" s="1">
        <f t="shared" si="0"/>
        <v>56</v>
      </c>
      <c r="D68" s="56">
        <v>996.854980469</v>
      </c>
      <c r="E68" s="1">
        <f t="shared" si="1"/>
        <v>996.78064875200005</v>
      </c>
      <c r="F68" s="26">
        <f t="shared" si="2"/>
        <v>7.4331716999950004E-2</v>
      </c>
      <c r="G68" s="55">
        <v>997.06460681199997</v>
      </c>
      <c r="H68" s="1">
        <v>4.7173286400000007</v>
      </c>
      <c r="I68" s="1">
        <f t="shared" si="3"/>
        <v>2.3586643200000004</v>
      </c>
      <c r="J68" s="1">
        <v>12.864511268640001</v>
      </c>
      <c r="K68" s="1">
        <f t="shared" si="4"/>
        <v>6.4322556343200006</v>
      </c>
    </row>
    <row r="69" spans="1:11" ht="15.75" customHeight="1" x14ac:dyDescent="0.25">
      <c r="A69" s="1">
        <v>65</v>
      </c>
      <c r="B69" s="1">
        <v>130</v>
      </c>
      <c r="C69" s="1">
        <f t="shared" ref="C69:C96" si="5">$B$96-B69</f>
        <v>54</v>
      </c>
      <c r="D69" s="56">
        <v>996.918457031</v>
      </c>
      <c r="E69" s="1">
        <f t="shared" ref="E69:E96" si="6">-0.0226634662*B69+999.6815724256</f>
        <v>996.73532181960002</v>
      </c>
      <c r="F69" s="26">
        <f t="shared" ref="F69:F96" si="7">D69-E69</f>
        <v>0.18313521139998556</v>
      </c>
      <c r="G69" s="55">
        <v>997.08281013099997</v>
      </c>
      <c r="H69" s="1">
        <v>4.7173286400000007</v>
      </c>
      <c r="I69" s="1">
        <f t="shared" ref="I69:I96" si="8">H69/2</f>
        <v>2.3586643200000004</v>
      </c>
      <c r="J69" s="1">
        <v>12.835372358160001</v>
      </c>
      <c r="K69" s="1">
        <f t="shared" ref="K69:K96" si="9">J69/2</f>
        <v>6.4176861790800004</v>
      </c>
    </row>
    <row r="70" spans="1:11" ht="15.75" customHeight="1" x14ac:dyDescent="0.25">
      <c r="A70" s="1">
        <v>66</v>
      </c>
      <c r="B70" s="1">
        <v>132</v>
      </c>
      <c r="C70" s="1">
        <f t="shared" si="5"/>
        <v>52</v>
      </c>
      <c r="D70" s="56">
        <v>996.91546630899995</v>
      </c>
      <c r="E70" s="1">
        <f t="shared" si="6"/>
        <v>996.6899948872001</v>
      </c>
      <c r="F70" s="26">
        <f t="shared" si="7"/>
        <v>0.22547142179985258</v>
      </c>
      <c r="G70" s="55">
        <v>997.07011327500004</v>
      </c>
      <c r="H70" s="1">
        <v>5.2414626285600008</v>
      </c>
      <c r="I70" s="1">
        <f t="shared" si="8"/>
        <v>2.6207313142800004</v>
      </c>
      <c r="J70" s="1">
        <v>11.621567379120002</v>
      </c>
      <c r="K70" s="1">
        <f t="shared" si="9"/>
        <v>5.8107836895600009</v>
      </c>
    </row>
    <row r="71" spans="1:11" ht="15.75" customHeight="1" x14ac:dyDescent="0.25">
      <c r="A71" s="1">
        <v>67</v>
      </c>
      <c r="B71" s="1">
        <v>134</v>
      </c>
      <c r="C71" s="1">
        <f t="shared" si="5"/>
        <v>50</v>
      </c>
      <c r="D71" s="56">
        <v>996.89660644499997</v>
      </c>
      <c r="E71" s="1">
        <f t="shared" si="6"/>
        <v>996.64466795480007</v>
      </c>
      <c r="F71" s="26">
        <f t="shared" si="7"/>
        <v>0.25193849019990466</v>
      </c>
      <c r="G71" s="55">
        <v>997.03609181700006</v>
      </c>
      <c r="H71" s="1">
        <v>4.9291648228800007</v>
      </c>
      <c r="I71" s="1">
        <f t="shared" si="8"/>
        <v>2.4645824114400003</v>
      </c>
      <c r="J71" s="1">
        <v>12.864511268640001</v>
      </c>
      <c r="K71" s="1">
        <f t="shared" si="9"/>
        <v>6.4322556343200006</v>
      </c>
    </row>
    <row r="72" spans="1:11" ht="15.75" customHeight="1" x14ac:dyDescent="0.25">
      <c r="A72" s="1">
        <v>68</v>
      </c>
      <c r="B72" s="1">
        <v>136</v>
      </c>
      <c r="C72" s="1">
        <f t="shared" si="5"/>
        <v>48</v>
      </c>
      <c r="D72" s="56">
        <v>996.88189697300004</v>
      </c>
      <c r="E72" s="1">
        <f t="shared" si="6"/>
        <v>996.59934102240004</v>
      </c>
      <c r="F72" s="26">
        <f t="shared" si="7"/>
        <v>0.28255595059999905</v>
      </c>
      <c r="G72" s="55">
        <v>997.04323853599999</v>
      </c>
      <c r="H72" s="1">
        <v>5.5453179009599998</v>
      </c>
      <c r="I72" s="1">
        <f t="shared" si="8"/>
        <v>2.7726589504799999</v>
      </c>
      <c r="J72" s="1">
        <v>13.388828106720002</v>
      </c>
      <c r="K72" s="1">
        <f t="shared" si="9"/>
        <v>6.6944140533600009</v>
      </c>
    </row>
    <row r="73" spans="1:11" ht="15.75" customHeight="1" x14ac:dyDescent="0.25">
      <c r="A73" s="1">
        <v>69</v>
      </c>
      <c r="B73" s="1">
        <v>138</v>
      </c>
      <c r="C73" s="1">
        <f t="shared" si="5"/>
        <v>46</v>
      </c>
      <c r="D73" s="56">
        <v>996.85784912099996</v>
      </c>
      <c r="E73" s="1">
        <f t="shared" si="6"/>
        <v>996.55401409000001</v>
      </c>
      <c r="F73" s="26">
        <f t="shared" si="7"/>
        <v>0.30383503099994869</v>
      </c>
      <c r="G73" s="55">
        <v>996.99697784700004</v>
      </c>
      <c r="H73" s="1">
        <v>5.3842922743199999</v>
      </c>
      <c r="I73" s="1">
        <f t="shared" si="8"/>
        <v>2.69214613716</v>
      </c>
      <c r="J73" s="1">
        <v>13.154131984800001</v>
      </c>
      <c r="K73" s="1">
        <f t="shared" si="9"/>
        <v>6.5770659924000006</v>
      </c>
    </row>
    <row r="74" spans="1:11" ht="15.75" customHeight="1" x14ac:dyDescent="0.25">
      <c r="A74" s="1">
        <v>70</v>
      </c>
      <c r="B74" s="1">
        <v>140</v>
      </c>
      <c r="C74" s="1">
        <f t="shared" si="5"/>
        <v>44</v>
      </c>
      <c r="D74" s="56">
        <v>996.87597656299999</v>
      </c>
      <c r="E74" s="1">
        <f t="shared" si="6"/>
        <v>996.50868715760009</v>
      </c>
      <c r="F74" s="26">
        <f t="shared" si="7"/>
        <v>0.36728940539990163</v>
      </c>
      <c r="G74" s="55">
        <v>996.99680069299995</v>
      </c>
      <c r="H74" s="1">
        <v>5.8026603580800007</v>
      </c>
      <c r="I74" s="1">
        <f t="shared" si="8"/>
        <v>2.9013301790400003</v>
      </c>
      <c r="J74" s="1">
        <v>12.781726796160001</v>
      </c>
      <c r="K74" s="1">
        <f t="shared" si="9"/>
        <v>6.3908633980800005</v>
      </c>
    </row>
    <row r="75" spans="1:11" ht="15.75" customHeight="1" x14ac:dyDescent="0.25">
      <c r="A75" s="1">
        <v>71</v>
      </c>
      <c r="B75" s="1">
        <v>142</v>
      </c>
      <c r="C75" s="1">
        <f t="shared" si="5"/>
        <v>42</v>
      </c>
      <c r="D75" s="56">
        <v>996.77276611299999</v>
      </c>
      <c r="E75" s="1">
        <f t="shared" si="6"/>
        <v>996.46336022520006</v>
      </c>
      <c r="F75" s="26">
        <f t="shared" si="7"/>
        <v>0.30940588779992595</v>
      </c>
      <c r="G75" s="55">
        <v>996.87565624800004</v>
      </c>
      <c r="H75" s="1">
        <v>4.9291648228800007</v>
      </c>
      <c r="I75" s="1">
        <f t="shared" si="8"/>
        <v>2.4645824114400003</v>
      </c>
      <c r="J75" s="1">
        <v>13.154131984800001</v>
      </c>
      <c r="K75" s="1">
        <f t="shared" si="9"/>
        <v>6.5770659924000006</v>
      </c>
    </row>
    <row r="76" spans="1:11" ht="15.75" customHeight="1" x14ac:dyDescent="0.25">
      <c r="A76" s="1">
        <v>72</v>
      </c>
      <c r="B76" s="1">
        <v>144</v>
      </c>
      <c r="C76" s="1">
        <f t="shared" si="5"/>
        <v>40</v>
      </c>
      <c r="D76" s="56">
        <v>996.707519531</v>
      </c>
      <c r="E76" s="1">
        <f t="shared" si="6"/>
        <v>996.41803329280003</v>
      </c>
      <c r="F76" s="26">
        <f t="shared" si="7"/>
        <v>0.2894862381999701</v>
      </c>
      <c r="G76" s="55">
        <v>996.76803570200002</v>
      </c>
      <c r="H76" s="1">
        <v>5.5453179009599998</v>
      </c>
      <c r="I76" s="1">
        <f t="shared" si="8"/>
        <v>2.7726589504799999</v>
      </c>
      <c r="J76" s="1">
        <v>12.232051055279999</v>
      </c>
      <c r="K76" s="1">
        <f t="shared" si="9"/>
        <v>6.1160255276399997</v>
      </c>
    </row>
    <row r="77" spans="1:11" ht="15.75" customHeight="1" x14ac:dyDescent="0.25">
      <c r="A77" s="1">
        <v>73</v>
      </c>
      <c r="B77" s="1">
        <v>146</v>
      </c>
      <c r="C77" s="1">
        <f t="shared" si="5"/>
        <v>38</v>
      </c>
      <c r="D77" s="56">
        <v>996.49932861299999</v>
      </c>
      <c r="E77" s="1">
        <f t="shared" si="6"/>
        <v>996.3727063604</v>
      </c>
      <c r="F77" s="26">
        <f t="shared" si="7"/>
        <v>0.1266222525999865</v>
      </c>
      <c r="G77" s="55">
        <v>996.62614132399995</v>
      </c>
      <c r="H77" s="1">
        <v>3.9692885409600001</v>
      </c>
      <c r="I77" s="1">
        <f t="shared" si="8"/>
        <v>1.98464427048</v>
      </c>
      <c r="J77" s="1">
        <v>12.32531976384</v>
      </c>
      <c r="K77" s="1">
        <f t="shared" si="9"/>
        <v>6.1626598819199998</v>
      </c>
    </row>
    <row r="78" spans="1:11" ht="15.75" customHeight="1" x14ac:dyDescent="0.25">
      <c r="A78" s="1">
        <v>74</v>
      </c>
      <c r="B78" s="1">
        <v>148</v>
      </c>
      <c r="C78" s="1">
        <f t="shared" si="5"/>
        <v>36</v>
      </c>
      <c r="D78" s="56">
        <v>996.42297363299997</v>
      </c>
      <c r="E78" s="1">
        <f t="shared" si="6"/>
        <v>996.32737942800009</v>
      </c>
      <c r="F78" s="26">
        <f t="shared" si="7"/>
        <v>9.5594204999883914E-2</v>
      </c>
      <c r="G78" s="55">
        <v>996.551508614</v>
      </c>
      <c r="H78" s="1">
        <v>4.2227904876000002</v>
      </c>
      <c r="I78" s="1">
        <f t="shared" si="8"/>
        <v>2.1113952438000001</v>
      </c>
      <c r="J78" s="1">
        <v>10.866455340960002</v>
      </c>
      <c r="K78" s="1">
        <f t="shared" si="9"/>
        <v>5.4332276704800009</v>
      </c>
    </row>
    <row r="79" spans="1:11" ht="15.75" customHeight="1" x14ac:dyDescent="0.25">
      <c r="A79" s="1">
        <v>75</v>
      </c>
      <c r="B79" s="1">
        <v>150</v>
      </c>
      <c r="C79" s="1">
        <f t="shared" si="5"/>
        <v>34</v>
      </c>
      <c r="D79" s="56">
        <v>996.38006591800001</v>
      </c>
      <c r="E79" s="1">
        <f t="shared" si="6"/>
        <v>996.28205249560006</v>
      </c>
      <c r="F79" s="26">
        <f t="shared" si="7"/>
        <v>9.8013422399958472E-2</v>
      </c>
      <c r="G79" s="55">
        <v>996.47187463199998</v>
      </c>
      <c r="H79" s="1">
        <v>4.7896271085600004</v>
      </c>
      <c r="I79" s="1">
        <f t="shared" si="8"/>
        <v>2.3948135542800002</v>
      </c>
      <c r="J79" s="1">
        <v>11.474226358080001</v>
      </c>
      <c r="K79" s="1">
        <f t="shared" si="9"/>
        <v>5.7371131790400005</v>
      </c>
    </row>
    <row r="80" spans="1:11" ht="15.75" customHeight="1" x14ac:dyDescent="0.25">
      <c r="A80" s="1">
        <v>76</v>
      </c>
      <c r="B80" s="1">
        <v>152</v>
      </c>
      <c r="C80" s="1">
        <f t="shared" si="5"/>
        <v>32</v>
      </c>
      <c r="D80" s="56">
        <v>996.32818603500004</v>
      </c>
      <c r="E80" s="1">
        <f t="shared" si="6"/>
        <v>996.23672556320003</v>
      </c>
      <c r="F80" s="26">
        <f t="shared" si="7"/>
        <v>9.146047180001915E-2</v>
      </c>
      <c r="G80" s="55">
        <v>996.43806752499995</v>
      </c>
      <c r="H80" s="1">
        <v>4.80233739048</v>
      </c>
      <c r="I80" s="1">
        <f t="shared" si="8"/>
        <v>2.40116869524</v>
      </c>
      <c r="J80" s="1">
        <v>12.582205264800001</v>
      </c>
      <c r="K80" s="1">
        <f t="shared" si="9"/>
        <v>6.2911026324000003</v>
      </c>
    </row>
    <row r="81" spans="1:11" ht="15.75" customHeight="1" x14ac:dyDescent="0.25">
      <c r="A81" s="1">
        <v>77</v>
      </c>
      <c r="B81" s="1">
        <v>154</v>
      </c>
      <c r="C81" s="1">
        <f t="shared" si="5"/>
        <v>30</v>
      </c>
      <c r="D81" s="56">
        <v>996.20239257799994</v>
      </c>
      <c r="E81" s="1">
        <f t="shared" si="6"/>
        <v>996.19139863080011</v>
      </c>
      <c r="F81" s="26">
        <f t="shared" si="7"/>
        <v>1.0993947199835929E-2</v>
      </c>
      <c r="G81" s="55">
        <v>996.37424938000004</v>
      </c>
      <c r="H81" s="1">
        <v>5.3359504761600007</v>
      </c>
      <c r="I81" s="1">
        <f t="shared" si="8"/>
        <v>2.6679752380800004</v>
      </c>
      <c r="J81" s="1">
        <v>12.0102785448</v>
      </c>
      <c r="K81" s="1">
        <f t="shared" si="9"/>
        <v>6.0051392724000001</v>
      </c>
    </row>
    <row r="82" spans="1:11" ht="15.75" customHeight="1" x14ac:dyDescent="0.25">
      <c r="A82" s="1">
        <v>78</v>
      </c>
      <c r="B82" s="1">
        <v>156</v>
      </c>
      <c r="C82" s="1">
        <f t="shared" si="5"/>
        <v>28</v>
      </c>
      <c r="D82" s="56">
        <v>996.20709228500004</v>
      </c>
      <c r="E82" s="1">
        <f t="shared" si="6"/>
        <v>996.14607169840008</v>
      </c>
      <c r="F82" s="26">
        <f t="shared" si="7"/>
        <v>6.1020586599966009E-2</v>
      </c>
      <c r="G82" s="55">
        <v>996.35026734300004</v>
      </c>
      <c r="H82" s="1">
        <v>4.80233739048</v>
      </c>
      <c r="I82" s="1">
        <f t="shared" si="8"/>
        <v>2.40116869524</v>
      </c>
      <c r="J82" s="1">
        <v>11.347338758159999</v>
      </c>
      <c r="K82" s="1">
        <f t="shared" si="9"/>
        <v>5.6736693790799997</v>
      </c>
    </row>
    <row r="83" spans="1:11" ht="15.75" customHeight="1" x14ac:dyDescent="0.25">
      <c r="A83" s="1">
        <v>79</v>
      </c>
      <c r="B83" s="1">
        <v>158</v>
      </c>
      <c r="C83" s="1">
        <f t="shared" si="5"/>
        <v>26</v>
      </c>
      <c r="D83" s="56">
        <v>996.16375732400002</v>
      </c>
      <c r="E83" s="1">
        <f t="shared" si="6"/>
        <v>996.10074476600005</v>
      </c>
      <c r="F83" s="26">
        <f t="shared" si="7"/>
        <v>6.3012557999968521E-2</v>
      </c>
      <c r="G83" s="55">
        <v>996.29943547000005</v>
      </c>
      <c r="H83" s="1">
        <v>6.9367300838400006</v>
      </c>
      <c r="I83" s="1">
        <f t="shared" si="8"/>
        <v>3.4683650419200003</v>
      </c>
      <c r="J83" s="1">
        <v>11.399368148640001</v>
      </c>
      <c r="K83" s="1">
        <f t="shared" si="9"/>
        <v>5.6996840743200003</v>
      </c>
    </row>
    <row r="84" spans="1:11" ht="15.75" customHeight="1" x14ac:dyDescent="0.25">
      <c r="A84" s="1">
        <v>80</v>
      </c>
      <c r="B84" s="1">
        <v>160</v>
      </c>
      <c r="C84" s="1">
        <f t="shared" si="5"/>
        <v>24</v>
      </c>
      <c r="D84" s="56">
        <v>996.11517333999996</v>
      </c>
      <c r="E84" s="1">
        <f t="shared" si="6"/>
        <v>996.05541783360002</v>
      </c>
      <c r="F84" s="26">
        <f t="shared" si="7"/>
        <v>5.9755506399937985E-2</v>
      </c>
      <c r="G84" s="55">
        <v>996.21756811900002</v>
      </c>
      <c r="H84" s="1">
        <v>5.8695336000000005</v>
      </c>
      <c r="I84" s="1">
        <f t="shared" si="8"/>
        <v>2.9347668000000002</v>
      </c>
      <c r="J84" s="1">
        <v>10.956005672400002</v>
      </c>
      <c r="K84" s="1">
        <f t="shared" si="9"/>
        <v>5.4780028362000008</v>
      </c>
    </row>
    <row r="85" spans="1:11" ht="15.75" customHeight="1" x14ac:dyDescent="0.25">
      <c r="A85" s="1">
        <v>81</v>
      </c>
      <c r="B85" s="1">
        <v>162</v>
      </c>
      <c r="C85" s="1">
        <f t="shared" si="5"/>
        <v>22</v>
      </c>
      <c r="D85" s="56">
        <v>996.09527587900004</v>
      </c>
      <c r="E85" s="1">
        <f t="shared" si="6"/>
        <v>996.0100909012001</v>
      </c>
      <c r="F85" s="26">
        <f t="shared" si="7"/>
        <v>8.5184977799940498E-2</v>
      </c>
      <c r="G85" s="55">
        <v>996.16175925000005</v>
      </c>
      <c r="H85" s="1">
        <v>8.0038957524000001</v>
      </c>
      <c r="I85" s="1">
        <f t="shared" si="8"/>
        <v>4.0019478762</v>
      </c>
      <c r="J85" s="1">
        <v>11.42579327232</v>
      </c>
      <c r="K85" s="1">
        <f t="shared" si="9"/>
        <v>5.71289663616</v>
      </c>
    </row>
    <row r="86" spans="1:11" ht="15.75" customHeight="1" x14ac:dyDescent="0.25">
      <c r="A86" s="1">
        <v>82</v>
      </c>
      <c r="B86" s="1">
        <v>164</v>
      </c>
      <c r="C86" s="1">
        <f t="shared" si="5"/>
        <v>20</v>
      </c>
      <c r="D86" s="56">
        <v>996.05194091800001</v>
      </c>
      <c r="E86" s="1">
        <f t="shared" si="6"/>
        <v>995.96476396880007</v>
      </c>
      <c r="F86" s="26">
        <f t="shared" si="7"/>
        <v>8.717694919994301E-2</v>
      </c>
      <c r="G86" s="55">
        <v>996.160549844</v>
      </c>
      <c r="H86" s="1">
        <v>9.0129359085600012</v>
      </c>
      <c r="I86" s="1">
        <f t="shared" si="8"/>
        <v>4.5064679542800006</v>
      </c>
      <c r="J86" s="1">
        <v>10.88172533328</v>
      </c>
      <c r="K86" s="1">
        <f t="shared" si="9"/>
        <v>5.4408626666400002</v>
      </c>
    </row>
    <row r="87" spans="1:11" ht="15.75" customHeight="1" x14ac:dyDescent="0.25">
      <c r="A87" s="1">
        <v>83</v>
      </c>
      <c r="B87" s="1">
        <v>166</v>
      </c>
      <c r="C87" s="1">
        <f t="shared" si="5"/>
        <v>18</v>
      </c>
      <c r="D87" s="56">
        <v>995.94567871100003</v>
      </c>
      <c r="E87" s="1">
        <f t="shared" si="6"/>
        <v>995.91943703640004</v>
      </c>
      <c r="F87" s="26">
        <f t="shared" si="7"/>
        <v>2.6241674599987164E-2</v>
      </c>
      <c r="G87" s="55">
        <v>996.06221786100002</v>
      </c>
      <c r="H87" s="1">
        <v>5.0071931961600002</v>
      </c>
      <c r="I87" s="1">
        <f t="shared" si="8"/>
        <v>2.5035965980800001</v>
      </c>
      <c r="J87" s="1">
        <v>11.969892636239999</v>
      </c>
      <c r="K87" s="1">
        <f t="shared" si="9"/>
        <v>5.9849463181199996</v>
      </c>
    </row>
    <row r="88" spans="1:11" ht="15.75" customHeight="1" x14ac:dyDescent="0.25">
      <c r="A88" s="1">
        <v>84</v>
      </c>
      <c r="B88" s="1">
        <v>168</v>
      </c>
      <c r="C88" s="1">
        <f t="shared" si="5"/>
        <v>16</v>
      </c>
      <c r="D88" s="56">
        <v>995.94793701200001</v>
      </c>
      <c r="E88" s="1">
        <f t="shared" si="6"/>
        <v>995.87411010400001</v>
      </c>
      <c r="F88" s="26">
        <f t="shared" si="7"/>
        <v>7.3826908000000913E-2</v>
      </c>
      <c r="G88" s="55">
        <v>996.02122130500004</v>
      </c>
      <c r="H88" s="1">
        <v>6.5093393104799997</v>
      </c>
      <c r="I88" s="1">
        <f t="shared" si="8"/>
        <v>3.2546696552399998</v>
      </c>
      <c r="J88" s="1">
        <v>12.45357939048</v>
      </c>
      <c r="K88" s="1">
        <f t="shared" si="9"/>
        <v>6.2267896952399999</v>
      </c>
    </row>
    <row r="89" spans="1:11" ht="15.75" customHeight="1" x14ac:dyDescent="0.25">
      <c r="A89" s="1">
        <v>85</v>
      </c>
      <c r="B89" s="1">
        <v>170</v>
      </c>
      <c r="C89" s="1">
        <f t="shared" si="5"/>
        <v>14</v>
      </c>
      <c r="D89" s="56">
        <v>995.90991210899995</v>
      </c>
      <c r="E89" s="1">
        <f t="shared" si="6"/>
        <v>995.82878317160009</v>
      </c>
      <c r="F89" s="26">
        <f t="shared" si="7"/>
        <v>8.1128937399853385E-2</v>
      </c>
      <c r="G89" s="55">
        <v>995.95246412699998</v>
      </c>
      <c r="H89" s="1">
        <v>5.5100526323999999</v>
      </c>
      <c r="I89" s="1">
        <f t="shared" si="8"/>
        <v>2.7550263161999999</v>
      </c>
      <c r="J89" s="1">
        <v>11.282476434239999</v>
      </c>
      <c r="K89" s="1">
        <f t="shared" si="9"/>
        <v>5.6412382171199997</v>
      </c>
    </row>
    <row r="90" spans="1:11" ht="15.75" customHeight="1" x14ac:dyDescent="0.25">
      <c r="A90" s="1">
        <v>86</v>
      </c>
      <c r="B90" s="1">
        <v>172</v>
      </c>
      <c r="C90" s="1">
        <f t="shared" si="5"/>
        <v>12</v>
      </c>
      <c r="D90" s="56">
        <v>995.69567871100003</v>
      </c>
      <c r="E90" s="1">
        <f t="shared" si="6"/>
        <v>995.78345623920006</v>
      </c>
      <c r="F90" s="26">
        <f t="shared" si="7"/>
        <v>-8.7777528200035704E-2</v>
      </c>
      <c r="G90" s="55">
        <v>995.77907986499997</v>
      </c>
      <c r="H90" s="1">
        <v>4.0073274895200006</v>
      </c>
      <c r="I90" s="1">
        <f t="shared" si="8"/>
        <v>2.0036637447600003</v>
      </c>
      <c r="J90" s="1">
        <v>9.7935591885599997</v>
      </c>
      <c r="K90" s="1">
        <f t="shared" si="9"/>
        <v>4.8967795942799999</v>
      </c>
    </row>
    <row r="91" spans="1:11" ht="15.75" customHeight="1" x14ac:dyDescent="0.25">
      <c r="A91" s="1">
        <v>87</v>
      </c>
      <c r="B91" s="1">
        <v>174</v>
      </c>
      <c r="C91" s="1">
        <f t="shared" si="5"/>
        <v>10</v>
      </c>
      <c r="D91" s="56">
        <v>995.57287597699997</v>
      </c>
      <c r="E91" s="1">
        <f t="shared" si="6"/>
        <v>995.73812930680003</v>
      </c>
      <c r="F91" s="26">
        <f t="shared" si="7"/>
        <v>-0.16525332980006624</v>
      </c>
      <c r="G91" s="55">
        <v>995.72127093999995</v>
      </c>
      <c r="H91" s="1">
        <v>5.5100526323999999</v>
      </c>
      <c r="I91" s="1">
        <f t="shared" si="8"/>
        <v>2.7550263161999999</v>
      </c>
      <c r="J91" s="1">
        <v>10.337627127600001</v>
      </c>
      <c r="K91" s="1">
        <f t="shared" si="9"/>
        <v>5.1688135638000006</v>
      </c>
    </row>
    <row r="92" spans="1:11" ht="15.75" customHeight="1" x14ac:dyDescent="0.25">
      <c r="A92" s="1">
        <v>88</v>
      </c>
      <c r="B92" s="1">
        <v>176</v>
      </c>
      <c r="C92" s="1">
        <f t="shared" si="5"/>
        <v>8</v>
      </c>
      <c r="D92" s="56">
        <v>995.48333740199996</v>
      </c>
      <c r="E92" s="1">
        <f t="shared" si="6"/>
        <v>995.6928023744</v>
      </c>
      <c r="F92" s="26">
        <f t="shared" si="7"/>
        <v>-0.20946497240004192</v>
      </c>
      <c r="G92" s="55">
        <v>995.63115517000006</v>
      </c>
      <c r="H92" s="1">
        <v>5.5100526323999999</v>
      </c>
      <c r="I92" s="1">
        <f t="shared" si="8"/>
        <v>2.7550263161999999</v>
      </c>
      <c r="J92" s="1">
        <v>9.7935591885599997</v>
      </c>
      <c r="K92" s="1">
        <f t="shared" si="9"/>
        <v>4.8967795942799999</v>
      </c>
    </row>
    <row r="93" spans="1:11" ht="15.75" customHeight="1" x14ac:dyDescent="0.25">
      <c r="A93" s="1">
        <v>89</v>
      </c>
      <c r="B93" s="1">
        <v>178</v>
      </c>
      <c r="C93" s="1">
        <f t="shared" si="5"/>
        <v>6</v>
      </c>
      <c r="D93" s="56">
        <v>995.48608398399995</v>
      </c>
      <c r="E93" s="1">
        <f t="shared" si="6"/>
        <v>995.64747544200009</v>
      </c>
      <c r="F93" s="26">
        <f t="shared" si="7"/>
        <v>-0.16139145800013921</v>
      </c>
      <c r="G93" s="55">
        <v>995.63139977499998</v>
      </c>
      <c r="H93" s="1">
        <v>4.0073274895200006</v>
      </c>
      <c r="I93" s="1">
        <f t="shared" si="8"/>
        <v>2.0036637447600003</v>
      </c>
      <c r="J93" s="1">
        <v>10.079523127680002</v>
      </c>
      <c r="K93" s="1">
        <f t="shared" si="9"/>
        <v>5.0397615638400008</v>
      </c>
    </row>
    <row r="94" spans="1:11" ht="15.75" customHeight="1" x14ac:dyDescent="0.25">
      <c r="A94" s="1">
        <v>90</v>
      </c>
      <c r="B94" s="1">
        <v>180</v>
      </c>
      <c r="C94" s="1">
        <f t="shared" si="5"/>
        <v>4</v>
      </c>
      <c r="D94" s="56">
        <v>995.54071044900002</v>
      </c>
      <c r="E94" s="1">
        <f t="shared" si="6"/>
        <v>995.60214850960006</v>
      </c>
      <c r="F94" s="26">
        <f t="shared" si="7"/>
        <v>-6.1438060600039535E-2</v>
      </c>
      <c r="G94" s="55">
        <v>995.60644724899998</v>
      </c>
      <c r="H94" s="1">
        <v>5.5100526323999999</v>
      </c>
      <c r="I94" s="1">
        <f t="shared" si="8"/>
        <v>2.7550263161999999</v>
      </c>
      <c r="J94" s="1">
        <v>9.2494610133600013</v>
      </c>
      <c r="K94" s="1">
        <f t="shared" si="9"/>
        <v>4.6247305066800006</v>
      </c>
    </row>
    <row r="95" spans="1:11" ht="15.75" customHeight="1" x14ac:dyDescent="0.25">
      <c r="A95" s="1">
        <v>91</v>
      </c>
      <c r="B95" s="1">
        <v>182</v>
      </c>
      <c r="C95" s="1">
        <f t="shared" si="5"/>
        <v>2</v>
      </c>
      <c r="D95" s="56">
        <v>995.44708251999998</v>
      </c>
      <c r="E95" s="1">
        <f t="shared" si="6"/>
        <v>995.55682157720003</v>
      </c>
      <c r="F95" s="26">
        <f t="shared" si="7"/>
        <v>-0.10973905720004495</v>
      </c>
      <c r="G95" s="55">
        <v>995.49275027099998</v>
      </c>
      <c r="H95" s="1">
        <v>5.5100526323999999</v>
      </c>
      <c r="I95" s="1">
        <f t="shared" si="8"/>
        <v>2.7550263161999999</v>
      </c>
      <c r="J95" s="1">
        <v>8.0597655923999998</v>
      </c>
      <c r="K95" s="1">
        <f t="shared" si="9"/>
        <v>4.0298827961999999</v>
      </c>
    </row>
    <row r="96" spans="1:11" ht="15.75" customHeight="1" x14ac:dyDescent="0.25">
      <c r="A96" s="1">
        <v>92</v>
      </c>
      <c r="B96" s="1">
        <v>184</v>
      </c>
      <c r="C96" s="1">
        <f t="shared" si="5"/>
        <v>0</v>
      </c>
      <c r="D96" s="25">
        <v>995.52223561909295</v>
      </c>
      <c r="E96" s="1">
        <f t="shared" si="6"/>
        <v>995.5114946448</v>
      </c>
      <c r="F96" s="26">
        <f t="shared" si="7"/>
        <v>1.0740974292957617E-2</v>
      </c>
      <c r="G96" s="26"/>
      <c r="H96" s="1">
        <v>3.5063885980800005</v>
      </c>
      <c r="I96" s="1">
        <f t="shared" si="8"/>
        <v>1.7531942990400002</v>
      </c>
      <c r="J96" s="1">
        <v>3.8085980419199998</v>
      </c>
      <c r="K96" s="1">
        <f t="shared" si="9"/>
        <v>1.9042990209599999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J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SFE_316_classmetrics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dcterms:created xsi:type="dcterms:W3CDTF">2020-10-07T19:05:13Z</dcterms:created>
  <dcterms:modified xsi:type="dcterms:W3CDTF">2020-11-09T21:14:09Z</dcterms:modified>
</cp:coreProperties>
</file>