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F:\usu-RiverBuilder\sfe322_gcs_analysis\"/>
    </mc:Choice>
  </mc:AlternateContent>
  <xr:revisionPtr revIDLastSave="0" documentId="13_ncr:1_{EBB08887-A550-4404-8BFA-8897000074B6}" xr6:coauthVersionLast="46" xr6:coauthVersionMax="46" xr10:uidLastSave="{00000000-0000-0000-0000-000000000000}"/>
  <bookViews>
    <workbookView xWindow="-3525" yWindow="2985" windowWidth="12465" windowHeight="10200" xr2:uid="{00000000-000D-0000-FFFF-FFFF00000000}"/>
  </bookViews>
  <sheets>
    <sheet name="spatial_series" sheetId="2" r:id="rId1"/>
  </sheets>
  <calcPr calcId="191029"/>
</workbook>
</file>

<file path=xl/calcChain.xml><?xml version="1.0" encoding="utf-8"?>
<calcChain xmlns="http://schemas.openxmlformats.org/spreadsheetml/2006/main">
  <c r="Y17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4" i="2"/>
  <c r="Y16" i="2"/>
  <c r="Y28" i="2"/>
  <c r="Y30" i="2"/>
  <c r="Y20" i="2"/>
  <c r="Y6" i="2"/>
  <c r="Y5" i="2"/>
  <c r="G164" i="2"/>
  <c r="I164" i="2"/>
  <c r="M16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D4" i="2"/>
  <c r="D5" i="2"/>
  <c r="E5" i="2" s="1"/>
  <c r="D6" i="2"/>
  <c r="D7" i="2"/>
  <c r="E7" i="2" s="1"/>
  <c r="D8" i="2"/>
  <c r="D9" i="2"/>
  <c r="D10" i="2"/>
  <c r="D11" i="2"/>
  <c r="D12" i="2"/>
  <c r="D13" i="2"/>
  <c r="E13" i="2" s="1"/>
  <c r="D14" i="2"/>
  <c r="E14" i="2" s="1"/>
  <c r="D15" i="2"/>
  <c r="E15" i="2" s="1"/>
  <c r="D16" i="2"/>
  <c r="D17" i="2"/>
  <c r="E17" i="2" s="1"/>
  <c r="D18" i="2"/>
  <c r="D19" i="2"/>
  <c r="E19" i="2" s="1"/>
  <c r="D20" i="2"/>
  <c r="D21" i="2"/>
  <c r="D22" i="2"/>
  <c r="D23" i="2"/>
  <c r="D24" i="2"/>
  <c r="D25" i="2"/>
  <c r="E25" i="2" s="1"/>
  <c r="D26" i="2"/>
  <c r="E26" i="2" s="1"/>
  <c r="D27" i="2"/>
  <c r="D28" i="2"/>
  <c r="D29" i="2"/>
  <c r="E29" i="2" s="1"/>
  <c r="D30" i="2"/>
  <c r="D31" i="2"/>
  <c r="E31" i="2" s="1"/>
  <c r="D32" i="2"/>
  <c r="D33" i="2"/>
  <c r="D34" i="2"/>
  <c r="D35" i="2"/>
  <c r="D36" i="2"/>
  <c r="D37" i="2"/>
  <c r="E37" i="2" s="1"/>
  <c r="D38" i="2"/>
  <c r="E38" i="2" s="1"/>
  <c r="D39" i="2"/>
  <c r="D40" i="2"/>
  <c r="D41" i="2"/>
  <c r="E41" i="2" s="1"/>
  <c r="D42" i="2"/>
  <c r="D43" i="2"/>
  <c r="E43" i="2" s="1"/>
  <c r="D44" i="2"/>
  <c r="D45" i="2"/>
  <c r="D46" i="2"/>
  <c r="D47" i="2"/>
  <c r="D48" i="2"/>
  <c r="D49" i="2"/>
  <c r="E49" i="2" s="1"/>
  <c r="D50" i="2"/>
  <c r="E50" i="2" s="1"/>
  <c r="D51" i="2"/>
  <c r="D52" i="2"/>
  <c r="D53" i="2"/>
  <c r="E53" i="2" s="1"/>
  <c r="D54" i="2"/>
  <c r="D55" i="2"/>
  <c r="E55" i="2" s="1"/>
  <c r="D56" i="2"/>
  <c r="D57" i="2"/>
  <c r="D58" i="2"/>
  <c r="D59" i="2"/>
  <c r="D60" i="2"/>
  <c r="D61" i="2"/>
  <c r="E61" i="2" s="1"/>
  <c r="D62" i="2"/>
  <c r="E62" i="2" s="1"/>
  <c r="D63" i="2"/>
  <c r="D64" i="2"/>
  <c r="D65" i="2"/>
  <c r="E65" i="2" s="1"/>
  <c r="D66" i="2"/>
  <c r="D67" i="2"/>
  <c r="E67" i="2" s="1"/>
  <c r="D68" i="2"/>
  <c r="D69" i="2"/>
  <c r="D70" i="2"/>
  <c r="D71" i="2"/>
  <c r="D72" i="2"/>
  <c r="D73" i="2"/>
  <c r="E73" i="2" s="1"/>
  <c r="D74" i="2"/>
  <c r="E74" i="2" s="1"/>
  <c r="D75" i="2"/>
  <c r="D76" i="2"/>
  <c r="D77" i="2"/>
  <c r="E77" i="2" s="1"/>
  <c r="D78" i="2"/>
  <c r="D79" i="2"/>
  <c r="E79" i="2" s="1"/>
  <c r="D80" i="2"/>
  <c r="D81" i="2"/>
  <c r="D82" i="2"/>
  <c r="D83" i="2"/>
  <c r="D84" i="2"/>
  <c r="D85" i="2"/>
  <c r="E85" i="2" s="1"/>
  <c r="D86" i="2"/>
  <c r="E86" i="2" s="1"/>
  <c r="D87" i="2"/>
  <c r="D88" i="2"/>
  <c r="D89" i="2"/>
  <c r="E89" i="2" s="1"/>
  <c r="D90" i="2"/>
  <c r="D91" i="2"/>
  <c r="E91" i="2" s="1"/>
  <c r="D92" i="2"/>
  <c r="D93" i="2"/>
  <c r="D94" i="2"/>
  <c r="D95" i="2"/>
  <c r="D96" i="2"/>
  <c r="D97" i="2"/>
  <c r="E97" i="2" s="1"/>
  <c r="D98" i="2"/>
  <c r="E98" i="2" s="1"/>
  <c r="D99" i="2"/>
  <c r="D100" i="2"/>
  <c r="D101" i="2"/>
  <c r="E101" i="2" s="1"/>
  <c r="D102" i="2"/>
  <c r="D103" i="2"/>
  <c r="E103" i="2" s="1"/>
  <c r="D104" i="2"/>
  <c r="D105" i="2"/>
  <c r="D106" i="2"/>
  <c r="D107" i="2"/>
  <c r="D108" i="2"/>
  <c r="D109" i="2"/>
  <c r="E109" i="2" s="1"/>
  <c r="D110" i="2"/>
  <c r="E110" i="2" s="1"/>
  <c r="D111" i="2"/>
  <c r="D112" i="2"/>
  <c r="D113" i="2"/>
  <c r="E113" i="2" s="1"/>
  <c r="D114" i="2"/>
  <c r="D115" i="2"/>
  <c r="E115" i="2" s="1"/>
  <c r="D116" i="2"/>
  <c r="D117" i="2"/>
  <c r="D118" i="2"/>
  <c r="D119" i="2"/>
  <c r="D120" i="2"/>
  <c r="D121" i="2"/>
  <c r="E121" i="2" s="1"/>
  <c r="D122" i="2"/>
  <c r="E122" i="2" s="1"/>
  <c r="D123" i="2"/>
  <c r="D124" i="2"/>
  <c r="D125" i="2"/>
  <c r="E125" i="2" s="1"/>
  <c r="D126" i="2"/>
  <c r="D127" i="2"/>
  <c r="E127" i="2" s="1"/>
  <c r="D128" i="2"/>
  <c r="D129" i="2"/>
  <c r="D130" i="2"/>
  <c r="D131" i="2"/>
  <c r="D132" i="2"/>
  <c r="D133" i="2"/>
  <c r="E133" i="2" s="1"/>
  <c r="D134" i="2"/>
  <c r="E134" i="2" s="1"/>
  <c r="D135" i="2"/>
  <c r="D136" i="2"/>
  <c r="D137" i="2"/>
  <c r="E137" i="2" s="1"/>
  <c r="D138" i="2"/>
  <c r="D139" i="2"/>
  <c r="E139" i="2" s="1"/>
  <c r="D140" i="2"/>
  <c r="D141" i="2"/>
  <c r="D142" i="2"/>
  <c r="D143" i="2"/>
  <c r="D144" i="2"/>
  <c r="D145" i="2"/>
  <c r="E145" i="2" s="1"/>
  <c r="D146" i="2"/>
  <c r="E146" i="2" s="1"/>
  <c r="D147" i="2"/>
  <c r="D148" i="2"/>
  <c r="D149" i="2"/>
  <c r="E149" i="2" s="1"/>
  <c r="D150" i="2"/>
  <c r="D151" i="2"/>
  <c r="E151" i="2" s="1"/>
  <c r="D152" i="2"/>
  <c r="D153" i="2"/>
  <c r="D154" i="2"/>
  <c r="D155" i="2"/>
  <c r="D156" i="2"/>
  <c r="D157" i="2"/>
  <c r="E157" i="2" s="1"/>
  <c r="D158" i="2"/>
  <c r="E158" i="2" s="1"/>
  <c r="D159" i="2"/>
  <c r="D160" i="2"/>
  <c r="D161" i="2"/>
  <c r="E161" i="2" s="1"/>
  <c r="D162" i="2"/>
  <c r="D163" i="2"/>
  <c r="E163" i="2" s="1"/>
  <c r="D3" i="2"/>
  <c r="E3" i="2" s="1"/>
  <c r="E4" i="2"/>
  <c r="E6" i="2"/>
  <c r="E8" i="2"/>
  <c r="E9" i="2"/>
  <c r="E10" i="2"/>
  <c r="E11" i="2"/>
  <c r="E12" i="2"/>
  <c r="E16" i="2"/>
  <c r="E18" i="2"/>
  <c r="E20" i="2"/>
  <c r="E21" i="2"/>
  <c r="E22" i="2"/>
  <c r="E23" i="2"/>
  <c r="E24" i="2"/>
  <c r="E27" i="2"/>
  <c r="E28" i="2"/>
  <c r="E30" i="2"/>
  <c r="E32" i="2"/>
  <c r="E33" i="2"/>
  <c r="E34" i="2"/>
  <c r="E35" i="2"/>
  <c r="E36" i="2"/>
  <c r="E39" i="2"/>
  <c r="E40" i="2"/>
  <c r="E42" i="2"/>
  <c r="E44" i="2"/>
  <c r="E45" i="2"/>
  <c r="E46" i="2"/>
  <c r="E47" i="2"/>
  <c r="E48" i="2"/>
  <c r="E51" i="2"/>
  <c r="E52" i="2"/>
  <c r="E54" i="2"/>
  <c r="E56" i="2"/>
  <c r="E57" i="2"/>
  <c r="E58" i="2"/>
  <c r="E59" i="2"/>
  <c r="E60" i="2"/>
  <c r="E63" i="2"/>
  <c r="E64" i="2"/>
  <c r="E66" i="2"/>
  <c r="E68" i="2"/>
  <c r="E69" i="2"/>
  <c r="E70" i="2"/>
  <c r="E71" i="2"/>
  <c r="E72" i="2"/>
  <c r="E75" i="2"/>
  <c r="E76" i="2"/>
  <c r="E78" i="2"/>
  <c r="E80" i="2"/>
  <c r="E81" i="2"/>
  <c r="E82" i="2"/>
  <c r="E83" i="2"/>
  <c r="E84" i="2"/>
  <c r="E87" i="2"/>
  <c r="E88" i="2"/>
  <c r="E90" i="2"/>
  <c r="E92" i="2"/>
  <c r="E93" i="2"/>
  <c r="E94" i="2"/>
  <c r="E95" i="2"/>
  <c r="E96" i="2"/>
  <c r="E99" i="2"/>
  <c r="E100" i="2"/>
  <c r="E102" i="2"/>
  <c r="E104" i="2"/>
  <c r="E105" i="2"/>
  <c r="E106" i="2"/>
  <c r="E107" i="2"/>
  <c r="E108" i="2"/>
  <c r="E111" i="2"/>
  <c r="E112" i="2"/>
  <c r="E114" i="2"/>
  <c r="E116" i="2"/>
  <c r="E117" i="2"/>
  <c r="E118" i="2"/>
  <c r="E119" i="2"/>
  <c r="E120" i="2"/>
  <c r="E123" i="2"/>
  <c r="E124" i="2"/>
  <c r="E126" i="2"/>
  <c r="E128" i="2"/>
  <c r="E129" i="2"/>
  <c r="E130" i="2"/>
  <c r="E131" i="2"/>
  <c r="E132" i="2"/>
  <c r="E135" i="2"/>
  <c r="E136" i="2"/>
  <c r="E138" i="2"/>
  <c r="E140" i="2"/>
  <c r="E141" i="2"/>
  <c r="E142" i="2"/>
  <c r="E143" i="2"/>
  <c r="E144" i="2"/>
  <c r="E147" i="2"/>
  <c r="E148" i="2"/>
  <c r="E150" i="2"/>
  <c r="E152" i="2"/>
  <c r="E153" i="2"/>
  <c r="E154" i="2"/>
  <c r="E155" i="2"/>
  <c r="E156" i="2"/>
  <c r="E159" i="2"/>
  <c r="E160" i="2"/>
  <c r="E162" i="2"/>
  <c r="G3" i="2"/>
  <c r="Y36" i="2"/>
  <c r="I3" i="2" l="1"/>
  <c r="K3" i="2"/>
</calcChain>
</file>

<file path=xl/sharedStrings.xml><?xml version="1.0" encoding="utf-8"?>
<sst xmlns="http://schemas.openxmlformats.org/spreadsheetml/2006/main" count="74" uniqueCount="56">
  <si>
    <t>Thalweg length</t>
  </si>
  <si>
    <t>from up</t>
  </si>
  <si>
    <t>FID</t>
  </si>
  <si>
    <t>Z (m)</t>
  </si>
  <si>
    <t xml:space="preserve">Z_fit </t>
  </si>
  <si>
    <t>Zd (m)</t>
  </si>
  <si>
    <t>Wbf (m)</t>
  </si>
  <si>
    <t>Wbase (m)</t>
  </si>
  <si>
    <t>station (m)</t>
  </si>
  <si>
    <t>WSE_base</t>
  </si>
  <si>
    <t>m</t>
  </si>
  <si>
    <t>RB Metric</t>
  </si>
  <si>
    <t>Geo Metric</t>
  </si>
  <si>
    <t>WSE_bf</t>
  </si>
  <si>
    <t>(WSE_base-Z) Min</t>
  </si>
  <si>
    <t>WSE_base-Z</t>
  </si>
  <si>
    <t>(Wbase) Min</t>
  </si>
  <si>
    <t>L1/R1 Outer bank Height offset</t>
  </si>
  <si>
    <t>Thalweg elevation</t>
  </si>
  <si>
    <t>Centerline amplitude</t>
  </si>
  <si>
    <t>Centerline phase</t>
  </si>
  <si>
    <t>Centerline frequency</t>
  </si>
  <si>
    <t>Zd</t>
  </si>
  <si>
    <t>L1/R1 Outer bank Lateral offset min</t>
  </si>
  <si>
    <t>Inner channel lateral offset min</t>
  </si>
  <si>
    <t>Inner channel depth min</t>
  </si>
  <si>
    <t>(Wbase) Max / 2</t>
  </si>
  <si>
    <t>TXT</t>
  </si>
  <si>
    <t>L1/R1 Outer bank function</t>
  </si>
  <si>
    <t>Wbase_half</t>
  </si>
  <si>
    <t>L2/R2 Outer bank Lateral offset min</t>
  </si>
  <si>
    <t>(TIN width) Min</t>
  </si>
  <si>
    <t>L2/R2 Outer bank Height offset</t>
  </si>
  <si>
    <t>Valley Boundary Lateral offset min</t>
  </si>
  <si>
    <t>Valley Boundary Height offset</t>
  </si>
  <si>
    <t>No physical meaning</t>
  </si>
  <si>
    <t>L Inner bank function</t>
  </si>
  <si>
    <t>Wb_half (m)</t>
  </si>
  <si>
    <t>Wbf_half (m)</t>
  </si>
  <si>
    <t>Wbf_half</t>
  </si>
  <si>
    <t>Check with RB log file</t>
  </si>
  <si>
    <t>Avg. Inner channel width</t>
  </si>
  <si>
    <t>Valley Slope</t>
  </si>
  <si>
    <t>CL length</t>
  </si>
  <si>
    <t>WSE bf slope</t>
  </si>
  <si>
    <t>WSE base slope</t>
  </si>
  <si>
    <t>Avg. of base &amp; bf slope</t>
  </si>
  <si>
    <t>?</t>
  </si>
  <si>
    <t>From RB log file</t>
  </si>
  <si>
    <t>Channel Slope</t>
  </si>
  <si>
    <t>still smaller than 0.008, but too steep</t>
  </si>
  <si>
    <t>(TIN elev - Z) Avg, estimate</t>
  </si>
  <si>
    <t>(Straight) length</t>
  </si>
  <si>
    <t>From trend analysis</t>
  </si>
  <si>
    <t>WSE_bf-WSE_base</t>
  </si>
  <si>
    <t>(WSE_bf - WSE_base)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</si>
</sst>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"/>
  </numFmts>
  <fonts count="9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2" tint="-0.249977111117893"/>
      <name val="Arial"/>
      <family val="2"/>
    </font>
    <font>
      <sz val="11"/>
      <color theme="2" tint="-0.249977111117893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2" fillId="0" borderId="1"/>
    <xf numFmtId="0" fontId="2" fillId="0" borderId="1"/>
  </cellStyleXfs>
  <cellXfs count="30">
    <xf numFmtId="0" fontId="0" fillId="0" borderId="0" xfId="0" applyFont="1" applyAlignment="1"/>
    <xf numFmtId="0" fontId="1" fillId="0" borderId="0" xfId="0" applyFont="1"/>
    <xf numFmtId="2" fontId="1" fillId="0" borderId="0" xfId="0" applyNumberFormat="1" applyFont="1"/>
    <xf numFmtId="0" fontId="1" fillId="2" borderId="0" xfId="0" applyFont="1" applyFill="1"/>
    <xf numFmtId="0" fontId="1" fillId="3" borderId="0" xfId="0" applyFont="1" applyFill="1"/>
    <xf numFmtId="0" fontId="1" fillId="0" borderId="0" xfId="0" applyFont="1" applyFill="1"/>
    <xf numFmtId="165" fontId="0" fillId="0" borderId="0" xfId="0" applyNumberFormat="1"/>
    <xf numFmtId="164" fontId="0" fillId="0" borderId="0" xfId="0" applyNumberFormat="1"/>
    <xf numFmtId="165" fontId="0" fillId="0" borderId="0" xfId="0" applyNumberFormat="1" applyFont="1" applyAlignment="1"/>
    <xf numFmtId="0" fontId="1" fillId="4" borderId="0" xfId="0" applyFont="1" applyFill="1"/>
    <xf numFmtId="0" fontId="3" fillId="0" borderId="0" xfId="0" applyFont="1" applyAlignment="1"/>
    <xf numFmtId="164" fontId="0" fillId="0" borderId="0" xfId="0" applyNumberFormat="1" applyFont="1" applyAlignment="1"/>
    <xf numFmtId="0" fontId="4" fillId="2" borderId="0" xfId="0" applyFont="1" applyFill="1"/>
    <xf numFmtId="0" fontId="6" fillId="0" borderId="0" xfId="0" applyFont="1" applyAlignment="1"/>
    <xf numFmtId="165" fontId="6" fillId="0" borderId="0" xfId="0" applyNumberFormat="1" applyFont="1" applyAlignment="1"/>
    <xf numFmtId="0" fontId="3" fillId="0" borderId="0" xfId="0" applyFont="1" applyAlignment="1">
      <alignment wrapText="1"/>
    </xf>
    <xf numFmtId="166" fontId="0" fillId="0" borderId="0" xfId="0" applyNumberFormat="1"/>
    <xf numFmtId="165" fontId="1" fillId="0" borderId="0" xfId="0" applyNumberFormat="1" applyFont="1"/>
    <xf numFmtId="0" fontId="7" fillId="0" borderId="0" xfId="0" applyFont="1" applyAlignment="1"/>
    <xf numFmtId="165" fontId="7" fillId="0" borderId="0" xfId="0" applyNumberFormat="1" applyFont="1"/>
    <xf numFmtId="165" fontId="8" fillId="0" borderId="0" xfId="0" applyNumberFormat="1" applyFont="1"/>
    <xf numFmtId="164" fontId="7" fillId="0" borderId="0" xfId="0" applyNumberFormat="1" applyFont="1"/>
    <xf numFmtId="0" fontId="8" fillId="0" borderId="0" xfId="0" applyFont="1"/>
    <xf numFmtId="0" fontId="8" fillId="0" borderId="0" xfId="0" applyFont="1" applyFill="1"/>
    <xf numFmtId="166" fontId="7" fillId="0" borderId="0" xfId="0" applyNumberFormat="1" applyFont="1"/>
    <xf numFmtId="2" fontId="8" fillId="0" borderId="0" xfId="0" applyNumberFormat="1" applyFont="1"/>
    <xf numFmtId="164" fontId="1" fillId="0" borderId="0" xfId="0" applyNumberFormat="1" applyFont="1"/>
    <xf numFmtId="164" fontId="8" fillId="0" borderId="0" xfId="0" applyNumberFormat="1" applyFont="1"/>
    <xf numFmtId="0" fontId="0" fillId="0" borderId="0" xfId="0"/>
    <xf numFmtId="0" fontId="5" fillId="0" borderId="0" xfId="0" applyFont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0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spatial_series!$C$2</c:f>
              <c:strCache>
                <c:ptCount val="1"/>
                <c:pt idx="0">
                  <c:v>Z (m)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8574545828830222"/>
                  <c:y val="1.1485633832194817E-2"/>
                </c:manualLayout>
              </c:layout>
              <c:numFmt formatCode="#,##0.000000" sourceLinked="0"/>
            </c:trendlineLbl>
          </c:trendline>
          <c:xVal>
            <c:numRef>
              <c:f>spatial_series!$B$3:$B$163</c:f>
              <c:numCache>
                <c:formatCode>General</c:formatCode>
                <c:ptCount val="16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</c:numCache>
            </c:numRef>
          </c:xVal>
          <c:yVal>
            <c:numRef>
              <c:f>spatial_series!$C$3:$C$163</c:f>
              <c:numCache>
                <c:formatCode>0.000000</c:formatCode>
                <c:ptCount val="161"/>
                <c:pt idx="0">
                  <c:v>999.82100000000003</c:v>
                </c:pt>
                <c:pt idx="1">
                  <c:v>999.85400000000004</c:v>
                </c:pt>
                <c:pt idx="2">
                  <c:v>999.81700000000001</c:v>
                </c:pt>
                <c:pt idx="3">
                  <c:v>999.78899999999999</c:v>
                </c:pt>
                <c:pt idx="4">
                  <c:v>999.75699999999995</c:v>
                </c:pt>
                <c:pt idx="5">
                  <c:v>999.65</c:v>
                </c:pt>
                <c:pt idx="6">
                  <c:v>999.55799999999999</c:v>
                </c:pt>
                <c:pt idx="7">
                  <c:v>999.44100000000003</c:v>
                </c:pt>
                <c:pt idx="8">
                  <c:v>999.39400000000001</c:v>
                </c:pt>
                <c:pt idx="9">
                  <c:v>999.40300000000002</c:v>
                </c:pt>
                <c:pt idx="10">
                  <c:v>999.41499999999996</c:v>
                </c:pt>
                <c:pt idx="11">
                  <c:v>999.428</c:v>
                </c:pt>
                <c:pt idx="12">
                  <c:v>999.45600000000002</c:v>
                </c:pt>
                <c:pt idx="13">
                  <c:v>999.54200000000003</c:v>
                </c:pt>
                <c:pt idx="14">
                  <c:v>999.53499999999997</c:v>
                </c:pt>
                <c:pt idx="15">
                  <c:v>999.70899999999995</c:v>
                </c:pt>
                <c:pt idx="16">
                  <c:v>999.6</c:v>
                </c:pt>
                <c:pt idx="17">
                  <c:v>999.61800000000005</c:v>
                </c:pt>
                <c:pt idx="18">
                  <c:v>999.58399999999995</c:v>
                </c:pt>
                <c:pt idx="19">
                  <c:v>999.54300000000001</c:v>
                </c:pt>
                <c:pt idx="20">
                  <c:v>999.45799999999997</c:v>
                </c:pt>
                <c:pt idx="21">
                  <c:v>999.40599999999995</c:v>
                </c:pt>
                <c:pt idx="22">
                  <c:v>999.44899999999996</c:v>
                </c:pt>
                <c:pt idx="23">
                  <c:v>999.49099999999999</c:v>
                </c:pt>
                <c:pt idx="24">
                  <c:v>999.48199999999997</c:v>
                </c:pt>
                <c:pt idx="25">
                  <c:v>999.34500000000003</c:v>
                </c:pt>
                <c:pt idx="26">
                  <c:v>999.20399999999995</c:v>
                </c:pt>
                <c:pt idx="27">
                  <c:v>999.09699999999998</c:v>
                </c:pt>
                <c:pt idx="28">
                  <c:v>999.08799999999997</c:v>
                </c:pt>
                <c:pt idx="29">
                  <c:v>999.06299999999999</c:v>
                </c:pt>
                <c:pt idx="30">
                  <c:v>999.08299999999997</c:v>
                </c:pt>
                <c:pt idx="31">
                  <c:v>999.09100000000001</c:v>
                </c:pt>
                <c:pt idx="32">
                  <c:v>999.07600000000002</c:v>
                </c:pt>
                <c:pt idx="33">
                  <c:v>999.05899999999997</c:v>
                </c:pt>
                <c:pt idx="34">
                  <c:v>999.01900000000001</c:v>
                </c:pt>
                <c:pt idx="35">
                  <c:v>999.029</c:v>
                </c:pt>
                <c:pt idx="36">
                  <c:v>998.95899999999995</c:v>
                </c:pt>
                <c:pt idx="37">
                  <c:v>998.89499999999998</c:v>
                </c:pt>
                <c:pt idx="38">
                  <c:v>998.87900000000002</c:v>
                </c:pt>
                <c:pt idx="39">
                  <c:v>998.81799999999998</c:v>
                </c:pt>
                <c:pt idx="40">
                  <c:v>998.77599999999995</c:v>
                </c:pt>
                <c:pt idx="41">
                  <c:v>998.69600000000003</c:v>
                </c:pt>
                <c:pt idx="42">
                  <c:v>998.62800000000004</c:v>
                </c:pt>
                <c:pt idx="43">
                  <c:v>998.47900000000004</c:v>
                </c:pt>
                <c:pt idx="44">
                  <c:v>998.28499999999997</c:v>
                </c:pt>
                <c:pt idx="45">
                  <c:v>998.16700000000003</c:v>
                </c:pt>
                <c:pt idx="46">
                  <c:v>998.125</c:v>
                </c:pt>
                <c:pt idx="47">
                  <c:v>998.07299999999998</c:v>
                </c:pt>
                <c:pt idx="48">
                  <c:v>997.89200000000005</c:v>
                </c:pt>
                <c:pt idx="49">
                  <c:v>997.80200000000002</c:v>
                </c:pt>
                <c:pt idx="50">
                  <c:v>997.62800000000004</c:v>
                </c:pt>
                <c:pt idx="51">
                  <c:v>997.38499999999999</c:v>
                </c:pt>
                <c:pt idx="52">
                  <c:v>997.18399999999997</c:v>
                </c:pt>
                <c:pt idx="53">
                  <c:v>996.98</c:v>
                </c:pt>
                <c:pt idx="54">
                  <c:v>996.88199999999995</c:v>
                </c:pt>
                <c:pt idx="55">
                  <c:v>996.92899999999997</c:v>
                </c:pt>
                <c:pt idx="56">
                  <c:v>997.09900000000005</c:v>
                </c:pt>
                <c:pt idx="57">
                  <c:v>997.20699999999999</c:v>
                </c:pt>
                <c:pt idx="58">
                  <c:v>997.33</c:v>
                </c:pt>
                <c:pt idx="59">
                  <c:v>997.46900000000005</c:v>
                </c:pt>
                <c:pt idx="60">
                  <c:v>997.548</c:v>
                </c:pt>
                <c:pt idx="61">
                  <c:v>997.58600000000001</c:v>
                </c:pt>
                <c:pt idx="62">
                  <c:v>997.60199999999998</c:v>
                </c:pt>
                <c:pt idx="63">
                  <c:v>997.58500000000004</c:v>
                </c:pt>
                <c:pt idx="64">
                  <c:v>997.428</c:v>
                </c:pt>
                <c:pt idx="65">
                  <c:v>997.34900000000005</c:v>
                </c:pt>
                <c:pt idx="66">
                  <c:v>997.4</c:v>
                </c:pt>
                <c:pt idx="67">
                  <c:v>997.56899999999996</c:v>
                </c:pt>
                <c:pt idx="68">
                  <c:v>997.76700000000005</c:v>
                </c:pt>
                <c:pt idx="69">
                  <c:v>997.96699999999998</c:v>
                </c:pt>
                <c:pt idx="70">
                  <c:v>998.08500000000004</c:v>
                </c:pt>
                <c:pt idx="71">
                  <c:v>998.13800000000003</c:v>
                </c:pt>
                <c:pt idx="72">
                  <c:v>998.28300000000002</c:v>
                </c:pt>
                <c:pt idx="73">
                  <c:v>998.46</c:v>
                </c:pt>
                <c:pt idx="74">
                  <c:v>998.62</c:v>
                </c:pt>
                <c:pt idx="75">
                  <c:v>998.73900000000003</c:v>
                </c:pt>
                <c:pt idx="76">
                  <c:v>998.779</c:v>
                </c:pt>
                <c:pt idx="77">
                  <c:v>998.73199999999997</c:v>
                </c:pt>
                <c:pt idx="78">
                  <c:v>998.83600000000001</c:v>
                </c:pt>
                <c:pt idx="79">
                  <c:v>998.88199999999995</c:v>
                </c:pt>
                <c:pt idx="80">
                  <c:v>998.80799999999999</c:v>
                </c:pt>
                <c:pt idx="81">
                  <c:v>998.63099999999997</c:v>
                </c:pt>
                <c:pt idx="82">
                  <c:v>998.55</c:v>
                </c:pt>
                <c:pt idx="83">
                  <c:v>998.37900000000002</c:v>
                </c:pt>
                <c:pt idx="84">
                  <c:v>998.327</c:v>
                </c:pt>
                <c:pt idx="85">
                  <c:v>998.29200000000003</c:v>
                </c:pt>
                <c:pt idx="86">
                  <c:v>998.3</c:v>
                </c:pt>
                <c:pt idx="87">
                  <c:v>998.32299999999998</c:v>
                </c:pt>
                <c:pt idx="88">
                  <c:v>998.28700000000003</c:v>
                </c:pt>
                <c:pt idx="89">
                  <c:v>998.154</c:v>
                </c:pt>
                <c:pt idx="90">
                  <c:v>998.06</c:v>
                </c:pt>
                <c:pt idx="91">
                  <c:v>997.92499999999995</c:v>
                </c:pt>
                <c:pt idx="92">
                  <c:v>997.72900000000004</c:v>
                </c:pt>
                <c:pt idx="93">
                  <c:v>997.49900000000002</c:v>
                </c:pt>
                <c:pt idx="94">
                  <c:v>997.36699999999996</c:v>
                </c:pt>
                <c:pt idx="95">
                  <c:v>997.404</c:v>
                </c:pt>
                <c:pt idx="96">
                  <c:v>997.30600000000004</c:v>
                </c:pt>
                <c:pt idx="97">
                  <c:v>997.03499999999997</c:v>
                </c:pt>
                <c:pt idx="98">
                  <c:v>996.71199999999999</c:v>
                </c:pt>
                <c:pt idx="99">
                  <c:v>996.41300000000001</c:v>
                </c:pt>
                <c:pt idx="100">
                  <c:v>996.31600000000003</c:v>
                </c:pt>
                <c:pt idx="101">
                  <c:v>996.20399999999995</c:v>
                </c:pt>
                <c:pt idx="102">
                  <c:v>995.93899999999996</c:v>
                </c:pt>
                <c:pt idx="103">
                  <c:v>995.53700000000003</c:v>
                </c:pt>
                <c:pt idx="104">
                  <c:v>995.39499999999998</c:v>
                </c:pt>
                <c:pt idx="105">
                  <c:v>995.20299999999997</c:v>
                </c:pt>
                <c:pt idx="106">
                  <c:v>995.00199999999995</c:v>
                </c:pt>
                <c:pt idx="107">
                  <c:v>994.99199999999996</c:v>
                </c:pt>
                <c:pt idx="108">
                  <c:v>994.947</c:v>
                </c:pt>
                <c:pt idx="109">
                  <c:v>994.80100000000004</c:v>
                </c:pt>
                <c:pt idx="110">
                  <c:v>994.78099999999995</c:v>
                </c:pt>
                <c:pt idx="111">
                  <c:v>994.68100000000004</c:v>
                </c:pt>
                <c:pt idx="112">
                  <c:v>994.75400000000002</c:v>
                </c:pt>
                <c:pt idx="113">
                  <c:v>994.97199999999998</c:v>
                </c:pt>
                <c:pt idx="114">
                  <c:v>994.9</c:v>
                </c:pt>
                <c:pt idx="115">
                  <c:v>994.98500000000001</c:v>
                </c:pt>
                <c:pt idx="116">
                  <c:v>995.14599999999996</c:v>
                </c:pt>
                <c:pt idx="117">
                  <c:v>995.15099999999995</c:v>
                </c:pt>
                <c:pt idx="118">
                  <c:v>995.40800000000002</c:v>
                </c:pt>
                <c:pt idx="119">
                  <c:v>995.41700000000003</c:v>
                </c:pt>
                <c:pt idx="120">
                  <c:v>995.14800000000002</c:v>
                </c:pt>
                <c:pt idx="121">
                  <c:v>995.05600000000004</c:v>
                </c:pt>
                <c:pt idx="122">
                  <c:v>995.51800000000003</c:v>
                </c:pt>
                <c:pt idx="123">
                  <c:v>996.10199999999998</c:v>
                </c:pt>
                <c:pt idx="124">
                  <c:v>996.11099999999999</c:v>
                </c:pt>
                <c:pt idx="125">
                  <c:v>996.024</c:v>
                </c:pt>
                <c:pt idx="126">
                  <c:v>995.93799999999999</c:v>
                </c:pt>
                <c:pt idx="127">
                  <c:v>995.81299999999999</c:v>
                </c:pt>
                <c:pt idx="128">
                  <c:v>995.66200000000003</c:v>
                </c:pt>
                <c:pt idx="129">
                  <c:v>995.81799999999998</c:v>
                </c:pt>
                <c:pt idx="130">
                  <c:v>995.89200000000005</c:v>
                </c:pt>
                <c:pt idx="131">
                  <c:v>995.95600000000002</c:v>
                </c:pt>
                <c:pt idx="132">
                  <c:v>996.10400000000004</c:v>
                </c:pt>
                <c:pt idx="133">
                  <c:v>996.09100000000001</c:v>
                </c:pt>
                <c:pt idx="134">
                  <c:v>995.952</c:v>
                </c:pt>
                <c:pt idx="135">
                  <c:v>995.80100000000004</c:v>
                </c:pt>
                <c:pt idx="136">
                  <c:v>995.68899999999996</c:v>
                </c:pt>
                <c:pt idx="137">
                  <c:v>995.77800000000002</c:v>
                </c:pt>
                <c:pt idx="138">
                  <c:v>995.95799999999997</c:v>
                </c:pt>
                <c:pt idx="139">
                  <c:v>996.09299999999996</c:v>
                </c:pt>
                <c:pt idx="140">
                  <c:v>996.24300000000005</c:v>
                </c:pt>
                <c:pt idx="141">
                  <c:v>996.33500000000004</c:v>
                </c:pt>
                <c:pt idx="142">
                  <c:v>996.44200000000001</c:v>
                </c:pt>
                <c:pt idx="143">
                  <c:v>996.45899999999995</c:v>
                </c:pt>
                <c:pt idx="144">
                  <c:v>996.49</c:v>
                </c:pt>
                <c:pt idx="145">
                  <c:v>996.56799999999998</c:v>
                </c:pt>
                <c:pt idx="146">
                  <c:v>996.70299999999997</c:v>
                </c:pt>
                <c:pt idx="147">
                  <c:v>996.85199999999998</c:v>
                </c:pt>
                <c:pt idx="148">
                  <c:v>996.947</c:v>
                </c:pt>
                <c:pt idx="149">
                  <c:v>997.02099999999996</c:v>
                </c:pt>
                <c:pt idx="150">
                  <c:v>997.27700000000004</c:v>
                </c:pt>
                <c:pt idx="151">
                  <c:v>997.47699999999998</c:v>
                </c:pt>
                <c:pt idx="152">
                  <c:v>997.58100000000002</c:v>
                </c:pt>
                <c:pt idx="153">
                  <c:v>997.596</c:v>
                </c:pt>
                <c:pt idx="154">
                  <c:v>997.57399999999996</c:v>
                </c:pt>
                <c:pt idx="155">
                  <c:v>997.62400000000002</c:v>
                </c:pt>
                <c:pt idx="156">
                  <c:v>997.72900000000004</c:v>
                </c:pt>
                <c:pt idx="157">
                  <c:v>997.822</c:v>
                </c:pt>
                <c:pt idx="158">
                  <c:v>997.80899999999997</c:v>
                </c:pt>
                <c:pt idx="159">
                  <c:v>997.85199999999998</c:v>
                </c:pt>
                <c:pt idx="160">
                  <c:v>997.94899999999996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D0-4080-93D8-1C66059BC1D8}"/>
            </c:ext>
          </c:extLst>
        </c:ser>
        <c:ser>
          <c:idx val="1"/>
          <c:order val="1"/>
          <c:tx>
            <c:strRef>
              <c:f>spatial_series!$F$2</c:f>
              <c:strCache>
                <c:ptCount val="1"/>
                <c:pt idx="0">
                  <c:v>WSE_base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spatial_series!$B$3:$B$163</c:f>
              <c:numCache>
                <c:formatCode>General</c:formatCode>
                <c:ptCount val="16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</c:numCache>
            </c:numRef>
          </c:xVal>
          <c:yVal>
            <c:numRef>
              <c:f>spatial_series!$F$3:$F$163</c:f>
              <c:numCache>
                <c:formatCode>0.000</c:formatCode>
                <c:ptCount val="161"/>
                <c:pt idx="0">
                  <c:v>1000.15</c:v>
                </c:pt>
                <c:pt idx="1">
                  <c:v>1000.13</c:v>
                </c:pt>
                <c:pt idx="2">
                  <c:v>1000.1</c:v>
                </c:pt>
                <c:pt idx="3">
                  <c:v>1000.05</c:v>
                </c:pt>
                <c:pt idx="4">
                  <c:v>999.97500000000002</c:v>
                </c:pt>
                <c:pt idx="5">
                  <c:v>999.95</c:v>
                </c:pt>
                <c:pt idx="6">
                  <c:v>999.95100000000002</c:v>
                </c:pt>
                <c:pt idx="7">
                  <c:v>999.96199999999999</c:v>
                </c:pt>
                <c:pt idx="8">
                  <c:v>999.96500000000003</c:v>
                </c:pt>
                <c:pt idx="9">
                  <c:v>999.96299999999997</c:v>
                </c:pt>
                <c:pt idx="10">
                  <c:v>999.95699999999999</c:v>
                </c:pt>
                <c:pt idx="11">
                  <c:v>999.95500000000004</c:v>
                </c:pt>
                <c:pt idx="12">
                  <c:v>999.95399999999995</c:v>
                </c:pt>
                <c:pt idx="13">
                  <c:v>999.94899999999996</c:v>
                </c:pt>
                <c:pt idx="14">
                  <c:v>999.94600000000003</c:v>
                </c:pt>
                <c:pt idx="15">
                  <c:v>999.91</c:v>
                </c:pt>
                <c:pt idx="16">
                  <c:v>999.82899999999995</c:v>
                </c:pt>
                <c:pt idx="17">
                  <c:v>999.81399999999996</c:v>
                </c:pt>
                <c:pt idx="18">
                  <c:v>999.78800000000001</c:v>
                </c:pt>
                <c:pt idx="19">
                  <c:v>999.75599999999997</c:v>
                </c:pt>
                <c:pt idx="20">
                  <c:v>999.70299999999997</c:v>
                </c:pt>
                <c:pt idx="21">
                  <c:v>999.68700000000001</c:v>
                </c:pt>
                <c:pt idx="22">
                  <c:v>999.67100000000005</c:v>
                </c:pt>
                <c:pt idx="23">
                  <c:v>999.66300000000001</c:v>
                </c:pt>
                <c:pt idx="24">
                  <c:v>999.577</c:v>
                </c:pt>
                <c:pt idx="25">
                  <c:v>999.45399999999995</c:v>
                </c:pt>
                <c:pt idx="26">
                  <c:v>999.39400000000001</c:v>
                </c:pt>
                <c:pt idx="27">
                  <c:v>999.40700000000004</c:v>
                </c:pt>
                <c:pt idx="28">
                  <c:v>999.40200000000004</c:v>
                </c:pt>
                <c:pt idx="29">
                  <c:v>999.39200000000005</c:v>
                </c:pt>
                <c:pt idx="30">
                  <c:v>999.38599999999997</c:v>
                </c:pt>
                <c:pt idx="31">
                  <c:v>999.36900000000003</c:v>
                </c:pt>
                <c:pt idx="32">
                  <c:v>999.33799999999997</c:v>
                </c:pt>
                <c:pt idx="33">
                  <c:v>999.29600000000005</c:v>
                </c:pt>
                <c:pt idx="34">
                  <c:v>999.25699999999995</c:v>
                </c:pt>
                <c:pt idx="35">
                  <c:v>999.19799999999998</c:v>
                </c:pt>
                <c:pt idx="36">
                  <c:v>999.15200000000004</c:v>
                </c:pt>
                <c:pt idx="37">
                  <c:v>999.15899999999999</c:v>
                </c:pt>
                <c:pt idx="38">
                  <c:v>999.15599999999995</c:v>
                </c:pt>
                <c:pt idx="39">
                  <c:v>999.149</c:v>
                </c:pt>
                <c:pt idx="40">
                  <c:v>999.13599999999997</c:v>
                </c:pt>
                <c:pt idx="41">
                  <c:v>999.13099999999997</c:v>
                </c:pt>
                <c:pt idx="42">
                  <c:v>999.13</c:v>
                </c:pt>
                <c:pt idx="43">
                  <c:v>999.12900000000002</c:v>
                </c:pt>
                <c:pt idx="44">
                  <c:v>999.13</c:v>
                </c:pt>
                <c:pt idx="45">
                  <c:v>999.13</c:v>
                </c:pt>
                <c:pt idx="46">
                  <c:v>999.13</c:v>
                </c:pt>
                <c:pt idx="47">
                  <c:v>999.13</c:v>
                </c:pt>
                <c:pt idx="48">
                  <c:v>999.13</c:v>
                </c:pt>
                <c:pt idx="49">
                  <c:v>999.13</c:v>
                </c:pt>
                <c:pt idx="50">
                  <c:v>999.13</c:v>
                </c:pt>
                <c:pt idx="51">
                  <c:v>999.13</c:v>
                </c:pt>
                <c:pt idx="52">
                  <c:v>999.13</c:v>
                </c:pt>
                <c:pt idx="53">
                  <c:v>999.13</c:v>
                </c:pt>
                <c:pt idx="54">
                  <c:v>999.13</c:v>
                </c:pt>
                <c:pt idx="55">
                  <c:v>999.13</c:v>
                </c:pt>
                <c:pt idx="56">
                  <c:v>999.13</c:v>
                </c:pt>
                <c:pt idx="57">
                  <c:v>999.13</c:v>
                </c:pt>
                <c:pt idx="58">
                  <c:v>999.13</c:v>
                </c:pt>
                <c:pt idx="59">
                  <c:v>999.13</c:v>
                </c:pt>
                <c:pt idx="60">
                  <c:v>999.13</c:v>
                </c:pt>
                <c:pt idx="61">
                  <c:v>999.13</c:v>
                </c:pt>
                <c:pt idx="62">
                  <c:v>999.13</c:v>
                </c:pt>
                <c:pt idx="63">
                  <c:v>999.13</c:v>
                </c:pt>
                <c:pt idx="64">
                  <c:v>999.13</c:v>
                </c:pt>
                <c:pt idx="65">
                  <c:v>999.13</c:v>
                </c:pt>
                <c:pt idx="66">
                  <c:v>999.13</c:v>
                </c:pt>
                <c:pt idx="67">
                  <c:v>999.13</c:v>
                </c:pt>
                <c:pt idx="68">
                  <c:v>999.13</c:v>
                </c:pt>
                <c:pt idx="69">
                  <c:v>999.13</c:v>
                </c:pt>
                <c:pt idx="70">
                  <c:v>999.13</c:v>
                </c:pt>
                <c:pt idx="71">
                  <c:v>999.13</c:v>
                </c:pt>
                <c:pt idx="72">
                  <c:v>999.13</c:v>
                </c:pt>
                <c:pt idx="73">
                  <c:v>999.13</c:v>
                </c:pt>
                <c:pt idx="74">
                  <c:v>999.13</c:v>
                </c:pt>
                <c:pt idx="75">
                  <c:v>999.12900000000002</c:v>
                </c:pt>
                <c:pt idx="76">
                  <c:v>999.12599999999998</c:v>
                </c:pt>
                <c:pt idx="77">
                  <c:v>999.12</c:v>
                </c:pt>
                <c:pt idx="78">
                  <c:v>999.10799999999995</c:v>
                </c:pt>
                <c:pt idx="79">
                  <c:v>999.072</c:v>
                </c:pt>
                <c:pt idx="80">
                  <c:v>998.96699999999998</c:v>
                </c:pt>
                <c:pt idx="81">
                  <c:v>998.83399999999995</c:v>
                </c:pt>
                <c:pt idx="82">
                  <c:v>998.73099999999999</c:v>
                </c:pt>
                <c:pt idx="83">
                  <c:v>998.69500000000005</c:v>
                </c:pt>
                <c:pt idx="84">
                  <c:v>998.68899999999996</c:v>
                </c:pt>
                <c:pt idx="85">
                  <c:v>998.67600000000004</c:v>
                </c:pt>
                <c:pt idx="86">
                  <c:v>998.65499999999997</c:v>
                </c:pt>
                <c:pt idx="87">
                  <c:v>998.62900000000002</c:v>
                </c:pt>
                <c:pt idx="88">
                  <c:v>998.54499999999996</c:v>
                </c:pt>
                <c:pt idx="89">
                  <c:v>998.38300000000004</c:v>
                </c:pt>
                <c:pt idx="90">
                  <c:v>998.25099999999998</c:v>
                </c:pt>
                <c:pt idx="91">
                  <c:v>998.17399999999998</c:v>
                </c:pt>
                <c:pt idx="92">
                  <c:v>998.2</c:v>
                </c:pt>
                <c:pt idx="93">
                  <c:v>998.20299999999997</c:v>
                </c:pt>
                <c:pt idx="94">
                  <c:v>998.20399999999995</c:v>
                </c:pt>
                <c:pt idx="95">
                  <c:v>998.20500000000004</c:v>
                </c:pt>
                <c:pt idx="96">
                  <c:v>998.20500000000004</c:v>
                </c:pt>
                <c:pt idx="97">
                  <c:v>998.20500000000004</c:v>
                </c:pt>
                <c:pt idx="98">
                  <c:v>998.20500000000004</c:v>
                </c:pt>
                <c:pt idx="99">
                  <c:v>998.20500000000004</c:v>
                </c:pt>
                <c:pt idx="100">
                  <c:v>998.20399999999995</c:v>
                </c:pt>
                <c:pt idx="101">
                  <c:v>998.20500000000004</c:v>
                </c:pt>
                <c:pt idx="102">
                  <c:v>998.20500000000004</c:v>
                </c:pt>
                <c:pt idx="103">
                  <c:v>998.20500000000004</c:v>
                </c:pt>
                <c:pt idx="104">
                  <c:v>998.20500000000004</c:v>
                </c:pt>
                <c:pt idx="105">
                  <c:v>998.20500000000004</c:v>
                </c:pt>
                <c:pt idx="106">
                  <c:v>998.20500000000004</c:v>
                </c:pt>
                <c:pt idx="107">
                  <c:v>998.20500000000004</c:v>
                </c:pt>
                <c:pt idx="108">
                  <c:v>998.20500000000004</c:v>
                </c:pt>
                <c:pt idx="109">
                  <c:v>998.20500000000004</c:v>
                </c:pt>
                <c:pt idx="110">
                  <c:v>998.20500000000004</c:v>
                </c:pt>
                <c:pt idx="111">
                  <c:v>998.20500000000004</c:v>
                </c:pt>
                <c:pt idx="112">
                  <c:v>998.20500000000004</c:v>
                </c:pt>
                <c:pt idx="113">
                  <c:v>998.20500000000004</c:v>
                </c:pt>
                <c:pt idx="114">
                  <c:v>998.20500000000004</c:v>
                </c:pt>
                <c:pt idx="115">
                  <c:v>998.20500000000004</c:v>
                </c:pt>
                <c:pt idx="116">
                  <c:v>998.20500000000004</c:v>
                </c:pt>
                <c:pt idx="117">
                  <c:v>998.20500000000004</c:v>
                </c:pt>
                <c:pt idx="118">
                  <c:v>998.20500000000004</c:v>
                </c:pt>
                <c:pt idx="119">
                  <c:v>998.20500000000004</c:v>
                </c:pt>
                <c:pt idx="120">
                  <c:v>998.20500000000004</c:v>
                </c:pt>
                <c:pt idx="121">
                  <c:v>998.20500000000004</c:v>
                </c:pt>
                <c:pt idx="122">
                  <c:v>998.20500000000004</c:v>
                </c:pt>
                <c:pt idx="123">
                  <c:v>998.20500000000004</c:v>
                </c:pt>
                <c:pt idx="124">
                  <c:v>998.20500000000004</c:v>
                </c:pt>
                <c:pt idx="125">
                  <c:v>998.20500000000004</c:v>
                </c:pt>
                <c:pt idx="126">
                  <c:v>998.20500000000004</c:v>
                </c:pt>
                <c:pt idx="127">
                  <c:v>998.20500000000004</c:v>
                </c:pt>
                <c:pt idx="128">
                  <c:v>998.20500000000004</c:v>
                </c:pt>
                <c:pt idx="129">
                  <c:v>998.20500000000004</c:v>
                </c:pt>
                <c:pt idx="130">
                  <c:v>998.20500000000004</c:v>
                </c:pt>
                <c:pt idx="131">
                  <c:v>998.20500000000004</c:v>
                </c:pt>
                <c:pt idx="132">
                  <c:v>998.20500000000004</c:v>
                </c:pt>
                <c:pt idx="133">
                  <c:v>998.20500000000004</c:v>
                </c:pt>
                <c:pt idx="134">
                  <c:v>998.20500000000004</c:v>
                </c:pt>
                <c:pt idx="135">
                  <c:v>998.20500000000004</c:v>
                </c:pt>
                <c:pt idx="136">
                  <c:v>998.20500000000004</c:v>
                </c:pt>
                <c:pt idx="137">
                  <c:v>998.20500000000004</c:v>
                </c:pt>
                <c:pt idx="138">
                  <c:v>998.20500000000004</c:v>
                </c:pt>
                <c:pt idx="139">
                  <c:v>998.20500000000004</c:v>
                </c:pt>
                <c:pt idx="140">
                  <c:v>998.20500000000004</c:v>
                </c:pt>
                <c:pt idx="141">
                  <c:v>998.20500000000004</c:v>
                </c:pt>
                <c:pt idx="142">
                  <c:v>998.20500000000004</c:v>
                </c:pt>
                <c:pt idx="143">
                  <c:v>998.20500000000004</c:v>
                </c:pt>
                <c:pt idx="144">
                  <c:v>998.20500000000004</c:v>
                </c:pt>
                <c:pt idx="145">
                  <c:v>998.20500000000004</c:v>
                </c:pt>
                <c:pt idx="146">
                  <c:v>998.20500000000004</c:v>
                </c:pt>
                <c:pt idx="147">
                  <c:v>998.20500000000004</c:v>
                </c:pt>
                <c:pt idx="148">
                  <c:v>998.20500000000004</c:v>
                </c:pt>
                <c:pt idx="149">
                  <c:v>998.20500000000004</c:v>
                </c:pt>
                <c:pt idx="150">
                  <c:v>998.20500000000004</c:v>
                </c:pt>
                <c:pt idx="151">
                  <c:v>998.20399999999995</c:v>
                </c:pt>
                <c:pt idx="152">
                  <c:v>998.20399999999995</c:v>
                </c:pt>
                <c:pt idx="153">
                  <c:v>998.20399999999995</c:v>
                </c:pt>
                <c:pt idx="154">
                  <c:v>998.20399999999995</c:v>
                </c:pt>
                <c:pt idx="155">
                  <c:v>998.20299999999997</c:v>
                </c:pt>
                <c:pt idx="156">
                  <c:v>998.202</c:v>
                </c:pt>
                <c:pt idx="157">
                  <c:v>998.20100000000002</c:v>
                </c:pt>
                <c:pt idx="158">
                  <c:v>998.2</c:v>
                </c:pt>
                <c:pt idx="159">
                  <c:v>998.19799999999998</c:v>
                </c:pt>
                <c:pt idx="160">
                  <c:v>998.197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7C-4244-AB15-31A9495B61F2}"/>
            </c:ext>
          </c:extLst>
        </c:ser>
        <c:ser>
          <c:idx val="2"/>
          <c:order val="2"/>
          <c:tx>
            <c:strRef>
              <c:f>spatial_series!$J$2</c:f>
              <c:strCache>
                <c:ptCount val="1"/>
                <c:pt idx="0">
                  <c:v>WSE_bf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6.1619748511828178E-4"/>
                  <c:y val="3.3626740366063515E-2"/>
                </c:manualLayout>
              </c:layout>
              <c:numFmt formatCode="General" sourceLinked="0"/>
            </c:trendlineLbl>
          </c:trendline>
          <c:xVal>
            <c:numRef>
              <c:f>spatial_series!$B$3:$B$163</c:f>
              <c:numCache>
                <c:formatCode>General</c:formatCode>
                <c:ptCount val="16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</c:numCache>
            </c:numRef>
          </c:xVal>
          <c:yVal>
            <c:numRef>
              <c:f>spatial_series!$J$3:$J$163</c:f>
              <c:numCache>
                <c:formatCode>0.000</c:formatCode>
                <c:ptCount val="161"/>
                <c:pt idx="0">
                  <c:v>1002</c:v>
                </c:pt>
                <c:pt idx="1">
                  <c:v>1001.94</c:v>
                </c:pt>
                <c:pt idx="2">
                  <c:v>1001.87</c:v>
                </c:pt>
                <c:pt idx="3">
                  <c:v>1001.79</c:v>
                </c:pt>
                <c:pt idx="4">
                  <c:v>1001.75</c:v>
                </c:pt>
                <c:pt idx="5">
                  <c:v>1001.77</c:v>
                </c:pt>
                <c:pt idx="6">
                  <c:v>1001.76</c:v>
                </c:pt>
                <c:pt idx="7">
                  <c:v>1001.8</c:v>
                </c:pt>
                <c:pt idx="8">
                  <c:v>1001.82</c:v>
                </c:pt>
                <c:pt idx="9">
                  <c:v>1001.78</c:v>
                </c:pt>
                <c:pt idx="10">
                  <c:v>1001.68</c:v>
                </c:pt>
                <c:pt idx="11">
                  <c:v>1001.6</c:v>
                </c:pt>
                <c:pt idx="12">
                  <c:v>1001.56</c:v>
                </c:pt>
                <c:pt idx="13">
                  <c:v>1001.56</c:v>
                </c:pt>
                <c:pt idx="14">
                  <c:v>1001.62</c:v>
                </c:pt>
                <c:pt idx="15">
                  <c:v>1001.42</c:v>
                </c:pt>
                <c:pt idx="16">
                  <c:v>1001.2</c:v>
                </c:pt>
                <c:pt idx="17">
                  <c:v>1001.26</c:v>
                </c:pt>
                <c:pt idx="18">
                  <c:v>1001.33</c:v>
                </c:pt>
                <c:pt idx="19">
                  <c:v>1001.32</c:v>
                </c:pt>
                <c:pt idx="20">
                  <c:v>1001.32</c:v>
                </c:pt>
                <c:pt idx="21">
                  <c:v>1001.36</c:v>
                </c:pt>
                <c:pt idx="22">
                  <c:v>1001.37</c:v>
                </c:pt>
                <c:pt idx="23">
                  <c:v>1001.37</c:v>
                </c:pt>
                <c:pt idx="24">
                  <c:v>1001.31</c:v>
                </c:pt>
                <c:pt idx="25">
                  <c:v>1001.35</c:v>
                </c:pt>
                <c:pt idx="26">
                  <c:v>1001.38</c:v>
                </c:pt>
                <c:pt idx="27">
                  <c:v>1001.39</c:v>
                </c:pt>
                <c:pt idx="28">
                  <c:v>1001.36</c:v>
                </c:pt>
                <c:pt idx="29">
                  <c:v>1001.34</c:v>
                </c:pt>
                <c:pt idx="30">
                  <c:v>1001.35</c:v>
                </c:pt>
                <c:pt idx="31">
                  <c:v>1001.33</c:v>
                </c:pt>
                <c:pt idx="32">
                  <c:v>1001.29</c:v>
                </c:pt>
                <c:pt idx="33">
                  <c:v>1001.25</c:v>
                </c:pt>
                <c:pt idx="34">
                  <c:v>1001.21</c:v>
                </c:pt>
                <c:pt idx="35">
                  <c:v>1001.16</c:v>
                </c:pt>
                <c:pt idx="36">
                  <c:v>1001.18</c:v>
                </c:pt>
                <c:pt idx="37">
                  <c:v>1001.21</c:v>
                </c:pt>
                <c:pt idx="38">
                  <c:v>1001.22</c:v>
                </c:pt>
                <c:pt idx="39">
                  <c:v>1001.21</c:v>
                </c:pt>
                <c:pt idx="40">
                  <c:v>1001.21</c:v>
                </c:pt>
                <c:pt idx="41">
                  <c:v>1001.22</c:v>
                </c:pt>
                <c:pt idx="42">
                  <c:v>1001.25</c:v>
                </c:pt>
                <c:pt idx="43">
                  <c:v>1001.25</c:v>
                </c:pt>
                <c:pt idx="44">
                  <c:v>1001.26</c:v>
                </c:pt>
                <c:pt idx="45">
                  <c:v>1001.27</c:v>
                </c:pt>
                <c:pt idx="46">
                  <c:v>1001.26</c:v>
                </c:pt>
                <c:pt idx="47">
                  <c:v>1001.26</c:v>
                </c:pt>
                <c:pt idx="48">
                  <c:v>1001.27</c:v>
                </c:pt>
                <c:pt idx="49">
                  <c:v>1001.27</c:v>
                </c:pt>
                <c:pt idx="50">
                  <c:v>1001.27</c:v>
                </c:pt>
                <c:pt idx="51">
                  <c:v>1001.27</c:v>
                </c:pt>
                <c:pt idx="52">
                  <c:v>1001.27</c:v>
                </c:pt>
                <c:pt idx="53">
                  <c:v>1001.27</c:v>
                </c:pt>
                <c:pt idx="54">
                  <c:v>1001.27</c:v>
                </c:pt>
                <c:pt idx="55">
                  <c:v>1001.28</c:v>
                </c:pt>
                <c:pt idx="56">
                  <c:v>1001.28</c:v>
                </c:pt>
                <c:pt idx="57">
                  <c:v>1001.28</c:v>
                </c:pt>
                <c:pt idx="58">
                  <c:v>1001.28</c:v>
                </c:pt>
                <c:pt idx="59">
                  <c:v>1001.27</c:v>
                </c:pt>
                <c:pt idx="60">
                  <c:v>1001.28</c:v>
                </c:pt>
                <c:pt idx="61">
                  <c:v>1001.28</c:v>
                </c:pt>
                <c:pt idx="62">
                  <c:v>1001.3</c:v>
                </c:pt>
                <c:pt idx="63">
                  <c:v>1001.3</c:v>
                </c:pt>
                <c:pt idx="64">
                  <c:v>1001.31</c:v>
                </c:pt>
                <c:pt idx="65">
                  <c:v>1001.32</c:v>
                </c:pt>
                <c:pt idx="66">
                  <c:v>1001.31</c:v>
                </c:pt>
                <c:pt idx="67">
                  <c:v>1001.3</c:v>
                </c:pt>
                <c:pt idx="68">
                  <c:v>1001.29</c:v>
                </c:pt>
                <c:pt idx="69">
                  <c:v>1001.29</c:v>
                </c:pt>
                <c:pt idx="70">
                  <c:v>1001.29</c:v>
                </c:pt>
                <c:pt idx="71">
                  <c:v>1001.29</c:v>
                </c:pt>
                <c:pt idx="72">
                  <c:v>1001.28</c:v>
                </c:pt>
                <c:pt idx="73">
                  <c:v>1001.28</c:v>
                </c:pt>
                <c:pt idx="74">
                  <c:v>1001.27</c:v>
                </c:pt>
                <c:pt idx="75">
                  <c:v>1001.26</c:v>
                </c:pt>
                <c:pt idx="76">
                  <c:v>1001.24</c:v>
                </c:pt>
                <c:pt idx="77">
                  <c:v>1001.23</c:v>
                </c:pt>
                <c:pt idx="78">
                  <c:v>1001.21</c:v>
                </c:pt>
                <c:pt idx="79">
                  <c:v>1001.18</c:v>
                </c:pt>
                <c:pt idx="80">
                  <c:v>1001.16</c:v>
                </c:pt>
                <c:pt idx="81">
                  <c:v>1001.16</c:v>
                </c:pt>
                <c:pt idx="82">
                  <c:v>1001.16</c:v>
                </c:pt>
                <c:pt idx="83">
                  <c:v>1001.15</c:v>
                </c:pt>
                <c:pt idx="84">
                  <c:v>1001.15</c:v>
                </c:pt>
                <c:pt idx="85">
                  <c:v>1001.14</c:v>
                </c:pt>
                <c:pt idx="86">
                  <c:v>1001.12</c:v>
                </c:pt>
                <c:pt idx="87">
                  <c:v>1001.11</c:v>
                </c:pt>
                <c:pt idx="88">
                  <c:v>1001.09</c:v>
                </c:pt>
                <c:pt idx="89">
                  <c:v>1001.1</c:v>
                </c:pt>
                <c:pt idx="90">
                  <c:v>1001.1</c:v>
                </c:pt>
                <c:pt idx="91">
                  <c:v>1001.11</c:v>
                </c:pt>
                <c:pt idx="92">
                  <c:v>1001.12</c:v>
                </c:pt>
                <c:pt idx="93">
                  <c:v>1001.14</c:v>
                </c:pt>
                <c:pt idx="94">
                  <c:v>1001.13</c:v>
                </c:pt>
                <c:pt idx="95">
                  <c:v>1001.12</c:v>
                </c:pt>
                <c:pt idx="96">
                  <c:v>1001.11</c:v>
                </c:pt>
                <c:pt idx="97">
                  <c:v>1001.13</c:v>
                </c:pt>
                <c:pt idx="98">
                  <c:v>1001.14</c:v>
                </c:pt>
                <c:pt idx="99">
                  <c:v>1001.16</c:v>
                </c:pt>
                <c:pt idx="100">
                  <c:v>1001.17</c:v>
                </c:pt>
                <c:pt idx="101">
                  <c:v>1001.17</c:v>
                </c:pt>
                <c:pt idx="102">
                  <c:v>1001.17</c:v>
                </c:pt>
                <c:pt idx="103">
                  <c:v>1001.16</c:v>
                </c:pt>
                <c:pt idx="104">
                  <c:v>1001.13</c:v>
                </c:pt>
                <c:pt idx="105">
                  <c:v>1001.1</c:v>
                </c:pt>
                <c:pt idx="106">
                  <c:v>1001.09</c:v>
                </c:pt>
                <c:pt idx="107">
                  <c:v>1001.07</c:v>
                </c:pt>
                <c:pt idx="108">
                  <c:v>1001.07</c:v>
                </c:pt>
                <c:pt idx="109">
                  <c:v>1001.07</c:v>
                </c:pt>
                <c:pt idx="110">
                  <c:v>1001.07</c:v>
                </c:pt>
                <c:pt idx="111">
                  <c:v>1001.06</c:v>
                </c:pt>
                <c:pt idx="112">
                  <c:v>1001.06</c:v>
                </c:pt>
                <c:pt idx="113">
                  <c:v>1001.06</c:v>
                </c:pt>
                <c:pt idx="114">
                  <c:v>1001.08</c:v>
                </c:pt>
                <c:pt idx="115">
                  <c:v>1001.08</c:v>
                </c:pt>
                <c:pt idx="116">
                  <c:v>1001.08</c:v>
                </c:pt>
                <c:pt idx="117">
                  <c:v>1001.08</c:v>
                </c:pt>
                <c:pt idx="118">
                  <c:v>1001.08</c:v>
                </c:pt>
                <c:pt idx="119">
                  <c:v>1001.08</c:v>
                </c:pt>
                <c:pt idx="120">
                  <c:v>1001.1</c:v>
                </c:pt>
                <c:pt idx="121">
                  <c:v>1001.11</c:v>
                </c:pt>
                <c:pt idx="122">
                  <c:v>1001.1</c:v>
                </c:pt>
                <c:pt idx="123">
                  <c:v>1001.07</c:v>
                </c:pt>
                <c:pt idx="124">
                  <c:v>1001.07</c:v>
                </c:pt>
                <c:pt idx="125">
                  <c:v>1001.07</c:v>
                </c:pt>
                <c:pt idx="126">
                  <c:v>1001.06</c:v>
                </c:pt>
                <c:pt idx="127">
                  <c:v>1001.06</c:v>
                </c:pt>
                <c:pt idx="128">
                  <c:v>1001.06</c:v>
                </c:pt>
                <c:pt idx="129">
                  <c:v>1001.05</c:v>
                </c:pt>
                <c:pt idx="130">
                  <c:v>1001.05</c:v>
                </c:pt>
                <c:pt idx="131">
                  <c:v>1001.04</c:v>
                </c:pt>
                <c:pt idx="132">
                  <c:v>1001.03</c:v>
                </c:pt>
                <c:pt idx="133">
                  <c:v>1001.04</c:v>
                </c:pt>
                <c:pt idx="134">
                  <c:v>1001.04</c:v>
                </c:pt>
                <c:pt idx="135">
                  <c:v>1001.05</c:v>
                </c:pt>
                <c:pt idx="136">
                  <c:v>1001.05</c:v>
                </c:pt>
                <c:pt idx="137">
                  <c:v>1001.06</c:v>
                </c:pt>
                <c:pt idx="138">
                  <c:v>1001.05</c:v>
                </c:pt>
                <c:pt idx="139">
                  <c:v>1001.05</c:v>
                </c:pt>
                <c:pt idx="140">
                  <c:v>1001.05</c:v>
                </c:pt>
                <c:pt idx="141">
                  <c:v>1001.05</c:v>
                </c:pt>
                <c:pt idx="142">
                  <c:v>1001.06</c:v>
                </c:pt>
                <c:pt idx="143">
                  <c:v>1001.06</c:v>
                </c:pt>
                <c:pt idx="144">
                  <c:v>1001.06</c:v>
                </c:pt>
                <c:pt idx="145">
                  <c:v>1001.06</c:v>
                </c:pt>
                <c:pt idx="146">
                  <c:v>1001.07</c:v>
                </c:pt>
                <c:pt idx="147">
                  <c:v>1001.06</c:v>
                </c:pt>
                <c:pt idx="148">
                  <c:v>1001.06</c:v>
                </c:pt>
                <c:pt idx="149">
                  <c:v>1001.07</c:v>
                </c:pt>
                <c:pt idx="150">
                  <c:v>1001.06</c:v>
                </c:pt>
                <c:pt idx="151">
                  <c:v>1001.05</c:v>
                </c:pt>
                <c:pt idx="152">
                  <c:v>1001.04</c:v>
                </c:pt>
                <c:pt idx="153">
                  <c:v>1001.04</c:v>
                </c:pt>
                <c:pt idx="154">
                  <c:v>1001.04</c:v>
                </c:pt>
                <c:pt idx="155">
                  <c:v>1001.04</c:v>
                </c:pt>
                <c:pt idx="156">
                  <c:v>1001.04</c:v>
                </c:pt>
                <c:pt idx="157">
                  <c:v>1001.03</c:v>
                </c:pt>
                <c:pt idx="158">
                  <c:v>1001.03</c:v>
                </c:pt>
                <c:pt idx="159">
                  <c:v>1001.03</c:v>
                </c:pt>
                <c:pt idx="160">
                  <c:v>1001.03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7C-4244-AB15-31A9495B6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4029357441430936E-2"/>
          <c:y val="0.78035876310163221"/>
          <c:w val="0.86806443312233028"/>
          <c:h val="0.15305000782186995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spatial_series!$E$2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spatial_series!$B$3:$B$163</c:f>
              <c:numCache>
                <c:formatCode>General</c:formatCode>
                <c:ptCount val="16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</c:numCache>
            </c:numRef>
          </c:xVal>
          <c:yVal>
            <c:numRef>
              <c:f>spatial_series!$E$3:$E$163</c:f>
              <c:numCache>
                <c:formatCode>0.00</c:formatCode>
                <c:ptCount val="161"/>
                <c:pt idx="0">
                  <c:v>0.31658000000004449</c:v>
                </c:pt>
                <c:pt idx="1">
                  <c:v>0.37365200000010645</c:v>
                </c:pt>
                <c:pt idx="2">
                  <c:v>0.36072400000000471</c:v>
                </c:pt>
                <c:pt idx="3">
                  <c:v>0.3567960000000312</c:v>
                </c:pt>
                <c:pt idx="4">
                  <c:v>0.3488679999999249</c:v>
                </c:pt>
                <c:pt idx="5">
                  <c:v>0.26594000000000051</c:v>
                </c:pt>
                <c:pt idx="6">
                  <c:v>0.19801200000006247</c:v>
                </c:pt>
                <c:pt idx="7">
                  <c:v>0.10508400000003348</c:v>
                </c:pt>
                <c:pt idx="8">
                  <c:v>8.2156000000054519E-2</c:v>
                </c:pt>
                <c:pt idx="9">
                  <c:v>0.11522800000000188</c:v>
                </c:pt>
                <c:pt idx="10">
                  <c:v>0.151299999999992</c:v>
                </c:pt>
                <c:pt idx="11">
                  <c:v>0.18837200000007215</c:v>
                </c:pt>
                <c:pt idx="12">
                  <c:v>0.24044400000002497</c:v>
                </c:pt>
                <c:pt idx="13">
                  <c:v>0.3505160000000842</c:v>
                </c:pt>
                <c:pt idx="14">
                  <c:v>0.36758799999995517</c:v>
                </c:pt>
                <c:pt idx="15">
                  <c:v>0.56565999999997985</c:v>
                </c:pt>
                <c:pt idx="16">
                  <c:v>0.48073199999998906</c:v>
                </c:pt>
                <c:pt idx="17">
                  <c:v>0.52280400000006466</c:v>
                </c:pt>
                <c:pt idx="18">
                  <c:v>0.51287600000000566</c:v>
                </c:pt>
                <c:pt idx="19">
                  <c:v>0.4959479999999985</c:v>
                </c:pt>
                <c:pt idx="20">
                  <c:v>0.43502000000000862</c:v>
                </c:pt>
                <c:pt idx="21">
                  <c:v>0.40709199999992052</c:v>
                </c:pt>
                <c:pt idx="22">
                  <c:v>0.47416399999997338</c:v>
                </c:pt>
                <c:pt idx="23">
                  <c:v>0.5402360000000499</c:v>
                </c:pt>
                <c:pt idx="24">
                  <c:v>0.55530799999996816</c:v>
                </c:pt>
                <c:pt idx="25">
                  <c:v>0.44238000000007105</c:v>
                </c:pt>
                <c:pt idx="26">
                  <c:v>0.32545199999992747</c:v>
                </c:pt>
                <c:pt idx="27">
                  <c:v>0.24252400000000307</c:v>
                </c:pt>
                <c:pt idx="28">
                  <c:v>0.25759600000003502</c:v>
                </c:pt>
                <c:pt idx="29">
                  <c:v>0.25666799999999057</c:v>
                </c:pt>
                <c:pt idx="30">
                  <c:v>0.30074000000001888</c:v>
                </c:pt>
                <c:pt idx="31">
                  <c:v>0.33281199999998989</c:v>
                </c:pt>
                <c:pt idx="32">
                  <c:v>0.34188400000005004</c:v>
                </c:pt>
                <c:pt idx="33">
                  <c:v>0.34895600000004379</c:v>
                </c:pt>
                <c:pt idx="34">
                  <c:v>0.33302800000001298</c:v>
                </c:pt>
                <c:pt idx="35">
                  <c:v>0.36710000000005039</c:v>
                </c:pt>
                <c:pt idx="36">
                  <c:v>0.32117199999993318</c:v>
                </c:pt>
                <c:pt idx="37">
                  <c:v>0.28124400000001515</c:v>
                </c:pt>
                <c:pt idx="38">
                  <c:v>0.28931599999998525</c:v>
                </c:pt>
                <c:pt idx="39">
                  <c:v>0.25238799999999628</c:v>
                </c:pt>
                <c:pt idx="40">
                  <c:v>0.23446000000001277</c:v>
                </c:pt>
                <c:pt idx="41">
                  <c:v>0.17853200000001834</c:v>
                </c:pt>
                <c:pt idx="42">
                  <c:v>0.13460400000008121</c:v>
                </c:pt>
                <c:pt idx="43">
                  <c:v>9.6760000000131186E-3</c:v>
                </c:pt>
                <c:pt idx="44">
                  <c:v>-0.16025200000001405</c:v>
                </c:pt>
                <c:pt idx="45">
                  <c:v>-0.2541799999999057</c:v>
                </c:pt>
                <c:pt idx="46">
                  <c:v>-0.2721080000000029</c:v>
                </c:pt>
                <c:pt idx="47">
                  <c:v>-0.30003599999997732</c:v>
                </c:pt>
                <c:pt idx="48">
                  <c:v>-0.45696399999997084</c:v>
                </c:pt>
                <c:pt idx="49">
                  <c:v>-0.52289199999995617</c:v>
                </c:pt>
                <c:pt idx="50">
                  <c:v>-0.67281999999988784</c:v>
                </c:pt>
                <c:pt idx="51">
                  <c:v>-0.89174800000000687</c:v>
                </c:pt>
                <c:pt idx="52">
                  <c:v>-1.0686759999999822</c:v>
                </c:pt>
                <c:pt idx="53">
                  <c:v>-1.2486040000000003</c:v>
                </c:pt>
                <c:pt idx="54">
                  <c:v>-1.3225320000000238</c:v>
                </c:pt>
                <c:pt idx="55">
                  <c:v>-1.2514599999999518</c:v>
                </c:pt>
                <c:pt idx="56">
                  <c:v>-1.0573879999999463</c:v>
                </c:pt>
                <c:pt idx="57">
                  <c:v>-0.92531599999995251</c:v>
                </c:pt>
                <c:pt idx="58">
                  <c:v>-0.7782439999999724</c:v>
                </c:pt>
                <c:pt idx="59">
                  <c:v>-0.6151719999999159</c:v>
                </c:pt>
                <c:pt idx="60">
                  <c:v>-0.5121000000000322</c:v>
                </c:pt>
                <c:pt idx="61">
                  <c:v>-0.45002799999997478</c:v>
                </c:pt>
                <c:pt idx="62">
                  <c:v>-0.40995599999996557</c:v>
                </c:pt>
                <c:pt idx="63">
                  <c:v>-0.40288399999997182</c:v>
                </c:pt>
                <c:pt idx="64">
                  <c:v>-0.53581199999996443</c:v>
                </c:pt>
                <c:pt idx="65">
                  <c:v>-0.5907399999999825</c:v>
                </c:pt>
                <c:pt idx="66">
                  <c:v>-0.51566800000000512</c:v>
                </c:pt>
                <c:pt idx="67">
                  <c:v>-0.3225959999999759</c:v>
                </c:pt>
                <c:pt idx="68">
                  <c:v>-0.10052399999995032</c:v>
                </c:pt>
                <c:pt idx="69">
                  <c:v>0.12354800000002797</c:v>
                </c:pt>
                <c:pt idx="70">
                  <c:v>0.26562000000001262</c:v>
                </c:pt>
                <c:pt idx="71">
                  <c:v>0.3426920000000564</c:v>
                </c:pt>
                <c:pt idx="72">
                  <c:v>0.51176400000008471</c:v>
                </c:pt>
                <c:pt idx="73">
                  <c:v>0.71283600000003844</c:v>
                </c:pt>
                <c:pt idx="74">
                  <c:v>0.89690800000005311</c:v>
                </c:pt>
                <c:pt idx="75">
                  <c:v>1.0399800000000141</c:v>
                </c:pt>
                <c:pt idx="76">
                  <c:v>1.1040520000000242</c:v>
                </c:pt>
                <c:pt idx="77">
                  <c:v>1.0811240000000453</c:v>
                </c:pt>
                <c:pt idx="78">
                  <c:v>1.2091960000000199</c:v>
                </c:pt>
                <c:pt idx="79">
                  <c:v>1.2792680000000018</c:v>
                </c:pt>
                <c:pt idx="80">
                  <c:v>1.2293399999999792</c:v>
                </c:pt>
                <c:pt idx="81">
                  <c:v>1.0764120000000048</c:v>
                </c:pt>
                <c:pt idx="82">
                  <c:v>1.0194839999999203</c:v>
                </c:pt>
                <c:pt idx="83">
                  <c:v>0.87255600000003142</c:v>
                </c:pt>
                <c:pt idx="84">
                  <c:v>0.844628000000057</c:v>
                </c:pt>
                <c:pt idx="85">
                  <c:v>0.83370000000002165</c:v>
                </c:pt>
                <c:pt idx="86">
                  <c:v>0.86577199999999266</c:v>
                </c:pt>
                <c:pt idx="87">
                  <c:v>0.91284399999995003</c:v>
                </c:pt>
                <c:pt idx="88">
                  <c:v>0.90091600000005201</c:v>
                </c:pt>
                <c:pt idx="89">
                  <c:v>0.79198800000006031</c:v>
                </c:pt>
                <c:pt idx="90">
                  <c:v>0.72205999999994219</c:v>
                </c:pt>
                <c:pt idx="91">
                  <c:v>0.61113199999999779</c:v>
                </c:pt>
                <c:pt idx="92">
                  <c:v>0.43920400000001791</c:v>
                </c:pt>
                <c:pt idx="93">
                  <c:v>0.23327600000004622</c:v>
                </c:pt>
                <c:pt idx="94">
                  <c:v>0.12534800000003088</c:v>
                </c:pt>
                <c:pt idx="95">
                  <c:v>0.18641999999999825</c:v>
                </c:pt>
                <c:pt idx="96">
                  <c:v>0.11249200000008841</c:v>
                </c:pt>
                <c:pt idx="97">
                  <c:v>-0.13443600000005063</c:v>
                </c:pt>
                <c:pt idx="98">
                  <c:v>-0.43336399999998321</c:v>
                </c:pt>
                <c:pt idx="99">
                  <c:v>-0.70829199999991488</c:v>
                </c:pt>
                <c:pt idx="100">
                  <c:v>-0.78121999999996206</c:v>
                </c:pt>
                <c:pt idx="101">
                  <c:v>-0.86914799999999559</c:v>
                </c:pt>
                <c:pt idx="102">
                  <c:v>-1.1100760000000491</c:v>
                </c:pt>
                <c:pt idx="103">
                  <c:v>-1.4880039999999326</c:v>
                </c:pt>
                <c:pt idx="104">
                  <c:v>-1.6059320000000525</c:v>
                </c:pt>
                <c:pt idx="105">
                  <c:v>-1.7738600000000133</c:v>
                </c:pt>
                <c:pt idx="106">
                  <c:v>-1.9507879999999886</c:v>
                </c:pt>
                <c:pt idx="107">
                  <c:v>-1.9367160000000467</c:v>
                </c:pt>
                <c:pt idx="108">
                  <c:v>-1.9576439999999593</c:v>
                </c:pt>
                <c:pt idx="109">
                  <c:v>-2.0795719999999847</c:v>
                </c:pt>
                <c:pt idx="110">
                  <c:v>-2.0755000000000337</c:v>
                </c:pt>
                <c:pt idx="111">
                  <c:v>-2.1514279999998962</c:v>
                </c:pt>
                <c:pt idx="112">
                  <c:v>-2.0543559999999843</c:v>
                </c:pt>
                <c:pt idx="113">
                  <c:v>-1.8122839999999769</c:v>
                </c:pt>
                <c:pt idx="114">
                  <c:v>-1.8602120000000468</c:v>
                </c:pt>
                <c:pt idx="115">
                  <c:v>-1.7511399999999639</c:v>
                </c:pt>
                <c:pt idx="116">
                  <c:v>-1.5660679999999729</c:v>
                </c:pt>
                <c:pt idx="117">
                  <c:v>-1.5369960000000447</c:v>
                </c:pt>
                <c:pt idx="118">
                  <c:v>-1.2559239999999363</c:v>
                </c:pt>
                <c:pt idx="119">
                  <c:v>-1.2228519999999889</c:v>
                </c:pt>
                <c:pt idx="120">
                  <c:v>-1.4677799999999479</c:v>
                </c:pt>
                <c:pt idx="121">
                  <c:v>-1.5357079999998859</c:v>
                </c:pt>
                <c:pt idx="122">
                  <c:v>-1.049635999999964</c:v>
                </c:pt>
                <c:pt idx="123">
                  <c:v>-0.4415639999999712</c:v>
                </c:pt>
                <c:pt idx="124">
                  <c:v>-0.40849200000002384</c:v>
                </c:pt>
                <c:pt idx="125">
                  <c:v>-0.47141999999996642</c:v>
                </c:pt>
                <c:pt idx="126">
                  <c:v>-0.53334800000004634</c:v>
                </c:pt>
                <c:pt idx="127">
                  <c:v>-0.63427599999999984</c:v>
                </c:pt>
                <c:pt idx="128">
                  <c:v>-0.76120399999990696</c:v>
                </c:pt>
                <c:pt idx="129">
                  <c:v>-0.58113200000002507</c:v>
                </c:pt>
                <c:pt idx="130">
                  <c:v>-0.48305999999990945</c:v>
                </c:pt>
                <c:pt idx="131">
                  <c:v>-0.39498800000001211</c:v>
                </c:pt>
                <c:pt idx="132">
                  <c:v>-0.22291599999994105</c:v>
                </c:pt>
                <c:pt idx="133">
                  <c:v>-0.2118439999999282</c:v>
                </c:pt>
                <c:pt idx="134">
                  <c:v>-0.32677200000000539</c:v>
                </c:pt>
                <c:pt idx="135">
                  <c:v>-0.45369999999991251</c:v>
                </c:pt>
                <c:pt idx="136">
                  <c:v>-0.54162800000005973</c:v>
                </c:pt>
                <c:pt idx="137">
                  <c:v>-0.42855599999995775</c:v>
                </c:pt>
                <c:pt idx="138">
                  <c:v>-0.22448399999996127</c:v>
                </c:pt>
                <c:pt idx="139">
                  <c:v>-6.5412000000037551E-2</c:v>
                </c:pt>
                <c:pt idx="140">
                  <c:v>0.1086600000000999</c:v>
                </c:pt>
                <c:pt idx="141">
                  <c:v>0.22473200000001725</c:v>
                </c:pt>
                <c:pt idx="142">
                  <c:v>0.35580400000003465</c:v>
                </c:pt>
                <c:pt idx="143">
                  <c:v>0.39687600000002021</c:v>
                </c:pt>
                <c:pt idx="144">
                  <c:v>0.45194800000001578</c:v>
                </c:pt>
                <c:pt idx="145">
                  <c:v>0.55402000000003682</c:v>
                </c:pt>
                <c:pt idx="146">
                  <c:v>0.71309199999996054</c:v>
                </c:pt>
                <c:pt idx="147">
                  <c:v>0.88616400000000795</c:v>
                </c:pt>
                <c:pt idx="148">
                  <c:v>1.005235999999968</c:v>
                </c:pt>
                <c:pt idx="149">
                  <c:v>1.10330799999997</c:v>
                </c:pt>
                <c:pt idx="150">
                  <c:v>1.383380000000102</c:v>
                </c:pt>
                <c:pt idx="151">
                  <c:v>1.6074519999999666</c:v>
                </c:pt>
                <c:pt idx="152">
                  <c:v>1.7355240000000549</c:v>
                </c:pt>
                <c:pt idx="153">
                  <c:v>1.7745959999999741</c:v>
                </c:pt>
                <c:pt idx="154">
                  <c:v>1.7766679999999724</c:v>
                </c:pt>
                <c:pt idx="155">
                  <c:v>1.8507400000000871</c:v>
                </c:pt>
                <c:pt idx="156">
                  <c:v>1.9798120000000381</c:v>
                </c:pt>
                <c:pt idx="157">
                  <c:v>2.0968840000000455</c:v>
                </c:pt>
                <c:pt idx="158">
                  <c:v>2.1079559999999447</c:v>
                </c:pt>
                <c:pt idx="159">
                  <c:v>2.1750279999999975</c:v>
                </c:pt>
                <c:pt idx="160">
                  <c:v>2.296100000000024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A6-483B-A74E-50DF942D3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spatial_series!$L$2</c:f>
              <c:strCache>
                <c:ptCount val="1"/>
                <c:pt idx="0">
                  <c:v>Wbf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spatial_series!$B$4:$B$158</c:f>
              <c:numCache>
                <c:formatCode>General</c:formatCode>
                <c:ptCount val="15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</c:numCache>
            </c:numRef>
          </c:xVal>
          <c:yVal>
            <c:numRef>
              <c:f>spatial_series!$L$4:$L$158</c:f>
              <c:numCache>
                <c:formatCode>0.000</c:formatCode>
                <c:ptCount val="155"/>
                <c:pt idx="0">
                  <c:v>37.985019225768703</c:v>
                </c:pt>
                <c:pt idx="1">
                  <c:v>38.000619937399101</c:v>
                </c:pt>
                <c:pt idx="2">
                  <c:v>37.513757751759798</c:v>
                </c:pt>
                <c:pt idx="3">
                  <c:v>36.098999015570499</c:v>
                </c:pt>
                <c:pt idx="4">
                  <c:v>35.983342410739603</c:v>
                </c:pt>
                <c:pt idx="5">
                  <c:v>35.009966955760703</c:v>
                </c:pt>
                <c:pt idx="6">
                  <c:v>34.943612037133299</c:v>
                </c:pt>
                <c:pt idx="7">
                  <c:v>35.9144386964511</c:v>
                </c:pt>
                <c:pt idx="8">
                  <c:v>34.349248930527601</c:v>
                </c:pt>
                <c:pt idx="9">
                  <c:v>34.105149242221501</c:v>
                </c:pt>
                <c:pt idx="10">
                  <c:v>33.156763971189697</c:v>
                </c:pt>
                <c:pt idx="11">
                  <c:v>33.041093362971303</c:v>
                </c:pt>
                <c:pt idx="12">
                  <c:v>32.124267149537502</c:v>
                </c:pt>
                <c:pt idx="13">
                  <c:v>31.050190457852</c:v>
                </c:pt>
                <c:pt idx="14">
                  <c:v>31.463278998018801</c:v>
                </c:pt>
                <c:pt idx="15">
                  <c:v>32.733897102554103</c:v>
                </c:pt>
                <c:pt idx="16">
                  <c:v>32.104804817929399</c:v>
                </c:pt>
                <c:pt idx="17">
                  <c:v>32.084681786096603</c:v>
                </c:pt>
                <c:pt idx="18">
                  <c:v>32.147039204068001</c:v>
                </c:pt>
                <c:pt idx="19">
                  <c:v>32.194785560579199</c:v>
                </c:pt>
                <c:pt idx="20">
                  <c:v>32.281968013564303</c:v>
                </c:pt>
                <c:pt idx="21">
                  <c:v>32.341966288517803</c:v>
                </c:pt>
                <c:pt idx="22">
                  <c:v>32.321642978818502</c:v>
                </c:pt>
                <c:pt idx="23">
                  <c:v>32.301319669097801</c:v>
                </c:pt>
                <c:pt idx="24">
                  <c:v>31.363655438077199</c:v>
                </c:pt>
                <c:pt idx="25">
                  <c:v>31.323125620959502</c:v>
                </c:pt>
                <c:pt idx="26">
                  <c:v>31.282595803822201</c:v>
                </c:pt>
                <c:pt idx="27">
                  <c:v>31.242065986625899</c:v>
                </c:pt>
                <c:pt idx="28">
                  <c:v>31.081113180553199</c:v>
                </c:pt>
                <c:pt idx="29">
                  <c:v>31.062974157695901</c:v>
                </c:pt>
                <c:pt idx="30">
                  <c:v>30.307832023300598</c:v>
                </c:pt>
                <c:pt idx="31">
                  <c:v>29.562723251867599</c:v>
                </c:pt>
                <c:pt idx="32">
                  <c:v>28.8171950958676</c:v>
                </c:pt>
                <c:pt idx="33">
                  <c:v>27.452720227488399</c:v>
                </c:pt>
                <c:pt idx="34">
                  <c:v>26.608733786304899</c:v>
                </c:pt>
                <c:pt idx="35">
                  <c:v>26.505477129404799</c:v>
                </c:pt>
                <c:pt idx="36">
                  <c:v>26.365186520797799</c:v>
                </c:pt>
                <c:pt idx="37">
                  <c:v>25.381668234656999</c:v>
                </c:pt>
                <c:pt idx="38">
                  <c:v>25.206377949447599</c:v>
                </c:pt>
                <c:pt idx="39">
                  <c:v>24.6700022102014</c:v>
                </c:pt>
                <c:pt idx="40">
                  <c:v>24.876232370855899</c:v>
                </c:pt>
                <c:pt idx="41">
                  <c:v>26.168374104283298</c:v>
                </c:pt>
                <c:pt idx="42">
                  <c:v>27.552615894885299</c:v>
                </c:pt>
                <c:pt idx="43">
                  <c:v>28.193819151122501</c:v>
                </c:pt>
                <c:pt idx="44">
                  <c:v>28.7735833639547</c:v>
                </c:pt>
                <c:pt idx="45">
                  <c:v>29.038701640030201</c:v>
                </c:pt>
                <c:pt idx="46">
                  <c:v>32.227280848979497</c:v>
                </c:pt>
                <c:pt idx="47">
                  <c:v>34.245479205460498</c:v>
                </c:pt>
                <c:pt idx="48">
                  <c:v>34.998695119390199</c:v>
                </c:pt>
                <c:pt idx="49">
                  <c:v>35.177317425398201</c:v>
                </c:pt>
                <c:pt idx="50">
                  <c:v>36.211160069165899</c:v>
                </c:pt>
                <c:pt idx="51">
                  <c:v>35.031844330991397</c:v>
                </c:pt>
                <c:pt idx="52">
                  <c:v>35.587876279155502</c:v>
                </c:pt>
                <c:pt idx="53">
                  <c:v>36.426591966216002</c:v>
                </c:pt>
                <c:pt idx="54">
                  <c:v>38.421800843934001</c:v>
                </c:pt>
                <c:pt idx="55">
                  <c:v>37.822201146482698</c:v>
                </c:pt>
                <c:pt idx="56">
                  <c:v>38.3079842049871</c:v>
                </c:pt>
                <c:pt idx="57">
                  <c:v>39.3727871629535</c:v>
                </c:pt>
                <c:pt idx="58">
                  <c:v>38.9184782502495</c:v>
                </c:pt>
                <c:pt idx="59">
                  <c:v>38.882663185753202</c:v>
                </c:pt>
                <c:pt idx="60">
                  <c:v>39.175285363294201</c:v>
                </c:pt>
                <c:pt idx="61">
                  <c:v>39.401532726766099</c:v>
                </c:pt>
                <c:pt idx="62">
                  <c:v>38.872359957778002</c:v>
                </c:pt>
                <c:pt idx="63">
                  <c:v>39.006047958190102</c:v>
                </c:pt>
                <c:pt idx="64">
                  <c:v>38.963132550266401</c:v>
                </c:pt>
                <c:pt idx="65">
                  <c:v>39.091070960608</c:v>
                </c:pt>
                <c:pt idx="66">
                  <c:v>39.569213004798897</c:v>
                </c:pt>
                <c:pt idx="67">
                  <c:v>39.567703367451401</c:v>
                </c:pt>
                <c:pt idx="68">
                  <c:v>38.895117323544497</c:v>
                </c:pt>
                <c:pt idx="69">
                  <c:v>39.308297745873404</c:v>
                </c:pt>
                <c:pt idx="70">
                  <c:v>39.396651975756299</c:v>
                </c:pt>
                <c:pt idx="71">
                  <c:v>39.134678334980002</c:v>
                </c:pt>
                <c:pt idx="72">
                  <c:v>39.567218282290902</c:v>
                </c:pt>
                <c:pt idx="73">
                  <c:v>39.406952416517598</c:v>
                </c:pt>
                <c:pt idx="74">
                  <c:v>38.354532801065602</c:v>
                </c:pt>
                <c:pt idx="75">
                  <c:v>38.076922695007198</c:v>
                </c:pt>
                <c:pt idx="76">
                  <c:v>39.087799790357899</c:v>
                </c:pt>
                <c:pt idx="77">
                  <c:v>40.213523501338798</c:v>
                </c:pt>
                <c:pt idx="78">
                  <c:v>38.876236546763998</c:v>
                </c:pt>
                <c:pt idx="79">
                  <c:v>36.732001500440902</c:v>
                </c:pt>
                <c:pt idx="80">
                  <c:v>35.512996461702201</c:v>
                </c:pt>
                <c:pt idx="81">
                  <c:v>36.872461613500299</c:v>
                </c:pt>
                <c:pt idx="82">
                  <c:v>38.502399090257803</c:v>
                </c:pt>
                <c:pt idx="83">
                  <c:v>38.1229757948783</c:v>
                </c:pt>
                <c:pt idx="84">
                  <c:v>38.339976333206103</c:v>
                </c:pt>
                <c:pt idx="85">
                  <c:v>38.507653116607599</c:v>
                </c:pt>
                <c:pt idx="86">
                  <c:v>38.589659616786797</c:v>
                </c:pt>
                <c:pt idx="87">
                  <c:v>39.709154558894902</c:v>
                </c:pt>
                <c:pt idx="88">
                  <c:v>40.323429514365898</c:v>
                </c:pt>
                <c:pt idx="89">
                  <c:v>41.085301438108999</c:v>
                </c:pt>
                <c:pt idx="90">
                  <c:v>42.648491890646497</c:v>
                </c:pt>
                <c:pt idx="91">
                  <c:v>42.929285508210597</c:v>
                </c:pt>
                <c:pt idx="92">
                  <c:v>42.748362656608897</c:v>
                </c:pt>
                <c:pt idx="93">
                  <c:v>42.840717994963398</c:v>
                </c:pt>
                <c:pt idx="94">
                  <c:v>41.741874497007601</c:v>
                </c:pt>
                <c:pt idx="95">
                  <c:v>39.056282675793497</c:v>
                </c:pt>
                <c:pt idx="96">
                  <c:v>36.781321961820701</c:v>
                </c:pt>
                <c:pt idx="97">
                  <c:v>32.764122810506997</c:v>
                </c:pt>
                <c:pt idx="98">
                  <c:v>30.706397086113601</c:v>
                </c:pt>
                <c:pt idx="99">
                  <c:v>29.798092131163099</c:v>
                </c:pt>
                <c:pt idx="100">
                  <c:v>28.518189896538999</c:v>
                </c:pt>
                <c:pt idx="101">
                  <c:v>26.2766368983769</c:v>
                </c:pt>
                <c:pt idx="102">
                  <c:v>24.130692254735401</c:v>
                </c:pt>
                <c:pt idx="103">
                  <c:v>25.906246658588302</c:v>
                </c:pt>
                <c:pt idx="104">
                  <c:v>26.269459379922399</c:v>
                </c:pt>
                <c:pt idx="105">
                  <c:v>26.32195265264</c:v>
                </c:pt>
                <c:pt idx="106">
                  <c:v>27.308231742173401</c:v>
                </c:pt>
                <c:pt idx="107">
                  <c:v>29.801634633560901</c:v>
                </c:pt>
                <c:pt idx="108">
                  <c:v>31.287818263789202</c:v>
                </c:pt>
                <c:pt idx="109">
                  <c:v>33.274405471641202</c:v>
                </c:pt>
                <c:pt idx="110">
                  <c:v>34.963808799810202</c:v>
                </c:pt>
                <c:pt idx="111">
                  <c:v>35.379279109307603</c:v>
                </c:pt>
                <c:pt idx="112">
                  <c:v>38.782641464009899</c:v>
                </c:pt>
                <c:pt idx="113">
                  <c:v>36.688171032154798</c:v>
                </c:pt>
                <c:pt idx="114">
                  <c:v>37.945226397518297</c:v>
                </c:pt>
                <c:pt idx="115">
                  <c:v>38.011539660783797</c:v>
                </c:pt>
                <c:pt idx="116">
                  <c:v>38.3444017828553</c:v>
                </c:pt>
                <c:pt idx="117">
                  <c:v>36.908698076759201</c:v>
                </c:pt>
                <c:pt idx="118">
                  <c:v>36.0725670388087</c:v>
                </c:pt>
                <c:pt idx="119">
                  <c:v>37.082220113801903</c:v>
                </c:pt>
                <c:pt idx="120">
                  <c:v>36.2495914904028</c:v>
                </c:pt>
                <c:pt idx="121">
                  <c:v>37.025078318330699</c:v>
                </c:pt>
                <c:pt idx="122">
                  <c:v>37.103884580860701</c:v>
                </c:pt>
                <c:pt idx="123">
                  <c:v>36.550541110649903</c:v>
                </c:pt>
                <c:pt idx="124">
                  <c:v>36.620907202775598</c:v>
                </c:pt>
                <c:pt idx="125">
                  <c:v>38.914815284381</c:v>
                </c:pt>
                <c:pt idx="126">
                  <c:v>39.056607763349298</c:v>
                </c:pt>
                <c:pt idx="127">
                  <c:v>40.793168921153303</c:v>
                </c:pt>
                <c:pt idx="128">
                  <c:v>41.061119496914799</c:v>
                </c:pt>
                <c:pt idx="129">
                  <c:v>41.396498938677503</c:v>
                </c:pt>
                <c:pt idx="130">
                  <c:v>41.179819024237901</c:v>
                </c:pt>
                <c:pt idx="131">
                  <c:v>41.130445263618597</c:v>
                </c:pt>
                <c:pt idx="132">
                  <c:v>40.564402042899701</c:v>
                </c:pt>
                <c:pt idx="133">
                  <c:v>39.314722579702803</c:v>
                </c:pt>
                <c:pt idx="134">
                  <c:v>39.320938571571602</c:v>
                </c:pt>
                <c:pt idx="135">
                  <c:v>37.702851995931901</c:v>
                </c:pt>
                <c:pt idx="136">
                  <c:v>37.084976852489497</c:v>
                </c:pt>
                <c:pt idx="137">
                  <c:v>35.932464573404701</c:v>
                </c:pt>
                <c:pt idx="138">
                  <c:v>35.2998549407396</c:v>
                </c:pt>
                <c:pt idx="139">
                  <c:v>35.881046075599201</c:v>
                </c:pt>
                <c:pt idx="140">
                  <c:v>36.356812343967299</c:v>
                </c:pt>
                <c:pt idx="141">
                  <c:v>37.079825716622402</c:v>
                </c:pt>
                <c:pt idx="142">
                  <c:v>37.447310155198501</c:v>
                </c:pt>
                <c:pt idx="143">
                  <c:v>38.344369919442698</c:v>
                </c:pt>
                <c:pt idx="144">
                  <c:v>39.362075410733098</c:v>
                </c:pt>
                <c:pt idx="145">
                  <c:v>41.2057773458112</c:v>
                </c:pt>
                <c:pt idx="146">
                  <c:v>41.184799851873301</c:v>
                </c:pt>
                <c:pt idx="147">
                  <c:v>41.163822357920303</c:v>
                </c:pt>
                <c:pt idx="148">
                  <c:v>40.228936940110898</c:v>
                </c:pt>
                <c:pt idx="149">
                  <c:v>39.5003302025927</c:v>
                </c:pt>
                <c:pt idx="150">
                  <c:v>39.051395163878901</c:v>
                </c:pt>
                <c:pt idx="151">
                  <c:v>37.865464352577</c:v>
                </c:pt>
                <c:pt idx="152">
                  <c:v>36.533946451430403</c:v>
                </c:pt>
                <c:pt idx="153">
                  <c:v>36.1923156153712</c:v>
                </c:pt>
                <c:pt idx="154">
                  <c:v>24.016438537353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89-4E12-8B1E-4C001CBED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spatial_series!$H$2</c:f>
              <c:strCache>
                <c:ptCount val="1"/>
                <c:pt idx="0">
                  <c:v>Wbase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spatial_series!$B$4:$B$163</c:f>
              <c:numCache>
                <c:formatCode>General</c:formatCode>
                <c:ptCount val="16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</c:numCache>
            </c:numRef>
          </c:xVal>
          <c:yVal>
            <c:numRef>
              <c:f>spatial_series!$H$4:$H$164</c:f>
              <c:numCache>
                <c:formatCode>0.0000</c:formatCode>
                <c:ptCount val="161"/>
                <c:pt idx="0">
                  <c:v>5.0168191655526204</c:v>
                </c:pt>
                <c:pt idx="1">
                  <c:v>5.0032955831864303</c:v>
                </c:pt>
                <c:pt idx="2">
                  <c:v>4.9897720007900404</c:v>
                </c:pt>
                <c:pt idx="3">
                  <c:v>4.9762484183905302</c:v>
                </c:pt>
                <c:pt idx="4">
                  <c:v>4.9627248359720699</c:v>
                </c:pt>
                <c:pt idx="5">
                  <c:v>4.9492012535594698</c:v>
                </c:pt>
                <c:pt idx="6">
                  <c:v>3.8449577914058901</c:v>
                </c:pt>
                <c:pt idx="7">
                  <c:v>4.8717182801134404</c:v>
                </c:pt>
                <c:pt idx="8">
                  <c:v>5.9761305908791797</c:v>
                </c:pt>
                <c:pt idx="9">
                  <c:v>6.0553955927578302</c:v>
                </c:pt>
                <c:pt idx="10">
                  <c:v>6.5317035577617597</c:v>
                </c:pt>
                <c:pt idx="11">
                  <c:v>6.0915674129836699</c:v>
                </c:pt>
                <c:pt idx="12">
                  <c:v>6.1741880856564597</c:v>
                </c:pt>
                <c:pt idx="13">
                  <c:v>7.0432041846503104</c:v>
                </c:pt>
                <c:pt idx="14">
                  <c:v>7.0240933574133404</c:v>
                </c:pt>
                <c:pt idx="15">
                  <c:v>6.0724428196886704</c:v>
                </c:pt>
                <c:pt idx="16">
                  <c:v>6.0003197969184097</c:v>
                </c:pt>
                <c:pt idx="17">
                  <c:v>7.8279157092477503</c:v>
                </c:pt>
                <c:pt idx="18">
                  <c:v>6.7084718429262296</c:v>
                </c:pt>
                <c:pt idx="19">
                  <c:v>5.8208081135760104</c:v>
                </c:pt>
                <c:pt idx="20">
                  <c:v>5.5993067424434804</c:v>
                </c:pt>
                <c:pt idx="21">
                  <c:v>5.8957447634625204</c:v>
                </c:pt>
                <c:pt idx="22">
                  <c:v>7.1277829093866796</c:v>
                </c:pt>
                <c:pt idx="23">
                  <c:v>12.0173627599154</c:v>
                </c:pt>
                <c:pt idx="24">
                  <c:v>14.070338669458801</c:v>
                </c:pt>
                <c:pt idx="25">
                  <c:v>9.2850511912710001</c:v>
                </c:pt>
                <c:pt idx="26">
                  <c:v>9.0237773745243501</c:v>
                </c:pt>
                <c:pt idx="27">
                  <c:v>8.5707904045562895</c:v>
                </c:pt>
                <c:pt idx="28">
                  <c:v>6.4937755305046796</c:v>
                </c:pt>
                <c:pt idx="29">
                  <c:v>5.9036944316356799</c:v>
                </c:pt>
                <c:pt idx="30">
                  <c:v>6.8428140432607103</c:v>
                </c:pt>
                <c:pt idx="31">
                  <c:v>6.9391204495261203</c:v>
                </c:pt>
                <c:pt idx="32">
                  <c:v>6.0220262137496601</c:v>
                </c:pt>
                <c:pt idx="33">
                  <c:v>6.0204120380269996</c:v>
                </c:pt>
                <c:pt idx="34">
                  <c:v>6.0187978623060703</c:v>
                </c:pt>
                <c:pt idx="35">
                  <c:v>6.0171836865762804</c:v>
                </c:pt>
                <c:pt idx="36">
                  <c:v>6.0155695108447498</c:v>
                </c:pt>
                <c:pt idx="37">
                  <c:v>6.9975502243201699</c:v>
                </c:pt>
                <c:pt idx="38">
                  <c:v>9.1656383607843104</c:v>
                </c:pt>
                <c:pt idx="39">
                  <c:v>11.033922677155701</c:v>
                </c:pt>
                <c:pt idx="40">
                  <c:v>12.242522953302499</c:v>
                </c:pt>
                <c:pt idx="41">
                  <c:v>13.434270586574099</c:v>
                </c:pt>
                <c:pt idx="42">
                  <c:v>15.056774102990699</c:v>
                </c:pt>
                <c:pt idx="43">
                  <c:v>15.048039071325499</c:v>
                </c:pt>
                <c:pt idx="44">
                  <c:v>15.310552200968299</c:v>
                </c:pt>
                <c:pt idx="45">
                  <c:v>17.7185801130444</c:v>
                </c:pt>
                <c:pt idx="46">
                  <c:v>21.736038081685699</c:v>
                </c:pt>
                <c:pt idx="47">
                  <c:v>22.4180337456181</c:v>
                </c:pt>
                <c:pt idx="48">
                  <c:v>22.792594142596901</c:v>
                </c:pt>
                <c:pt idx="49">
                  <c:v>22.762701591343099</c:v>
                </c:pt>
                <c:pt idx="50">
                  <c:v>23.769321532779198</c:v>
                </c:pt>
                <c:pt idx="51">
                  <c:v>22.656941589066001</c:v>
                </c:pt>
                <c:pt idx="52">
                  <c:v>22.6317476010761</c:v>
                </c:pt>
                <c:pt idx="53">
                  <c:v>24.671158564210401</c:v>
                </c:pt>
                <c:pt idx="54">
                  <c:v>25.569384759509798</c:v>
                </c:pt>
                <c:pt idx="55">
                  <c:v>26.283266146447598</c:v>
                </c:pt>
                <c:pt idx="56">
                  <c:v>25.599375483107</c:v>
                </c:pt>
                <c:pt idx="57">
                  <c:v>25.019314595900902</c:v>
                </c:pt>
                <c:pt idx="58">
                  <c:v>25.052928415951101</c:v>
                </c:pt>
                <c:pt idx="59">
                  <c:v>25.450425143680999</c:v>
                </c:pt>
                <c:pt idx="60">
                  <c:v>26.4808867568943</c:v>
                </c:pt>
                <c:pt idx="61">
                  <c:v>27.027875519160599</c:v>
                </c:pt>
                <c:pt idx="62">
                  <c:v>27.306455538982998</c:v>
                </c:pt>
                <c:pt idx="63">
                  <c:v>27.131899476280299</c:v>
                </c:pt>
                <c:pt idx="64">
                  <c:v>26.091325628136499</c:v>
                </c:pt>
                <c:pt idx="65">
                  <c:v>24.9635210532423</c:v>
                </c:pt>
                <c:pt idx="66">
                  <c:v>24.263524761248298</c:v>
                </c:pt>
                <c:pt idx="67">
                  <c:v>25.0135362320637</c:v>
                </c:pt>
                <c:pt idx="68">
                  <c:v>24.977378153044398</c:v>
                </c:pt>
                <c:pt idx="69">
                  <c:v>23.786640227681701</c:v>
                </c:pt>
                <c:pt idx="70">
                  <c:v>23.195587569737398</c:v>
                </c:pt>
                <c:pt idx="71">
                  <c:v>22.7721779994143</c:v>
                </c:pt>
                <c:pt idx="72">
                  <c:v>22.048807418469199</c:v>
                </c:pt>
                <c:pt idx="73">
                  <c:v>22.1979924408522</c:v>
                </c:pt>
                <c:pt idx="74">
                  <c:v>21.3747127806915</c:v>
                </c:pt>
                <c:pt idx="75">
                  <c:v>21.752364034987099</c:v>
                </c:pt>
                <c:pt idx="76">
                  <c:v>20.8257039850788</c:v>
                </c:pt>
                <c:pt idx="77">
                  <c:v>20.946395754016599</c:v>
                </c:pt>
                <c:pt idx="78">
                  <c:v>18.734172124938102</c:v>
                </c:pt>
                <c:pt idx="79">
                  <c:v>18.764109388795699</c:v>
                </c:pt>
                <c:pt idx="80">
                  <c:v>14.238751091759299</c:v>
                </c:pt>
                <c:pt idx="81">
                  <c:v>10.757860448217899</c:v>
                </c:pt>
                <c:pt idx="82">
                  <c:v>8.8464710099637998</c:v>
                </c:pt>
                <c:pt idx="83">
                  <c:v>8.7572064809391197</c:v>
                </c:pt>
                <c:pt idx="84">
                  <c:v>9.3611421520335902</c:v>
                </c:pt>
                <c:pt idx="85">
                  <c:v>9.8935096500887401</c:v>
                </c:pt>
                <c:pt idx="86">
                  <c:v>10.901683116795301</c:v>
                </c:pt>
                <c:pt idx="87">
                  <c:v>12.151099166038399</c:v>
                </c:pt>
                <c:pt idx="88">
                  <c:v>10.570560021959601</c:v>
                </c:pt>
                <c:pt idx="89">
                  <c:v>4.4153045629863898</c:v>
                </c:pt>
                <c:pt idx="90">
                  <c:v>4.9602829610802903</c:v>
                </c:pt>
                <c:pt idx="91">
                  <c:v>4.7792308423704704</c:v>
                </c:pt>
                <c:pt idx="92">
                  <c:v>12.7058026279618</c:v>
                </c:pt>
                <c:pt idx="93">
                  <c:v>17.6676063350425</c:v>
                </c:pt>
                <c:pt idx="94">
                  <c:v>18.107475540048899</c:v>
                </c:pt>
                <c:pt idx="95">
                  <c:v>18.300471751139099</c:v>
                </c:pt>
                <c:pt idx="96">
                  <c:v>19.734398626902699</c:v>
                </c:pt>
                <c:pt idx="97">
                  <c:v>18.4560196391534</c:v>
                </c:pt>
                <c:pt idx="98">
                  <c:v>16.9576844676284</c:v>
                </c:pt>
                <c:pt idx="99">
                  <c:v>16.7614195911009</c:v>
                </c:pt>
                <c:pt idx="100">
                  <c:v>15.5889793243764</c:v>
                </c:pt>
                <c:pt idx="101">
                  <c:v>14.727990105411999</c:v>
                </c:pt>
                <c:pt idx="102">
                  <c:v>15.8603241039367</c:v>
                </c:pt>
                <c:pt idx="103">
                  <c:v>14.585548757262901</c:v>
                </c:pt>
                <c:pt idx="104">
                  <c:v>14.9688812667875</c:v>
                </c:pt>
                <c:pt idx="105">
                  <c:v>13.243987748694201</c:v>
                </c:pt>
                <c:pt idx="106">
                  <c:v>14.478775226571299</c:v>
                </c:pt>
                <c:pt idx="107">
                  <c:v>14.0401407273826</c:v>
                </c:pt>
                <c:pt idx="108">
                  <c:v>15.922666490343</c:v>
                </c:pt>
                <c:pt idx="109">
                  <c:v>16.759845043263301</c:v>
                </c:pt>
                <c:pt idx="110">
                  <c:v>18.394244643369301</c:v>
                </c:pt>
                <c:pt idx="111">
                  <c:v>18.220320484268498</c:v>
                </c:pt>
                <c:pt idx="112">
                  <c:v>17.584176973638499</c:v>
                </c:pt>
                <c:pt idx="113">
                  <c:v>19.800841326268301</c:v>
                </c:pt>
                <c:pt idx="114">
                  <c:v>20.009929458553898</c:v>
                </c:pt>
                <c:pt idx="115">
                  <c:v>20.531377603480401</c:v>
                </c:pt>
                <c:pt idx="116">
                  <c:v>21.1140934913537</c:v>
                </c:pt>
                <c:pt idx="117">
                  <c:v>19.551859976185799</c:v>
                </c:pt>
                <c:pt idx="118">
                  <c:v>18.889347083698301</c:v>
                </c:pt>
                <c:pt idx="119">
                  <c:v>20.890831559229799</c:v>
                </c:pt>
                <c:pt idx="120">
                  <c:v>21.450139351562601</c:v>
                </c:pt>
                <c:pt idx="121">
                  <c:v>22.058160809954899</c:v>
                </c:pt>
                <c:pt idx="122">
                  <c:v>23.509170292139501</c:v>
                </c:pt>
                <c:pt idx="123">
                  <c:v>23.142525103556402</c:v>
                </c:pt>
                <c:pt idx="124">
                  <c:v>22.254454077286098</c:v>
                </c:pt>
                <c:pt idx="125">
                  <c:v>21.673232920977402</c:v>
                </c:pt>
                <c:pt idx="126">
                  <c:v>20.858923157245201</c:v>
                </c:pt>
                <c:pt idx="127">
                  <c:v>17.091551741022499</c:v>
                </c:pt>
                <c:pt idx="128">
                  <c:v>17.492657016621401</c:v>
                </c:pt>
                <c:pt idx="129">
                  <c:v>18.131857829994601</c:v>
                </c:pt>
                <c:pt idx="130">
                  <c:v>17.9224322884656</c:v>
                </c:pt>
                <c:pt idx="131">
                  <c:v>19.398540609145901</c:v>
                </c:pt>
                <c:pt idx="132">
                  <c:v>21.8611713905022</c:v>
                </c:pt>
                <c:pt idx="133">
                  <c:v>23.552365921105899</c:v>
                </c:pt>
                <c:pt idx="134">
                  <c:v>24.1047692442583</c:v>
                </c:pt>
                <c:pt idx="135">
                  <c:v>25.530384690386398</c:v>
                </c:pt>
                <c:pt idx="136">
                  <c:v>26.106290593234899</c:v>
                </c:pt>
                <c:pt idx="137">
                  <c:v>27.097975947151099</c:v>
                </c:pt>
                <c:pt idx="138">
                  <c:v>26.105319834567901</c:v>
                </c:pt>
                <c:pt idx="139">
                  <c:v>26.0202335692139</c:v>
                </c:pt>
                <c:pt idx="140">
                  <c:v>25.994274718687901</c:v>
                </c:pt>
                <c:pt idx="141">
                  <c:v>25.4818018628388</c:v>
                </c:pt>
                <c:pt idx="142">
                  <c:v>25.698451903108399</c:v>
                </c:pt>
                <c:pt idx="143">
                  <c:v>24.8800068065113</c:v>
                </c:pt>
                <c:pt idx="144">
                  <c:v>23.842658399433802</c:v>
                </c:pt>
                <c:pt idx="145">
                  <c:v>22.818345833259301</c:v>
                </c:pt>
                <c:pt idx="146">
                  <c:v>23.405832312333501</c:v>
                </c:pt>
                <c:pt idx="147">
                  <c:v>23.314901481665199</c:v>
                </c:pt>
                <c:pt idx="148">
                  <c:v>20.121258840591999</c:v>
                </c:pt>
                <c:pt idx="149">
                  <c:v>16.9775042163844</c:v>
                </c:pt>
                <c:pt idx="150">
                  <c:v>15.2314560214993</c:v>
                </c:pt>
                <c:pt idx="151">
                  <c:v>14.399110849308601</c:v>
                </c:pt>
                <c:pt idx="152">
                  <c:v>14.696832207541901</c:v>
                </c:pt>
                <c:pt idx="153">
                  <c:v>14.217188819564001</c:v>
                </c:pt>
                <c:pt idx="154">
                  <c:v>13.950929691143999</c:v>
                </c:pt>
                <c:pt idx="155">
                  <c:v>14.322234741922101</c:v>
                </c:pt>
                <c:pt idx="156">
                  <c:v>12.8632392276721</c:v>
                </c:pt>
                <c:pt idx="157">
                  <c:v>12.317260237950601</c:v>
                </c:pt>
                <c:pt idx="158">
                  <c:v>13.152471065165701</c:v>
                </c:pt>
                <c:pt idx="159">
                  <c:v>12.7323118924983</c:v>
                </c:pt>
                <c:pt idx="160">
                  <c:v>10.734970442568001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4-4BE3-B127-83C10B6CA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</xdr:row>
      <xdr:rowOff>9525</xdr:rowOff>
    </xdr:from>
    <xdr:ext cx="4371975" cy="2876550"/>
    <xdr:graphicFrame macro="">
      <xdr:nvGraphicFramePr>
        <xdr:cNvPr id="1217673354" name="Chart 1">
          <a:extLst>
            <a:ext uri="{FF2B5EF4-FFF2-40B4-BE49-F238E27FC236}">
              <a16:creationId xmlns:a16="http://schemas.microsoft.com/office/drawing/2014/main" id="{00000000-0008-0000-0100-00008A389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38100</xdr:colOff>
      <xdr:row>15</xdr:row>
      <xdr:rowOff>180975</xdr:rowOff>
    </xdr:from>
    <xdr:ext cx="4371975" cy="2886075"/>
    <xdr:graphicFrame macro="">
      <xdr:nvGraphicFramePr>
        <xdr:cNvPr id="1946575297" name="Chart 2">
          <a:extLst>
            <a:ext uri="{FF2B5EF4-FFF2-40B4-BE49-F238E27FC236}">
              <a16:creationId xmlns:a16="http://schemas.microsoft.com/office/drawing/2014/main" id="{00000000-0008-0000-0100-0000C1610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56029</xdr:colOff>
      <xdr:row>44</xdr:row>
      <xdr:rowOff>112059</xdr:rowOff>
    </xdr:from>
    <xdr:ext cx="4371975" cy="2876550"/>
    <xdr:graphicFrame macro="">
      <xdr:nvGraphicFramePr>
        <xdr:cNvPr id="619515202" name="Chart 3">
          <a:extLst>
            <a:ext uri="{FF2B5EF4-FFF2-40B4-BE49-F238E27FC236}">
              <a16:creationId xmlns:a16="http://schemas.microsoft.com/office/drawing/2014/main" id="{00000000-0008-0000-0100-0000420DE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13</xdr:col>
      <xdr:colOff>0</xdr:colOff>
      <xdr:row>30</xdr:row>
      <xdr:rowOff>124383</xdr:rowOff>
    </xdr:from>
    <xdr:to>
      <xdr:col>20</xdr:col>
      <xdr:colOff>336177</xdr:colOff>
      <xdr:row>44</xdr:row>
      <xdr:rowOff>43701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B3FA5-85B2-4811-B221-DDB6EACEF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26</xdr:col>
      <xdr:colOff>89647</xdr:colOff>
      <xdr:row>0</xdr:row>
      <xdr:rowOff>140785</xdr:rowOff>
    </xdr:from>
    <xdr:to>
      <xdr:col>30</xdr:col>
      <xdr:colOff>238541</xdr:colOff>
      <xdr:row>9</xdr:row>
      <xdr:rowOff>120681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0D99DE-4FC3-436B-AEFD-B094A1A04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50000" y="140785"/>
          <a:ext cx="3477041" cy="1694396"/>
        </a:xfrm>
        <a:prstGeom prst="rect">
          <a:avLst/>
        </a:prstGeom>
      </xdr:spPr>
    </xdr:pic>
    <xdr:clientData/>
  </xdr:twoCellAnchor>
  <xdr:twoCellAnchor editAs="oneCell">
    <xdr:from>
      <xdr:col>26</xdr:col>
      <xdr:colOff>190500</xdr:colOff>
      <xdr:row>10</xdr:row>
      <xdr:rowOff>37633</xdr:rowOff>
    </xdr:from>
    <xdr:to>
      <xdr:col>30</xdr:col>
      <xdr:colOff>224118</xdr:colOff>
      <xdr:row>20</xdr:row>
      <xdr:rowOff>40545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4D844C9-5FC7-4920-B025-2CC500163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150853" y="1942633"/>
          <a:ext cx="3361765" cy="1919118"/>
        </a:xfrm>
        <a:prstGeom prst="rect">
          <a:avLst/>
        </a:prstGeom>
      </xdr:spPr>
    </xdr:pic>
    <xdr:clientData/>
  </xdr:twoCellAnchor>
  <xdr:twoCellAnchor editAs="oneCell">
    <xdr:from>
      <xdr:col>26</xdr:col>
      <xdr:colOff>291354</xdr:colOff>
      <xdr:row>21</xdr:row>
      <xdr:rowOff>65640</xdr:rowOff>
    </xdr:from>
    <xdr:to>
      <xdr:col>30</xdr:col>
      <xdr:colOff>244927</xdr:colOff>
      <xdr:row>31</xdr:row>
      <xdr:rowOff>87256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6FC5FD5-38DF-4967-A719-FE2BB2E3D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300533" y="4093354"/>
          <a:ext cx="3287323" cy="20626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98"/>
  <sheetViews>
    <sheetView tabSelected="1" topLeftCell="M1" zoomScale="70" zoomScaleNormal="70" workbookViewId="0">
      <selection activeCell="X17" sqref="X17"/>
    </sheetView>
  </sheetViews>
  <sheetFormatPr defaultColWidth="12.625" defaultRowHeight="15" customHeight="1" x14ac:dyDescent="0.2"/>
  <cols>
    <col min="1" max="1" width="3.875" customWidth="1"/>
    <col min="2" max="2" width="9.875" customWidth="1"/>
    <col min="3" max="3" width="12.75" customWidth="1"/>
    <col min="4" max="4" width="10.625" customWidth="1"/>
    <col min="5" max="5" width="8.375" customWidth="1"/>
    <col min="6" max="6" width="10.125" customWidth="1"/>
    <col min="7" max="7" width="11" customWidth="1"/>
    <col min="8" max="9" width="9.75" customWidth="1"/>
    <col min="10" max="10" width="10.375" customWidth="1"/>
    <col min="11" max="11" width="10.125" customWidth="1"/>
    <col min="12" max="13" width="10.25" customWidth="1"/>
    <col min="14" max="20" width="7.625" customWidth="1"/>
    <col min="21" max="21" width="5.5" customWidth="1"/>
    <col min="22" max="22" width="9.75" customWidth="1"/>
    <col min="23" max="23" width="20" customWidth="1"/>
    <col min="24" max="24" width="21.875" customWidth="1"/>
    <col min="25" max="25" width="7.875" customWidth="1"/>
    <col min="26" max="26" width="3.125" customWidth="1"/>
    <col min="27" max="27" width="5.75" customWidth="1"/>
  </cols>
  <sheetData>
    <row r="1" spans="1:26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6" x14ac:dyDescent="0.25">
      <c r="A2" s="1" t="s">
        <v>2</v>
      </c>
      <c r="B2" s="3" t="s">
        <v>8</v>
      </c>
      <c r="C2" s="1" t="s">
        <v>3</v>
      </c>
      <c r="D2" s="1" t="s">
        <v>4</v>
      </c>
      <c r="E2" s="3" t="s">
        <v>5</v>
      </c>
      <c r="F2" s="9" t="s">
        <v>9</v>
      </c>
      <c r="G2" s="3" t="s">
        <v>15</v>
      </c>
      <c r="H2" s="4" t="s">
        <v>7</v>
      </c>
      <c r="I2" s="12" t="s">
        <v>37</v>
      </c>
      <c r="J2" s="9" t="s">
        <v>13</v>
      </c>
      <c r="K2" s="3" t="s">
        <v>54</v>
      </c>
      <c r="L2" s="4" t="s">
        <v>6</v>
      </c>
      <c r="M2" s="12" t="s">
        <v>38</v>
      </c>
      <c r="V2" s="29" t="s">
        <v>11</v>
      </c>
      <c r="W2" s="29"/>
      <c r="X2" s="29" t="s">
        <v>12</v>
      </c>
      <c r="Y2" s="29"/>
      <c r="Z2" s="29"/>
    </row>
    <row r="3" spans="1:26" x14ac:dyDescent="0.25">
      <c r="A3" s="22">
        <v>0</v>
      </c>
      <c r="B3" s="23">
        <v>0</v>
      </c>
      <c r="C3" s="24">
        <v>999.82100000000003</v>
      </c>
      <c r="D3" s="21">
        <f>-0.012036*B3+999.50442</f>
        <v>999.50441999999998</v>
      </c>
      <c r="E3" s="25">
        <f>C3-D3</f>
        <v>0.31658000000004449</v>
      </c>
      <c r="F3" s="21">
        <v>1000.15</v>
      </c>
      <c r="G3" s="19">
        <f>F3-C3</f>
        <v>0.32899999999995089</v>
      </c>
      <c r="H3" s="22">
        <v>0</v>
      </c>
      <c r="I3" s="20">
        <f t="shared" ref="I3:I66" si="0">H3*0.5</f>
        <v>0</v>
      </c>
      <c r="J3" s="21">
        <v>1002</v>
      </c>
      <c r="K3" s="21">
        <f t="shared" ref="K3:K66" si="1">J3-C3</f>
        <v>2.1789999999999736</v>
      </c>
      <c r="L3" s="18"/>
      <c r="M3" s="22"/>
      <c r="V3" t="s">
        <v>52</v>
      </c>
      <c r="Y3">
        <v>246</v>
      </c>
      <c r="Z3" t="s">
        <v>10</v>
      </c>
    </row>
    <row r="4" spans="1:26" x14ac:dyDescent="0.25">
      <c r="A4" s="1">
        <v>1</v>
      </c>
      <c r="B4" s="5">
        <v>2</v>
      </c>
      <c r="C4" s="16">
        <v>999.85400000000004</v>
      </c>
      <c r="D4" s="7">
        <f t="shared" ref="D4:D67" si="2">-0.012036*B4+999.50442</f>
        <v>999.48034799999994</v>
      </c>
      <c r="E4" s="2">
        <f t="shared" ref="E4:E67" si="3">C4-D4</f>
        <v>0.37365200000010645</v>
      </c>
      <c r="F4" s="7">
        <v>1000.13</v>
      </c>
      <c r="G4" s="6">
        <f t="shared" ref="G4:G67" si="4">F4-C4</f>
        <v>0.27599999999995362</v>
      </c>
      <c r="H4" s="6">
        <v>5.0168191655526204</v>
      </c>
      <c r="I4" s="17">
        <f t="shared" si="0"/>
        <v>2.5084095827763102</v>
      </c>
      <c r="J4" s="7">
        <v>1001.94</v>
      </c>
      <c r="K4" s="7">
        <f>J4-F5</f>
        <v>1.8400000000000318</v>
      </c>
      <c r="L4" s="7">
        <v>37.985019225768703</v>
      </c>
      <c r="M4" s="26">
        <f>L4/2</f>
        <v>18.992509612884351</v>
      </c>
    </row>
    <row r="5" spans="1:26" x14ac:dyDescent="0.25">
      <c r="A5" s="1">
        <v>2</v>
      </c>
      <c r="B5" s="5">
        <v>4</v>
      </c>
      <c r="C5" s="16">
        <v>999.81700000000001</v>
      </c>
      <c r="D5" s="7">
        <f t="shared" si="2"/>
        <v>999.456276</v>
      </c>
      <c r="E5" s="2">
        <f t="shared" si="3"/>
        <v>0.36072400000000471</v>
      </c>
      <c r="F5" s="7">
        <v>1000.1</v>
      </c>
      <c r="G5" s="6">
        <f t="shared" si="4"/>
        <v>0.28300000000001546</v>
      </c>
      <c r="H5" s="6">
        <v>5.0032955831864303</v>
      </c>
      <c r="I5" s="17">
        <f t="shared" si="0"/>
        <v>2.5016477915932152</v>
      </c>
      <c r="J5" s="7">
        <v>1001.87</v>
      </c>
      <c r="K5" s="7">
        <f t="shared" ref="K5:K68" si="5">J5-F6</f>
        <v>1.82000000000005</v>
      </c>
      <c r="L5" s="7">
        <v>38.000619937399101</v>
      </c>
      <c r="M5" s="26">
        <f t="shared" ref="M5:M68" si="6">L5/2</f>
        <v>19.00030996869955</v>
      </c>
      <c r="V5" s="10" t="s">
        <v>24</v>
      </c>
      <c r="W5" s="10"/>
      <c r="X5" s="10" t="s">
        <v>16</v>
      </c>
      <c r="Y5" s="8">
        <f>MIN(H4:H158)</f>
        <v>3.8449577914058901</v>
      </c>
      <c r="Z5" s="10" t="s">
        <v>10</v>
      </c>
    </row>
    <row r="6" spans="1:26" x14ac:dyDescent="0.25">
      <c r="A6" s="1">
        <v>3</v>
      </c>
      <c r="B6" s="5">
        <v>6</v>
      </c>
      <c r="C6" s="16">
        <v>999.78899999999999</v>
      </c>
      <c r="D6" s="7">
        <f t="shared" si="2"/>
        <v>999.43220399999996</v>
      </c>
      <c r="E6" s="2">
        <f t="shared" si="3"/>
        <v>0.3567960000000312</v>
      </c>
      <c r="F6" s="7">
        <v>1000.05</v>
      </c>
      <c r="G6" s="6">
        <f t="shared" si="4"/>
        <v>0.26099999999996726</v>
      </c>
      <c r="H6" s="6">
        <v>4.9897720007900404</v>
      </c>
      <c r="I6" s="17">
        <f t="shared" si="0"/>
        <v>2.4948860003950202</v>
      </c>
      <c r="J6" s="7">
        <v>1001.79</v>
      </c>
      <c r="K6" s="7">
        <f t="shared" si="5"/>
        <v>1.8149999999999409</v>
      </c>
      <c r="L6" s="7">
        <v>37.513757751759798</v>
      </c>
      <c r="M6" s="26">
        <f t="shared" si="6"/>
        <v>18.756878875879899</v>
      </c>
      <c r="V6" s="10" t="s">
        <v>25</v>
      </c>
      <c r="W6" s="10"/>
      <c r="X6" t="s">
        <v>14</v>
      </c>
      <c r="Y6" s="8">
        <f>MIN(G4:G158)</f>
        <v>9.5000000000027285E-2</v>
      </c>
      <c r="Z6" t="s">
        <v>10</v>
      </c>
    </row>
    <row r="7" spans="1:26" x14ac:dyDescent="0.25">
      <c r="A7" s="1">
        <v>4</v>
      </c>
      <c r="B7" s="5">
        <v>8</v>
      </c>
      <c r="C7" s="16">
        <v>999.75699999999995</v>
      </c>
      <c r="D7" s="7">
        <f t="shared" si="2"/>
        <v>999.40813200000002</v>
      </c>
      <c r="E7" s="2">
        <f t="shared" si="3"/>
        <v>0.3488679999999249</v>
      </c>
      <c r="F7" s="7">
        <v>999.97500000000002</v>
      </c>
      <c r="G7" s="6">
        <f t="shared" si="4"/>
        <v>0.21800000000007458</v>
      </c>
      <c r="H7" s="6">
        <v>4.9762484183905302</v>
      </c>
      <c r="I7" s="17">
        <f t="shared" si="0"/>
        <v>2.4881242091952651</v>
      </c>
      <c r="J7" s="7">
        <v>1001.75</v>
      </c>
      <c r="K7" s="7">
        <f t="shared" si="5"/>
        <v>1.7999999999999545</v>
      </c>
      <c r="L7" s="7">
        <v>36.098999015570499</v>
      </c>
      <c r="M7" s="26">
        <f t="shared" si="6"/>
        <v>18.049499507785249</v>
      </c>
    </row>
    <row r="8" spans="1:26" x14ac:dyDescent="0.25">
      <c r="A8" s="1">
        <v>5</v>
      </c>
      <c r="B8" s="5">
        <v>10</v>
      </c>
      <c r="C8" s="16">
        <v>999.65</v>
      </c>
      <c r="D8" s="7">
        <f t="shared" si="2"/>
        <v>999.38405999999998</v>
      </c>
      <c r="E8" s="2">
        <f t="shared" si="3"/>
        <v>0.26594000000000051</v>
      </c>
      <c r="F8" s="7">
        <v>999.95</v>
      </c>
      <c r="G8" s="6">
        <f t="shared" si="4"/>
        <v>0.30000000000006821</v>
      </c>
      <c r="H8" s="6">
        <v>4.9627248359720699</v>
      </c>
      <c r="I8" s="17">
        <f t="shared" si="0"/>
        <v>2.481362417986035</v>
      </c>
      <c r="J8" s="7">
        <v>1001.77</v>
      </c>
      <c r="K8" s="7">
        <f t="shared" si="5"/>
        <v>1.81899999999996</v>
      </c>
      <c r="L8" s="7">
        <v>35.983342410739603</v>
      </c>
      <c r="M8" s="26">
        <f t="shared" si="6"/>
        <v>17.991671205369801</v>
      </c>
      <c r="V8" s="10" t="s">
        <v>19</v>
      </c>
      <c r="W8" s="10"/>
      <c r="Y8">
        <v>85.5</v>
      </c>
      <c r="Z8" s="10" t="s">
        <v>10</v>
      </c>
    </row>
    <row r="9" spans="1:26" x14ac:dyDescent="0.25">
      <c r="A9" s="1">
        <v>6</v>
      </c>
      <c r="B9" s="5">
        <v>12</v>
      </c>
      <c r="C9" s="16">
        <v>999.55799999999999</v>
      </c>
      <c r="D9" s="7">
        <f t="shared" si="2"/>
        <v>999.35998799999993</v>
      </c>
      <c r="E9" s="2">
        <f t="shared" si="3"/>
        <v>0.19801200000006247</v>
      </c>
      <c r="F9" s="7">
        <v>999.95100000000002</v>
      </c>
      <c r="G9" s="6">
        <f t="shared" si="4"/>
        <v>0.3930000000000291</v>
      </c>
      <c r="H9" s="6">
        <v>4.9492012535594698</v>
      </c>
      <c r="I9" s="17">
        <f t="shared" si="0"/>
        <v>2.4746006267797349</v>
      </c>
      <c r="J9" s="7">
        <v>1001.76</v>
      </c>
      <c r="K9" s="7">
        <f t="shared" si="5"/>
        <v>1.7980000000000018</v>
      </c>
      <c r="L9" s="7">
        <v>35.009966955760703</v>
      </c>
      <c r="M9" s="26">
        <f t="shared" si="6"/>
        <v>17.504983477880351</v>
      </c>
      <c r="V9" s="10" t="s">
        <v>21</v>
      </c>
      <c r="W9" s="10"/>
      <c r="Y9">
        <v>0.5</v>
      </c>
    </row>
    <row r="10" spans="1:26" x14ac:dyDescent="0.25">
      <c r="A10" s="1">
        <v>7</v>
      </c>
      <c r="B10" s="5">
        <v>14</v>
      </c>
      <c r="C10" s="16">
        <v>999.44100000000003</v>
      </c>
      <c r="D10" s="7">
        <f t="shared" si="2"/>
        <v>999.335916</v>
      </c>
      <c r="E10" s="2">
        <f t="shared" si="3"/>
        <v>0.10508400000003348</v>
      </c>
      <c r="F10" s="7">
        <v>999.96199999999999</v>
      </c>
      <c r="G10" s="6">
        <f t="shared" si="4"/>
        <v>0.52099999999995816</v>
      </c>
      <c r="H10" s="6">
        <v>3.8449577914058901</v>
      </c>
      <c r="I10" s="17">
        <f t="shared" si="0"/>
        <v>1.9224788957029451</v>
      </c>
      <c r="J10" s="7">
        <v>1001.8</v>
      </c>
      <c r="K10" s="7">
        <f t="shared" si="5"/>
        <v>1.8349999999999227</v>
      </c>
      <c r="L10" s="7">
        <v>34.943612037133299</v>
      </c>
      <c r="M10" s="26">
        <f t="shared" si="6"/>
        <v>17.471806018566649</v>
      </c>
      <c r="V10" s="10" t="s">
        <v>20</v>
      </c>
      <c r="W10" s="10"/>
      <c r="Y10">
        <v>0</v>
      </c>
    </row>
    <row r="11" spans="1:26" x14ac:dyDescent="0.25">
      <c r="A11" s="1">
        <v>8</v>
      </c>
      <c r="B11" s="5">
        <v>16</v>
      </c>
      <c r="C11" s="16">
        <v>999.39400000000001</v>
      </c>
      <c r="D11" s="7">
        <f t="shared" si="2"/>
        <v>999.31184399999995</v>
      </c>
      <c r="E11" s="2">
        <f t="shared" si="3"/>
        <v>8.2156000000054519E-2</v>
      </c>
      <c r="F11" s="7">
        <v>999.96500000000003</v>
      </c>
      <c r="G11" s="6">
        <f t="shared" si="4"/>
        <v>0.57100000000002638</v>
      </c>
      <c r="H11" s="6">
        <v>4.8717182801134404</v>
      </c>
      <c r="I11" s="17">
        <f t="shared" si="0"/>
        <v>2.4358591400567202</v>
      </c>
      <c r="J11" s="7">
        <v>1001.82</v>
      </c>
      <c r="K11" s="7">
        <f t="shared" si="5"/>
        <v>1.8570000000000846</v>
      </c>
      <c r="L11" s="7">
        <v>35.9144386964511</v>
      </c>
      <c r="M11" s="26">
        <f t="shared" si="6"/>
        <v>17.95721934822555</v>
      </c>
    </row>
    <row r="12" spans="1:26" x14ac:dyDescent="0.25">
      <c r="A12" s="1">
        <v>9</v>
      </c>
      <c r="B12" s="5">
        <v>18</v>
      </c>
      <c r="C12" s="16">
        <v>999.40300000000002</v>
      </c>
      <c r="D12" s="7">
        <f t="shared" si="2"/>
        <v>999.28777200000002</v>
      </c>
      <c r="E12" s="2">
        <f t="shared" si="3"/>
        <v>0.11522800000000188</v>
      </c>
      <c r="F12" s="7">
        <v>999.96299999999997</v>
      </c>
      <c r="G12" s="6">
        <f t="shared" si="4"/>
        <v>0.55999999999994543</v>
      </c>
      <c r="H12" s="6">
        <v>5.9761305908791797</v>
      </c>
      <c r="I12" s="17">
        <f t="shared" si="0"/>
        <v>2.9880652954395899</v>
      </c>
      <c r="J12" s="7">
        <v>1001.78</v>
      </c>
      <c r="K12" s="7">
        <f t="shared" si="5"/>
        <v>1.8229999999999791</v>
      </c>
      <c r="L12" s="7">
        <v>34.349248930527601</v>
      </c>
      <c r="M12" s="26">
        <f t="shared" si="6"/>
        <v>17.1746244652638</v>
      </c>
      <c r="V12" s="10" t="s">
        <v>18</v>
      </c>
      <c r="W12" s="10"/>
      <c r="X12" s="10" t="s">
        <v>22</v>
      </c>
      <c r="Y12" s="10" t="s">
        <v>27</v>
      </c>
    </row>
    <row r="13" spans="1:26" x14ac:dyDescent="0.25">
      <c r="A13" s="1">
        <v>10</v>
      </c>
      <c r="B13" s="5">
        <v>20</v>
      </c>
      <c r="C13" s="16">
        <v>999.41499999999996</v>
      </c>
      <c r="D13" s="7">
        <f t="shared" si="2"/>
        <v>999.26369999999997</v>
      </c>
      <c r="E13" s="2">
        <f t="shared" si="3"/>
        <v>0.151299999999992</v>
      </c>
      <c r="F13" s="7">
        <v>999.95699999999999</v>
      </c>
      <c r="G13" s="6">
        <f t="shared" si="4"/>
        <v>0.54200000000003001</v>
      </c>
      <c r="H13" s="6">
        <v>6.0553955927578302</v>
      </c>
      <c r="I13" s="17">
        <f t="shared" si="0"/>
        <v>3.0276977963789151</v>
      </c>
      <c r="J13" s="7">
        <v>1001.68</v>
      </c>
      <c r="K13" s="7">
        <f t="shared" si="5"/>
        <v>1.7249999999999091</v>
      </c>
      <c r="L13" s="7">
        <v>34.105149242221501</v>
      </c>
      <c r="M13" s="26">
        <f t="shared" si="6"/>
        <v>17.05257462111075</v>
      </c>
    </row>
    <row r="14" spans="1:26" x14ac:dyDescent="0.25">
      <c r="A14" s="1">
        <v>11</v>
      </c>
      <c r="B14" s="5">
        <v>22</v>
      </c>
      <c r="C14" s="16">
        <v>999.428</v>
      </c>
      <c r="D14" s="7">
        <f t="shared" si="2"/>
        <v>999.23962799999993</v>
      </c>
      <c r="E14" s="2">
        <f t="shared" si="3"/>
        <v>0.18837200000007215</v>
      </c>
      <c r="F14" s="7">
        <v>999.95500000000004</v>
      </c>
      <c r="G14" s="6">
        <f t="shared" si="4"/>
        <v>0.52700000000004366</v>
      </c>
      <c r="H14" s="6">
        <v>6.5317035577617597</v>
      </c>
      <c r="I14" s="17">
        <f t="shared" si="0"/>
        <v>3.2658517788808799</v>
      </c>
      <c r="J14" s="7">
        <v>1001.6</v>
      </c>
      <c r="K14" s="7">
        <f t="shared" si="5"/>
        <v>1.6460000000000719</v>
      </c>
      <c r="L14" s="7">
        <v>33.156763971189697</v>
      </c>
      <c r="M14" s="26">
        <f t="shared" si="6"/>
        <v>16.578381985594849</v>
      </c>
      <c r="V14" s="10" t="s">
        <v>36</v>
      </c>
      <c r="W14" s="10"/>
      <c r="X14" s="10" t="s">
        <v>29</v>
      </c>
      <c r="Y14" s="10" t="s">
        <v>27</v>
      </c>
    </row>
    <row r="15" spans="1:26" x14ac:dyDescent="0.25">
      <c r="A15" s="1">
        <v>12</v>
      </c>
      <c r="B15" s="5">
        <v>24</v>
      </c>
      <c r="C15" s="16">
        <v>999.45600000000002</v>
      </c>
      <c r="D15" s="7">
        <f t="shared" si="2"/>
        <v>999.21555599999999</v>
      </c>
      <c r="E15" s="2">
        <f t="shared" si="3"/>
        <v>0.24044400000002497</v>
      </c>
      <c r="F15" s="7">
        <v>999.95399999999995</v>
      </c>
      <c r="G15" s="6">
        <f t="shared" si="4"/>
        <v>0.49799999999993361</v>
      </c>
      <c r="H15" s="6">
        <v>6.0915674129836699</v>
      </c>
      <c r="I15" s="17">
        <f t="shared" si="0"/>
        <v>3.0457837064918349</v>
      </c>
      <c r="J15" s="7">
        <v>1001.56</v>
      </c>
      <c r="K15" s="7">
        <f t="shared" si="5"/>
        <v>1.61099999999999</v>
      </c>
      <c r="L15" s="7">
        <v>33.041093362971303</v>
      </c>
      <c r="M15" s="26">
        <f t="shared" si="6"/>
        <v>16.520546681485651</v>
      </c>
      <c r="V15" s="10"/>
      <c r="X15" s="10"/>
      <c r="Y15" s="10"/>
    </row>
    <row r="16" spans="1:26" x14ac:dyDescent="0.25">
      <c r="A16" s="1">
        <v>13</v>
      </c>
      <c r="B16" s="5">
        <v>26</v>
      </c>
      <c r="C16" s="16">
        <v>999.54200000000003</v>
      </c>
      <c r="D16" s="7">
        <f t="shared" si="2"/>
        <v>999.19148399999995</v>
      </c>
      <c r="E16" s="2">
        <f t="shared" si="3"/>
        <v>0.3505160000000842</v>
      </c>
      <c r="F16" s="7">
        <v>999.94899999999996</v>
      </c>
      <c r="G16" s="6">
        <f t="shared" si="4"/>
        <v>0.40699999999992542</v>
      </c>
      <c r="H16" s="6">
        <v>6.1741880856564597</v>
      </c>
      <c r="I16" s="17">
        <f t="shared" si="0"/>
        <v>3.0870940428282299</v>
      </c>
      <c r="J16" s="7">
        <v>1001.56</v>
      </c>
      <c r="K16" s="7">
        <f t="shared" si="5"/>
        <v>1.6139999999999191</v>
      </c>
      <c r="L16" s="7">
        <v>32.124267149537502</v>
      </c>
      <c r="M16" s="26">
        <f t="shared" si="6"/>
        <v>16.062133574768751</v>
      </c>
      <c r="V16" s="10" t="s">
        <v>23</v>
      </c>
      <c r="W16" s="10"/>
      <c r="X16" s="10" t="s">
        <v>26</v>
      </c>
      <c r="Y16" s="11">
        <f>MAX(H4:H158)/2</f>
        <v>13.653227769491499</v>
      </c>
      <c r="Z16" t="s">
        <v>10</v>
      </c>
    </row>
    <row r="17" spans="1:26" x14ac:dyDescent="0.25">
      <c r="A17" s="1">
        <v>14</v>
      </c>
      <c r="B17" s="5">
        <v>28</v>
      </c>
      <c r="C17" s="16">
        <v>999.53499999999997</v>
      </c>
      <c r="D17" s="7">
        <f t="shared" si="2"/>
        <v>999.16741200000001</v>
      </c>
      <c r="E17" s="2">
        <f t="shared" si="3"/>
        <v>0.36758799999995517</v>
      </c>
      <c r="F17" s="7">
        <v>999.94600000000003</v>
      </c>
      <c r="G17" s="6">
        <f t="shared" si="4"/>
        <v>0.41100000000005821</v>
      </c>
      <c r="H17" s="6">
        <v>7.0432041846503104</v>
      </c>
      <c r="I17" s="17">
        <f t="shared" si="0"/>
        <v>3.5216020923251552</v>
      </c>
      <c r="J17" s="7">
        <v>1001.62</v>
      </c>
      <c r="K17" s="7">
        <f t="shared" si="5"/>
        <v>1.7100000000000364</v>
      </c>
      <c r="L17" s="7">
        <v>31.050190457852</v>
      </c>
      <c r="M17" s="26">
        <f t="shared" si="6"/>
        <v>15.525095228926</v>
      </c>
      <c r="V17" s="10" t="s">
        <v>17</v>
      </c>
      <c r="X17" t="s">
        <v>55</v>
      </c>
      <c r="Y17" s="11">
        <f>AVERAGE(K4:K158)</f>
        <v>2.399606451612883</v>
      </c>
      <c r="Z17" t="s">
        <v>10</v>
      </c>
    </row>
    <row r="18" spans="1:26" x14ac:dyDescent="0.25">
      <c r="A18" s="1">
        <v>15</v>
      </c>
      <c r="B18" s="5">
        <v>30</v>
      </c>
      <c r="C18" s="16">
        <v>999.70899999999995</v>
      </c>
      <c r="D18" s="7">
        <f t="shared" si="2"/>
        <v>999.14333999999997</v>
      </c>
      <c r="E18" s="2">
        <f t="shared" si="3"/>
        <v>0.56565999999997985</v>
      </c>
      <c r="F18" s="7">
        <v>999.91</v>
      </c>
      <c r="G18" s="6">
        <f t="shared" si="4"/>
        <v>0.20100000000002183</v>
      </c>
      <c r="H18" s="6">
        <v>7.0240933574133404</v>
      </c>
      <c r="I18" s="17">
        <f t="shared" si="0"/>
        <v>3.5120466787066702</v>
      </c>
      <c r="J18" s="7">
        <v>1001.42</v>
      </c>
      <c r="K18" s="7">
        <f t="shared" si="5"/>
        <v>1.5910000000000082</v>
      </c>
      <c r="L18" s="7">
        <v>31.463278998018801</v>
      </c>
      <c r="M18" s="26">
        <f t="shared" si="6"/>
        <v>15.7316394990094</v>
      </c>
      <c r="V18" s="10" t="s">
        <v>28</v>
      </c>
      <c r="X18" s="10" t="s">
        <v>39</v>
      </c>
      <c r="Y18" s="10" t="s">
        <v>27</v>
      </c>
    </row>
    <row r="19" spans="1:26" x14ac:dyDescent="0.25">
      <c r="A19" s="1">
        <v>16</v>
      </c>
      <c r="B19" s="5">
        <v>32</v>
      </c>
      <c r="C19" s="16">
        <v>999.6</v>
      </c>
      <c r="D19" s="7">
        <f t="shared" si="2"/>
        <v>999.11926800000003</v>
      </c>
      <c r="E19" s="2">
        <f t="shared" si="3"/>
        <v>0.48073199999998906</v>
      </c>
      <c r="F19" s="7">
        <v>999.82899999999995</v>
      </c>
      <c r="G19" s="6">
        <f t="shared" si="4"/>
        <v>0.22899999999992815</v>
      </c>
      <c r="H19" s="6">
        <v>6.0724428196886704</v>
      </c>
      <c r="I19" s="17">
        <f t="shared" si="0"/>
        <v>3.0362214098443352</v>
      </c>
      <c r="J19" s="7">
        <v>1001.2</v>
      </c>
      <c r="K19" s="7">
        <f t="shared" si="5"/>
        <v>1.3860000000000809</v>
      </c>
      <c r="L19" s="7">
        <v>32.733897102554103</v>
      </c>
      <c r="M19" s="26">
        <f t="shared" si="6"/>
        <v>16.366948551277051</v>
      </c>
    </row>
    <row r="20" spans="1:26" ht="15.75" customHeight="1" x14ac:dyDescent="0.25">
      <c r="A20" s="1">
        <v>17</v>
      </c>
      <c r="B20" s="5">
        <v>34</v>
      </c>
      <c r="C20" s="16">
        <v>999.61800000000005</v>
      </c>
      <c r="D20" s="7">
        <f t="shared" si="2"/>
        <v>999.09519599999999</v>
      </c>
      <c r="E20" s="2">
        <f t="shared" si="3"/>
        <v>0.52280400000006466</v>
      </c>
      <c r="F20" s="7">
        <v>999.81399999999996</v>
      </c>
      <c r="G20" s="6">
        <f t="shared" si="4"/>
        <v>0.19599999999991269</v>
      </c>
      <c r="H20" s="6">
        <v>6.0003197969184097</v>
      </c>
      <c r="I20" s="17">
        <f t="shared" si="0"/>
        <v>3.0001598984592048</v>
      </c>
      <c r="J20" s="7">
        <v>1001.26</v>
      </c>
      <c r="K20" s="7">
        <f t="shared" si="5"/>
        <v>1.47199999999998</v>
      </c>
      <c r="L20" s="7">
        <v>32.104804817929399</v>
      </c>
      <c r="M20" s="26">
        <f t="shared" si="6"/>
        <v>16.052402408964699</v>
      </c>
      <c r="V20" s="10" t="s">
        <v>30</v>
      </c>
      <c r="W20" s="10"/>
      <c r="X20" t="s">
        <v>31</v>
      </c>
      <c r="Y20">
        <f>72/2</f>
        <v>36</v>
      </c>
      <c r="Z20" t="s">
        <v>10</v>
      </c>
    </row>
    <row r="21" spans="1:26" ht="15.75" customHeight="1" x14ac:dyDescent="0.25">
      <c r="A21" s="1">
        <v>18</v>
      </c>
      <c r="B21" s="5">
        <v>36</v>
      </c>
      <c r="C21" s="16">
        <v>999.58399999999995</v>
      </c>
      <c r="D21" s="7">
        <f t="shared" si="2"/>
        <v>999.07112399999994</v>
      </c>
      <c r="E21" s="2">
        <f t="shared" si="3"/>
        <v>0.51287600000000566</v>
      </c>
      <c r="F21" s="7">
        <v>999.78800000000001</v>
      </c>
      <c r="G21" s="6">
        <f t="shared" si="4"/>
        <v>0.20400000000006457</v>
      </c>
      <c r="H21" s="6">
        <v>7.8279157092477503</v>
      </c>
      <c r="I21" s="17">
        <f t="shared" si="0"/>
        <v>3.9139578546238751</v>
      </c>
      <c r="J21" s="7">
        <v>1001.33</v>
      </c>
      <c r="K21" s="7">
        <f t="shared" si="5"/>
        <v>1.5740000000000691</v>
      </c>
      <c r="L21" s="7">
        <v>32.084681786096603</v>
      </c>
      <c r="M21" s="26">
        <f t="shared" si="6"/>
        <v>16.042340893048301</v>
      </c>
      <c r="V21" t="s">
        <v>32</v>
      </c>
      <c r="X21" s="10" t="s">
        <v>51</v>
      </c>
      <c r="Y21">
        <v>7.5</v>
      </c>
      <c r="Z21" t="s">
        <v>10</v>
      </c>
    </row>
    <row r="22" spans="1:26" ht="15.75" customHeight="1" x14ac:dyDescent="0.25">
      <c r="A22" s="1">
        <v>19</v>
      </c>
      <c r="B22" s="5">
        <v>38</v>
      </c>
      <c r="C22" s="16">
        <v>999.54300000000001</v>
      </c>
      <c r="D22" s="7">
        <f t="shared" si="2"/>
        <v>999.04705200000001</v>
      </c>
      <c r="E22" s="2">
        <f t="shared" si="3"/>
        <v>0.4959479999999985</v>
      </c>
      <c r="F22" s="7">
        <v>999.75599999999997</v>
      </c>
      <c r="G22" s="6">
        <f t="shared" si="4"/>
        <v>0.21299999999996544</v>
      </c>
      <c r="H22" s="6">
        <v>6.7084718429262296</v>
      </c>
      <c r="I22" s="17">
        <f t="shared" si="0"/>
        <v>3.3542359214631148</v>
      </c>
      <c r="J22" s="7">
        <v>1001.32</v>
      </c>
      <c r="K22" s="7">
        <f t="shared" si="5"/>
        <v>1.6170000000000755</v>
      </c>
      <c r="L22" s="7">
        <v>32.147039204068001</v>
      </c>
      <c r="M22" s="26">
        <f t="shared" si="6"/>
        <v>16.073519602034001</v>
      </c>
    </row>
    <row r="23" spans="1:26" ht="15.75" customHeight="1" x14ac:dyDescent="0.25">
      <c r="A23" s="1">
        <v>20</v>
      </c>
      <c r="B23" s="5">
        <v>40</v>
      </c>
      <c r="C23" s="16">
        <v>999.45799999999997</v>
      </c>
      <c r="D23" s="7">
        <f t="shared" si="2"/>
        <v>999.02297999999996</v>
      </c>
      <c r="E23" s="2">
        <f t="shared" si="3"/>
        <v>0.43502000000000862</v>
      </c>
      <c r="F23" s="7">
        <v>999.70299999999997</v>
      </c>
      <c r="G23" s="6">
        <f t="shared" si="4"/>
        <v>0.24500000000000455</v>
      </c>
      <c r="H23" s="6">
        <v>5.8208081135760104</v>
      </c>
      <c r="I23" s="17">
        <f t="shared" si="0"/>
        <v>2.9104040567880052</v>
      </c>
      <c r="J23" s="7">
        <v>1001.32</v>
      </c>
      <c r="K23" s="7">
        <f t="shared" si="5"/>
        <v>1.6330000000000382</v>
      </c>
      <c r="L23" s="7">
        <v>32.194785560579199</v>
      </c>
      <c r="M23" s="26">
        <f t="shared" si="6"/>
        <v>16.097392780289599</v>
      </c>
      <c r="V23" s="10" t="s">
        <v>33</v>
      </c>
      <c r="W23" s="10"/>
      <c r="X23" t="s">
        <v>35</v>
      </c>
      <c r="Y23">
        <v>10</v>
      </c>
      <c r="Z23" t="s">
        <v>10</v>
      </c>
    </row>
    <row r="24" spans="1:26" ht="15.75" customHeight="1" x14ac:dyDescent="0.25">
      <c r="A24" s="1">
        <v>21</v>
      </c>
      <c r="B24" s="5">
        <v>42</v>
      </c>
      <c r="C24" s="16">
        <v>999.40599999999995</v>
      </c>
      <c r="D24" s="7">
        <f t="shared" si="2"/>
        <v>998.99890800000003</v>
      </c>
      <c r="E24" s="2">
        <f t="shared" si="3"/>
        <v>0.40709199999992052</v>
      </c>
      <c r="F24" s="7">
        <v>999.68700000000001</v>
      </c>
      <c r="G24" s="6">
        <f t="shared" si="4"/>
        <v>0.28100000000006276</v>
      </c>
      <c r="H24" s="6">
        <v>5.5993067424434804</v>
      </c>
      <c r="I24" s="17">
        <f t="shared" si="0"/>
        <v>2.7996533712217402</v>
      </c>
      <c r="J24" s="7">
        <v>1001.36</v>
      </c>
      <c r="K24" s="7">
        <f t="shared" si="5"/>
        <v>1.6889999999999645</v>
      </c>
      <c r="L24" s="7">
        <v>32.281968013564303</v>
      </c>
      <c r="M24" s="26">
        <f t="shared" si="6"/>
        <v>16.140984006782151</v>
      </c>
      <c r="V24" t="s">
        <v>34</v>
      </c>
      <c r="X24" t="s">
        <v>35</v>
      </c>
      <c r="Y24">
        <v>1</v>
      </c>
      <c r="Z24" t="s">
        <v>10</v>
      </c>
    </row>
    <row r="25" spans="1:26" ht="15.75" customHeight="1" x14ac:dyDescent="0.25">
      <c r="A25" s="1">
        <v>22</v>
      </c>
      <c r="B25" s="5">
        <v>44</v>
      </c>
      <c r="C25" s="16">
        <v>999.44899999999996</v>
      </c>
      <c r="D25" s="7">
        <f t="shared" si="2"/>
        <v>998.97483599999998</v>
      </c>
      <c r="E25" s="2">
        <f t="shared" si="3"/>
        <v>0.47416399999997338</v>
      </c>
      <c r="F25" s="7">
        <v>999.67100000000005</v>
      </c>
      <c r="G25" s="6">
        <f t="shared" si="4"/>
        <v>0.22200000000009368</v>
      </c>
      <c r="H25" s="6">
        <v>5.8957447634625204</v>
      </c>
      <c r="I25" s="17">
        <f t="shared" si="0"/>
        <v>2.9478723817312602</v>
      </c>
      <c r="J25" s="7">
        <v>1001.37</v>
      </c>
      <c r="K25" s="7">
        <f t="shared" si="5"/>
        <v>1.7069999999999936</v>
      </c>
      <c r="L25" s="7">
        <v>32.341966288517803</v>
      </c>
      <c r="M25" s="26">
        <f t="shared" si="6"/>
        <v>16.170983144258901</v>
      </c>
    </row>
    <row r="26" spans="1:26" ht="15.75" customHeight="1" x14ac:dyDescent="0.25">
      <c r="A26" s="1">
        <v>23</v>
      </c>
      <c r="B26" s="5">
        <v>46</v>
      </c>
      <c r="C26" s="16">
        <v>999.49099999999999</v>
      </c>
      <c r="D26" s="7">
        <f t="shared" si="2"/>
        <v>998.95076399999994</v>
      </c>
      <c r="E26" s="2">
        <f t="shared" si="3"/>
        <v>0.5402360000000499</v>
      </c>
      <c r="F26" s="7">
        <v>999.66300000000001</v>
      </c>
      <c r="G26" s="6">
        <f t="shared" si="4"/>
        <v>0.17200000000002547</v>
      </c>
      <c r="H26" s="6">
        <v>7.1277829093866796</v>
      </c>
      <c r="I26" s="17">
        <f t="shared" si="0"/>
        <v>3.5638914546933398</v>
      </c>
      <c r="J26" s="7">
        <v>1001.37</v>
      </c>
      <c r="K26" s="7">
        <f t="shared" si="5"/>
        <v>1.7930000000000064</v>
      </c>
      <c r="L26" s="7">
        <v>32.321642978818502</v>
      </c>
      <c r="M26" s="26">
        <f t="shared" si="6"/>
        <v>16.160821489409251</v>
      </c>
      <c r="V26" t="s">
        <v>42</v>
      </c>
      <c r="Y26" s="14">
        <v>0.01</v>
      </c>
      <c r="Z26" s="10" t="s">
        <v>47</v>
      </c>
    </row>
    <row r="27" spans="1:26" ht="15.75" customHeight="1" x14ac:dyDescent="0.25">
      <c r="A27" s="1">
        <v>24</v>
      </c>
      <c r="B27" s="5">
        <v>48</v>
      </c>
      <c r="C27" s="16">
        <v>999.48199999999997</v>
      </c>
      <c r="D27" s="7">
        <f t="shared" si="2"/>
        <v>998.926692</v>
      </c>
      <c r="E27" s="2">
        <f t="shared" si="3"/>
        <v>0.55530799999996816</v>
      </c>
      <c r="F27" s="7">
        <v>999.577</v>
      </c>
      <c r="G27" s="6">
        <f t="shared" si="4"/>
        <v>9.5000000000027285E-2</v>
      </c>
      <c r="H27" s="6">
        <v>12.0173627599154</v>
      </c>
      <c r="I27" s="17">
        <f t="shared" si="0"/>
        <v>6.0086813799577001</v>
      </c>
      <c r="J27" s="7">
        <v>1001.31</v>
      </c>
      <c r="K27" s="7">
        <f t="shared" si="5"/>
        <v>1.8559999999999945</v>
      </c>
      <c r="L27" s="7">
        <v>32.301319669097801</v>
      </c>
      <c r="M27" s="26">
        <f t="shared" si="6"/>
        <v>16.1506598345489</v>
      </c>
      <c r="X27" s="28" t="s">
        <v>53</v>
      </c>
      <c r="Y27" s="13">
        <v>1.2E-2</v>
      </c>
      <c r="Z27" s="10" t="s">
        <v>47</v>
      </c>
    </row>
    <row r="28" spans="1:26" ht="15.75" customHeight="1" x14ac:dyDescent="0.25">
      <c r="A28" s="1">
        <v>25</v>
      </c>
      <c r="B28" s="5">
        <v>50</v>
      </c>
      <c r="C28" s="16">
        <v>999.34500000000003</v>
      </c>
      <c r="D28" s="7">
        <f t="shared" si="2"/>
        <v>998.90261999999996</v>
      </c>
      <c r="E28" s="2">
        <f t="shared" si="3"/>
        <v>0.44238000000007105</v>
      </c>
      <c r="F28" s="7">
        <v>999.45399999999995</v>
      </c>
      <c r="G28" s="6">
        <f t="shared" si="4"/>
        <v>0.1089999999999236</v>
      </c>
      <c r="H28" s="6">
        <v>14.070338669458801</v>
      </c>
      <c r="I28" s="17">
        <f t="shared" si="0"/>
        <v>7.0351693347294004</v>
      </c>
      <c r="J28" s="7">
        <v>1001.35</v>
      </c>
      <c r="K28" s="7">
        <f t="shared" si="5"/>
        <v>1.9560000000000173</v>
      </c>
      <c r="L28" s="7">
        <v>31.363655438077199</v>
      </c>
      <c r="M28" s="26">
        <f t="shared" si="6"/>
        <v>15.6818277190386</v>
      </c>
      <c r="Y28">
        <f>Y27*0.6</f>
        <v>7.1999999999999998E-3</v>
      </c>
    </row>
    <row r="29" spans="1:26" ht="15.75" customHeight="1" x14ac:dyDescent="0.25">
      <c r="A29" s="1">
        <v>26</v>
      </c>
      <c r="B29" s="5">
        <v>52</v>
      </c>
      <c r="C29" s="16">
        <v>999.20399999999995</v>
      </c>
      <c r="D29" s="7">
        <f t="shared" si="2"/>
        <v>998.87854800000002</v>
      </c>
      <c r="E29" s="2">
        <f t="shared" si="3"/>
        <v>0.32545199999992747</v>
      </c>
      <c r="F29" s="7">
        <v>999.39400000000001</v>
      </c>
      <c r="G29" s="6">
        <f t="shared" si="4"/>
        <v>0.19000000000005457</v>
      </c>
      <c r="H29" s="6">
        <v>9.2850511912710001</v>
      </c>
      <c r="I29" s="17">
        <f t="shared" si="0"/>
        <v>4.6425255956355</v>
      </c>
      <c r="J29" s="7">
        <v>1001.38</v>
      </c>
      <c r="K29" s="7">
        <f t="shared" si="5"/>
        <v>1.9729999999999563</v>
      </c>
      <c r="L29" s="7">
        <v>31.323125620959502</v>
      </c>
      <c r="M29" s="26">
        <f t="shared" si="6"/>
        <v>15.661562810479751</v>
      </c>
      <c r="V29" s="29" t="s">
        <v>40</v>
      </c>
      <c r="W29" s="29"/>
    </row>
    <row r="30" spans="1:26" ht="15.75" customHeight="1" x14ac:dyDescent="0.25">
      <c r="A30" s="1">
        <v>27</v>
      </c>
      <c r="B30" s="5">
        <v>54</v>
      </c>
      <c r="C30" s="16">
        <v>999.09699999999998</v>
      </c>
      <c r="D30" s="7">
        <f t="shared" si="2"/>
        <v>998.85447599999998</v>
      </c>
      <c r="E30" s="2">
        <f t="shared" si="3"/>
        <v>0.24252400000000307</v>
      </c>
      <c r="F30" s="7">
        <v>999.40700000000004</v>
      </c>
      <c r="G30" s="6">
        <f t="shared" si="4"/>
        <v>0.31000000000005912</v>
      </c>
      <c r="H30" s="6">
        <v>9.0237773745243501</v>
      </c>
      <c r="I30" s="17">
        <f t="shared" si="0"/>
        <v>4.5118886872621751</v>
      </c>
      <c r="J30" s="7">
        <v>1001.39</v>
      </c>
      <c r="K30" s="7">
        <f t="shared" si="5"/>
        <v>1.9879999999999427</v>
      </c>
      <c r="L30" s="7">
        <v>31.282595803822201</v>
      </c>
      <c r="M30" s="26">
        <f t="shared" si="6"/>
        <v>15.6412979019111</v>
      </c>
      <c r="V30" s="10" t="s">
        <v>41</v>
      </c>
      <c r="Y30" s="8">
        <f>AVERAGE(H4:H158)</f>
        <v>16.192009853752172</v>
      </c>
      <c r="Z30" s="10" t="s">
        <v>10</v>
      </c>
    </row>
    <row r="31" spans="1:26" ht="15.75" customHeight="1" x14ac:dyDescent="0.25">
      <c r="A31" s="1">
        <v>28</v>
      </c>
      <c r="B31" s="5">
        <v>56</v>
      </c>
      <c r="C31" s="16">
        <v>999.08799999999997</v>
      </c>
      <c r="D31" s="7">
        <f t="shared" si="2"/>
        <v>998.83040399999993</v>
      </c>
      <c r="E31" s="2">
        <f t="shared" si="3"/>
        <v>0.25759600000003502</v>
      </c>
      <c r="F31" s="7">
        <v>999.40200000000004</v>
      </c>
      <c r="G31" s="6">
        <f t="shared" si="4"/>
        <v>0.31400000000007822</v>
      </c>
      <c r="H31" s="6">
        <v>8.5707904045562895</v>
      </c>
      <c r="I31" s="17">
        <f t="shared" si="0"/>
        <v>4.2853952022781447</v>
      </c>
      <c r="J31" s="7">
        <v>1001.36</v>
      </c>
      <c r="K31" s="7">
        <f t="shared" si="5"/>
        <v>1.9679999999999609</v>
      </c>
      <c r="L31" s="7">
        <v>31.242065986625899</v>
      </c>
      <c r="M31" s="26">
        <f t="shared" si="6"/>
        <v>15.62103299331295</v>
      </c>
      <c r="V31" t="s">
        <v>0</v>
      </c>
      <c r="Y31" s="10">
        <v>320</v>
      </c>
      <c r="Z31" t="s">
        <v>10</v>
      </c>
    </row>
    <row r="32" spans="1:26" ht="15.75" customHeight="1" x14ac:dyDescent="0.25">
      <c r="A32" s="1">
        <v>29</v>
      </c>
      <c r="B32" s="5">
        <v>58</v>
      </c>
      <c r="C32" s="16">
        <v>999.06299999999999</v>
      </c>
      <c r="D32" s="7">
        <f t="shared" si="2"/>
        <v>998.806332</v>
      </c>
      <c r="E32" s="2">
        <f t="shared" si="3"/>
        <v>0.25666799999999057</v>
      </c>
      <c r="F32" s="7">
        <v>999.39200000000005</v>
      </c>
      <c r="G32" s="6">
        <f t="shared" si="4"/>
        <v>0.32900000000006457</v>
      </c>
      <c r="H32" s="6">
        <v>6.4937755305046796</v>
      </c>
      <c r="I32" s="17">
        <f t="shared" si="0"/>
        <v>3.2468877652523398</v>
      </c>
      <c r="J32" s="7">
        <v>1001.34</v>
      </c>
      <c r="K32" s="7">
        <f t="shared" si="5"/>
        <v>1.9540000000000646</v>
      </c>
      <c r="L32" s="7">
        <v>31.081113180553199</v>
      </c>
      <c r="M32" s="26">
        <f t="shared" si="6"/>
        <v>15.5405565902766</v>
      </c>
      <c r="V32" t="s">
        <v>43</v>
      </c>
      <c r="Y32">
        <v>310</v>
      </c>
      <c r="Z32" t="s">
        <v>10</v>
      </c>
    </row>
    <row r="33" spans="1:28" ht="15.75" customHeight="1" x14ac:dyDescent="0.25">
      <c r="A33" s="1">
        <v>30</v>
      </c>
      <c r="B33" s="5">
        <v>60</v>
      </c>
      <c r="C33" s="16">
        <v>999.08299999999997</v>
      </c>
      <c r="D33" s="7">
        <f t="shared" si="2"/>
        <v>998.78225999999995</v>
      </c>
      <c r="E33" s="2">
        <f t="shared" si="3"/>
        <v>0.30074000000001888</v>
      </c>
      <c r="F33" s="7">
        <v>999.38599999999997</v>
      </c>
      <c r="G33" s="6">
        <f t="shared" si="4"/>
        <v>0.30299999999999727</v>
      </c>
      <c r="H33" s="6">
        <v>5.9036944316356799</v>
      </c>
      <c r="I33" s="17">
        <f t="shared" si="0"/>
        <v>2.9518472158178399</v>
      </c>
      <c r="J33" s="7">
        <v>1001.35</v>
      </c>
      <c r="K33" s="7">
        <f t="shared" si="5"/>
        <v>1.9809999999999945</v>
      </c>
      <c r="L33" s="7">
        <v>31.062974157695901</v>
      </c>
      <c r="M33" s="26">
        <f t="shared" si="6"/>
        <v>15.531487078847951</v>
      </c>
    </row>
    <row r="34" spans="1:28" ht="15.75" customHeight="1" x14ac:dyDescent="0.25">
      <c r="A34" s="1">
        <v>31</v>
      </c>
      <c r="B34" s="5">
        <v>62</v>
      </c>
      <c r="C34" s="16">
        <v>999.09100000000001</v>
      </c>
      <c r="D34" s="7">
        <f t="shared" si="2"/>
        <v>998.75818800000002</v>
      </c>
      <c r="E34" s="2">
        <f t="shared" si="3"/>
        <v>0.33281199999998989</v>
      </c>
      <c r="F34" s="7">
        <v>999.36900000000003</v>
      </c>
      <c r="G34" s="6">
        <f t="shared" si="4"/>
        <v>0.27800000000002001</v>
      </c>
      <c r="H34" s="6">
        <v>6.8428140432607103</v>
      </c>
      <c r="I34" s="17">
        <f t="shared" si="0"/>
        <v>3.4214070216303551</v>
      </c>
      <c r="J34" s="7">
        <v>1001.33</v>
      </c>
      <c r="K34" s="7">
        <f t="shared" si="5"/>
        <v>1.9920000000000755</v>
      </c>
      <c r="L34" s="7">
        <v>30.307832023300598</v>
      </c>
      <c r="M34" s="26">
        <f t="shared" si="6"/>
        <v>15.153916011650299</v>
      </c>
      <c r="V34" t="s">
        <v>45</v>
      </c>
      <c r="Y34">
        <v>6.4000000000000003E-3</v>
      </c>
    </row>
    <row r="35" spans="1:28" ht="15.75" customHeight="1" x14ac:dyDescent="0.25">
      <c r="A35" s="1">
        <v>32</v>
      </c>
      <c r="B35" s="5">
        <v>64</v>
      </c>
      <c r="C35" s="16">
        <v>999.07600000000002</v>
      </c>
      <c r="D35" s="7">
        <f t="shared" si="2"/>
        <v>998.73411599999997</v>
      </c>
      <c r="E35" s="2">
        <f t="shared" si="3"/>
        <v>0.34188400000005004</v>
      </c>
      <c r="F35" s="7">
        <v>999.33799999999997</v>
      </c>
      <c r="G35" s="6">
        <f t="shared" si="4"/>
        <v>0.26199999999994361</v>
      </c>
      <c r="H35" s="6">
        <v>6.9391204495261203</v>
      </c>
      <c r="I35" s="17">
        <f t="shared" si="0"/>
        <v>3.4695602247630601</v>
      </c>
      <c r="J35" s="7">
        <v>1001.29</v>
      </c>
      <c r="K35" s="7">
        <f t="shared" si="5"/>
        <v>1.9939999999999145</v>
      </c>
      <c r="L35" s="7">
        <v>29.562723251867599</v>
      </c>
      <c r="M35" s="26">
        <f t="shared" si="6"/>
        <v>14.781361625933799</v>
      </c>
      <c r="V35" t="s">
        <v>44</v>
      </c>
      <c r="Y35">
        <v>1.8E-3</v>
      </c>
    </row>
    <row r="36" spans="1:28" ht="15.75" customHeight="1" x14ac:dyDescent="0.25">
      <c r="A36" s="1">
        <v>33</v>
      </c>
      <c r="B36" s="5">
        <v>66</v>
      </c>
      <c r="C36" s="16">
        <v>999.05899999999997</v>
      </c>
      <c r="D36" s="7">
        <f t="shared" si="2"/>
        <v>998.71004399999993</v>
      </c>
      <c r="E36" s="2">
        <f t="shared" si="3"/>
        <v>0.34895600000004379</v>
      </c>
      <c r="F36" s="7">
        <v>999.29600000000005</v>
      </c>
      <c r="G36" s="6">
        <f t="shared" si="4"/>
        <v>0.23700000000008004</v>
      </c>
      <c r="H36" s="6">
        <v>6.0220262137496601</v>
      </c>
      <c r="I36" s="17">
        <f t="shared" si="0"/>
        <v>3.01101310687483</v>
      </c>
      <c r="J36" s="7">
        <v>1001.25</v>
      </c>
      <c r="K36" s="7">
        <f t="shared" si="5"/>
        <v>1.9930000000000518</v>
      </c>
      <c r="L36" s="7">
        <v>28.8171950958676</v>
      </c>
      <c r="M36" s="26">
        <f t="shared" si="6"/>
        <v>14.4085975479338</v>
      </c>
      <c r="V36" t="s">
        <v>46</v>
      </c>
      <c r="Y36">
        <f>(Y34+Y35)/2</f>
        <v>4.1000000000000003E-3</v>
      </c>
    </row>
    <row r="37" spans="1:28" ht="15.75" customHeight="1" x14ac:dyDescent="0.25">
      <c r="A37" s="1">
        <v>34</v>
      </c>
      <c r="B37" s="5">
        <v>68</v>
      </c>
      <c r="C37" s="16">
        <v>999.01900000000001</v>
      </c>
      <c r="D37" s="7">
        <f t="shared" si="2"/>
        <v>998.68597199999999</v>
      </c>
      <c r="E37" s="2">
        <f t="shared" si="3"/>
        <v>0.33302800000001298</v>
      </c>
      <c r="F37" s="7">
        <v>999.25699999999995</v>
      </c>
      <c r="G37" s="6">
        <f t="shared" si="4"/>
        <v>0.2379999999999427</v>
      </c>
      <c r="H37" s="6">
        <v>6.0204120380269996</v>
      </c>
      <c r="I37" s="17">
        <f t="shared" si="0"/>
        <v>3.0102060190134998</v>
      </c>
      <c r="J37" s="7">
        <v>1001.21</v>
      </c>
      <c r="K37" s="7">
        <f t="shared" si="5"/>
        <v>2.0120000000000573</v>
      </c>
      <c r="L37" s="7">
        <v>27.452720227488399</v>
      </c>
      <c r="M37" s="26">
        <f t="shared" si="6"/>
        <v>13.7263601137442</v>
      </c>
    </row>
    <row r="38" spans="1:28" ht="15.75" customHeight="1" x14ac:dyDescent="0.25">
      <c r="A38" s="1">
        <v>35</v>
      </c>
      <c r="B38" s="5">
        <v>70</v>
      </c>
      <c r="C38" s="16">
        <v>999.029</v>
      </c>
      <c r="D38" s="7">
        <f t="shared" si="2"/>
        <v>998.66189999999995</v>
      </c>
      <c r="E38" s="2">
        <f t="shared" si="3"/>
        <v>0.36710000000005039</v>
      </c>
      <c r="F38" s="7">
        <v>999.19799999999998</v>
      </c>
      <c r="G38" s="6">
        <f t="shared" si="4"/>
        <v>0.16899999999998272</v>
      </c>
      <c r="H38" s="6">
        <v>6.0187978623060703</v>
      </c>
      <c r="I38" s="17">
        <f t="shared" si="0"/>
        <v>3.0093989311530351</v>
      </c>
      <c r="J38" s="7">
        <v>1001.16</v>
      </c>
      <c r="K38" s="7">
        <f t="shared" si="5"/>
        <v>2.0079999999999245</v>
      </c>
      <c r="L38" s="7">
        <v>26.608733786304899</v>
      </c>
      <c r="M38" s="26">
        <f t="shared" si="6"/>
        <v>13.30436689315245</v>
      </c>
      <c r="V38" s="29" t="s">
        <v>48</v>
      </c>
      <c r="W38" s="29"/>
    </row>
    <row r="39" spans="1:28" ht="15.75" customHeight="1" x14ac:dyDescent="0.25">
      <c r="A39" s="1">
        <v>36</v>
      </c>
      <c r="B39" s="5">
        <v>72</v>
      </c>
      <c r="C39" s="16">
        <v>998.95899999999995</v>
      </c>
      <c r="D39" s="7">
        <f t="shared" si="2"/>
        <v>998.63782800000001</v>
      </c>
      <c r="E39" s="2">
        <f t="shared" si="3"/>
        <v>0.32117199999993318</v>
      </c>
      <c r="F39" s="7">
        <v>999.15200000000004</v>
      </c>
      <c r="G39" s="6">
        <f t="shared" si="4"/>
        <v>0.19300000000009732</v>
      </c>
      <c r="H39" s="6">
        <v>6.0171836865762804</v>
      </c>
      <c r="I39" s="17">
        <f t="shared" si="0"/>
        <v>3.0085918432881402</v>
      </c>
      <c r="J39" s="7">
        <v>1001.18</v>
      </c>
      <c r="K39" s="7">
        <f t="shared" si="5"/>
        <v>2.0209999999999582</v>
      </c>
      <c r="L39" s="7">
        <v>26.505477129404799</v>
      </c>
      <c r="M39" s="26">
        <f t="shared" si="6"/>
        <v>13.252738564702399</v>
      </c>
      <c r="V39" t="s">
        <v>49</v>
      </c>
      <c r="Y39" s="13"/>
      <c r="Z39" s="10" t="s">
        <v>47</v>
      </c>
    </row>
    <row r="40" spans="1:28" ht="15.75" customHeight="1" x14ac:dyDescent="0.25">
      <c r="A40" s="1">
        <v>37</v>
      </c>
      <c r="B40" s="5">
        <v>74</v>
      </c>
      <c r="C40" s="16">
        <v>998.89499999999998</v>
      </c>
      <c r="D40" s="7">
        <f t="shared" si="2"/>
        <v>998.61375599999997</v>
      </c>
      <c r="E40" s="2">
        <f t="shared" si="3"/>
        <v>0.28124400000001515</v>
      </c>
      <c r="F40" s="7">
        <v>999.15899999999999</v>
      </c>
      <c r="G40" s="6">
        <f t="shared" si="4"/>
        <v>0.26400000000001</v>
      </c>
      <c r="H40" s="6">
        <v>6.0155695108447498</v>
      </c>
      <c r="I40" s="17">
        <f t="shared" si="0"/>
        <v>3.0077847554223749</v>
      </c>
      <c r="J40" s="7">
        <v>1001.21</v>
      </c>
      <c r="K40" s="7">
        <f t="shared" si="5"/>
        <v>2.0540000000000873</v>
      </c>
      <c r="L40" s="7">
        <v>26.365186520797799</v>
      </c>
      <c r="M40" s="26">
        <f t="shared" si="6"/>
        <v>13.1825932603989</v>
      </c>
      <c r="Y40" s="13"/>
      <c r="Z40" s="10" t="s">
        <v>47</v>
      </c>
      <c r="AA40" t="s">
        <v>50</v>
      </c>
    </row>
    <row r="41" spans="1:28" ht="15.75" customHeight="1" x14ac:dyDescent="0.25">
      <c r="A41" s="1">
        <v>38</v>
      </c>
      <c r="B41" s="5">
        <v>76</v>
      </c>
      <c r="C41" s="16">
        <v>998.87900000000002</v>
      </c>
      <c r="D41" s="7">
        <f t="shared" si="2"/>
        <v>998.58968400000003</v>
      </c>
      <c r="E41" s="2">
        <f t="shared" si="3"/>
        <v>0.28931599999998525</v>
      </c>
      <c r="F41" s="7">
        <v>999.15599999999995</v>
      </c>
      <c r="G41" s="6">
        <f t="shared" si="4"/>
        <v>0.27699999999992997</v>
      </c>
      <c r="H41" s="6">
        <v>6.9975502243201699</v>
      </c>
      <c r="I41" s="17">
        <f t="shared" si="0"/>
        <v>3.498775112160085</v>
      </c>
      <c r="J41" s="7">
        <v>1001.22</v>
      </c>
      <c r="K41" s="7">
        <f t="shared" si="5"/>
        <v>2.0710000000000264</v>
      </c>
      <c r="L41" s="7">
        <v>25.381668234656999</v>
      </c>
      <c r="M41" s="26">
        <f t="shared" si="6"/>
        <v>12.6908341173285</v>
      </c>
      <c r="AA41" s="15"/>
    </row>
    <row r="42" spans="1:28" ht="15.75" customHeight="1" x14ac:dyDescent="0.25">
      <c r="A42" s="1">
        <v>39</v>
      </c>
      <c r="B42" s="5">
        <v>78</v>
      </c>
      <c r="C42" s="16">
        <v>998.81799999999998</v>
      </c>
      <c r="D42" s="7">
        <f t="shared" si="2"/>
        <v>998.56561199999999</v>
      </c>
      <c r="E42" s="2">
        <f t="shared" si="3"/>
        <v>0.25238799999999628</v>
      </c>
      <c r="F42" s="7">
        <v>999.149</v>
      </c>
      <c r="G42" s="6">
        <f t="shared" si="4"/>
        <v>0.33100000000001728</v>
      </c>
      <c r="H42" s="6">
        <v>9.1656383607843104</v>
      </c>
      <c r="I42" s="17">
        <f t="shared" si="0"/>
        <v>4.5828191803921552</v>
      </c>
      <c r="J42" s="7">
        <v>1001.21</v>
      </c>
      <c r="K42" s="7">
        <f t="shared" si="5"/>
        <v>2.0740000000000691</v>
      </c>
      <c r="L42" s="7">
        <v>25.206377949447599</v>
      </c>
      <c r="M42" s="26">
        <f t="shared" si="6"/>
        <v>12.6031889747238</v>
      </c>
    </row>
    <row r="43" spans="1:28" ht="15.75" customHeight="1" x14ac:dyDescent="0.25">
      <c r="A43" s="1">
        <v>40</v>
      </c>
      <c r="B43" s="5">
        <v>80</v>
      </c>
      <c r="C43" s="16">
        <v>998.77599999999995</v>
      </c>
      <c r="D43" s="7">
        <f t="shared" si="2"/>
        <v>998.54153999999994</v>
      </c>
      <c r="E43" s="2">
        <f t="shared" si="3"/>
        <v>0.23446000000001277</v>
      </c>
      <c r="F43" s="7">
        <v>999.13599999999997</v>
      </c>
      <c r="G43" s="6">
        <f t="shared" si="4"/>
        <v>0.36000000000001364</v>
      </c>
      <c r="H43" s="6">
        <v>11.033922677155701</v>
      </c>
      <c r="I43" s="17">
        <f t="shared" si="0"/>
        <v>5.5169613385778504</v>
      </c>
      <c r="J43" s="7">
        <v>1001.21</v>
      </c>
      <c r="K43" s="7">
        <f t="shared" si="5"/>
        <v>2.0790000000000646</v>
      </c>
      <c r="L43" s="7">
        <v>24.6700022102014</v>
      </c>
      <c r="M43" s="26">
        <f t="shared" si="6"/>
        <v>12.3350011051007</v>
      </c>
      <c r="AB43" s="15"/>
    </row>
    <row r="44" spans="1:28" ht="15.75" customHeight="1" x14ac:dyDescent="0.25">
      <c r="A44" s="1">
        <v>41</v>
      </c>
      <c r="B44" s="5">
        <v>82</v>
      </c>
      <c r="C44" s="16">
        <v>998.69600000000003</v>
      </c>
      <c r="D44" s="7">
        <f t="shared" si="2"/>
        <v>998.51746800000001</v>
      </c>
      <c r="E44" s="2">
        <f t="shared" si="3"/>
        <v>0.17853200000001834</v>
      </c>
      <c r="F44" s="7">
        <v>999.13099999999997</v>
      </c>
      <c r="G44" s="6">
        <f t="shared" si="4"/>
        <v>0.43499999999994543</v>
      </c>
      <c r="H44" s="6">
        <v>12.242522953302499</v>
      </c>
      <c r="I44" s="17">
        <f t="shared" si="0"/>
        <v>6.1212614766512496</v>
      </c>
      <c r="J44" s="7">
        <v>1001.22</v>
      </c>
      <c r="K44" s="7">
        <f t="shared" si="5"/>
        <v>2.0900000000000318</v>
      </c>
      <c r="L44" s="7">
        <v>24.876232370855899</v>
      </c>
      <c r="M44" s="26">
        <f t="shared" si="6"/>
        <v>12.438116185427949</v>
      </c>
    </row>
    <row r="45" spans="1:28" ht="15.75" customHeight="1" x14ac:dyDescent="0.25">
      <c r="A45" s="1">
        <v>42</v>
      </c>
      <c r="B45" s="5">
        <v>84</v>
      </c>
      <c r="C45" s="16">
        <v>998.62800000000004</v>
      </c>
      <c r="D45" s="7">
        <f t="shared" si="2"/>
        <v>998.49339599999996</v>
      </c>
      <c r="E45" s="2">
        <f t="shared" si="3"/>
        <v>0.13460400000008121</v>
      </c>
      <c r="F45" s="7">
        <v>999.13</v>
      </c>
      <c r="G45" s="6">
        <f t="shared" si="4"/>
        <v>0.50199999999995271</v>
      </c>
      <c r="H45" s="6">
        <v>13.434270586574099</v>
      </c>
      <c r="I45" s="17">
        <f t="shared" si="0"/>
        <v>6.7171352932870496</v>
      </c>
      <c r="J45" s="7">
        <v>1001.25</v>
      </c>
      <c r="K45" s="7">
        <f t="shared" si="5"/>
        <v>2.1209999999999809</v>
      </c>
      <c r="L45" s="7">
        <v>26.168374104283298</v>
      </c>
      <c r="M45" s="26">
        <f t="shared" si="6"/>
        <v>13.084187052141649</v>
      </c>
    </row>
    <row r="46" spans="1:28" ht="15.75" customHeight="1" x14ac:dyDescent="0.25">
      <c r="A46" s="1">
        <v>43</v>
      </c>
      <c r="B46" s="5">
        <v>86</v>
      </c>
      <c r="C46" s="16">
        <v>998.47900000000004</v>
      </c>
      <c r="D46" s="7">
        <f t="shared" si="2"/>
        <v>998.46932400000003</v>
      </c>
      <c r="E46" s="2">
        <f t="shared" si="3"/>
        <v>9.6760000000131186E-3</v>
      </c>
      <c r="F46" s="7">
        <v>999.12900000000002</v>
      </c>
      <c r="G46" s="6">
        <f t="shared" si="4"/>
        <v>0.64999999999997726</v>
      </c>
      <c r="H46" s="6">
        <v>15.056774102990699</v>
      </c>
      <c r="I46" s="17">
        <f t="shared" si="0"/>
        <v>7.5283870514953497</v>
      </c>
      <c r="J46" s="7">
        <v>1001.25</v>
      </c>
      <c r="K46" s="7">
        <f t="shared" si="5"/>
        <v>2.1200000000000045</v>
      </c>
      <c r="L46" s="7">
        <v>27.552615894885299</v>
      </c>
      <c r="M46" s="26">
        <f t="shared" si="6"/>
        <v>13.77630794744265</v>
      </c>
    </row>
    <row r="47" spans="1:28" ht="15.75" customHeight="1" x14ac:dyDescent="0.25">
      <c r="A47" s="1">
        <v>44</v>
      </c>
      <c r="B47" s="5">
        <v>88</v>
      </c>
      <c r="C47" s="16">
        <v>998.28499999999997</v>
      </c>
      <c r="D47" s="7">
        <f t="shared" si="2"/>
        <v>998.44525199999998</v>
      </c>
      <c r="E47" s="2">
        <f t="shared" si="3"/>
        <v>-0.16025200000001405</v>
      </c>
      <c r="F47" s="7">
        <v>999.13</v>
      </c>
      <c r="G47" s="6">
        <f t="shared" si="4"/>
        <v>0.84500000000002728</v>
      </c>
      <c r="H47" s="6">
        <v>15.048039071325499</v>
      </c>
      <c r="I47" s="17">
        <f t="shared" si="0"/>
        <v>7.5240195356627497</v>
      </c>
      <c r="J47" s="7">
        <v>1001.26</v>
      </c>
      <c r="K47" s="7">
        <f t="shared" si="5"/>
        <v>2.1299999999999955</v>
      </c>
      <c r="L47" s="7">
        <v>28.193819151122501</v>
      </c>
      <c r="M47" s="26">
        <f t="shared" si="6"/>
        <v>14.09690957556125</v>
      </c>
    </row>
    <row r="48" spans="1:28" ht="15.75" customHeight="1" x14ac:dyDescent="0.25">
      <c r="A48" s="1">
        <v>45</v>
      </c>
      <c r="B48" s="5">
        <v>90</v>
      </c>
      <c r="C48" s="16">
        <v>998.16700000000003</v>
      </c>
      <c r="D48" s="7">
        <f t="shared" si="2"/>
        <v>998.42117999999994</v>
      </c>
      <c r="E48" s="2">
        <f t="shared" si="3"/>
        <v>-0.2541799999999057</v>
      </c>
      <c r="F48" s="7">
        <v>999.13</v>
      </c>
      <c r="G48" s="6">
        <f t="shared" si="4"/>
        <v>0.96299999999996544</v>
      </c>
      <c r="H48" s="6">
        <v>15.310552200968299</v>
      </c>
      <c r="I48" s="17">
        <f t="shared" si="0"/>
        <v>7.6552761004841496</v>
      </c>
      <c r="J48" s="7">
        <v>1001.27</v>
      </c>
      <c r="K48" s="7">
        <f t="shared" si="5"/>
        <v>2.1399999999999864</v>
      </c>
      <c r="L48" s="7">
        <v>28.7735833639547</v>
      </c>
      <c r="M48" s="26">
        <f t="shared" si="6"/>
        <v>14.38679168197735</v>
      </c>
      <c r="W48" s="10"/>
    </row>
    <row r="49" spans="1:13" ht="15.75" customHeight="1" x14ac:dyDescent="0.25">
      <c r="A49" s="1">
        <v>46</v>
      </c>
      <c r="B49" s="5">
        <v>92</v>
      </c>
      <c r="C49" s="16">
        <v>998.125</v>
      </c>
      <c r="D49" s="7">
        <f t="shared" si="2"/>
        <v>998.397108</v>
      </c>
      <c r="E49" s="2">
        <f t="shared" si="3"/>
        <v>-0.2721080000000029</v>
      </c>
      <c r="F49" s="7">
        <v>999.13</v>
      </c>
      <c r="G49" s="6">
        <f t="shared" si="4"/>
        <v>1.0049999999999955</v>
      </c>
      <c r="H49" s="6">
        <v>17.7185801130444</v>
      </c>
      <c r="I49" s="17">
        <f t="shared" si="0"/>
        <v>8.8592900565221999</v>
      </c>
      <c r="J49" s="7">
        <v>1001.26</v>
      </c>
      <c r="K49" s="7">
        <f t="shared" si="5"/>
        <v>2.1299999999999955</v>
      </c>
      <c r="L49" s="7">
        <v>29.038701640030201</v>
      </c>
      <c r="M49" s="26">
        <f t="shared" si="6"/>
        <v>14.5193508200151</v>
      </c>
    </row>
    <row r="50" spans="1:13" ht="15.75" customHeight="1" x14ac:dyDescent="0.25">
      <c r="A50" s="1">
        <v>47</v>
      </c>
      <c r="B50" s="5">
        <v>94</v>
      </c>
      <c r="C50" s="16">
        <v>998.07299999999998</v>
      </c>
      <c r="D50" s="7">
        <f t="shared" si="2"/>
        <v>998.37303599999996</v>
      </c>
      <c r="E50" s="2">
        <f t="shared" si="3"/>
        <v>-0.30003599999997732</v>
      </c>
      <c r="F50" s="7">
        <v>999.13</v>
      </c>
      <c r="G50" s="6">
        <f t="shared" si="4"/>
        <v>1.0570000000000164</v>
      </c>
      <c r="H50" s="6">
        <v>21.736038081685699</v>
      </c>
      <c r="I50" s="17">
        <f t="shared" si="0"/>
        <v>10.868019040842849</v>
      </c>
      <c r="J50" s="7">
        <v>1001.26</v>
      </c>
      <c r="K50" s="7">
        <f t="shared" si="5"/>
        <v>2.1299999999999955</v>
      </c>
      <c r="L50" s="7">
        <v>32.227280848979497</v>
      </c>
      <c r="M50" s="26">
        <f t="shared" si="6"/>
        <v>16.113640424489748</v>
      </c>
    </row>
    <row r="51" spans="1:13" ht="15.75" customHeight="1" x14ac:dyDescent="0.25">
      <c r="A51" s="1">
        <v>48</v>
      </c>
      <c r="B51" s="5">
        <v>96</v>
      </c>
      <c r="C51" s="16">
        <v>997.89200000000005</v>
      </c>
      <c r="D51" s="7">
        <f t="shared" si="2"/>
        <v>998.34896400000002</v>
      </c>
      <c r="E51" s="2">
        <f t="shared" si="3"/>
        <v>-0.45696399999997084</v>
      </c>
      <c r="F51" s="7">
        <v>999.13</v>
      </c>
      <c r="G51" s="6">
        <f t="shared" si="4"/>
        <v>1.2379999999999427</v>
      </c>
      <c r="H51" s="6">
        <v>22.4180337456181</v>
      </c>
      <c r="I51" s="17">
        <f t="shared" si="0"/>
        <v>11.20901687280905</v>
      </c>
      <c r="J51" s="7">
        <v>1001.27</v>
      </c>
      <c r="K51" s="7">
        <f t="shared" si="5"/>
        <v>2.1399999999999864</v>
      </c>
      <c r="L51" s="7">
        <v>34.245479205460498</v>
      </c>
      <c r="M51" s="26">
        <f t="shared" si="6"/>
        <v>17.122739602730249</v>
      </c>
    </row>
    <row r="52" spans="1:13" ht="15.75" customHeight="1" x14ac:dyDescent="0.25">
      <c r="A52" s="1">
        <v>49</v>
      </c>
      <c r="B52" s="5">
        <v>98</v>
      </c>
      <c r="C52" s="16">
        <v>997.80200000000002</v>
      </c>
      <c r="D52" s="7">
        <f t="shared" si="2"/>
        <v>998.32489199999998</v>
      </c>
      <c r="E52" s="2">
        <f t="shared" si="3"/>
        <v>-0.52289199999995617</v>
      </c>
      <c r="F52" s="7">
        <v>999.13</v>
      </c>
      <c r="G52" s="6">
        <f t="shared" si="4"/>
        <v>1.3279999999999745</v>
      </c>
      <c r="H52" s="6">
        <v>22.792594142596901</v>
      </c>
      <c r="I52" s="17">
        <f t="shared" si="0"/>
        <v>11.39629707129845</v>
      </c>
      <c r="J52" s="7">
        <v>1001.27</v>
      </c>
      <c r="K52" s="7">
        <f t="shared" si="5"/>
        <v>2.1399999999999864</v>
      </c>
      <c r="L52" s="7">
        <v>34.998695119390199</v>
      </c>
      <c r="M52" s="26">
        <f t="shared" si="6"/>
        <v>17.499347559695099</v>
      </c>
    </row>
    <row r="53" spans="1:13" ht="15.75" customHeight="1" x14ac:dyDescent="0.25">
      <c r="A53" s="1">
        <v>50</v>
      </c>
      <c r="B53" s="5">
        <v>100</v>
      </c>
      <c r="C53" s="16">
        <v>997.62800000000004</v>
      </c>
      <c r="D53" s="7">
        <f t="shared" si="2"/>
        <v>998.30081999999993</v>
      </c>
      <c r="E53" s="2">
        <f t="shared" si="3"/>
        <v>-0.67281999999988784</v>
      </c>
      <c r="F53" s="7">
        <v>999.13</v>
      </c>
      <c r="G53" s="6">
        <f t="shared" si="4"/>
        <v>1.5019999999999527</v>
      </c>
      <c r="H53" s="6">
        <v>22.762701591343099</v>
      </c>
      <c r="I53" s="17">
        <f t="shared" si="0"/>
        <v>11.381350795671549</v>
      </c>
      <c r="J53" s="7">
        <v>1001.27</v>
      </c>
      <c r="K53" s="7">
        <f t="shared" si="5"/>
        <v>2.1399999999999864</v>
      </c>
      <c r="L53" s="7">
        <v>35.177317425398201</v>
      </c>
      <c r="M53" s="26">
        <f t="shared" si="6"/>
        <v>17.5886587126991</v>
      </c>
    </row>
    <row r="54" spans="1:13" ht="15.75" customHeight="1" x14ac:dyDescent="0.25">
      <c r="A54" s="1">
        <v>51</v>
      </c>
      <c r="B54" s="5">
        <v>102</v>
      </c>
      <c r="C54" s="16">
        <v>997.38499999999999</v>
      </c>
      <c r="D54" s="7">
        <f t="shared" si="2"/>
        <v>998.276748</v>
      </c>
      <c r="E54" s="2">
        <f t="shared" si="3"/>
        <v>-0.89174800000000687</v>
      </c>
      <c r="F54" s="7">
        <v>999.13</v>
      </c>
      <c r="G54" s="6">
        <f t="shared" si="4"/>
        <v>1.7450000000000045</v>
      </c>
      <c r="H54" s="6">
        <v>23.769321532779198</v>
      </c>
      <c r="I54" s="17">
        <f t="shared" si="0"/>
        <v>11.884660766389599</v>
      </c>
      <c r="J54" s="7">
        <v>1001.27</v>
      </c>
      <c r="K54" s="7">
        <f t="shared" si="5"/>
        <v>2.1399999999999864</v>
      </c>
      <c r="L54" s="7">
        <v>36.211160069165899</v>
      </c>
      <c r="M54" s="26">
        <f t="shared" si="6"/>
        <v>18.10558003458295</v>
      </c>
    </row>
    <row r="55" spans="1:13" ht="15.75" customHeight="1" x14ac:dyDescent="0.25">
      <c r="A55" s="1">
        <v>52</v>
      </c>
      <c r="B55" s="5">
        <v>104</v>
      </c>
      <c r="C55" s="16">
        <v>997.18399999999997</v>
      </c>
      <c r="D55" s="7">
        <f t="shared" si="2"/>
        <v>998.25267599999995</v>
      </c>
      <c r="E55" s="2">
        <f t="shared" si="3"/>
        <v>-1.0686759999999822</v>
      </c>
      <c r="F55" s="7">
        <v>999.13</v>
      </c>
      <c r="G55" s="6">
        <f t="shared" si="4"/>
        <v>1.9460000000000264</v>
      </c>
      <c r="H55" s="6">
        <v>22.656941589066001</v>
      </c>
      <c r="I55" s="17">
        <f t="shared" si="0"/>
        <v>11.328470794533001</v>
      </c>
      <c r="J55" s="7">
        <v>1001.27</v>
      </c>
      <c r="K55" s="7">
        <f t="shared" si="5"/>
        <v>2.1399999999999864</v>
      </c>
      <c r="L55" s="7">
        <v>35.031844330991397</v>
      </c>
      <c r="M55" s="26">
        <f t="shared" si="6"/>
        <v>17.515922165495699</v>
      </c>
    </row>
    <row r="56" spans="1:13" ht="15.75" customHeight="1" x14ac:dyDescent="0.25">
      <c r="A56" s="1">
        <v>53</v>
      </c>
      <c r="B56" s="5">
        <v>106</v>
      </c>
      <c r="C56" s="16">
        <v>996.98</v>
      </c>
      <c r="D56" s="7">
        <f t="shared" si="2"/>
        <v>998.22860400000002</v>
      </c>
      <c r="E56" s="2">
        <f t="shared" si="3"/>
        <v>-1.2486040000000003</v>
      </c>
      <c r="F56" s="7">
        <v>999.13</v>
      </c>
      <c r="G56" s="6">
        <f t="shared" si="4"/>
        <v>2.1499999999999773</v>
      </c>
      <c r="H56" s="6">
        <v>22.6317476010761</v>
      </c>
      <c r="I56" s="17">
        <f t="shared" si="0"/>
        <v>11.31587380053805</v>
      </c>
      <c r="J56" s="7">
        <v>1001.27</v>
      </c>
      <c r="K56" s="7">
        <f t="shared" si="5"/>
        <v>2.1399999999999864</v>
      </c>
      <c r="L56" s="7">
        <v>35.587876279155502</v>
      </c>
      <c r="M56" s="26">
        <f t="shared" si="6"/>
        <v>17.793938139577751</v>
      </c>
    </row>
    <row r="57" spans="1:13" ht="15.75" customHeight="1" x14ac:dyDescent="0.25">
      <c r="A57" s="1">
        <v>54</v>
      </c>
      <c r="B57" s="5">
        <v>108</v>
      </c>
      <c r="C57" s="16">
        <v>996.88199999999995</v>
      </c>
      <c r="D57" s="7">
        <f t="shared" si="2"/>
        <v>998.20453199999997</v>
      </c>
      <c r="E57" s="2">
        <f t="shared" si="3"/>
        <v>-1.3225320000000238</v>
      </c>
      <c r="F57" s="7">
        <v>999.13</v>
      </c>
      <c r="G57" s="6">
        <f t="shared" si="4"/>
        <v>2.2480000000000473</v>
      </c>
      <c r="H57" s="6">
        <v>24.671158564210401</v>
      </c>
      <c r="I57" s="17">
        <f t="shared" si="0"/>
        <v>12.335579282105201</v>
      </c>
      <c r="J57" s="7">
        <v>1001.27</v>
      </c>
      <c r="K57" s="7">
        <f t="shared" si="5"/>
        <v>2.1399999999999864</v>
      </c>
      <c r="L57" s="7">
        <v>36.426591966216002</v>
      </c>
      <c r="M57" s="26">
        <f t="shared" si="6"/>
        <v>18.213295983108001</v>
      </c>
    </row>
    <row r="58" spans="1:13" ht="15.75" customHeight="1" x14ac:dyDescent="0.25">
      <c r="A58" s="1">
        <v>55</v>
      </c>
      <c r="B58" s="5">
        <v>110</v>
      </c>
      <c r="C58" s="16">
        <v>996.92899999999997</v>
      </c>
      <c r="D58" s="7">
        <f t="shared" si="2"/>
        <v>998.18045999999993</v>
      </c>
      <c r="E58" s="2">
        <f t="shared" si="3"/>
        <v>-1.2514599999999518</v>
      </c>
      <c r="F58" s="7">
        <v>999.13</v>
      </c>
      <c r="G58" s="6">
        <f t="shared" si="4"/>
        <v>2.2010000000000218</v>
      </c>
      <c r="H58" s="6">
        <v>25.569384759509798</v>
      </c>
      <c r="I58" s="17">
        <f t="shared" si="0"/>
        <v>12.784692379754899</v>
      </c>
      <c r="J58" s="7">
        <v>1001.28</v>
      </c>
      <c r="K58" s="7">
        <f t="shared" si="5"/>
        <v>2.1499999999999773</v>
      </c>
      <c r="L58" s="7">
        <v>38.421800843934001</v>
      </c>
      <c r="M58" s="26">
        <f t="shared" si="6"/>
        <v>19.210900421967001</v>
      </c>
    </row>
    <row r="59" spans="1:13" ht="15.75" customHeight="1" x14ac:dyDescent="0.25">
      <c r="A59" s="1">
        <v>56</v>
      </c>
      <c r="B59" s="5">
        <v>112</v>
      </c>
      <c r="C59" s="16">
        <v>997.09900000000005</v>
      </c>
      <c r="D59" s="7">
        <f t="shared" si="2"/>
        <v>998.15638799999999</v>
      </c>
      <c r="E59" s="2">
        <f t="shared" si="3"/>
        <v>-1.0573879999999463</v>
      </c>
      <c r="F59" s="7">
        <v>999.13</v>
      </c>
      <c r="G59" s="6">
        <f t="shared" si="4"/>
        <v>2.0309999999999491</v>
      </c>
      <c r="H59" s="6">
        <v>26.283266146447598</v>
      </c>
      <c r="I59" s="17">
        <f t="shared" si="0"/>
        <v>13.141633073223799</v>
      </c>
      <c r="J59" s="7">
        <v>1001.28</v>
      </c>
      <c r="K59" s="7">
        <f t="shared" si="5"/>
        <v>2.1499999999999773</v>
      </c>
      <c r="L59" s="7">
        <v>37.822201146482698</v>
      </c>
      <c r="M59" s="26">
        <f t="shared" si="6"/>
        <v>18.911100573241349</v>
      </c>
    </row>
    <row r="60" spans="1:13" ht="15.75" customHeight="1" x14ac:dyDescent="0.25">
      <c r="A60" s="1">
        <v>57</v>
      </c>
      <c r="B60" s="5">
        <v>114</v>
      </c>
      <c r="C60" s="16">
        <v>997.20699999999999</v>
      </c>
      <c r="D60" s="7">
        <f t="shared" si="2"/>
        <v>998.13231599999995</v>
      </c>
      <c r="E60" s="2">
        <f t="shared" si="3"/>
        <v>-0.92531599999995251</v>
      </c>
      <c r="F60" s="7">
        <v>999.13</v>
      </c>
      <c r="G60" s="6">
        <f t="shared" si="4"/>
        <v>1.9230000000000018</v>
      </c>
      <c r="H60" s="6">
        <v>25.599375483107</v>
      </c>
      <c r="I60" s="17">
        <f t="shared" si="0"/>
        <v>12.7996877415535</v>
      </c>
      <c r="J60" s="7">
        <v>1001.28</v>
      </c>
      <c r="K60" s="7">
        <f t="shared" si="5"/>
        <v>2.1499999999999773</v>
      </c>
      <c r="L60" s="7">
        <v>38.3079842049871</v>
      </c>
      <c r="M60" s="26">
        <f t="shared" si="6"/>
        <v>19.15399210249355</v>
      </c>
    </row>
    <row r="61" spans="1:13" ht="15.75" customHeight="1" x14ac:dyDescent="0.25">
      <c r="A61" s="1">
        <v>58</v>
      </c>
      <c r="B61" s="5">
        <v>116</v>
      </c>
      <c r="C61" s="16">
        <v>997.33</v>
      </c>
      <c r="D61" s="7">
        <f t="shared" si="2"/>
        <v>998.10824400000001</v>
      </c>
      <c r="E61" s="2">
        <f t="shared" si="3"/>
        <v>-0.7782439999999724</v>
      </c>
      <c r="F61" s="7">
        <v>999.13</v>
      </c>
      <c r="G61" s="6">
        <f t="shared" si="4"/>
        <v>1.7999999999999545</v>
      </c>
      <c r="H61" s="6">
        <v>25.019314595900902</v>
      </c>
      <c r="I61" s="17">
        <f t="shared" si="0"/>
        <v>12.509657297950451</v>
      </c>
      <c r="J61" s="7">
        <v>1001.28</v>
      </c>
      <c r="K61" s="7">
        <f t="shared" si="5"/>
        <v>2.1499999999999773</v>
      </c>
      <c r="L61" s="7">
        <v>39.3727871629535</v>
      </c>
      <c r="M61" s="26">
        <f t="shared" si="6"/>
        <v>19.68639358147675</v>
      </c>
    </row>
    <row r="62" spans="1:13" ht="15.75" customHeight="1" x14ac:dyDescent="0.25">
      <c r="A62" s="1">
        <v>59</v>
      </c>
      <c r="B62" s="5">
        <v>118</v>
      </c>
      <c r="C62" s="16">
        <v>997.46900000000005</v>
      </c>
      <c r="D62" s="7">
        <f t="shared" si="2"/>
        <v>998.08417199999997</v>
      </c>
      <c r="E62" s="2">
        <f t="shared" si="3"/>
        <v>-0.6151719999999159</v>
      </c>
      <c r="F62" s="7">
        <v>999.13</v>
      </c>
      <c r="G62" s="6">
        <f t="shared" si="4"/>
        <v>1.6609999999999445</v>
      </c>
      <c r="H62" s="6">
        <v>25.052928415951101</v>
      </c>
      <c r="I62" s="17">
        <f t="shared" si="0"/>
        <v>12.52646420797555</v>
      </c>
      <c r="J62" s="7">
        <v>1001.27</v>
      </c>
      <c r="K62" s="7">
        <f t="shared" si="5"/>
        <v>2.1399999999999864</v>
      </c>
      <c r="L62" s="7">
        <v>38.9184782502495</v>
      </c>
      <c r="M62" s="26">
        <f t="shared" si="6"/>
        <v>19.45923912512475</v>
      </c>
    </row>
    <row r="63" spans="1:13" ht="15.75" customHeight="1" x14ac:dyDescent="0.25">
      <c r="A63" s="1">
        <v>60</v>
      </c>
      <c r="B63" s="5">
        <v>120</v>
      </c>
      <c r="C63" s="16">
        <v>997.548</v>
      </c>
      <c r="D63" s="7">
        <f t="shared" si="2"/>
        <v>998.06010000000003</v>
      </c>
      <c r="E63" s="2">
        <f t="shared" si="3"/>
        <v>-0.5121000000000322</v>
      </c>
      <c r="F63" s="7">
        <v>999.13</v>
      </c>
      <c r="G63" s="6">
        <f t="shared" si="4"/>
        <v>1.5819999999999936</v>
      </c>
      <c r="H63" s="6">
        <v>25.450425143680999</v>
      </c>
      <c r="I63" s="17">
        <f t="shared" si="0"/>
        <v>12.725212571840499</v>
      </c>
      <c r="J63" s="7">
        <v>1001.28</v>
      </c>
      <c r="K63" s="7">
        <f t="shared" si="5"/>
        <v>2.1499999999999773</v>
      </c>
      <c r="L63" s="7">
        <v>38.882663185753202</v>
      </c>
      <c r="M63" s="26">
        <f t="shared" si="6"/>
        <v>19.441331592876601</v>
      </c>
    </row>
    <row r="64" spans="1:13" ht="15.75" customHeight="1" x14ac:dyDescent="0.25">
      <c r="A64" s="1">
        <v>61</v>
      </c>
      <c r="B64" s="5">
        <v>122</v>
      </c>
      <c r="C64" s="16">
        <v>997.58600000000001</v>
      </c>
      <c r="D64" s="7">
        <f t="shared" si="2"/>
        <v>998.03602799999999</v>
      </c>
      <c r="E64" s="2">
        <f t="shared" si="3"/>
        <v>-0.45002799999997478</v>
      </c>
      <c r="F64" s="7">
        <v>999.13</v>
      </c>
      <c r="G64" s="6">
        <f t="shared" si="4"/>
        <v>1.5439999999999827</v>
      </c>
      <c r="H64" s="6">
        <v>26.4808867568943</v>
      </c>
      <c r="I64" s="17">
        <f t="shared" si="0"/>
        <v>13.24044337844715</v>
      </c>
      <c r="J64" s="7">
        <v>1001.28</v>
      </c>
      <c r="K64" s="7">
        <f t="shared" si="5"/>
        <v>2.1499999999999773</v>
      </c>
      <c r="L64" s="7">
        <v>39.175285363294201</v>
      </c>
      <c r="M64" s="26">
        <f t="shared" si="6"/>
        <v>19.5876426816471</v>
      </c>
    </row>
    <row r="65" spans="1:13" ht="15.75" customHeight="1" x14ac:dyDescent="0.25">
      <c r="A65" s="1">
        <v>62</v>
      </c>
      <c r="B65" s="5">
        <v>124</v>
      </c>
      <c r="C65" s="16">
        <v>997.60199999999998</v>
      </c>
      <c r="D65" s="7">
        <f t="shared" si="2"/>
        <v>998.01195599999994</v>
      </c>
      <c r="E65" s="2">
        <f t="shared" si="3"/>
        <v>-0.40995599999996557</v>
      </c>
      <c r="F65" s="7">
        <v>999.13</v>
      </c>
      <c r="G65" s="6">
        <f t="shared" si="4"/>
        <v>1.52800000000002</v>
      </c>
      <c r="H65" s="6">
        <v>27.027875519160599</v>
      </c>
      <c r="I65" s="17">
        <f t="shared" si="0"/>
        <v>13.513937759580299</v>
      </c>
      <c r="J65" s="7">
        <v>1001.3</v>
      </c>
      <c r="K65" s="7">
        <f t="shared" si="5"/>
        <v>2.1699999999999591</v>
      </c>
      <c r="L65" s="7">
        <v>39.401532726766099</v>
      </c>
      <c r="M65" s="26">
        <f t="shared" si="6"/>
        <v>19.70076636338305</v>
      </c>
    </row>
    <row r="66" spans="1:13" ht="15.75" customHeight="1" x14ac:dyDescent="0.25">
      <c r="A66" s="1">
        <v>63</v>
      </c>
      <c r="B66" s="5">
        <v>126</v>
      </c>
      <c r="C66" s="16">
        <v>997.58500000000004</v>
      </c>
      <c r="D66" s="7">
        <f t="shared" si="2"/>
        <v>997.98788400000001</v>
      </c>
      <c r="E66" s="2">
        <f t="shared" si="3"/>
        <v>-0.40288399999997182</v>
      </c>
      <c r="F66" s="7">
        <v>999.13</v>
      </c>
      <c r="G66" s="6">
        <f t="shared" si="4"/>
        <v>1.5449999999999591</v>
      </c>
      <c r="H66" s="6">
        <v>27.306455538982998</v>
      </c>
      <c r="I66" s="17">
        <f t="shared" si="0"/>
        <v>13.653227769491499</v>
      </c>
      <c r="J66" s="7">
        <v>1001.3</v>
      </c>
      <c r="K66" s="7">
        <f t="shared" si="5"/>
        <v>2.1699999999999591</v>
      </c>
      <c r="L66" s="7">
        <v>38.872359957778002</v>
      </c>
      <c r="M66" s="26">
        <f t="shared" si="6"/>
        <v>19.436179978889001</v>
      </c>
    </row>
    <row r="67" spans="1:13" ht="15.75" customHeight="1" x14ac:dyDescent="0.25">
      <c r="A67" s="1">
        <v>64</v>
      </c>
      <c r="B67" s="5">
        <v>128</v>
      </c>
      <c r="C67" s="16">
        <v>997.428</v>
      </c>
      <c r="D67" s="7">
        <f t="shared" si="2"/>
        <v>997.96381199999996</v>
      </c>
      <c r="E67" s="2">
        <f t="shared" si="3"/>
        <v>-0.53581199999996443</v>
      </c>
      <c r="F67" s="7">
        <v>999.13</v>
      </c>
      <c r="G67" s="6">
        <f t="shared" si="4"/>
        <v>1.7019999999999982</v>
      </c>
      <c r="H67" s="6">
        <v>27.131899476280299</v>
      </c>
      <c r="I67" s="17">
        <f t="shared" ref="I67:I130" si="7">H67*0.5</f>
        <v>13.56594973814015</v>
      </c>
      <c r="J67" s="7">
        <v>1001.31</v>
      </c>
      <c r="K67" s="7">
        <f t="shared" si="5"/>
        <v>2.17999999999995</v>
      </c>
      <c r="L67" s="7">
        <v>39.006047958190102</v>
      </c>
      <c r="M67" s="26">
        <f t="shared" si="6"/>
        <v>19.503023979095051</v>
      </c>
    </row>
    <row r="68" spans="1:13" ht="15.75" customHeight="1" x14ac:dyDescent="0.25">
      <c r="A68" s="1">
        <v>65</v>
      </c>
      <c r="B68" s="5">
        <v>130</v>
      </c>
      <c r="C68" s="16">
        <v>997.34900000000005</v>
      </c>
      <c r="D68" s="7">
        <f t="shared" ref="D68:D131" si="8">-0.012036*B68+999.50442</f>
        <v>997.93974000000003</v>
      </c>
      <c r="E68" s="2">
        <f t="shared" ref="E68:E131" si="9">C68-D68</f>
        <v>-0.5907399999999825</v>
      </c>
      <c r="F68" s="7">
        <v>999.13</v>
      </c>
      <c r="G68" s="6">
        <f t="shared" ref="G68:G131" si="10">F68-C68</f>
        <v>1.7809999999999491</v>
      </c>
      <c r="H68" s="6">
        <v>26.091325628136499</v>
      </c>
      <c r="I68" s="17">
        <f t="shared" si="7"/>
        <v>13.045662814068249</v>
      </c>
      <c r="J68" s="7">
        <v>1001.32</v>
      </c>
      <c r="K68" s="7">
        <f t="shared" si="5"/>
        <v>2.1900000000000546</v>
      </c>
      <c r="L68" s="7">
        <v>38.963132550266401</v>
      </c>
      <c r="M68" s="26">
        <f t="shared" si="6"/>
        <v>19.481566275133201</v>
      </c>
    </row>
    <row r="69" spans="1:13" ht="15.75" customHeight="1" x14ac:dyDescent="0.25">
      <c r="A69" s="1">
        <v>66</v>
      </c>
      <c r="B69" s="5">
        <v>132</v>
      </c>
      <c r="C69" s="16">
        <v>997.4</v>
      </c>
      <c r="D69" s="7">
        <f t="shared" si="8"/>
        <v>997.91566799999998</v>
      </c>
      <c r="E69" s="2">
        <f t="shared" si="9"/>
        <v>-0.51566800000000512</v>
      </c>
      <c r="F69" s="7">
        <v>999.13</v>
      </c>
      <c r="G69" s="6">
        <f t="shared" si="10"/>
        <v>1.7300000000000182</v>
      </c>
      <c r="H69" s="6">
        <v>24.9635210532423</v>
      </c>
      <c r="I69" s="17">
        <f t="shared" si="7"/>
        <v>12.48176052662115</v>
      </c>
      <c r="J69" s="7">
        <v>1001.31</v>
      </c>
      <c r="K69" s="7">
        <f t="shared" ref="K69:K132" si="11">J69-F70</f>
        <v>2.17999999999995</v>
      </c>
      <c r="L69" s="7">
        <v>39.091070960608</v>
      </c>
      <c r="M69" s="26">
        <f t="shared" ref="M69:M132" si="12">L69/2</f>
        <v>19.545535480304</v>
      </c>
    </row>
    <row r="70" spans="1:13" ht="15.75" customHeight="1" x14ac:dyDescent="0.25">
      <c r="A70" s="1">
        <v>67</v>
      </c>
      <c r="B70" s="5">
        <v>134</v>
      </c>
      <c r="C70" s="16">
        <v>997.56899999999996</v>
      </c>
      <c r="D70" s="7">
        <f t="shared" si="8"/>
        <v>997.89159599999994</v>
      </c>
      <c r="E70" s="2">
        <f t="shared" si="9"/>
        <v>-0.3225959999999759</v>
      </c>
      <c r="F70" s="7">
        <v>999.13</v>
      </c>
      <c r="G70" s="6">
        <f t="shared" si="10"/>
        <v>1.5610000000000355</v>
      </c>
      <c r="H70" s="6">
        <v>24.263524761248298</v>
      </c>
      <c r="I70" s="17">
        <f t="shared" si="7"/>
        <v>12.131762380624149</v>
      </c>
      <c r="J70" s="7">
        <v>1001.3</v>
      </c>
      <c r="K70" s="7">
        <f t="shared" si="11"/>
        <v>2.1699999999999591</v>
      </c>
      <c r="L70" s="7">
        <v>39.569213004798897</v>
      </c>
      <c r="M70" s="26">
        <f t="shared" si="12"/>
        <v>19.784606502399448</v>
      </c>
    </row>
    <row r="71" spans="1:13" ht="15.75" customHeight="1" x14ac:dyDescent="0.25">
      <c r="A71" s="1">
        <v>68</v>
      </c>
      <c r="B71" s="5">
        <v>136</v>
      </c>
      <c r="C71" s="16">
        <v>997.76700000000005</v>
      </c>
      <c r="D71" s="7">
        <f t="shared" si="8"/>
        <v>997.867524</v>
      </c>
      <c r="E71" s="2">
        <f t="shared" si="9"/>
        <v>-0.10052399999995032</v>
      </c>
      <c r="F71" s="7">
        <v>999.13</v>
      </c>
      <c r="G71" s="6">
        <f t="shared" si="10"/>
        <v>1.3629999999999427</v>
      </c>
      <c r="H71" s="6">
        <v>25.0135362320637</v>
      </c>
      <c r="I71" s="17">
        <f t="shared" si="7"/>
        <v>12.50676811603185</v>
      </c>
      <c r="J71" s="7">
        <v>1001.29</v>
      </c>
      <c r="K71" s="7">
        <f t="shared" si="11"/>
        <v>2.1599999999999682</v>
      </c>
      <c r="L71" s="7">
        <v>39.567703367451401</v>
      </c>
      <c r="M71" s="26">
        <f t="shared" si="12"/>
        <v>19.7838516837257</v>
      </c>
    </row>
    <row r="72" spans="1:13" ht="15.75" customHeight="1" x14ac:dyDescent="0.25">
      <c r="A72" s="1">
        <v>69</v>
      </c>
      <c r="B72" s="5">
        <v>138</v>
      </c>
      <c r="C72" s="16">
        <v>997.96699999999998</v>
      </c>
      <c r="D72" s="7">
        <f t="shared" si="8"/>
        <v>997.84345199999996</v>
      </c>
      <c r="E72" s="2">
        <f t="shared" si="9"/>
        <v>0.12354800000002797</v>
      </c>
      <c r="F72" s="7">
        <v>999.13</v>
      </c>
      <c r="G72" s="6">
        <f t="shared" si="10"/>
        <v>1.1630000000000109</v>
      </c>
      <c r="H72" s="6">
        <v>24.977378153044398</v>
      </c>
      <c r="I72" s="17">
        <f t="shared" si="7"/>
        <v>12.488689076522199</v>
      </c>
      <c r="J72" s="7">
        <v>1001.29</v>
      </c>
      <c r="K72" s="7">
        <f t="shared" si="11"/>
        <v>2.1599999999999682</v>
      </c>
      <c r="L72" s="7">
        <v>38.895117323544497</v>
      </c>
      <c r="M72" s="26">
        <f t="shared" si="12"/>
        <v>19.447558661772248</v>
      </c>
    </row>
    <row r="73" spans="1:13" ht="15.75" customHeight="1" x14ac:dyDescent="0.25">
      <c r="A73" s="1">
        <v>70</v>
      </c>
      <c r="B73" s="5">
        <v>140</v>
      </c>
      <c r="C73" s="16">
        <v>998.08500000000004</v>
      </c>
      <c r="D73" s="7">
        <f t="shared" si="8"/>
        <v>997.81938000000002</v>
      </c>
      <c r="E73" s="2">
        <f t="shared" si="9"/>
        <v>0.26562000000001262</v>
      </c>
      <c r="F73" s="7">
        <v>999.13</v>
      </c>
      <c r="G73" s="6">
        <f t="shared" si="10"/>
        <v>1.0449999999999591</v>
      </c>
      <c r="H73" s="6">
        <v>23.786640227681701</v>
      </c>
      <c r="I73" s="17">
        <f t="shared" si="7"/>
        <v>11.893320113840851</v>
      </c>
      <c r="J73" s="7">
        <v>1001.29</v>
      </c>
      <c r="K73" s="7">
        <f t="shared" si="11"/>
        <v>2.1599999999999682</v>
      </c>
      <c r="L73" s="7">
        <v>39.308297745873404</v>
      </c>
      <c r="M73" s="26">
        <f t="shared" si="12"/>
        <v>19.654148872936702</v>
      </c>
    </row>
    <row r="74" spans="1:13" ht="15.75" customHeight="1" x14ac:dyDescent="0.25">
      <c r="A74" s="1">
        <v>71</v>
      </c>
      <c r="B74" s="5">
        <v>142</v>
      </c>
      <c r="C74" s="16">
        <v>998.13800000000003</v>
      </c>
      <c r="D74" s="7">
        <f t="shared" si="8"/>
        <v>997.79530799999998</v>
      </c>
      <c r="E74" s="2">
        <f t="shared" si="9"/>
        <v>0.3426920000000564</v>
      </c>
      <c r="F74" s="7">
        <v>999.13</v>
      </c>
      <c r="G74" s="6">
        <f t="shared" si="10"/>
        <v>0.9919999999999618</v>
      </c>
      <c r="H74" s="6">
        <v>23.195587569737398</v>
      </c>
      <c r="I74" s="17">
        <f t="shared" si="7"/>
        <v>11.597793784868699</v>
      </c>
      <c r="J74" s="7">
        <v>1001.29</v>
      </c>
      <c r="K74" s="7">
        <f t="shared" si="11"/>
        <v>2.1599999999999682</v>
      </c>
      <c r="L74" s="7">
        <v>39.396651975756299</v>
      </c>
      <c r="M74" s="26">
        <f t="shared" si="12"/>
        <v>19.69832598787815</v>
      </c>
    </row>
    <row r="75" spans="1:13" ht="15.75" customHeight="1" x14ac:dyDescent="0.25">
      <c r="A75" s="1">
        <v>72</v>
      </c>
      <c r="B75" s="5">
        <v>144</v>
      </c>
      <c r="C75" s="16">
        <v>998.28300000000002</v>
      </c>
      <c r="D75" s="7">
        <f t="shared" si="8"/>
        <v>997.77123599999993</v>
      </c>
      <c r="E75" s="2">
        <f t="shared" si="9"/>
        <v>0.51176400000008471</v>
      </c>
      <c r="F75" s="7">
        <v>999.13</v>
      </c>
      <c r="G75" s="6">
        <f t="shared" si="10"/>
        <v>0.84699999999997999</v>
      </c>
      <c r="H75" s="6">
        <v>22.7721779994143</v>
      </c>
      <c r="I75" s="17">
        <f t="shared" si="7"/>
        <v>11.38608899970715</v>
      </c>
      <c r="J75" s="7">
        <v>1001.28</v>
      </c>
      <c r="K75" s="7">
        <f t="shared" si="11"/>
        <v>2.1499999999999773</v>
      </c>
      <c r="L75" s="7">
        <v>39.134678334980002</v>
      </c>
      <c r="M75" s="26">
        <f t="shared" si="12"/>
        <v>19.567339167490001</v>
      </c>
    </row>
    <row r="76" spans="1:13" ht="15.75" customHeight="1" x14ac:dyDescent="0.25">
      <c r="A76" s="1">
        <v>73</v>
      </c>
      <c r="B76" s="5">
        <v>146</v>
      </c>
      <c r="C76" s="16">
        <v>998.46</v>
      </c>
      <c r="D76" s="7">
        <f t="shared" si="8"/>
        <v>997.747164</v>
      </c>
      <c r="E76" s="2">
        <f t="shared" si="9"/>
        <v>0.71283600000003844</v>
      </c>
      <c r="F76" s="7">
        <v>999.13</v>
      </c>
      <c r="G76" s="6">
        <f t="shared" si="10"/>
        <v>0.66999999999995907</v>
      </c>
      <c r="H76" s="6">
        <v>22.048807418469199</v>
      </c>
      <c r="I76" s="17">
        <f t="shared" si="7"/>
        <v>11.024403709234599</v>
      </c>
      <c r="J76" s="7">
        <v>1001.28</v>
      </c>
      <c r="K76" s="7">
        <f t="shared" si="11"/>
        <v>2.1499999999999773</v>
      </c>
      <c r="L76" s="7">
        <v>39.567218282290902</v>
      </c>
      <c r="M76" s="26">
        <f t="shared" si="12"/>
        <v>19.783609141145451</v>
      </c>
    </row>
    <row r="77" spans="1:13" ht="15.75" customHeight="1" x14ac:dyDescent="0.25">
      <c r="A77" s="1">
        <v>74</v>
      </c>
      <c r="B77" s="5">
        <v>148</v>
      </c>
      <c r="C77" s="16">
        <v>998.62</v>
      </c>
      <c r="D77" s="7">
        <f t="shared" si="8"/>
        <v>997.72309199999995</v>
      </c>
      <c r="E77" s="2">
        <f t="shared" si="9"/>
        <v>0.89690800000005311</v>
      </c>
      <c r="F77" s="7">
        <v>999.13</v>
      </c>
      <c r="G77" s="6">
        <f t="shared" si="10"/>
        <v>0.50999999999999091</v>
      </c>
      <c r="H77" s="6">
        <v>22.1979924408522</v>
      </c>
      <c r="I77" s="17">
        <f t="shared" si="7"/>
        <v>11.0989962204261</v>
      </c>
      <c r="J77" s="7">
        <v>1001.27</v>
      </c>
      <c r="K77" s="7">
        <f t="shared" si="11"/>
        <v>2.1409999999999627</v>
      </c>
      <c r="L77" s="7">
        <v>39.406952416517598</v>
      </c>
      <c r="M77" s="26">
        <f t="shared" si="12"/>
        <v>19.703476208258799</v>
      </c>
    </row>
    <row r="78" spans="1:13" ht="15.75" customHeight="1" x14ac:dyDescent="0.25">
      <c r="A78" s="1">
        <v>75</v>
      </c>
      <c r="B78" s="5">
        <v>150</v>
      </c>
      <c r="C78" s="16">
        <v>998.73900000000003</v>
      </c>
      <c r="D78" s="7">
        <f t="shared" si="8"/>
        <v>997.69902000000002</v>
      </c>
      <c r="E78" s="2">
        <f t="shared" si="9"/>
        <v>1.0399800000000141</v>
      </c>
      <c r="F78" s="7">
        <v>999.12900000000002</v>
      </c>
      <c r="G78" s="6">
        <f t="shared" si="10"/>
        <v>0.38999999999998636</v>
      </c>
      <c r="H78" s="6">
        <v>21.3747127806915</v>
      </c>
      <c r="I78" s="17">
        <f t="shared" si="7"/>
        <v>10.68735639034575</v>
      </c>
      <c r="J78" s="7">
        <v>1001.26</v>
      </c>
      <c r="K78" s="7">
        <f t="shared" si="11"/>
        <v>2.1340000000000146</v>
      </c>
      <c r="L78" s="7">
        <v>38.354532801065602</v>
      </c>
      <c r="M78" s="26">
        <f t="shared" si="12"/>
        <v>19.177266400532801</v>
      </c>
    </row>
    <row r="79" spans="1:13" ht="15.75" customHeight="1" x14ac:dyDescent="0.25">
      <c r="A79" s="1">
        <v>76</v>
      </c>
      <c r="B79" s="5">
        <v>152</v>
      </c>
      <c r="C79" s="16">
        <v>998.779</v>
      </c>
      <c r="D79" s="7">
        <f t="shared" si="8"/>
        <v>997.67494799999997</v>
      </c>
      <c r="E79" s="2">
        <f t="shared" si="9"/>
        <v>1.1040520000000242</v>
      </c>
      <c r="F79" s="7">
        <v>999.12599999999998</v>
      </c>
      <c r="G79" s="6">
        <f t="shared" si="10"/>
        <v>0.34699999999997999</v>
      </c>
      <c r="H79" s="6">
        <v>21.752364034987099</v>
      </c>
      <c r="I79" s="17">
        <f t="shared" si="7"/>
        <v>10.87618201749355</v>
      </c>
      <c r="J79" s="7">
        <v>1001.24</v>
      </c>
      <c r="K79" s="7">
        <f t="shared" si="11"/>
        <v>2.1200000000000045</v>
      </c>
      <c r="L79" s="7">
        <v>38.076922695007198</v>
      </c>
      <c r="M79" s="26">
        <f t="shared" si="12"/>
        <v>19.038461347503599</v>
      </c>
    </row>
    <row r="80" spans="1:13" ht="15.75" customHeight="1" x14ac:dyDescent="0.25">
      <c r="A80" s="1">
        <v>77</v>
      </c>
      <c r="B80" s="5">
        <v>154</v>
      </c>
      <c r="C80" s="16">
        <v>998.73199999999997</v>
      </c>
      <c r="D80" s="7">
        <f t="shared" si="8"/>
        <v>997.65087599999993</v>
      </c>
      <c r="E80" s="2">
        <f t="shared" si="9"/>
        <v>1.0811240000000453</v>
      </c>
      <c r="F80" s="7">
        <v>999.12</v>
      </c>
      <c r="G80" s="6">
        <f t="shared" si="10"/>
        <v>0.38800000000003365</v>
      </c>
      <c r="H80" s="6">
        <v>20.8257039850788</v>
      </c>
      <c r="I80" s="17">
        <f t="shared" si="7"/>
        <v>10.4128519925394</v>
      </c>
      <c r="J80" s="7">
        <v>1001.23</v>
      </c>
      <c r="K80" s="7">
        <f t="shared" si="11"/>
        <v>2.1220000000000709</v>
      </c>
      <c r="L80" s="7">
        <v>39.087799790357899</v>
      </c>
      <c r="M80" s="26">
        <f t="shared" si="12"/>
        <v>19.543899895178949</v>
      </c>
    </row>
    <row r="81" spans="1:13" ht="15.75" customHeight="1" x14ac:dyDescent="0.25">
      <c r="A81" s="1">
        <v>78</v>
      </c>
      <c r="B81" s="5">
        <v>156</v>
      </c>
      <c r="C81" s="16">
        <v>998.83600000000001</v>
      </c>
      <c r="D81" s="7">
        <f t="shared" si="8"/>
        <v>997.62680399999999</v>
      </c>
      <c r="E81" s="2">
        <f t="shared" si="9"/>
        <v>1.2091960000000199</v>
      </c>
      <c r="F81" s="7">
        <v>999.10799999999995</v>
      </c>
      <c r="G81" s="6">
        <f t="shared" si="10"/>
        <v>0.27199999999993452</v>
      </c>
      <c r="H81" s="6">
        <v>20.946395754016599</v>
      </c>
      <c r="I81" s="17">
        <f t="shared" si="7"/>
        <v>10.4731978770083</v>
      </c>
      <c r="J81" s="7">
        <v>1001.21</v>
      </c>
      <c r="K81" s="7">
        <f t="shared" si="11"/>
        <v>2.1380000000000337</v>
      </c>
      <c r="L81" s="7">
        <v>40.213523501338798</v>
      </c>
      <c r="M81" s="26">
        <f t="shared" si="12"/>
        <v>20.106761750669399</v>
      </c>
    </row>
    <row r="82" spans="1:13" ht="15.75" customHeight="1" x14ac:dyDescent="0.25">
      <c r="A82" s="1">
        <v>79</v>
      </c>
      <c r="B82" s="5">
        <v>158</v>
      </c>
      <c r="C82" s="16">
        <v>998.88199999999995</v>
      </c>
      <c r="D82" s="7">
        <f t="shared" si="8"/>
        <v>997.60273199999995</v>
      </c>
      <c r="E82" s="2">
        <f t="shared" si="9"/>
        <v>1.2792680000000018</v>
      </c>
      <c r="F82" s="7">
        <v>999.072</v>
      </c>
      <c r="G82" s="6">
        <f t="shared" si="10"/>
        <v>0.19000000000005457</v>
      </c>
      <c r="H82" s="6">
        <v>18.734172124938102</v>
      </c>
      <c r="I82" s="17">
        <f t="shared" si="7"/>
        <v>9.3670860624690508</v>
      </c>
      <c r="J82" s="7">
        <v>1001.18</v>
      </c>
      <c r="K82" s="7">
        <f t="shared" si="11"/>
        <v>2.2129999999999654</v>
      </c>
      <c r="L82" s="7">
        <v>38.876236546763998</v>
      </c>
      <c r="M82" s="26">
        <f t="shared" si="12"/>
        <v>19.438118273381999</v>
      </c>
    </row>
    <row r="83" spans="1:13" ht="15.75" customHeight="1" x14ac:dyDescent="0.25">
      <c r="A83" s="1">
        <v>80</v>
      </c>
      <c r="B83" s="5">
        <v>160</v>
      </c>
      <c r="C83" s="16">
        <v>998.80799999999999</v>
      </c>
      <c r="D83" s="7">
        <f t="shared" si="8"/>
        <v>997.57866000000001</v>
      </c>
      <c r="E83" s="2">
        <f t="shared" si="9"/>
        <v>1.2293399999999792</v>
      </c>
      <c r="F83" s="7">
        <v>998.96699999999998</v>
      </c>
      <c r="G83" s="6">
        <f t="shared" si="10"/>
        <v>0.15899999999999181</v>
      </c>
      <c r="H83" s="6">
        <v>18.764109388795699</v>
      </c>
      <c r="I83" s="17">
        <f t="shared" si="7"/>
        <v>9.3820546943978496</v>
      </c>
      <c r="J83" s="7">
        <v>1001.16</v>
      </c>
      <c r="K83" s="7">
        <f t="shared" si="11"/>
        <v>2.3260000000000218</v>
      </c>
      <c r="L83" s="7">
        <v>36.732001500440902</v>
      </c>
      <c r="M83" s="26">
        <f t="shared" si="12"/>
        <v>18.366000750220451</v>
      </c>
    </row>
    <row r="84" spans="1:13" ht="15.75" customHeight="1" x14ac:dyDescent="0.25">
      <c r="A84" s="1">
        <v>81</v>
      </c>
      <c r="B84" s="5">
        <v>162</v>
      </c>
      <c r="C84" s="16">
        <v>998.63099999999997</v>
      </c>
      <c r="D84" s="7">
        <f t="shared" si="8"/>
        <v>997.55458799999997</v>
      </c>
      <c r="E84" s="2">
        <f t="shared" si="9"/>
        <v>1.0764120000000048</v>
      </c>
      <c r="F84" s="7">
        <v>998.83399999999995</v>
      </c>
      <c r="G84" s="6">
        <f t="shared" si="10"/>
        <v>0.20299999999997453</v>
      </c>
      <c r="H84" s="6">
        <v>14.238751091759299</v>
      </c>
      <c r="I84" s="17">
        <f t="shared" si="7"/>
        <v>7.1193755458796497</v>
      </c>
      <c r="J84" s="7">
        <v>1001.16</v>
      </c>
      <c r="K84" s="7">
        <f t="shared" si="11"/>
        <v>2.4289999999999736</v>
      </c>
      <c r="L84" s="7">
        <v>35.512996461702201</v>
      </c>
      <c r="M84" s="26">
        <f t="shared" si="12"/>
        <v>17.756498230851101</v>
      </c>
    </row>
    <row r="85" spans="1:13" ht="15.75" customHeight="1" x14ac:dyDescent="0.25">
      <c r="A85" s="1">
        <v>82</v>
      </c>
      <c r="B85" s="5">
        <v>164</v>
      </c>
      <c r="C85" s="16">
        <v>998.55</v>
      </c>
      <c r="D85" s="7">
        <f t="shared" si="8"/>
        <v>997.53051600000003</v>
      </c>
      <c r="E85" s="2">
        <f t="shared" si="9"/>
        <v>1.0194839999999203</v>
      </c>
      <c r="F85" s="7">
        <v>998.73099999999999</v>
      </c>
      <c r="G85" s="6">
        <f t="shared" si="10"/>
        <v>0.18100000000004002</v>
      </c>
      <c r="H85" s="6">
        <v>10.757860448217899</v>
      </c>
      <c r="I85" s="17">
        <f t="shared" si="7"/>
        <v>5.3789302241089496</v>
      </c>
      <c r="J85" s="7">
        <v>1001.16</v>
      </c>
      <c r="K85" s="7">
        <f t="shared" si="11"/>
        <v>2.4649999999999181</v>
      </c>
      <c r="L85" s="7">
        <v>36.872461613500299</v>
      </c>
      <c r="M85" s="26">
        <f t="shared" si="12"/>
        <v>18.436230806750149</v>
      </c>
    </row>
    <row r="86" spans="1:13" ht="15.75" customHeight="1" x14ac:dyDescent="0.25">
      <c r="A86" s="1">
        <v>83</v>
      </c>
      <c r="B86" s="5">
        <v>166</v>
      </c>
      <c r="C86" s="16">
        <v>998.37900000000002</v>
      </c>
      <c r="D86" s="7">
        <f t="shared" si="8"/>
        <v>997.50644399999999</v>
      </c>
      <c r="E86" s="2">
        <f t="shared" si="9"/>
        <v>0.87255600000003142</v>
      </c>
      <c r="F86" s="7">
        <v>998.69500000000005</v>
      </c>
      <c r="G86" s="6">
        <f t="shared" si="10"/>
        <v>0.31600000000003092</v>
      </c>
      <c r="H86" s="6">
        <v>8.8464710099637998</v>
      </c>
      <c r="I86" s="17">
        <f t="shared" si="7"/>
        <v>4.4232355049818999</v>
      </c>
      <c r="J86" s="7">
        <v>1001.15</v>
      </c>
      <c r="K86" s="7">
        <f t="shared" si="11"/>
        <v>2.4610000000000127</v>
      </c>
      <c r="L86" s="7">
        <v>38.502399090257803</v>
      </c>
      <c r="M86" s="26">
        <f t="shared" si="12"/>
        <v>19.251199545128902</v>
      </c>
    </row>
    <row r="87" spans="1:13" ht="15.75" customHeight="1" x14ac:dyDescent="0.25">
      <c r="A87" s="1">
        <v>84</v>
      </c>
      <c r="B87" s="5">
        <v>168</v>
      </c>
      <c r="C87" s="16">
        <v>998.327</v>
      </c>
      <c r="D87" s="7">
        <f t="shared" si="8"/>
        <v>997.48237199999994</v>
      </c>
      <c r="E87" s="2">
        <f t="shared" si="9"/>
        <v>0.844628000000057</v>
      </c>
      <c r="F87" s="7">
        <v>998.68899999999996</v>
      </c>
      <c r="G87" s="6">
        <f t="shared" si="10"/>
        <v>0.36199999999996635</v>
      </c>
      <c r="H87" s="6">
        <v>8.7572064809391197</v>
      </c>
      <c r="I87" s="17">
        <f t="shared" si="7"/>
        <v>4.3786032404695598</v>
      </c>
      <c r="J87" s="7">
        <v>1001.15</v>
      </c>
      <c r="K87" s="7">
        <f t="shared" si="11"/>
        <v>2.4739999999999327</v>
      </c>
      <c r="L87" s="7">
        <v>38.1229757948783</v>
      </c>
      <c r="M87" s="26">
        <f t="shared" si="12"/>
        <v>19.06148789743915</v>
      </c>
    </row>
    <row r="88" spans="1:13" ht="15.75" customHeight="1" x14ac:dyDescent="0.25">
      <c r="A88" s="1">
        <v>85</v>
      </c>
      <c r="B88" s="5">
        <v>170</v>
      </c>
      <c r="C88" s="16">
        <v>998.29200000000003</v>
      </c>
      <c r="D88" s="7">
        <f t="shared" si="8"/>
        <v>997.45830000000001</v>
      </c>
      <c r="E88" s="2">
        <f t="shared" si="9"/>
        <v>0.83370000000002165</v>
      </c>
      <c r="F88" s="7">
        <v>998.67600000000004</v>
      </c>
      <c r="G88" s="6">
        <f t="shared" si="10"/>
        <v>0.38400000000001455</v>
      </c>
      <c r="H88" s="6">
        <v>9.3611421520335902</v>
      </c>
      <c r="I88" s="17">
        <f t="shared" si="7"/>
        <v>4.6805710760167951</v>
      </c>
      <c r="J88" s="7">
        <v>1001.14</v>
      </c>
      <c r="K88" s="7">
        <f t="shared" si="11"/>
        <v>2.4850000000000136</v>
      </c>
      <c r="L88" s="7">
        <v>38.339976333206103</v>
      </c>
      <c r="M88" s="26">
        <f t="shared" si="12"/>
        <v>19.169988166603051</v>
      </c>
    </row>
    <row r="89" spans="1:13" ht="15.75" customHeight="1" x14ac:dyDescent="0.25">
      <c r="A89" s="1">
        <v>86</v>
      </c>
      <c r="B89" s="5">
        <v>172</v>
      </c>
      <c r="C89" s="16">
        <v>998.3</v>
      </c>
      <c r="D89" s="7">
        <f t="shared" si="8"/>
        <v>997.43422799999996</v>
      </c>
      <c r="E89" s="2">
        <f t="shared" si="9"/>
        <v>0.86577199999999266</v>
      </c>
      <c r="F89" s="7">
        <v>998.65499999999997</v>
      </c>
      <c r="G89" s="6">
        <f t="shared" si="10"/>
        <v>0.35500000000001819</v>
      </c>
      <c r="H89" s="6">
        <v>9.8935096500887401</v>
      </c>
      <c r="I89" s="17">
        <f t="shared" si="7"/>
        <v>4.94675482504437</v>
      </c>
      <c r="J89" s="7">
        <v>1001.12</v>
      </c>
      <c r="K89" s="7">
        <f t="shared" si="11"/>
        <v>2.4909999999999854</v>
      </c>
      <c r="L89" s="7">
        <v>38.507653116607599</v>
      </c>
      <c r="M89" s="26">
        <f t="shared" si="12"/>
        <v>19.2538265583038</v>
      </c>
    </row>
    <row r="90" spans="1:13" ht="15.75" customHeight="1" x14ac:dyDescent="0.25">
      <c r="A90" s="1">
        <v>87</v>
      </c>
      <c r="B90" s="5">
        <v>174</v>
      </c>
      <c r="C90" s="16">
        <v>998.32299999999998</v>
      </c>
      <c r="D90" s="7">
        <f t="shared" si="8"/>
        <v>997.41015600000003</v>
      </c>
      <c r="E90" s="2">
        <f t="shared" si="9"/>
        <v>0.91284399999995003</v>
      </c>
      <c r="F90" s="7">
        <v>998.62900000000002</v>
      </c>
      <c r="G90" s="6">
        <f t="shared" si="10"/>
        <v>0.30600000000004002</v>
      </c>
      <c r="H90" s="6">
        <v>10.901683116795301</v>
      </c>
      <c r="I90" s="17">
        <f t="shared" si="7"/>
        <v>5.4508415583976504</v>
      </c>
      <c r="J90" s="7">
        <v>1001.11</v>
      </c>
      <c r="K90" s="7">
        <f t="shared" si="11"/>
        <v>2.5650000000000546</v>
      </c>
      <c r="L90" s="7">
        <v>38.589659616786797</v>
      </c>
      <c r="M90" s="26">
        <f t="shared" si="12"/>
        <v>19.294829808393398</v>
      </c>
    </row>
    <row r="91" spans="1:13" ht="15.75" customHeight="1" x14ac:dyDescent="0.25">
      <c r="A91" s="1">
        <v>88</v>
      </c>
      <c r="B91" s="5">
        <v>176</v>
      </c>
      <c r="C91" s="16">
        <v>998.28700000000003</v>
      </c>
      <c r="D91" s="7">
        <f t="shared" si="8"/>
        <v>997.38608399999998</v>
      </c>
      <c r="E91" s="2">
        <f t="shared" si="9"/>
        <v>0.90091600000005201</v>
      </c>
      <c r="F91" s="7">
        <v>998.54499999999996</v>
      </c>
      <c r="G91" s="6">
        <f t="shared" si="10"/>
        <v>0.25799999999992451</v>
      </c>
      <c r="H91" s="6">
        <v>12.151099166038399</v>
      </c>
      <c r="I91" s="17">
        <f t="shared" si="7"/>
        <v>6.0755495830191997</v>
      </c>
      <c r="J91" s="7">
        <v>1001.09</v>
      </c>
      <c r="K91" s="7">
        <f t="shared" si="11"/>
        <v>2.7069999999999936</v>
      </c>
      <c r="L91" s="7">
        <v>39.709154558894902</v>
      </c>
      <c r="M91" s="26">
        <f t="shared" si="12"/>
        <v>19.854577279447451</v>
      </c>
    </row>
    <row r="92" spans="1:13" ht="15.75" customHeight="1" x14ac:dyDescent="0.25">
      <c r="A92" s="1">
        <v>89</v>
      </c>
      <c r="B92" s="5">
        <v>178</v>
      </c>
      <c r="C92" s="16">
        <v>998.154</v>
      </c>
      <c r="D92" s="7">
        <f t="shared" si="8"/>
        <v>997.36201199999994</v>
      </c>
      <c r="E92" s="2">
        <f t="shared" si="9"/>
        <v>0.79198800000006031</v>
      </c>
      <c r="F92" s="7">
        <v>998.38300000000004</v>
      </c>
      <c r="G92" s="6">
        <f t="shared" si="10"/>
        <v>0.22900000000004184</v>
      </c>
      <c r="H92" s="6">
        <v>10.570560021959601</v>
      </c>
      <c r="I92" s="17">
        <f t="shared" si="7"/>
        <v>5.2852800109798004</v>
      </c>
      <c r="J92" s="7">
        <v>1001.1</v>
      </c>
      <c r="K92" s="7">
        <f t="shared" si="11"/>
        <v>2.8490000000000464</v>
      </c>
      <c r="L92" s="7">
        <v>40.323429514365898</v>
      </c>
      <c r="M92" s="26">
        <f t="shared" si="12"/>
        <v>20.161714757182949</v>
      </c>
    </row>
    <row r="93" spans="1:13" ht="15.75" customHeight="1" x14ac:dyDescent="0.25">
      <c r="A93" s="1">
        <v>90</v>
      </c>
      <c r="B93" s="5">
        <v>180</v>
      </c>
      <c r="C93" s="16">
        <v>998.06</v>
      </c>
      <c r="D93" s="7">
        <f t="shared" si="8"/>
        <v>997.33794</v>
      </c>
      <c r="E93" s="2">
        <f t="shared" si="9"/>
        <v>0.72205999999994219</v>
      </c>
      <c r="F93" s="7">
        <v>998.25099999999998</v>
      </c>
      <c r="G93" s="6">
        <f t="shared" si="10"/>
        <v>0.19100000000003092</v>
      </c>
      <c r="H93" s="6">
        <v>4.4153045629863898</v>
      </c>
      <c r="I93" s="17">
        <f t="shared" si="7"/>
        <v>2.2076522814931949</v>
      </c>
      <c r="J93" s="7">
        <v>1001.1</v>
      </c>
      <c r="K93" s="7">
        <f t="shared" si="11"/>
        <v>2.9260000000000446</v>
      </c>
      <c r="L93" s="7">
        <v>41.085301438108999</v>
      </c>
      <c r="M93" s="26">
        <f t="shared" si="12"/>
        <v>20.5426507190545</v>
      </c>
    </row>
    <row r="94" spans="1:13" ht="15.75" customHeight="1" x14ac:dyDescent="0.25">
      <c r="A94" s="1">
        <v>91</v>
      </c>
      <c r="B94" s="5">
        <v>182</v>
      </c>
      <c r="C94" s="16">
        <v>997.92499999999995</v>
      </c>
      <c r="D94" s="7">
        <f t="shared" si="8"/>
        <v>997.31386799999996</v>
      </c>
      <c r="E94" s="2">
        <f t="shared" si="9"/>
        <v>0.61113199999999779</v>
      </c>
      <c r="F94" s="7">
        <v>998.17399999999998</v>
      </c>
      <c r="G94" s="6">
        <f t="shared" si="10"/>
        <v>0.24900000000002365</v>
      </c>
      <c r="H94" s="6">
        <v>4.9602829610802903</v>
      </c>
      <c r="I94" s="17">
        <f t="shared" si="7"/>
        <v>2.4801414805401452</v>
      </c>
      <c r="J94" s="7">
        <v>1001.11</v>
      </c>
      <c r="K94" s="7">
        <f t="shared" si="11"/>
        <v>2.9099999999999682</v>
      </c>
      <c r="L94" s="7">
        <v>42.648491890646497</v>
      </c>
      <c r="M94" s="26">
        <f t="shared" si="12"/>
        <v>21.324245945323248</v>
      </c>
    </row>
    <row r="95" spans="1:13" ht="15.75" customHeight="1" x14ac:dyDescent="0.25">
      <c r="A95" s="1">
        <v>92</v>
      </c>
      <c r="B95" s="5">
        <v>184</v>
      </c>
      <c r="C95" s="16">
        <v>997.72900000000004</v>
      </c>
      <c r="D95" s="7">
        <f t="shared" si="8"/>
        <v>997.28979600000002</v>
      </c>
      <c r="E95" s="2">
        <f t="shared" si="9"/>
        <v>0.43920400000001791</v>
      </c>
      <c r="F95" s="7">
        <v>998.2</v>
      </c>
      <c r="G95" s="6">
        <f t="shared" si="10"/>
        <v>0.47100000000000364</v>
      </c>
      <c r="H95" s="6">
        <v>4.7792308423704704</v>
      </c>
      <c r="I95" s="17">
        <f t="shared" si="7"/>
        <v>2.3896154211852352</v>
      </c>
      <c r="J95" s="7">
        <v>1001.12</v>
      </c>
      <c r="K95" s="7">
        <f t="shared" si="11"/>
        <v>2.91700000000003</v>
      </c>
      <c r="L95" s="7">
        <v>42.929285508210597</v>
      </c>
      <c r="M95" s="26">
        <f t="shared" si="12"/>
        <v>21.464642754105299</v>
      </c>
    </row>
    <row r="96" spans="1:13" ht="15.75" customHeight="1" x14ac:dyDescent="0.25">
      <c r="A96" s="1">
        <v>93</v>
      </c>
      <c r="B96" s="5">
        <v>186</v>
      </c>
      <c r="C96" s="16">
        <v>997.49900000000002</v>
      </c>
      <c r="D96" s="7">
        <f t="shared" si="8"/>
        <v>997.26572399999998</v>
      </c>
      <c r="E96" s="2">
        <f t="shared" si="9"/>
        <v>0.23327600000004622</v>
      </c>
      <c r="F96" s="7">
        <v>998.20299999999997</v>
      </c>
      <c r="G96" s="6">
        <f t="shared" si="10"/>
        <v>0.70399999999995089</v>
      </c>
      <c r="H96" s="6">
        <v>12.7058026279618</v>
      </c>
      <c r="I96" s="17">
        <f t="shared" si="7"/>
        <v>6.3529013139809001</v>
      </c>
      <c r="J96" s="7">
        <v>1001.14</v>
      </c>
      <c r="K96" s="7">
        <f t="shared" si="11"/>
        <v>2.9360000000000355</v>
      </c>
      <c r="L96" s="7">
        <v>42.748362656608897</v>
      </c>
      <c r="M96" s="26">
        <f t="shared" si="12"/>
        <v>21.374181328304449</v>
      </c>
    </row>
    <row r="97" spans="1:13" ht="15.75" customHeight="1" x14ac:dyDescent="0.25">
      <c r="A97" s="1">
        <v>94</v>
      </c>
      <c r="B97" s="5">
        <v>188</v>
      </c>
      <c r="C97" s="16">
        <v>997.36699999999996</v>
      </c>
      <c r="D97" s="7">
        <f t="shared" si="8"/>
        <v>997.24165199999993</v>
      </c>
      <c r="E97" s="2">
        <f t="shared" si="9"/>
        <v>0.12534800000003088</v>
      </c>
      <c r="F97" s="7">
        <v>998.20399999999995</v>
      </c>
      <c r="G97" s="6">
        <f t="shared" si="10"/>
        <v>0.83699999999998909</v>
      </c>
      <c r="H97" s="6">
        <v>17.6676063350425</v>
      </c>
      <c r="I97" s="17">
        <f t="shared" si="7"/>
        <v>8.8338031675212498</v>
      </c>
      <c r="J97" s="7">
        <v>1001.13</v>
      </c>
      <c r="K97" s="7">
        <f t="shared" si="11"/>
        <v>2.9249999999999545</v>
      </c>
      <c r="L97" s="7">
        <v>42.840717994963398</v>
      </c>
      <c r="M97" s="26">
        <f t="shared" si="12"/>
        <v>21.420358997481699</v>
      </c>
    </row>
    <row r="98" spans="1:13" ht="15.75" customHeight="1" x14ac:dyDescent="0.25">
      <c r="A98" s="1">
        <v>95</v>
      </c>
      <c r="B98" s="5">
        <v>190</v>
      </c>
      <c r="C98" s="16">
        <v>997.404</v>
      </c>
      <c r="D98" s="7">
        <f t="shared" si="8"/>
        <v>997.21758</v>
      </c>
      <c r="E98" s="2">
        <f t="shared" si="9"/>
        <v>0.18641999999999825</v>
      </c>
      <c r="F98" s="7">
        <v>998.20500000000004</v>
      </c>
      <c r="G98" s="6">
        <f t="shared" si="10"/>
        <v>0.80100000000004457</v>
      </c>
      <c r="H98" s="6">
        <v>18.107475540048899</v>
      </c>
      <c r="I98" s="17">
        <f t="shared" si="7"/>
        <v>9.0537377700244495</v>
      </c>
      <c r="J98" s="7">
        <v>1001.12</v>
      </c>
      <c r="K98" s="7">
        <f t="shared" si="11"/>
        <v>2.9149999999999636</v>
      </c>
      <c r="L98" s="7">
        <v>41.741874497007601</v>
      </c>
      <c r="M98" s="26">
        <f t="shared" si="12"/>
        <v>20.8709372485038</v>
      </c>
    </row>
    <row r="99" spans="1:13" ht="15.75" customHeight="1" x14ac:dyDescent="0.25">
      <c r="A99" s="1">
        <v>96</v>
      </c>
      <c r="B99" s="5">
        <v>192</v>
      </c>
      <c r="C99" s="16">
        <v>997.30600000000004</v>
      </c>
      <c r="D99" s="7">
        <f t="shared" si="8"/>
        <v>997.19350799999995</v>
      </c>
      <c r="E99" s="2">
        <f t="shared" si="9"/>
        <v>0.11249200000008841</v>
      </c>
      <c r="F99" s="7">
        <v>998.20500000000004</v>
      </c>
      <c r="G99" s="6">
        <f t="shared" si="10"/>
        <v>0.89900000000000091</v>
      </c>
      <c r="H99" s="6">
        <v>18.300471751139099</v>
      </c>
      <c r="I99" s="17">
        <f t="shared" si="7"/>
        <v>9.1502358755695496</v>
      </c>
      <c r="J99" s="7">
        <v>1001.11</v>
      </c>
      <c r="K99" s="7">
        <f t="shared" si="11"/>
        <v>2.9049999999999727</v>
      </c>
      <c r="L99" s="7">
        <v>39.056282675793497</v>
      </c>
      <c r="M99" s="26">
        <f t="shared" si="12"/>
        <v>19.528141337896749</v>
      </c>
    </row>
    <row r="100" spans="1:13" ht="15.75" customHeight="1" x14ac:dyDescent="0.25">
      <c r="A100" s="1">
        <v>97</v>
      </c>
      <c r="B100" s="5">
        <v>194</v>
      </c>
      <c r="C100" s="16">
        <v>997.03499999999997</v>
      </c>
      <c r="D100" s="7">
        <f t="shared" si="8"/>
        <v>997.16943600000002</v>
      </c>
      <c r="E100" s="2">
        <f t="shared" si="9"/>
        <v>-0.13443600000005063</v>
      </c>
      <c r="F100" s="7">
        <v>998.20500000000004</v>
      </c>
      <c r="G100" s="6">
        <f t="shared" si="10"/>
        <v>1.1700000000000728</v>
      </c>
      <c r="H100" s="6">
        <v>19.734398626902699</v>
      </c>
      <c r="I100" s="17">
        <f t="shared" si="7"/>
        <v>9.8671993134513496</v>
      </c>
      <c r="J100" s="7">
        <v>1001.13</v>
      </c>
      <c r="K100" s="7">
        <f t="shared" si="11"/>
        <v>2.9249999999999545</v>
      </c>
      <c r="L100" s="7">
        <v>36.781321961820701</v>
      </c>
      <c r="M100" s="26">
        <f t="shared" si="12"/>
        <v>18.390660980910351</v>
      </c>
    </row>
    <row r="101" spans="1:13" ht="15.75" customHeight="1" x14ac:dyDescent="0.25">
      <c r="A101" s="1">
        <v>98</v>
      </c>
      <c r="B101" s="5">
        <v>196</v>
      </c>
      <c r="C101" s="16">
        <v>996.71199999999999</v>
      </c>
      <c r="D101" s="7">
        <f t="shared" si="8"/>
        <v>997.14536399999997</v>
      </c>
      <c r="E101" s="2">
        <f t="shared" si="9"/>
        <v>-0.43336399999998321</v>
      </c>
      <c r="F101" s="7">
        <v>998.20500000000004</v>
      </c>
      <c r="G101" s="6">
        <f t="shared" si="10"/>
        <v>1.4930000000000518</v>
      </c>
      <c r="H101" s="6">
        <v>18.4560196391534</v>
      </c>
      <c r="I101" s="17">
        <f t="shared" si="7"/>
        <v>9.2280098195767</v>
      </c>
      <c r="J101" s="7">
        <v>1001.14</v>
      </c>
      <c r="K101" s="7">
        <f t="shared" si="11"/>
        <v>2.9349999999999454</v>
      </c>
      <c r="L101" s="7">
        <v>32.764122810506997</v>
      </c>
      <c r="M101" s="26">
        <f t="shared" si="12"/>
        <v>16.382061405253499</v>
      </c>
    </row>
    <row r="102" spans="1:13" ht="15.75" customHeight="1" x14ac:dyDescent="0.25">
      <c r="A102" s="1">
        <v>99</v>
      </c>
      <c r="B102" s="5">
        <v>198</v>
      </c>
      <c r="C102" s="16">
        <v>996.41300000000001</v>
      </c>
      <c r="D102" s="7">
        <f t="shared" si="8"/>
        <v>997.12129199999993</v>
      </c>
      <c r="E102" s="2">
        <f t="shared" si="9"/>
        <v>-0.70829199999991488</v>
      </c>
      <c r="F102" s="7">
        <v>998.20500000000004</v>
      </c>
      <c r="G102" s="6">
        <f t="shared" si="10"/>
        <v>1.79200000000003</v>
      </c>
      <c r="H102" s="6">
        <v>16.9576844676284</v>
      </c>
      <c r="I102" s="17">
        <f t="shared" si="7"/>
        <v>8.4788422338142002</v>
      </c>
      <c r="J102" s="7">
        <v>1001.16</v>
      </c>
      <c r="K102" s="7">
        <f t="shared" si="11"/>
        <v>2.9560000000000173</v>
      </c>
      <c r="L102" s="7">
        <v>30.706397086113601</v>
      </c>
      <c r="M102" s="26">
        <f t="shared" si="12"/>
        <v>15.3531985430568</v>
      </c>
    </row>
    <row r="103" spans="1:13" ht="15.75" customHeight="1" x14ac:dyDescent="0.25">
      <c r="A103" s="1">
        <v>100</v>
      </c>
      <c r="B103" s="5">
        <v>200</v>
      </c>
      <c r="C103" s="16">
        <v>996.31600000000003</v>
      </c>
      <c r="D103" s="7">
        <f t="shared" si="8"/>
        <v>997.09721999999999</v>
      </c>
      <c r="E103" s="2">
        <f t="shared" si="9"/>
        <v>-0.78121999999996206</v>
      </c>
      <c r="F103" s="7">
        <v>998.20399999999995</v>
      </c>
      <c r="G103" s="6">
        <f t="shared" si="10"/>
        <v>1.88799999999992</v>
      </c>
      <c r="H103" s="6">
        <v>16.7614195911009</v>
      </c>
      <c r="I103" s="17">
        <f t="shared" si="7"/>
        <v>8.3807097955504499</v>
      </c>
      <c r="J103" s="7">
        <v>1001.17</v>
      </c>
      <c r="K103" s="7">
        <f t="shared" si="11"/>
        <v>2.9649999999999181</v>
      </c>
      <c r="L103" s="7">
        <v>29.798092131163099</v>
      </c>
      <c r="M103" s="26">
        <f t="shared" si="12"/>
        <v>14.899046065581549</v>
      </c>
    </row>
    <row r="104" spans="1:13" ht="15.75" customHeight="1" x14ac:dyDescent="0.25">
      <c r="A104" s="1">
        <v>101</v>
      </c>
      <c r="B104" s="5">
        <v>202</v>
      </c>
      <c r="C104" s="16">
        <v>996.20399999999995</v>
      </c>
      <c r="D104" s="7">
        <f t="shared" si="8"/>
        <v>997.07314799999995</v>
      </c>
      <c r="E104" s="2">
        <f t="shared" si="9"/>
        <v>-0.86914799999999559</v>
      </c>
      <c r="F104" s="7">
        <v>998.20500000000004</v>
      </c>
      <c r="G104" s="6">
        <f t="shared" si="10"/>
        <v>2.00100000000009</v>
      </c>
      <c r="H104" s="6">
        <v>15.5889793243764</v>
      </c>
      <c r="I104" s="17">
        <f t="shared" si="7"/>
        <v>7.7944896621881998</v>
      </c>
      <c r="J104" s="7">
        <v>1001.17</v>
      </c>
      <c r="K104" s="7">
        <f t="shared" si="11"/>
        <v>2.9649999999999181</v>
      </c>
      <c r="L104" s="7">
        <v>28.518189896538999</v>
      </c>
      <c r="M104" s="26">
        <f t="shared" si="12"/>
        <v>14.2590949482695</v>
      </c>
    </row>
    <row r="105" spans="1:13" ht="15.75" customHeight="1" x14ac:dyDescent="0.25">
      <c r="A105" s="1">
        <v>102</v>
      </c>
      <c r="B105" s="5">
        <v>204</v>
      </c>
      <c r="C105" s="16">
        <v>995.93899999999996</v>
      </c>
      <c r="D105" s="7">
        <f t="shared" si="8"/>
        <v>997.04907600000001</v>
      </c>
      <c r="E105" s="2">
        <f t="shared" si="9"/>
        <v>-1.1100760000000491</v>
      </c>
      <c r="F105" s="7">
        <v>998.20500000000004</v>
      </c>
      <c r="G105" s="6">
        <f t="shared" si="10"/>
        <v>2.2660000000000764</v>
      </c>
      <c r="H105" s="6">
        <v>14.727990105411999</v>
      </c>
      <c r="I105" s="17">
        <f t="shared" si="7"/>
        <v>7.3639950527059996</v>
      </c>
      <c r="J105" s="7">
        <v>1001.17</v>
      </c>
      <c r="K105" s="7">
        <f t="shared" si="11"/>
        <v>2.9649999999999181</v>
      </c>
      <c r="L105" s="7">
        <v>26.2766368983769</v>
      </c>
      <c r="M105" s="26">
        <f t="shared" si="12"/>
        <v>13.13831844918845</v>
      </c>
    </row>
    <row r="106" spans="1:13" ht="15.75" customHeight="1" x14ac:dyDescent="0.25">
      <c r="A106" s="1">
        <v>103</v>
      </c>
      <c r="B106" s="5">
        <v>206</v>
      </c>
      <c r="C106" s="16">
        <v>995.53700000000003</v>
      </c>
      <c r="D106" s="7">
        <f t="shared" si="8"/>
        <v>997.02500399999997</v>
      </c>
      <c r="E106" s="2">
        <f t="shared" si="9"/>
        <v>-1.4880039999999326</v>
      </c>
      <c r="F106" s="7">
        <v>998.20500000000004</v>
      </c>
      <c r="G106" s="6">
        <f t="shared" si="10"/>
        <v>2.6680000000000064</v>
      </c>
      <c r="H106" s="6">
        <v>15.8603241039367</v>
      </c>
      <c r="I106" s="17">
        <f t="shared" si="7"/>
        <v>7.9301620519683498</v>
      </c>
      <c r="J106" s="7">
        <v>1001.16</v>
      </c>
      <c r="K106" s="7">
        <f t="shared" si="11"/>
        <v>2.9549999999999272</v>
      </c>
      <c r="L106" s="7">
        <v>24.130692254735401</v>
      </c>
      <c r="M106" s="26">
        <f t="shared" si="12"/>
        <v>12.0653461273677</v>
      </c>
    </row>
    <row r="107" spans="1:13" ht="15.75" customHeight="1" x14ac:dyDescent="0.25">
      <c r="A107" s="1">
        <v>104</v>
      </c>
      <c r="B107" s="5">
        <v>208</v>
      </c>
      <c r="C107" s="16">
        <v>995.39499999999998</v>
      </c>
      <c r="D107" s="7">
        <f t="shared" si="8"/>
        <v>997.00093200000003</v>
      </c>
      <c r="E107" s="2">
        <f t="shared" si="9"/>
        <v>-1.6059320000000525</v>
      </c>
      <c r="F107" s="7">
        <v>998.20500000000004</v>
      </c>
      <c r="G107" s="6">
        <f t="shared" si="10"/>
        <v>2.8100000000000591</v>
      </c>
      <c r="H107" s="6">
        <v>14.585548757262901</v>
      </c>
      <c r="I107" s="17">
        <f t="shared" si="7"/>
        <v>7.2927743786314503</v>
      </c>
      <c r="J107" s="7">
        <v>1001.13</v>
      </c>
      <c r="K107" s="7">
        <f t="shared" si="11"/>
        <v>2.9249999999999545</v>
      </c>
      <c r="L107" s="7">
        <v>25.906246658588302</v>
      </c>
      <c r="M107" s="26">
        <f t="shared" si="12"/>
        <v>12.953123329294151</v>
      </c>
    </row>
    <row r="108" spans="1:13" ht="15.75" customHeight="1" x14ac:dyDescent="0.25">
      <c r="A108" s="1">
        <v>105</v>
      </c>
      <c r="B108" s="5">
        <v>210</v>
      </c>
      <c r="C108" s="16">
        <v>995.20299999999997</v>
      </c>
      <c r="D108" s="7">
        <f t="shared" si="8"/>
        <v>996.97685999999999</v>
      </c>
      <c r="E108" s="2">
        <f t="shared" si="9"/>
        <v>-1.7738600000000133</v>
      </c>
      <c r="F108" s="7">
        <v>998.20500000000004</v>
      </c>
      <c r="G108" s="6">
        <f t="shared" si="10"/>
        <v>3.0020000000000664</v>
      </c>
      <c r="H108" s="6">
        <v>14.9688812667875</v>
      </c>
      <c r="I108" s="17">
        <f t="shared" si="7"/>
        <v>7.4844406333937501</v>
      </c>
      <c r="J108" s="7">
        <v>1001.1</v>
      </c>
      <c r="K108" s="7">
        <f t="shared" si="11"/>
        <v>2.8949999999999818</v>
      </c>
      <c r="L108" s="7">
        <v>26.269459379922399</v>
      </c>
      <c r="M108" s="26">
        <f t="shared" si="12"/>
        <v>13.134729689961199</v>
      </c>
    </row>
    <row r="109" spans="1:13" ht="15.75" customHeight="1" x14ac:dyDescent="0.25">
      <c r="A109" s="1">
        <v>106</v>
      </c>
      <c r="B109" s="5">
        <v>212</v>
      </c>
      <c r="C109" s="16">
        <v>995.00199999999995</v>
      </c>
      <c r="D109" s="7">
        <f t="shared" si="8"/>
        <v>996.95278799999994</v>
      </c>
      <c r="E109" s="2">
        <f t="shared" si="9"/>
        <v>-1.9507879999999886</v>
      </c>
      <c r="F109" s="7">
        <v>998.20500000000004</v>
      </c>
      <c r="G109" s="6">
        <f t="shared" si="10"/>
        <v>3.2030000000000882</v>
      </c>
      <c r="H109" s="6">
        <v>13.243987748694201</v>
      </c>
      <c r="I109" s="17">
        <f t="shared" si="7"/>
        <v>6.6219938743471003</v>
      </c>
      <c r="J109" s="7">
        <v>1001.09</v>
      </c>
      <c r="K109" s="7">
        <f t="shared" si="11"/>
        <v>2.8849999999999909</v>
      </c>
      <c r="L109" s="7">
        <v>26.32195265264</v>
      </c>
      <c r="M109" s="26">
        <f t="shared" si="12"/>
        <v>13.16097632632</v>
      </c>
    </row>
    <row r="110" spans="1:13" ht="15.75" customHeight="1" x14ac:dyDescent="0.25">
      <c r="A110" s="1">
        <v>107</v>
      </c>
      <c r="B110" s="5">
        <v>214</v>
      </c>
      <c r="C110" s="16">
        <v>994.99199999999996</v>
      </c>
      <c r="D110" s="7">
        <f t="shared" si="8"/>
        <v>996.92871600000001</v>
      </c>
      <c r="E110" s="2">
        <f t="shared" si="9"/>
        <v>-1.9367160000000467</v>
      </c>
      <c r="F110" s="7">
        <v>998.20500000000004</v>
      </c>
      <c r="G110" s="6">
        <f t="shared" si="10"/>
        <v>3.2130000000000791</v>
      </c>
      <c r="H110" s="6">
        <v>14.478775226571299</v>
      </c>
      <c r="I110" s="17">
        <f t="shared" si="7"/>
        <v>7.2393876132856496</v>
      </c>
      <c r="J110" s="7">
        <v>1001.07</v>
      </c>
      <c r="K110" s="7">
        <f t="shared" si="11"/>
        <v>2.8650000000000091</v>
      </c>
      <c r="L110" s="7">
        <v>27.308231742173401</v>
      </c>
      <c r="M110" s="26">
        <f t="shared" si="12"/>
        <v>13.654115871086701</v>
      </c>
    </row>
    <row r="111" spans="1:13" ht="15.75" customHeight="1" x14ac:dyDescent="0.25">
      <c r="A111" s="1">
        <v>108</v>
      </c>
      <c r="B111" s="5">
        <v>216</v>
      </c>
      <c r="C111" s="16">
        <v>994.947</v>
      </c>
      <c r="D111" s="7">
        <f t="shared" si="8"/>
        <v>996.90464399999996</v>
      </c>
      <c r="E111" s="2">
        <f t="shared" si="9"/>
        <v>-1.9576439999999593</v>
      </c>
      <c r="F111" s="7">
        <v>998.20500000000004</v>
      </c>
      <c r="G111" s="6">
        <f t="shared" si="10"/>
        <v>3.2580000000000382</v>
      </c>
      <c r="H111" s="6">
        <v>14.0401407273826</v>
      </c>
      <c r="I111" s="17">
        <f t="shared" si="7"/>
        <v>7.0200703636912998</v>
      </c>
      <c r="J111" s="7">
        <v>1001.07</v>
      </c>
      <c r="K111" s="7">
        <f t="shared" si="11"/>
        <v>2.8650000000000091</v>
      </c>
      <c r="L111" s="7">
        <v>29.801634633560901</v>
      </c>
      <c r="M111" s="26">
        <f t="shared" si="12"/>
        <v>14.900817316780451</v>
      </c>
    </row>
    <row r="112" spans="1:13" ht="15.75" customHeight="1" x14ac:dyDescent="0.25">
      <c r="A112" s="1">
        <v>109</v>
      </c>
      <c r="B112" s="5">
        <v>218</v>
      </c>
      <c r="C112" s="16">
        <v>994.80100000000004</v>
      </c>
      <c r="D112" s="7">
        <f t="shared" si="8"/>
        <v>996.88057200000003</v>
      </c>
      <c r="E112" s="2">
        <f t="shared" si="9"/>
        <v>-2.0795719999999847</v>
      </c>
      <c r="F112" s="7">
        <v>998.20500000000004</v>
      </c>
      <c r="G112" s="6">
        <f t="shared" si="10"/>
        <v>3.4039999999999964</v>
      </c>
      <c r="H112" s="6">
        <v>15.922666490343</v>
      </c>
      <c r="I112" s="17">
        <f t="shared" si="7"/>
        <v>7.9613332451714998</v>
      </c>
      <c r="J112" s="7">
        <v>1001.07</v>
      </c>
      <c r="K112" s="7">
        <f t="shared" si="11"/>
        <v>2.8650000000000091</v>
      </c>
      <c r="L112" s="7">
        <v>31.287818263789202</v>
      </c>
      <c r="M112" s="26">
        <f t="shared" si="12"/>
        <v>15.643909131894601</v>
      </c>
    </row>
    <row r="113" spans="1:13" ht="15.75" customHeight="1" x14ac:dyDescent="0.25">
      <c r="A113" s="1">
        <v>110</v>
      </c>
      <c r="B113" s="5">
        <v>220</v>
      </c>
      <c r="C113" s="16">
        <v>994.78099999999995</v>
      </c>
      <c r="D113" s="7">
        <f t="shared" si="8"/>
        <v>996.85649999999998</v>
      </c>
      <c r="E113" s="2">
        <f t="shared" si="9"/>
        <v>-2.0755000000000337</v>
      </c>
      <c r="F113" s="7">
        <v>998.20500000000004</v>
      </c>
      <c r="G113" s="6">
        <f t="shared" si="10"/>
        <v>3.4240000000000919</v>
      </c>
      <c r="H113" s="6">
        <v>16.759845043263301</v>
      </c>
      <c r="I113" s="17">
        <f t="shared" si="7"/>
        <v>8.3799225216316504</v>
      </c>
      <c r="J113" s="7">
        <v>1001.07</v>
      </c>
      <c r="K113" s="7">
        <f t="shared" si="11"/>
        <v>2.8650000000000091</v>
      </c>
      <c r="L113" s="7">
        <v>33.274405471641202</v>
      </c>
      <c r="M113" s="26">
        <f t="shared" si="12"/>
        <v>16.637202735820601</v>
      </c>
    </row>
    <row r="114" spans="1:13" ht="15.75" customHeight="1" x14ac:dyDescent="0.25">
      <c r="A114" s="1">
        <v>111</v>
      </c>
      <c r="B114" s="5">
        <v>222</v>
      </c>
      <c r="C114" s="16">
        <v>994.68100000000004</v>
      </c>
      <c r="D114" s="7">
        <f t="shared" si="8"/>
        <v>996.83242799999994</v>
      </c>
      <c r="E114" s="2">
        <f t="shared" si="9"/>
        <v>-2.1514279999998962</v>
      </c>
      <c r="F114" s="7">
        <v>998.20500000000004</v>
      </c>
      <c r="G114" s="6">
        <f t="shared" si="10"/>
        <v>3.5240000000000009</v>
      </c>
      <c r="H114" s="6">
        <v>18.394244643369301</v>
      </c>
      <c r="I114" s="17">
        <f t="shared" si="7"/>
        <v>9.1971223216846507</v>
      </c>
      <c r="J114" s="7">
        <v>1001.06</v>
      </c>
      <c r="K114" s="7">
        <f t="shared" si="11"/>
        <v>2.8549999999999045</v>
      </c>
      <c r="L114" s="7">
        <v>34.963808799810202</v>
      </c>
      <c r="M114" s="26">
        <f t="shared" si="12"/>
        <v>17.481904399905101</v>
      </c>
    </row>
    <row r="115" spans="1:13" ht="15.75" customHeight="1" x14ac:dyDescent="0.25">
      <c r="A115" s="1">
        <v>112</v>
      </c>
      <c r="B115" s="5">
        <v>224</v>
      </c>
      <c r="C115" s="16">
        <v>994.75400000000002</v>
      </c>
      <c r="D115" s="7">
        <f t="shared" si="8"/>
        <v>996.808356</v>
      </c>
      <c r="E115" s="2">
        <f t="shared" si="9"/>
        <v>-2.0543559999999843</v>
      </c>
      <c r="F115" s="7">
        <v>998.20500000000004</v>
      </c>
      <c r="G115" s="6">
        <f t="shared" si="10"/>
        <v>3.4510000000000218</v>
      </c>
      <c r="H115" s="6">
        <v>18.220320484268498</v>
      </c>
      <c r="I115" s="17">
        <f t="shared" si="7"/>
        <v>9.1101602421342491</v>
      </c>
      <c r="J115" s="7">
        <v>1001.06</v>
      </c>
      <c r="K115" s="7">
        <f t="shared" si="11"/>
        <v>2.8549999999999045</v>
      </c>
      <c r="L115" s="7">
        <v>35.379279109307603</v>
      </c>
      <c r="M115" s="26">
        <f t="shared" si="12"/>
        <v>17.689639554653802</v>
      </c>
    </row>
    <row r="116" spans="1:13" ht="15.75" customHeight="1" x14ac:dyDescent="0.25">
      <c r="A116" s="1">
        <v>113</v>
      </c>
      <c r="B116" s="5">
        <v>226</v>
      </c>
      <c r="C116" s="16">
        <v>994.97199999999998</v>
      </c>
      <c r="D116" s="7">
        <f t="shared" si="8"/>
        <v>996.78428399999996</v>
      </c>
      <c r="E116" s="2">
        <f t="shared" si="9"/>
        <v>-1.8122839999999769</v>
      </c>
      <c r="F116" s="7">
        <v>998.20500000000004</v>
      </c>
      <c r="G116" s="6">
        <f t="shared" si="10"/>
        <v>3.2330000000000609</v>
      </c>
      <c r="H116" s="6">
        <v>17.584176973638499</v>
      </c>
      <c r="I116" s="17">
        <f t="shared" si="7"/>
        <v>8.7920884868192495</v>
      </c>
      <c r="J116" s="7">
        <v>1001.06</v>
      </c>
      <c r="K116" s="7">
        <f t="shared" si="11"/>
        <v>2.8549999999999045</v>
      </c>
      <c r="L116" s="7">
        <v>38.782641464009899</v>
      </c>
      <c r="M116" s="26">
        <f t="shared" si="12"/>
        <v>19.391320732004949</v>
      </c>
    </row>
    <row r="117" spans="1:13" ht="15.75" customHeight="1" x14ac:dyDescent="0.25">
      <c r="A117" s="1">
        <v>114</v>
      </c>
      <c r="B117" s="5">
        <v>228</v>
      </c>
      <c r="C117" s="16">
        <v>994.9</v>
      </c>
      <c r="D117" s="7">
        <f t="shared" si="8"/>
        <v>996.76021200000002</v>
      </c>
      <c r="E117" s="2">
        <f t="shared" si="9"/>
        <v>-1.8602120000000468</v>
      </c>
      <c r="F117" s="7">
        <v>998.20500000000004</v>
      </c>
      <c r="G117" s="6">
        <f t="shared" si="10"/>
        <v>3.3050000000000637</v>
      </c>
      <c r="H117" s="6">
        <v>19.800841326268301</v>
      </c>
      <c r="I117" s="17">
        <f t="shared" si="7"/>
        <v>9.9004206631341507</v>
      </c>
      <c r="J117" s="7">
        <v>1001.08</v>
      </c>
      <c r="K117" s="7">
        <f t="shared" si="11"/>
        <v>2.875</v>
      </c>
      <c r="L117" s="7">
        <v>36.688171032154798</v>
      </c>
      <c r="M117" s="26">
        <f t="shared" si="12"/>
        <v>18.344085516077399</v>
      </c>
    </row>
    <row r="118" spans="1:13" ht="15.75" customHeight="1" x14ac:dyDescent="0.25">
      <c r="A118" s="1">
        <v>115</v>
      </c>
      <c r="B118" s="5">
        <v>230</v>
      </c>
      <c r="C118" s="16">
        <v>994.98500000000001</v>
      </c>
      <c r="D118" s="7">
        <f t="shared" si="8"/>
        <v>996.73613999999998</v>
      </c>
      <c r="E118" s="2">
        <f t="shared" si="9"/>
        <v>-1.7511399999999639</v>
      </c>
      <c r="F118" s="7">
        <v>998.20500000000004</v>
      </c>
      <c r="G118" s="6">
        <f t="shared" si="10"/>
        <v>3.2200000000000273</v>
      </c>
      <c r="H118" s="6">
        <v>20.009929458553898</v>
      </c>
      <c r="I118" s="17">
        <f t="shared" si="7"/>
        <v>10.004964729276949</v>
      </c>
      <c r="J118" s="7">
        <v>1001.08</v>
      </c>
      <c r="K118" s="7">
        <f t="shared" si="11"/>
        <v>2.875</v>
      </c>
      <c r="L118" s="7">
        <v>37.945226397518297</v>
      </c>
      <c r="M118" s="26">
        <f t="shared" si="12"/>
        <v>18.972613198759149</v>
      </c>
    </row>
    <row r="119" spans="1:13" ht="15.75" customHeight="1" x14ac:dyDescent="0.25">
      <c r="A119" s="1">
        <v>116</v>
      </c>
      <c r="B119" s="5">
        <v>232</v>
      </c>
      <c r="C119" s="16">
        <v>995.14599999999996</v>
      </c>
      <c r="D119" s="7">
        <f t="shared" si="8"/>
        <v>996.71206799999993</v>
      </c>
      <c r="E119" s="2">
        <f t="shared" si="9"/>
        <v>-1.5660679999999729</v>
      </c>
      <c r="F119" s="7">
        <v>998.20500000000004</v>
      </c>
      <c r="G119" s="6">
        <f t="shared" si="10"/>
        <v>3.0590000000000828</v>
      </c>
      <c r="H119" s="6">
        <v>20.531377603480401</v>
      </c>
      <c r="I119" s="17">
        <f t="shared" si="7"/>
        <v>10.2656888017402</v>
      </c>
      <c r="J119" s="7">
        <v>1001.08</v>
      </c>
      <c r="K119" s="7">
        <f t="shared" si="11"/>
        <v>2.875</v>
      </c>
      <c r="L119" s="7">
        <v>38.011539660783797</v>
      </c>
      <c r="M119" s="26">
        <f t="shared" si="12"/>
        <v>19.005769830391898</v>
      </c>
    </row>
    <row r="120" spans="1:13" ht="15.75" customHeight="1" x14ac:dyDescent="0.25">
      <c r="A120" s="1">
        <v>117</v>
      </c>
      <c r="B120" s="5">
        <v>234</v>
      </c>
      <c r="C120" s="16">
        <v>995.15099999999995</v>
      </c>
      <c r="D120" s="7">
        <f t="shared" si="8"/>
        <v>996.687996</v>
      </c>
      <c r="E120" s="2">
        <f t="shared" si="9"/>
        <v>-1.5369960000000447</v>
      </c>
      <c r="F120" s="7">
        <v>998.20500000000004</v>
      </c>
      <c r="G120" s="6">
        <f t="shared" si="10"/>
        <v>3.0540000000000873</v>
      </c>
      <c r="H120" s="6">
        <v>21.1140934913537</v>
      </c>
      <c r="I120" s="17">
        <f t="shared" si="7"/>
        <v>10.55704674567685</v>
      </c>
      <c r="J120" s="7">
        <v>1001.08</v>
      </c>
      <c r="K120" s="7">
        <f t="shared" si="11"/>
        <v>2.875</v>
      </c>
      <c r="L120" s="7">
        <v>38.3444017828553</v>
      </c>
      <c r="M120" s="26">
        <f t="shared" si="12"/>
        <v>19.17220089142765</v>
      </c>
    </row>
    <row r="121" spans="1:13" ht="15.75" customHeight="1" x14ac:dyDescent="0.25">
      <c r="A121" s="1">
        <v>118</v>
      </c>
      <c r="B121" s="5">
        <v>236</v>
      </c>
      <c r="C121" s="16">
        <v>995.40800000000002</v>
      </c>
      <c r="D121" s="7">
        <f t="shared" si="8"/>
        <v>996.66392399999995</v>
      </c>
      <c r="E121" s="2">
        <f t="shared" si="9"/>
        <v>-1.2559239999999363</v>
      </c>
      <c r="F121" s="7">
        <v>998.20500000000004</v>
      </c>
      <c r="G121" s="6">
        <f t="shared" si="10"/>
        <v>2.7970000000000255</v>
      </c>
      <c r="H121" s="6">
        <v>19.551859976185799</v>
      </c>
      <c r="I121" s="17">
        <f t="shared" si="7"/>
        <v>9.7759299880928996</v>
      </c>
      <c r="J121" s="7">
        <v>1001.08</v>
      </c>
      <c r="K121" s="7">
        <f t="shared" si="11"/>
        <v>2.875</v>
      </c>
      <c r="L121" s="7">
        <v>36.908698076759201</v>
      </c>
      <c r="M121" s="26">
        <f t="shared" si="12"/>
        <v>18.454349038379601</v>
      </c>
    </row>
    <row r="122" spans="1:13" ht="15.75" customHeight="1" x14ac:dyDescent="0.25">
      <c r="A122" s="1">
        <v>119</v>
      </c>
      <c r="B122" s="5">
        <v>238</v>
      </c>
      <c r="C122" s="16">
        <v>995.41700000000003</v>
      </c>
      <c r="D122" s="7">
        <f t="shared" si="8"/>
        <v>996.63985200000002</v>
      </c>
      <c r="E122" s="2">
        <f t="shared" si="9"/>
        <v>-1.2228519999999889</v>
      </c>
      <c r="F122" s="7">
        <v>998.20500000000004</v>
      </c>
      <c r="G122" s="6">
        <f t="shared" si="10"/>
        <v>2.7880000000000109</v>
      </c>
      <c r="H122" s="6">
        <v>18.889347083698301</v>
      </c>
      <c r="I122" s="17">
        <f t="shared" si="7"/>
        <v>9.4446735418491503</v>
      </c>
      <c r="J122" s="7">
        <v>1001.08</v>
      </c>
      <c r="K122" s="7">
        <f t="shared" si="11"/>
        <v>2.875</v>
      </c>
      <c r="L122" s="7">
        <v>36.0725670388087</v>
      </c>
      <c r="M122" s="26">
        <f t="shared" si="12"/>
        <v>18.03628351940435</v>
      </c>
    </row>
    <row r="123" spans="1:13" ht="15.75" customHeight="1" x14ac:dyDescent="0.25">
      <c r="A123" s="1">
        <v>120</v>
      </c>
      <c r="B123" s="5">
        <v>240</v>
      </c>
      <c r="C123" s="16">
        <v>995.14800000000002</v>
      </c>
      <c r="D123" s="7">
        <f t="shared" si="8"/>
        <v>996.61577999999997</v>
      </c>
      <c r="E123" s="2">
        <f t="shared" si="9"/>
        <v>-1.4677799999999479</v>
      </c>
      <c r="F123" s="7">
        <v>998.20500000000004</v>
      </c>
      <c r="G123" s="6">
        <f t="shared" si="10"/>
        <v>3.0570000000000164</v>
      </c>
      <c r="H123" s="6">
        <v>20.890831559229799</v>
      </c>
      <c r="I123" s="17">
        <f t="shared" si="7"/>
        <v>10.445415779614899</v>
      </c>
      <c r="J123" s="7">
        <v>1001.1</v>
      </c>
      <c r="K123" s="7">
        <f t="shared" si="11"/>
        <v>2.8949999999999818</v>
      </c>
      <c r="L123" s="7">
        <v>37.082220113801903</v>
      </c>
      <c r="M123" s="26">
        <f t="shared" si="12"/>
        <v>18.541110056900951</v>
      </c>
    </row>
    <row r="124" spans="1:13" ht="15.75" customHeight="1" x14ac:dyDescent="0.25">
      <c r="A124" s="1">
        <v>121</v>
      </c>
      <c r="B124" s="5">
        <v>242</v>
      </c>
      <c r="C124" s="16">
        <v>995.05600000000004</v>
      </c>
      <c r="D124" s="7">
        <f t="shared" si="8"/>
        <v>996.59170799999993</v>
      </c>
      <c r="E124" s="2">
        <f t="shared" si="9"/>
        <v>-1.5357079999998859</v>
      </c>
      <c r="F124" s="7">
        <v>998.20500000000004</v>
      </c>
      <c r="G124" s="6">
        <f t="shared" si="10"/>
        <v>3.1490000000000009</v>
      </c>
      <c r="H124" s="6">
        <v>21.450139351562601</v>
      </c>
      <c r="I124" s="17">
        <f t="shared" si="7"/>
        <v>10.725069675781301</v>
      </c>
      <c r="J124" s="7">
        <v>1001.11</v>
      </c>
      <c r="K124" s="7">
        <f t="shared" si="11"/>
        <v>2.9049999999999727</v>
      </c>
      <c r="L124" s="7">
        <v>36.2495914904028</v>
      </c>
      <c r="M124" s="26">
        <f t="shared" si="12"/>
        <v>18.1247957452014</v>
      </c>
    </row>
    <row r="125" spans="1:13" ht="15.75" customHeight="1" x14ac:dyDescent="0.25">
      <c r="A125" s="1">
        <v>122</v>
      </c>
      <c r="B125" s="5">
        <v>244</v>
      </c>
      <c r="C125" s="16">
        <v>995.51800000000003</v>
      </c>
      <c r="D125" s="7">
        <f t="shared" si="8"/>
        <v>996.56763599999999</v>
      </c>
      <c r="E125" s="2">
        <f t="shared" si="9"/>
        <v>-1.049635999999964</v>
      </c>
      <c r="F125" s="7">
        <v>998.20500000000004</v>
      </c>
      <c r="G125" s="6">
        <f t="shared" si="10"/>
        <v>2.6870000000000118</v>
      </c>
      <c r="H125" s="6">
        <v>22.058160809954899</v>
      </c>
      <c r="I125" s="17">
        <f t="shared" si="7"/>
        <v>11.029080404977449</v>
      </c>
      <c r="J125" s="7">
        <v>1001.1</v>
      </c>
      <c r="K125" s="7">
        <f t="shared" si="11"/>
        <v>2.8949999999999818</v>
      </c>
      <c r="L125" s="7">
        <v>37.025078318330699</v>
      </c>
      <c r="M125" s="26">
        <f t="shared" si="12"/>
        <v>18.51253915916535</v>
      </c>
    </row>
    <row r="126" spans="1:13" ht="15.75" customHeight="1" x14ac:dyDescent="0.25">
      <c r="A126" s="1">
        <v>123</v>
      </c>
      <c r="B126" s="5">
        <v>246</v>
      </c>
      <c r="C126" s="16">
        <v>996.10199999999998</v>
      </c>
      <c r="D126" s="7">
        <f t="shared" si="8"/>
        <v>996.54356399999995</v>
      </c>
      <c r="E126" s="2">
        <f t="shared" si="9"/>
        <v>-0.4415639999999712</v>
      </c>
      <c r="F126" s="7">
        <v>998.20500000000004</v>
      </c>
      <c r="G126" s="6">
        <f t="shared" si="10"/>
        <v>2.1030000000000655</v>
      </c>
      <c r="H126" s="6">
        <v>23.509170292139501</v>
      </c>
      <c r="I126" s="17">
        <f t="shared" si="7"/>
        <v>11.754585146069751</v>
      </c>
      <c r="J126" s="7">
        <v>1001.07</v>
      </c>
      <c r="K126" s="7">
        <f t="shared" si="11"/>
        <v>2.8650000000000091</v>
      </c>
      <c r="L126" s="7">
        <v>37.103884580860701</v>
      </c>
      <c r="M126" s="26">
        <f t="shared" si="12"/>
        <v>18.55194229043035</v>
      </c>
    </row>
    <row r="127" spans="1:13" ht="15.75" customHeight="1" x14ac:dyDescent="0.25">
      <c r="A127" s="1">
        <v>124</v>
      </c>
      <c r="B127" s="5">
        <v>248</v>
      </c>
      <c r="C127" s="16">
        <v>996.11099999999999</v>
      </c>
      <c r="D127" s="7">
        <f t="shared" si="8"/>
        <v>996.51949200000001</v>
      </c>
      <c r="E127" s="2">
        <f t="shared" si="9"/>
        <v>-0.40849200000002384</v>
      </c>
      <c r="F127" s="7">
        <v>998.20500000000004</v>
      </c>
      <c r="G127" s="6">
        <f t="shared" si="10"/>
        <v>2.0940000000000509</v>
      </c>
      <c r="H127" s="6">
        <v>23.142525103556402</v>
      </c>
      <c r="I127" s="17">
        <f t="shared" si="7"/>
        <v>11.571262551778201</v>
      </c>
      <c r="J127" s="7">
        <v>1001.07</v>
      </c>
      <c r="K127" s="7">
        <f t="shared" si="11"/>
        <v>2.8650000000000091</v>
      </c>
      <c r="L127" s="7">
        <v>36.550541110649903</v>
      </c>
      <c r="M127" s="26">
        <f t="shared" si="12"/>
        <v>18.275270555324951</v>
      </c>
    </row>
    <row r="128" spans="1:13" ht="15.75" customHeight="1" x14ac:dyDescent="0.25">
      <c r="A128" s="1">
        <v>125</v>
      </c>
      <c r="B128" s="5">
        <v>250</v>
      </c>
      <c r="C128" s="16">
        <v>996.024</v>
      </c>
      <c r="D128" s="7">
        <f t="shared" si="8"/>
        <v>996.49541999999997</v>
      </c>
      <c r="E128" s="2">
        <f t="shared" si="9"/>
        <v>-0.47141999999996642</v>
      </c>
      <c r="F128" s="7">
        <v>998.20500000000004</v>
      </c>
      <c r="G128" s="6">
        <f t="shared" si="10"/>
        <v>2.18100000000004</v>
      </c>
      <c r="H128" s="6">
        <v>22.254454077286098</v>
      </c>
      <c r="I128" s="17">
        <f t="shared" si="7"/>
        <v>11.127227038643049</v>
      </c>
      <c r="J128" s="7">
        <v>1001.07</v>
      </c>
      <c r="K128" s="7">
        <f t="shared" si="11"/>
        <v>2.8650000000000091</v>
      </c>
      <c r="L128" s="7">
        <v>36.620907202775598</v>
      </c>
      <c r="M128" s="26">
        <f t="shared" si="12"/>
        <v>18.310453601387799</v>
      </c>
    </row>
    <row r="129" spans="1:13" ht="15.75" customHeight="1" x14ac:dyDescent="0.25">
      <c r="A129" s="1">
        <v>126</v>
      </c>
      <c r="B129" s="5">
        <v>252</v>
      </c>
      <c r="C129" s="16">
        <v>995.93799999999999</v>
      </c>
      <c r="D129" s="7">
        <f t="shared" si="8"/>
        <v>996.47134800000003</v>
      </c>
      <c r="E129" s="2">
        <f t="shared" si="9"/>
        <v>-0.53334800000004634</v>
      </c>
      <c r="F129" s="7">
        <v>998.20500000000004</v>
      </c>
      <c r="G129" s="6">
        <f t="shared" si="10"/>
        <v>2.2670000000000528</v>
      </c>
      <c r="H129" s="6">
        <v>21.673232920977402</v>
      </c>
      <c r="I129" s="17">
        <f t="shared" si="7"/>
        <v>10.836616460488701</v>
      </c>
      <c r="J129" s="7">
        <v>1001.06</v>
      </c>
      <c r="K129" s="7">
        <f t="shared" si="11"/>
        <v>2.8549999999999045</v>
      </c>
      <c r="L129" s="7">
        <v>38.914815284381</v>
      </c>
      <c r="M129" s="26">
        <f t="shared" si="12"/>
        <v>19.4574076421905</v>
      </c>
    </row>
    <row r="130" spans="1:13" ht="15.75" customHeight="1" x14ac:dyDescent="0.25">
      <c r="A130" s="1">
        <v>127</v>
      </c>
      <c r="B130" s="5">
        <v>254</v>
      </c>
      <c r="C130" s="16">
        <v>995.81299999999999</v>
      </c>
      <c r="D130" s="7">
        <f t="shared" si="8"/>
        <v>996.44727599999999</v>
      </c>
      <c r="E130" s="2">
        <f t="shared" si="9"/>
        <v>-0.63427599999999984</v>
      </c>
      <c r="F130" s="7">
        <v>998.20500000000004</v>
      </c>
      <c r="G130" s="6">
        <f t="shared" si="10"/>
        <v>2.3920000000000528</v>
      </c>
      <c r="H130" s="6">
        <v>20.858923157245201</v>
      </c>
      <c r="I130" s="17">
        <f t="shared" si="7"/>
        <v>10.4294615786226</v>
      </c>
      <c r="J130" s="7">
        <v>1001.06</v>
      </c>
      <c r="K130" s="7">
        <f t="shared" si="11"/>
        <v>2.8549999999999045</v>
      </c>
      <c r="L130" s="7">
        <v>39.056607763349298</v>
      </c>
      <c r="M130" s="26">
        <f t="shared" si="12"/>
        <v>19.528303881674649</v>
      </c>
    </row>
    <row r="131" spans="1:13" ht="15.75" customHeight="1" x14ac:dyDescent="0.25">
      <c r="A131" s="1">
        <v>128</v>
      </c>
      <c r="B131" s="5">
        <v>256</v>
      </c>
      <c r="C131" s="16">
        <v>995.66200000000003</v>
      </c>
      <c r="D131" s="7">
        <f t="shared" si="8"/>
        <v>996.42320399999994</v>
      </c>
      <c r="E131" s="2">
        <f t="shared" si="9"/>
        <v>-0.76120399999990696</v>
      </c>
      <c r="F131" s="7">
        <v>998.20500000000004</v>
      </c>
      <c r="G131" s="6">
        <f t="shared" si="10"/>
        <v>2.5430000000000064</v>
      </c>
      <c r="H131" s="6">
        <v>17.091551741022499</v>
      </c>
      <c r="I131" s="17">
        <f t="shared" ref="I131:I164" si="13">H131*0.5</f>
        <v>8.5457758705112497</v>
      </c>
      <c r="J131" s="7">
        <v>1001.06</v>
      </c>
      <c r="K131" s="7">
        <f t="shared" si="11"/>
        <v>2.8549999999999045</v>
      </c>
      <c r="L131" s="7">
        <v>40.793168921153303</v>
      </c>
      <c r="M131" s="26">
        <f t="shared" si="12"/>
        <v>20.396584460576651</v>
      </c>
    </row>
    <row r="132" spans="1:13" ht="15.75" customHeight="1" x14ac:dyDescent="0.25">
      <c r="A132" s="1">
        <v>129</v>
      </c>
      <c r="B132" s="5">
        <v>258</v>
      </c>
      <c r="C132" s="16">
        <v>995.81799999999998</v>
      </c>
      <c r="D132" s="7">
        <f t="shared" ref="D132:D163" si="14">-0.012036*B132+999.50442</f>
        <v>996.39913200000001</v>
      </c>
      <c r="E132" s="2">
        <f t="shared" ref="E132:E163" si="15">C132-D132</f>
        <v>-0.58113200000002507</v>
      </c>
      <c r="F132" s="7">
        <v>998.20500000000004</v>
      </c>
      <c r="G132" s="6">
        <f t="shared" ref="G132:G164" si="16">F132-C132</f>
        <v>2.3870000000000573</v>
      </c>
      <c r="H132" s="6">
        <v>17.492657016621401</v>
      </c>
      <c r="I132" s="17">
        <f t="shared" si="13"/>
        <v>8.7463285083107003</v>
      </c>
      <c r="J132" s="7">
        <v>1001.05</v>
      </c>
      <c r="K132" s="7">
        <f t="shared" si="11"/>
        <v>2.8449999999999136</v>
      </c>
      <c r="L132" s="7">
        <v>41.061119496914799</v>
      </c>
      <c r="M132" s="26">
        <f t="shared" si="12"/>
        <v>20.530559748457399</v>
      </c>
    </row>
    <row r="133" spans="1:13" ht="15.75" customHeight="1" x14ac:dyDescent="0.25">
      <c r="A133" s="1">
        <v>130</v>
      </c>
      <c r="B133" s="5">
        <v>260</v>
      </c>
      <c r="C133" s="16">
        <v>995.89200000000005</v>
      </c>
      <c r="D133" s="7">
        <f t="shared" si="14"/>
        <v>996.37505999999996</v>
      </c>
      <c r="E133" s="2">
        <f t="shared" si="15"/>
        <v>-0.48305999999990945</v>
      </c>
      <c r="F133" s="7">
        <v>998.20500000000004</v>
      </c>
      <c r="G133" s="6">
        <f t="shared" si="16"/>
        <v>2.3129999999999882</v>
      </c>
      <c r="H133" s="6">
        <v>18.131857829994601</v>
      </c>
      <c r="I133" s="17">
        <f t="shared" si="13"/>
        <v>9.0659289149973006</v>
      </c>
      <c r="J133" s="7">
        <v>1001.05</v>
      </c>
      <c r="K133" s="7">
        <f t="shared" ref="K133:K164" si="17">J133-F134</f>
        <v>2.8449999999999136</v>
      </c>
      <c r="L133" s="7">
        <v>41.396498938677503</v>
      </c>
      <c r="M133" s="26">
        <f t="shared" ref="M133:M164" si="18">L133/2</f>
        <v>20.698249469338752</v>
      </c>
    </row>
    <row r="134" spans="1:13" ht="15.75" customHeight="1" x14ac:dyDescent="0.25">
      <c r="A134" s="1">
        <v>131</v>
      </c>
      <c r="B134" s="5">
        <v>262</v>
      </c>
      <c r="C134" s="16">
        <v>995.95600000000002</v>
      </c>
      <c r="D134" s="7">
        <f t="shared" si="14"/>
        <v>996.35098800000003</v>
      </c>
      <c r="E134" s="2">
        <f t="shared" si="15"/>
        <v>-0.39498800000001211</v>
      </c>
      <c r="F134" s="7">
        <v>998.20500000000004</v>
      </c>
      <c r="G134" s="6">
        <f t="shared" si="16"/>
        <v>2.2490000000000236</v>
      </c>
      <c r="H134" s="6">
        <v>17.9224322884656</v>
      </c>
      <c r="I134" s="17">
        <f t="shared" si="13"/>
        <v>8.9612161442328002</v>
      </c>
      <c r="J134" s="7">
        <v>1001.04</v>
      </c>
      <c r="K134" s="7">
        <f t="shared" si="17"/>
        <v>2.8349999999999227</v>
      </c>
      <c r="L134" s="7">
        <v>41.179819024237901</v>
      </c>
      <c r="M134" s="26">
        <f t="shared" si="18"/>
        <v>20.58990951211895</v>
      </c>
    </row>
    <row r="135" spans="1:13" ht="15.75" customHeight="1" x14ac:dyDescent="0.25">
      <c r="A135" s="1">
        <v>132</v>
      </c>
      <c r="B135" s="5">
        <v>264</v>
      </c>
      <c r="C135" s="16">
        <v>996.10400000000004</v>
      </c>
      <c r="D135" s="7">
        <f t="shared" si="14"/>
        <v>996.32691599999998</v>
      </c>
      <c r="E135" s="2">
        <f t="shared" si="15"/>
        <v>-0.22291599999994105</v>
      </c>
      <c r="F135" s="7">
        <v>998.20500000000004</v>
      </c>
      <c r="G135" s="6">
        <f t="shared" si="16"/>
        <v>2.1009999999999991</v>
      </c>
      <c r="H135" s="6">
        <v>19.398540609145901</v>
      </c>
      <c r="I135" s="17">
        <f t="shared" si="13"/>
        <v>9.6992703045729503</v>
      </c>
      <c r="J135" s="7">
        <v>1001.03</v>
      </c>
      <c r="K135" s="7">
        <f t="shared" si="17"/>
        <v>2.8249999999999318</v>
      </c>
      <c r="L135" s="7">
        <v>41.130445263618597</v>
      </c>
      <c r="M135" s="26">
        <f t="shared" si="18"/>
        <v>20.565222631809299</v>
      </c>
    </row>
    <row r="136" spans="1:13" ht="15.75" customHeight="1" x14ac:dyDescent="0.25">
      <c r="A136" s="1">
        <v>133</v>
      </c>
      <c r="B136" s="5">
        <v>266</v>
      </c>
      <c r="C136" s="16">
        <v>996.09100000000001</v>
      </c>
      <c r="D136" s="7">
        <f t="shared" si="14"/>
        <v>996.30284399999994</v>
      </c>
      <c r="E136" s="2">
        <f t="shared" si="15"/>
        <v>-0.2118439999999282</v>
      </c>
      <c r="F136" s="7">
        <v>998.20500000000004</v>
      </c>
      <c r="G136" s="6">
        <f t="shared" si="16"/>
        <v>2.1140000000000327</v>
      </c>
      <c r="H136" s="6">
        <v>21.8611713905022</v>
      </c>
      <c r="I136" s="17">
        <f t="shared" si="13"/>
        <v>10.9305856952511</v>
      </c>
      <c r="J136" s="7">
        <v>1001.04</v>
      </c>
      <c r="K136" s="7">
        <f t="shared" si="17"/>
        <v>2.8349999999999227</v>
      </c>
      <c r="L136" s="7">
        <v>40.564402042899701</v>
      </c>
      <c r="M136" s="26">
        <f t="shared" si="18"/>
        <v>20.28220102144985</v>
      </c>
    </row>
    <row r="137" spans="1:13" ht="15.75" customHeight="1" x14ac:dyDescent="0.25">
      <c r="A137" s="1">
        <v>134</v>
      </c>
      <c r="B137" s="5">
        <v>268</v>
      </c>
      <c r="C137" s="16">
        <v>995.952</v>
      </c>
      <c r="D137" s="7">
        <f t="shared" si="14"/>
        <v>996.278772</v>
      </c>
      <c r="E137" s="2">
        <f t="shared" si="15"/>
        <v>-0.32677200000000539</v>
      </c>
      <c r="F137" s="7">
        <v>998.20500000000004</v>
      </c>
      <c r="G137" s="6">
        <f t="shared" si="16"/>
        <v>2.2530000000000427</v>
      </c>
      <c r="H137" s="6">
        <v>23.552365921105899</v>
      </c>
      <c r="I137" s="17">
        <f t="shared" si="13"/>
        <v>11.77618296055295</v>
      </c>
      <c r="J137" s="7">
        <v>1001.04</v>
      </c>
      <c r="K137" s="7">
        <f t="shared" si="17"/>
        <v>2.8349999999999227</v>
      </c>
      <c r="L137" s="7">
        <v>39.314722579702803</v>
      </c>
      <c r="M137" s="26">
        <f t="shared" si="18"/>
        <v>19.657361289851401</v>
      </c>
    </row>
    <row r="138" spans="1:13" ht="15.75" customHeight="1" x14ac:dyDescent="0.25">
      <c r="A138" s="1">
        <v>135</v>
      </c>
      <c r="B138" s="5">
        <v>270</v>
      </c>
      <c r="C138" s="16">
        <v>995.80100000000004</v>
      </c>
      <c r="D138" s="7">
        <f t="shared" si="14"/>
        <v>996.25469999999996</v>
      </c>
      <c r="E138" s="2">
        <f t="shared" si="15"/>
        <v>-0.45369999999991251</v>
      </c>
      <c r="F138" s="7">
        <v>998.20500000000004</v>
      </c>
      <c r="G138" s="6">
        <f t="shared" si="16"/>
        <v>2.4039999999999964</v>
      </c>
      <c r="H138" s="6">
        <v>24.1047692442583</v>
      </c>
      <c r="I138" s="17">
        <f t="shared" si="13"/>
        <v>12.05238462212915</v>
      </c>
      <c r="J138" s="7">
        <v>1001.05</v>
      </c>
      <c r="K138" s="7">
        <f t="shared" si="17"/>
        <v>2.8449999999999136</v>
      </c>
      <c r="L138" s="7">
        <v>39.320938571571602</v>
      </c>
      <c r="M138" s="26">
        <f t="shared" si="18"/>
        <v>19.660469285785801</v>
      </c>
    </row>
    <row r="139" spans="1:13" ht="15.75" customHeight="1" x14ac:dyDescent="0.25">
      <c r="A139" s="1">
        <v>136</v>
      </c>
      <c r="B139" s="5">
        <v>272</v>
      </c>
      <c r="C139" s="16">
        <v>995.68899999999996</v>
      </c>
      <c r="D139" s="7">
        <f t="shared" si="14"/>
        <v>996.23062800000002</v>
      </c>
      <c r="E139" s="2">
        <f t="shared" si="15"/>
        <v>-0.54162800000005973</v>
      </c>
      <c r="F139" s="7">
        <v>998.20500000000004</v>
      </c>
      <c r="G139" s="6">
        <f t="shared" si="16"/>
        <v>2.5160000000000764</v>
      </c>
      <c r="H139" s="6">
        <v>25.530384690386398</v>
      </c>
      <c r="I139" s="17">
        <f t="shared" si="13"/>
        <v>12.765192345193199</v>
      </c>
      <c r="J139" s="7">
        <v>1001.05</v>
      </c>
      <c r="K139" s="7">
        <f t="shared" si="17"/>
        <v>2.8449999999999136</v>
      </c>
      <c r="L139" s="7">
        <v>37.702851995931901</v>
      </c>
      <c r="M139" s="26">
        <f t="shared" si="18"/>
        <v>18.851425997965951</v>
      </c>
    </row>
    <row r="140" spans="1:13" ht="15.75" customHeight="1" x14ac:dyDescent="0.25">
      <c r="A140" s="1">
        <v>137</v>
      </c>
      <c r="B140" s="5">
        <v>274</v>
      </c>
      <c r="C140" s="16">
        <v>995.77800000000002</v>
      </c>
      <c r="D140" s="7">
        <f t="shared" si="14"/>
        <v>996.20655599999998</v>
      </c>
      <c r="E140" s="2">
        <f t="shared" si="15"/>
        <v>-0.42855599999995775</v>
      </c>
      <c r="F140" s="7">
        <v>998.20500000000004</v>
      </c>
      <c r="G140" s="6">
        <f t="shared" si="16"/>
        <v>2.4270000000000209</v>
      </c>
      <c r="H140" s="6">
        <v>26.106290593234899</v>
      </c>
      <c r="I140" s="17">
        <f t="shared" si="13"/>
        <v>13.053145296617449</v>
      </c>
      <c r="J140" s="7">
        <v>1001.06</v>
      </c>
      <c r="K140" s="7">
        <f t="shared" si="17"/>
        <v>2.8549999999999045</v>
      </c>
      <c r="L140" s="7">
        <v>37.084976852489497</v>
      </c>
      <c r="M140" s="26">
        <f t="shared" si="18"/>
        <v>18.542488426244748</v>
      </c>
    </row>
    <row r="141" spans="1:13" ht="15.75" customHeight="1" x14ac:dyDescent="0.25">
      <c r="A141" s="1">
        <v>138</v>
      </c>
      <c r="B141" s="5">
        <v>276</v>
      </c>
      <c r="C141" s="16">
        <v>995.95799999999997</v>
      </c>
      <c r="D141" s="7">
        <f t="shared" si="14"/>
        <v>996.18248399999993</v>
      </c>
      <c r="E141" s="2">
        <f t="shared" si="15"/>
        <v>-0.22448399999996127</v>
      </c>
      <c r="F141" s="7">
        <v>998.20500000000004</v>
      </c>
      <c r="G141" s="6">
        <f t="shared" si="16"/>
        <v>2.2470000000000709</v>
      </c>
      <c r="H141" s="6">
        <v>27.097975947151099</v>
      </c>
      <c r="I141" s="17">
        <f t="shared" si="13"/>
        <v>13.548987973575549</v>
      </c>
      <c r="J141" s="7">
        <v>1001.05</v>
      </c>
      <c r="K141" s="7">
        <f t="shared" si="17"/>
        <v>2.8449999999999136</v>
      </c>
      <c r="L141" s="7">
        <v>35.932464573404701</v>
      </c>
      <c r="M141" s="26">
        <f t="shared" si="18"/>
        <v>17.966232286702351</v>
      </c>
    </row>
    <row r="142" spans="1:13" ht="15.75" customHeight="1" x14ac:dyDescent="0.25">
      <c r="A142" s="1">
        <v>139</v>
      </c>
      <c r="B142" s="5">
        <v>278</v>
      </c>
      <c r="C142" s="16">
        <v>996.09299999999996</v>
      </c>
      <c r="D142" s="7">
        <f t="shared" si="14"/>
        <v>996.158412</v>
      </c>
      <c r="E142" s="2">
        <f t="shared" si="15"/>
        <v>-6.5412000000037551E-2</v>
      </c>
      <c r="F142" s="7">
        <v>998.20500000000004</v>
      </c>
      <c r="G142" s="6">
        <f t="shared" si="16"/>
        <v>2.11200000000008</v>
      </c>
      <c r="H142" s="6">
        <v>26.105319834567901</v>
      </c>
      <c r="I142" s="17">
        <f t="shared" si="13"/>
        <v>13.05265991728395</v>
      </c>
      <c r="J142" s="7">
        <v>1001.05</v>
      </c>
      <c r="K142" s="7">
        <f t="shared" si="17"/>
        <v>2.8449999999999136</v>
      </c>
      <c r="L142" s="7">
        <v>35.2998549407396</v>
      </c>
      <c r="M142" s="26">
        <f t="shared" si="18"/>
        <v>17.6499274703698</v>
      </c>
    </row>
    <row r="143" spans="1:13" ht="15.75" customHeight="1" x14ac:dyDescent="0.25">
      <c r="A143" s="1">
        <v>140</v>
      </c>
      <c r="B143" s="5">
        <v>280</v>
      </c>
      <c r="C143" s="16">
        <v>996.24300000000005</v>
      </c>
      <c r="D143" s="7">
        <f t="shared" si="14"/>
        <v>996.13433999999995</v>
      </c>
      <c r="E143" s="2">
        <f t="shared" si="15"/>
        <v>0.1086600000000999</v>
      </c>
      <c r="F143" s="7">
        <v>998.20500000000004</v>
      </c>
      <c r="G143" s="6">
        <f t="shared" si="16"/>
        <v>1.9619999999999891</v>
      </c>
      <c r="H143" s="6">
        <v>26.0202335692139</v>
      </c>
      <c r="I143" s="17">
        <f t="shared" si="13"/>
        <v>13.01011678460695</v>
      </c>
      <c r="J143" s="7">
        <v>1001.05</v>
      </c>
      <c r="K143" s="7">
        <f t="shared" si="17"/>
        <v>2.8449999999999136</v>
      </c>
      <c r="L143" s="7">
        <v>35.881046075599201</v>
      </c>
      <c r="M143" s="26">
        <f t="shared" si="18"/>
        <v>17.940523037799601</v>
      </c>
    </row>
    <row r="144" spans="1:13" ht="15.75" customHeight="1" x14ac:dyDescent="0.25">
      <c r="A144" s="1">
        <v>141</v>
      </c>
      <c r="B144" s="5">
        <v>282</v>
      </c>
      <c r="C144" s="16">
        <v>996.33500000000004</v>
      </c>
      <c r="D144" s="7">
        <f t="shared" si="14"/>
        <v>996.11026800000002</v>
      </c>
      <c r="E144" s="2">
        <f t="shared" si="15"/>
        <v>0.22473200000001725</v>
      </c>
      <c r="F144" s="7">
        <v>998.20500000000004</v>
      </c>
      <c r="G144" s="6">
        <f t="shared" si="16"/>
        <v>1.8700000000000045</v>
      </c>
      <c r="H144" s="6">
        <v>25.994274718687901</v>
      </c>
      <c r="I144" s="17">
        <f t="shared" si="13"/>
        <v>12.997137359343951</v>
      </c>
      <c r="J144" s="7">
        <v>1001.05</v>
      </c>
      <c r="K144" s="7">
        <f t="shared" si="17"/>
        <v>2.8449999999999136</v>
      </c>
      <c r="L144" s="7">
        <v>36.356812343967299</v>
      </c>
      <c r="M144" s="26">
        <f t="shared" si="18"/>
        <v>18.178406171983649</v>
      </c>
    </row>
    <row r="145" spans="1:13" ht="15.75" customHeight="1" x14ac:dyDescent="0.25">
      <c r="A145" s="1">
        <v>142</v>
      </c>
      <c r="B145" s="5">
        <v>284</v>
      </c>
      <c r="C145" s="16">
        <v>996.44200000000001</v>
      </c>
      <c r="D145" s="7">
        <f t="shared" si="14"/>
        <v>996.08619599999997</v>
      </c>
      <c r="E145" s="2">
        <f t="shared" si="15"/>
        <v>0.35580400000003465</v>
      </c>
      <c r="F145" s="7">
        <v>998.20500000000004</v>
      </c>
      <c r="G145" s="6">
        <f t="shared" si="16"/>
        <v>1.7630000000000337</v>
      </c>
      <c r="H145" s="6">
        <v>25.4818018628388</v>
      </c>
      <c r="I145" s="17">
        <f t="shared" si="13"/>
        <v>12.7409009314194</v>
      </c>
      <c r="J145" s="7">
        <v>1001.06</v>
      </c>
      <c r="K145" s="7">
        <f t="shared" si="17"/>
        <v>2.8549999999999045</v>
      </c>
      <c r="L145" s="7">
        <v>37.079825716622402</v>
      </c>
      <c r="M145" s="26">
        <f t="shared" si="18"/>
        <v>18.539912858311201</v>
      </c>
    </row>
    <row r="146" spans="1:13" ht="15.75" customHeight="1" x14ac:dyDescent="0.25">
      <c r="A146" s="1">
        <v>143</v>
      </c>
      <c r="B146" s="5">
        <v>286</v>
      </c>
      <c r="C146" s="16">
        <v>996.45899999999995</v>
      </c>
      <c r="D146" s="7">
        <f t="shared" si="14"/>
        <v>996.06212399999993</v>
      </c>
      <c r="E146" s="2">
        <f t="shared" si="15"/>
        <v>0.39687600000002021</v>
      </c>
      <c r="F146" s="7">
        <v>998.20500000000004</v>
      </c>
      <c r="G146" s="6">
        <f t="shared" si="16"/>
        <v>1.7460000000000946</v>
      </c>
      <c r="H146" s="6">
        <v>25.698451903108399</v>
      </c>
      <c r="I146" s="17">
        <f t="shared" si="13"/>
        <v>12.8492259515542</v>
      </c>
      <c r="J146" s="7">
        <v>1001.06</v>
      </c>
      <c r="K146" s="7">
        <f t="shared" si="17"/>
        <v>2.8549999999999045</v>
      </c>
      <c r="L146" s="7">
        <v>37.447310155198501</v>
      </c>
      <c r="M146" s="26">
        <f t="shared" si="18"/>
        <v>18.723655077599251</v>
      </c>
    </row>
    <row r="147" spans="1:13" ht="15.75" customHeight="1" x14ac:dyDescent="0.25">
      <c r="A147" s="1">
        <v>144</v>
      </c>
      <c r="B147" s="5">
        <v>288</v>
      </c>
      <c r="C147" s="16">
        <v>996.49</v>
      </c>
      <c r="D147" s="7">
        <f t="shared" si="14"/>
        <v>996.03805199999999</v>
      </c>
      <c r="E147" s="2">
        <f t="shared" si="15"/>
        <v>0.45194800000001578</v>
      </c>
      <c r="F147" s="7">
        <v>998.20500000000004</v>
      </c>
      <c r="G147" s="6">
        <f t="shared" si="16"/>
        <v>1.7150000000000318</v>
      </c>
      <c r="H147" s="6">
        <v>24.8800068065113</v>
      </c>
      <c r="I147" s="17">
        <f t="shared" si="13"/>
        <v>12.44000340325565</v>
      </c>
      <c r="J147" s="7">
        <v>1001.06</v>
      </c>
      <c r="K147" s="7">
        <f t="shared" si="17"/>
        <v>2.8549999999999045</v>
      </c>
      <c r="L147" s="7">
        <v>38.344369919442698</v>
      </c>
      <c r="M147" s="26">
        <f t="shared" si="18"/>
        <v>19.172184959721349</v>
      </c>
    </row>
    <row r="148" spans="1:13" ht="15.75" customHeight="1" x14ac:dyDescent="0.25">
      <c r="A148" s="1">
        <v>145</v>
      </c>
      <c r="B148" s="5">
        <v>290</v>
      </c>
      <c r="C148" s="16">
        <v>996.56799999999998</v>
      </c>
      <c r="D148" s="7">
        <f t="shared" si="14"/>
        <v>996.01397999999995</v>
      </c>
      <c r="E148" s="2">
        <f t="shared" si="15"/>
        <v>0.55402000000003682</v>
      </c>
      <c r="F148" s="7">
        <v>998.20500000000004</v>
      </c>
      <c r="G148" s="6">
        <f t="shared" si="16"/>
        <v>1.6370000000000573</v>
      </c>
      <c r="H148" s="6">
        <v>23.842658399433802</v>
      </c>
      <c r="I148" s="17">
        <f t="shared" si="13"/>
        <v>11.921329199716901</v>
      </c>
      <c r="J148" s="7">
        <v>1001.06</v>
      </c>
      <c r="K148" s="7">
        <f t="shared" si="17"/>
        <v>2.8549999999999045</v>
      </c>
      <c r="L148" s="7">
        <v>39.362075410733098</v>
      </c>
      <c r="M148" s="26">
        <f t="shared" si="18"/>
        <v>19.681037705366549</v>
      </c>
    </row>
    <row r="149" spans="1:13" ht="15.75" customHeight="1" x14ac:dyDescent="0.25">
      <c r="A149" s="1">
        <v>146</v>
      </c>
      <c r="B149" s="5">
        <v>292</v>
      </c>
      <c r="C149" s="16">
        <v>996.70299999999997</v>
      </c>
      <c r="D149" s="7">
        <f t="shared" si="14"/>
        <v>995.98990800000001</v>
      </c>
      <c r="E149" s="2">
        <f t="shared" si="15"/>
        <v>0.71309199999996054</v>
      </c>
      <c r="F149" s="7">
        <v>998.20500000000004</v>
      </c>
      <c r="G149" s="6">
        <f t="shared" si="16"/>
        <v>1.5020000000000664</v>
      </c>
      <c r="H149" s="6">
        <v>22.818345833259301</v>
      </c>
      <c r="I149" s="17">
        <f t="shared" si="13"/>
        <v>11.40917291662965</v>
      </c>
      <c r="J149" s="7">
        <v>1001.07</v>
      </c>
      <c r="K149" s="7">
        <f t="shared" si="17"/>
        <v>2.8650000000000091</v>
      </c>
      <c r="L149" s="7">
        <v>41.2057773458112</v>
      </c>
      <c r="M149" s="26">
        <f t="shared" si="18"/>
        <v>20.6028886729056</v>
      </c>
    </row>
    <row r="150" spans="1:13" ht="15.75" customHeight="1" x14ac:dyDescent="0.25">
      <c r="A150" s="1">
        <v>147</v>
      </c>
      <c r="B150" s="5">
        <v>294</v>
      </c>
      <c r="C150" s="16">
        <v>996.85199999999998</v>
      </c>
      <c r="D150" s="7">
        <f t="shared" si="14"/>
        <v>995.96583599999997</v>
      </c>
      <c r="E150" s="2">
        <f t="shared" si="15"/>
        <v>0.88616400000000795</v>
      </c>
      <c r="F150" s="7">
        <v>998.20500000000004</v>
      </c>
      <c r="G150" s="6">
        <f t="shared" si="16"/>
        <v>1.3530000000000655</v>
      </c>
      <c r="H150" s="6">
        <v>23.405832312333501</v>
      </c>
      <c r="I150" s="17">
        <f t="shared" si="13"/>
        <v>11.702916156166751</v>
      </c>
      <c r="J150" s="7">
        <v>1001.06</v>
      </c>
      <c r="K150" s="7">
        <f t="shared" si="17"/>
        <v>2.8549999999999045</v>
      </c>
      <c r="L150" s="7">
        <v>41.184799851873301</v>
      </c>
      <c r="M150" s="26">
        <f t="shared" si="18"/>
        <v>20.59239992593665</v>
      </c>
    </row>
    <row r="151" spans="1:13" ht="15.75" customHeight="1" x14ac:dyDescent="0.25">
      <c r="A151" s="1">
        <v>148</v>
      </c>
      <c r="B151" s="5">
        <v>296</v>
      </c>
      <c r="C151" s="16">
        <v>996.947</v>
      </c>
      <c r="D151" s="7">
        <f t="shared" si="14"/>
        <v>995.94176400000003</v>
      </c>
      <c r="E151" s="2">
        <f t="shared" si="15"/>
        <v>1.005235999999968</v>
      </c>
      <c r="F151" s="7">
        <v>998.20500000000004</v>
      </c>
      <c r="G151" s="6">
        <f t="shared" si="16"/>
        <v>1.2580000000000382</v>
      </c>
      <c r="H151" s="6">
        <v>23.314901481665199</v>
      </c>
      <c r="I151" s="17">
        <f t="shared" si="13"/>
        <v>11.6574507408326</v>
      </c>
      <c r="J151" s="7">
        <v>1001.06</v>
      </c>
      <c r="K151" s="7">
        <f t="shared" si="17"/>
        <v>2.8549999999999045</v>
      </c>
      <c r="L151" s="7">
        <v>41.163822357920303</v>
      </c>
      <c r="M151" s="26">
        <f t="shared" si="18"/>
        <v>20.581911178960151</v>
      </c>
    </row>
    <row r="152" spans="1:13" ht="15.75" customHeight="1" x14ac:dyDescent="0.25">
      <c r="A152" s="1">
        <v>149</v>
      </c>
      <c r="B152" s="5">
        <v>298</v>
      </c>
      <c r="C152" s="16">
        <v>997.02099999999996</v>
      </c>
      <c r="D152" s="7">
        <f t="shared" si="14"/>
        <v>995.91769199999999</v>
      </c>
      <c r="E152" s="2">
        <f t="shared" si="15"/>
        <v>1.10330799999997</v>
      </c>
      <c r="F152" s="7">
        <v>998.20500000000004</v>
      </c>
      <c r="G152" s="6">
        <f t="shared" si="16"/>
        <v>1.1840000000000828</v>
      </c>
      <c r="H152" s="6">
        <v>20.121258840591999</v>
      </c>
      <c r="I152" s="17">
        <f t="shared" si="13"/>
        <v>10.060629420295999</v>
      </c>
      <c r="J152" s="7">
        <v>1001.07</v>
      </c>
      <c r="K152" s="7">
        <f t="shared" si="17"/>
        <v>2.8650000000000091</v>
      </c>
      <c r="L152" s="7">
        <v>40.228936940110898</v>
      </c>
      <c r="M152" s="26">
        <f t="shared" si="18"/>
        <v>20.114468470055449</v>
      </c>
    </row>
    <row r="153" spans="1:13" ht="15.75" customHeight="1" x14ac:dyDescent="0.25">
      <c r="A153" s="1">
        <v>150</v>
      </c>
      <c r="B153" s="5">
        <v>300</v>
      </c>
      <c r="C153" s="16">
        <v>997.27700000000004</v>
      </c>
      <c r="D153" s="7">
        <f t="shared" si="14"/>
        <v>995.89361999999994</v>
      </c>
      <c r="E153" s="2">
        <f t="shared" si="15"/>
        <v>1.383380000000102</v>
      </c>
      <c r="F153" s="7">
        <v>998.20500000000004</v>
      </c>
      <c r="G153" s="6">
        <f t="shared" si="16"/>
        <v>0.92799999999999727</v>
      </c>
      <c r="H153" s="6">
        <v>16.9775042163844</v>
      </c>
      <c r="I153" s="17">
        <f t="shared" si="13"/>
        <v>8.4887521081921999</v>
      </c>
      <c r="J153" s="7">
        <v>1001.06</v>
      </c>
      <c r="K153" s="7">
        <f t="shared" si="17"/>
        <v>2.8559999999999945</v>
      </c>
      <c r="L153" s="7">
        <v>39.5003302025927</v>
      </c>
      <c r="M153" s="26">
        <f t="shared" si="18"/>
        <v>19.75016510129635</v>
      </c>
    </row>
    <row r="154" spans="1:13" ht="15.75" customHeight="1" x14ac:dyDescent="0.25">
      <c r="A154" s="1">
        <v>151</v>
      </c>
      <c r="B154" s="5">
        <v>302</v>
      </c>
      <c r="C154" s="16">
        <v>997.47699999999998</v>
      </c>
      <c r="D154" s="7">
        <f t="shared" si="14"/>
        <v>995.86954800000001</v>
      </c>
      <c r="E154" s="2">
        <f t="shared" si="15"/>
        <v>1.6074519999999666</v>
      </c>
      <c r="F154" s="7">
        <v>998.20399999999995</v>
      </c>
      <c r="G154" s="6">
        <f t="shared" si="16"/>
        <v>0.72699999999997544</v>
      </c>
      <c r="H154" s="6">
        <v>15.2314560214993</v>
      </c>
      <c r="I154" s="17">
        <f t="shared" si="13"/>
        <v>7.6157280107496499</v>
      </c>
      <c r="J154" s="7">
        <v>1001.05</v>
      </c>
      <c r="K154" s="7">
        <f t="shared" si="17"/>
        <v>2.8460000000000036</v>
      </c>
      <c r="L154" s="7">
        <v>39.051395163878901</v>
      </c>
      <c r="M154" s="26">
        <f t="shared" si="18"/>
        <v>19.52569758193945</v>
      </c>
    </row>
    <row r="155" spans="1:13" ht="15.75" customHeight="1" x14ac:dyDescent="0.25">
      <c r="A155" s="1">
        <v>152</v>
      </c>
      <c r="B155" s="5">
        <v>304</v>
      </c>
      <c r="C155" s="16">
        <v>997.58100000000002</v>
      </c>
      <c r="D155" s="7">
        <f t="shared" si="14"/>
        <v>995.84547599999996</v>
      </c>
      <c r="E155" s="2">
        <f t="shared" si="15"/>
        <v>1.7355240000000549</v>
      </c>
      <c r="F155" s="7">
        <v>998.20399999999995</v>
      </c>
      <c r="G155" s="6">
        <f t="shared" si="16"/>
        <v>0.62299999999993361</v>
      </c>
      <c r="H155" s="6">
        <v>14.399110849308601</v>
      </c>
      <c r="I155" s="17">
        <f t="shared" si="13"/>
        <v>7.1995554246543003</v>
      </c>
      <c r="J155" s="7">
        <v>1001.04</v>
      </c>
      <c r="K155" s="7">
        <f t="shared" si="17"/>
        <v>2.8360000000000127</v>
      </c>
      <c r="L155" s="7">
        <v>37.865464352577</v>
      </c>
      <c r="M155" s="26">
        <f t="shared" si="18"/>
        <v>18.9327321762885</v>
      </c>
    </row>
    <row r="156" spans="1:13" ht="15.75" customHeight="1" x14ac:dyDescent="0.25">
      <c r="A156" s="1">
        <v>153</v>
      </c>
      <c r="B156" s="5">
        <v>306</v>
      </c>
      <c r="C156" s="16">
        <v>997.596</v>
      </c>
      <c r="D156" s="7">
        <f t="shared" si="14"/>
        <v>995.82140400000003</v>
      </c>
      <c r="E156" s="2">
        <f t="shared" si="15"/>
        <v>1.7745959999999741</v>
      </c>
      <c r="F156" s="7">
        <v>998.20399999999995</v>
      </c>
      <c r="G156" s="6">
        <f t="shared" si="16"/>
        <v>0.60799999999994725</v>
      </c>
      <c r="H156" s="6">
        <v>14.696832207541901</v>
      </c>
      <c r="I156" s="17">
        <f t="shared" si="13"/>
        <v>7.3484161037709503</v>
      </c>
      <c r="J156" s="7">
        <v>1001.04</v>
      </c>
      <c r="K156" s="7">
        <f t="shared" si="17"/>
        <v>2.8360000000000127</v>
      </c>
      <c r="L156" s="7">
        <v>36.533946451430403</v>
      </c>
      <c r="M156" s="26">
        <f t="shared" si="18"/>
        <v>18.266973225715201</v>
      </c>
    </row>
    <row r="157" spans="1:13" ht="15.75" customHeight="1" x14ac:dyDescent="0.25">
      <c r="A157" s="1">
        <v>154</v>
      </c>
      <c r="B157" s="5">
        <v>308</v>
      </c>
      <c r="C157" s="16">
        <v>997.57399999999996</v>
      </c>
      <c r="D157" s="7">
        <f t="shared" si="14"/>
        <v>995.79733199999998</v>
      </c>
      <c r="E157" s="2">
        <f t="shared" si="15"/>
        <v>1.7766679999999724</v>
      </c>
      <c r="F157" s="7">
        <v>998.20399999999995</v>
      </c>
      <c r="G157" s="6">
        <f t="shared" si="16"/>
        <v>0.62999999999999545</v>
      </c>
      <c r="H157" s="6">
        <v>14.217188819564001</v>
      </c>
      <c r="I157" s="17">
        <f t="shared" si="13"/>
        <v>7.1085944097820004</v>
      </c>
      <c r="J157" s="7">
        <v>1001.04</v>
      </c>
      <c r="K157" s="7">
        <f t="shared" si="17"/>
        <v>2.8369999999999891</v>
      </c>
      <c r="L157" s="7">
        <v>36.1923156153712</v>
      </c>
      <c r="M157" s="26">
        <f t="shared" si="18"/>
        <v>18.0961578076856</v>
      </c>
    </row>
    <row r="158" spans="1:13" ht="15.75" customHeight="1" x14ac:dyDescent="0.25">
      <c r="A158" s="1">
        <v>155</v>
      </c>
      <c r="B158" s="5">
        <v>310</v>
      </c>
      <c r="C158" s="16">
        <v>997.62400000000002</v>
      </c>
      <c r="D158" s="7">
        <f t="shared" si="14"/>
        <v>995.77325999999994</v>
      </c>
      <c r="E158" s="2">
        <f t="shared" si="15"/>
        <v>1.8507400000000871</v>
      </c>
      <c r="F158" s="7">
        <v>998.20299999999997</v>
      </c>
      <c r="G158" s="6">
        <f t="shared" si="16"/>
        <v>0.57899999999995089</v>
      </c>
      <c r="H158" s="6">
        <v>13.950929691143999</v>
      </c>
      <c r="I158" s="17">
        <f t="shared" si="13"/>
        <v>6.9754648455719996</v>
      </c>
      <c r="J158" s="7">
        <v>1001.04</v>
      </c>
      <c r="K158" s="7">
        <f t="shared" si="17"/>
        <v>2.8379999999999654</v>
      </c>
      <c r="L158" s="7">
        <v>24.016438537353</v>
      </c>
      <c r="M158" s="26">
        <f t="shared" si="18"/>
        <v>12.0082192686765</v>
      </c>
    </row>
    <row r="159" spans="1:13" ht="15.75" customHeight="1" x14ac:dyDescent="0.25">
      <c r="A159" s="22">
        <v>156</v>
      </c>
      <c r="B159" s="23">
        <v>312</v>
      </c>
      <c r="C159" s="24">
        <v>997.72900000000004</v>
      </c>
      <c r="D159" s="21">
        <f t="shared" si="14"/>
        <v>995.749188</v>
      </c>
      <c r="E159" s="25">
        <f t="shared" si="15"/>
        <v>1.9798120000000381</v>
      </c>
      <c r="F159" s="21">
        <v>998.202</v>
      </c>
      <c r="G159" s="19">
        <f t="shared" si="16"/>
        <v>0.47299999999995634</v>
      </c>
      <c r="H159" s="19">
        <v>14.322234741922101</v>
      </c>
      <c r="I159" s="20">
        <f t="shared" si="13"/>
        <v>7.1611173709610503</v>
      </c>
      <c r="J159" s="21">
        <v>1001.04</v>
      </c>
      <c r="K159" s="7">
        <f t="shared" si="17"/>
        <v>2.8389999999999418</v>
      </c>
      <c r="L159" s="18"/>
      <c r="M159" s="27">
        <f t="shared" si="18"/>
        <v>0</v>
      </c>
    </row>
    <row r="160" spans="1:13" ht="15.75" customHeight="1" x14ac:dyDescent="0.25">
      <c r="A160" s="22">
        <v>157</v>
      </c>
      <c r="B160" s="23">
        <v>314</v>
      </c>
      <c r="C160" s="24">
        <v>997.822</v>
      </c>
      <c r="D160" s="21">
        <f t="shared" si="14"/>
        <v>995.72511599999996</v>
      </c>
      <c r="E160" s="25">
        <f t="shared" si="15"/>
        <v>2.0968840000000455</v>
      </c>
      <c r="F160" s="21">
        <v>998.20100000000002</v>
      </c>
      <c r="G160" s="19">
        <f t="shared" si="16"/>
        <v>0.3790000000000191</v>
      </c>
      <c r="H160" s="19">
        <v>12.8632392276721</v>
      </c>
      <c r="I160" s="20">
        <f t="shared" si="13"/>
        <v>6.43161961383605</v>
      </c>
      <c r="J160" s="21">
        <v>1001.03</v>
      </c>
      <c r="K160" s="7">
        <f t="shared" si="17"/>
        <v>2.8299999999999272</v>
      </c>
      <c r="L160" s="18"/>
      <c r="M160" s="27">
        <f t="shared" si="18"/>
        <v>0</v>
      </c>
    </row>
    <row r="161" spans="1:14" ht="15.75" customHeight="1" x14ac:dyDescent="0.25">
      <c r="A161" s="22">
        <v>158</v>
      </c>
      <c r="B161" s="23">
        <v>316</v>
      </c>
      <c r="C161" s="24">
        <v>997.80899999999997</v>
      </c>
      <c r="D161" s="21">
        <f t="shared" si="14"/>
        <v>995.70104400000002</v>
      </c>
      <c r="E161" s="25">
        <f t="shared" si="15"/>
        <v>2.1079559999999447</v>
      </c>
      <c r="F161" s="21">
        <v>998.2</v>
      </c>
      <c r="G161" s="19">
        <f t="shared" si="16"/>
        <v>0.3910000000000764</v>
      </c>
      <c r="H161" s="19">
        <v>12.317260237950601</v>
      </c>
      <c r="I161" s="20">
        <f t="shared" si="13"/>
        <v>6.1586301189753003</v>
      </c>
      <c r="J161" s="21">
        <v>1001.03</v>
      </c>
      <c r="K161" s="7">
        <f t="shared" si="17"/>
        <v>2.8319999999999936</v>
      </c>
      <c r="L161" s="18"/>
      <c r="M161" s="27">
        <f t="shared" si="18"/>
        <v>0</v>
      </c>
    </row>
    <row r="162" spans="1:14" ht="15.75" customHeight="1" x14ac:dyDescent="0.25">
      <c r="A162" s="22">
        <v>159</v>
      </c>
      <c r="B162" s="23">
        <v>318</v>
      </c>
      <c r="C162" s="24">
        <v>997.85199999999998</v>
      </c>
      <c r="D162" s="21">
        <f t="shared" si="14"/>
        <v>995.67697199999998</v>
      </c>
      <c r="E162" s="25">
        <f t="shared" si="15"/>
        <v>2.1750279999999975</v>
      </c>
      <c r="F162" s="21">
        <v>998.19799999999998</v>
      </c>
      <c r="G162" s="19">
        <f t="shared" si="16"/>
        <v>0.34600000000000364</v>
      </c>
      <c r="H162" s="19">
        <v>13.152471065165701</v>
      </c>
      <c r="I162" s="20">
        <f t="shared" si="13"/>
        <v>6.5762355325828503</v>
      </c>
      <c r="J162" s="21">
        <v>1001.03</v>
      </c>
      <c r="K162" s="7">
        <f t="shared" si="17"/>
        <v>2.83299999999997</v>
      </c>
      <c r="L162" s="18"/>
      <c r="M162" s="27">
        <f t="shared" si="18"/>
        <v>0</v>
      </c>
    </row>
    <row r="163" spans="1:14" ht="15.75" customHeight="1" x14ac:dyDescent="0.25">
      <c r="A163" s="22">
        <v>160</v>
      </c>
      <c r="B163" s="23">
        <v>320</v>
      </c>
      <c r="C163" s="24">
        <v>997.94899999999996</v>
      </c>
      <c r="D163" s="21">
        <f t="shared" si="14"/>
        <v>995.65289999999993</v>
      </c>
      <c r="E163" s="25">
        <f t="shared" si="15"/>
        <v>2.296100000000024</v>
      </c>
      <c r="F163" s="21">
        <v>998.197</v>
      </c>
      <c r="G163" s="19">
        <f t="shared" si="16"/>
        <v>0.24800000000004729</v>
      </c>
      <c r="H163" s="19">
        <v>12.7323118924983</v>
      </c>
      <c r="I163" s="20">
        <f t="shared" si="13"/>
        <v>6.3661559462491502</v>
      </c>
      <c r="J163" s="21">
        <v>1001.03</v>
      </c>
      <c r="K163" s="7">
        <f t="shared" si="17"/>
        <v>1001.03</v>
      </c>
      <c r="L163" s="18"/>
      <c r="M163" s="27">
        <f t="shared" si="18"/>
        <v>0</v>
      </c>
    </row>
    <row r="164" spans="1:14" ht="15.75" customHeight="1" x14ac:dyDescent="0.25">
      <c r="A164" s="18"/>
      <c r="B164" s="18"/>
      <c r="C164" s="18"/>
      <c r="D164" s="18"/>
      <c r="E164" s="18"/>
      <c r="F164" s="18"/>
      <c r="G164" s="19">
        <f t="shared" si="16"/>
        <v>0</v>
      </c>
      <c r="H164" s="19">
        <v>10.734970442568001</v>
      </c>
      <c r="I164" s="20">
        <f t="shared" si="13"/>
        <v>5.3674852212840003</v>
      </c>
      <c r="J164" s="18"/>
      <c r="K164" s="7">
        <f t="shared" si="17"/>
        <v>0</v>
      </c>
      <c r="L164" s="18"/>
      <c r="M164" s="27">
        <f t="shared" si="18"/>
        <v>0</v>
      </c>
      <c r="N164" s="18"/>
    </row>
    <row r="165" spans="1:14" ht="15.75" customHeight="1" x14ac:dyDescent="0.2"/>
    <row r="166" spans="1:14" ht="15.75" customHeight="1" x14ac:dyDescent="0.2"/>
    <row r="167" spans="1:14" ht="15.75" customHeight="1" x14ac:dyDescent="0.2"/>
    <row r="168" spans="1:14" ht="15.75" customHeight="1" x14ac:dyDescent="0.2"/>
    <row r="169" spans="1:14" ht="15.75" customHeight="1" x14ac:dyDescent="0.2"/>
    <row r="170" spans="1:14" ht="15.75" customHeight="1" x14ac:dyDescent="0.2"/>
    <row r="171" spans="1:14" ht="15.75" customHeight="1" x14ac:dyDescent="0.2"/>
    <row r="172" spans="1:14" ht="15.75" customHeight="1" x14ac:dyDescent="0.2"/>
    <row r="173" spans="1:14" ht="15.75" customHeight="1" x14ac:dyDescent="0.2"/>
    <row r="174" spans="1:14" ht="15.75" customHeight="1" x14ac:dyDescent="0.2"/>
    <row r="175" spans="1:14" ht="15.75" customHeight="1" x14ac:dyDescent="0.2"/>
    <row r="176" spans="1:14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4">
    <mergeCell ref="V2:W2"/>
    <mergeCell ref="X2:Z2"/>
    <mergeCell ref="V29:W29"/>
    <mergeCell ref="V38:W38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spatial_series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0. Pasternack</dc:creator>
  <cp:lastModifiedBy>USU_WETLab</cp:lastModifiedBy>
  <cp:lastPrinted>2020-11-09T22:17:27Z</cp:lastPrinted>
  <dcterms:created xsi:type="dcterms:W3CDTF">2020-10-07T19:05:13Z</dcterms:created>
  <dcterms:modified xsi:type="dcterms:W3CDTF">2021-02-16T07:19:44Z</dcterms:modified>
</cp:coreProperties>
</file>