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AuKlsvzp5FsXXy0pBmOzWQLIrxmX0qAu\1_Desarrollo\1_Proyectos\3. Trabajo y Progreso\3. Modelado (Bases Unficadas)\Exactitud - completidud\"/>
    </mc:Choice>
  </mc:AlternateContent>
  <xr:revisionPtr revIDLastSave="0" documentId="13_ncr:20001_{6B5F32DB-89E8-406B-8E23-5C4C7D076D36}" xr6:coauthVersionLast="47" xr6:coauthVersionMax="47" xr10:uidLastSave="{00000000-0000-0000-0000-000000000000}"/>
  <bookViews>
    <workbookView xWindow="-120" yWindow="-120" windowWidth="20730" windowHeight="11160" firstSheet="4" activeTab="6" xr2:uid="{0451F227-82C0-4FAE-8A41-1E8118B6829F}"/>
  </bookViews>
  <sheets>
    <sheet name="PROGRAMA" sheetId="5" r:id="rId1"/>
    <sheet name="CAPACITACION" sheetId="7" r:id="rId2"/>
    <sheet name="APTITUDES" sheetId="6" r:id="rId3"/>
    <sheet name="VECINO" sheetId="4" r:id="rId4"/>
    <sheet name="EDICION CAPACITACION" sheetId="2" r:id="rId5"/>
    <sheet name="CURSADA" sheetId="3" r:id="rId6"/>
    <sheet name="TRAYECTORIA EDUCATIVA" sheetId="9" r:id="rId7"/>
  </sheets>
  <definedNames>
    <definedName name="DatosExternos_1" localSheetId="2" hidden="1">APTITUDES!#REF!</definedName>
    <definedName name="DatosExternos_1" localSheetId="1" hidden="1">CAPACITACION!#REF!</definedName>
    <definedName name="DatosExternos_1" localSheetId="5" hidden="1">CURSADA!#REF!</definedName>
    <definedName name="DatosExternos_1" localSheetId="0" hidden="1">PROGRAMA!#REF!</definedName>
    <definedName name="DatosExternos_1" localSheetId="3" hidden="1">VECINO!#REF!</definedName>
    <definedName name="DatosExternos_10" localSheetId="3" hidden="1">VECINO!$A$31:$D$32</definedName>
    <definedName name="DatosExternos_11" localSheetId="3" hidden="1">VECINO!$A$39:$D$40</definedName>
    <definedName name="DatosExternos_12" localSheetId="3" hidden="1">VECINO!$A$63:$D$64</definedName>
    <definedName name="DatosExternos_13" localSheetId="3" hidden="1">VECINO!$A$149:$D$150</definedName>
    <definedName name="DatosExternos_14" localSheetId="3" hidden="1">VECINO!$A$157:$D$158</definedName>
    <definedName name="DatosExternos_15" localSheetId="3" hidden="1">VECINO!$A$165:$D$166</definedName>
    <definedName name="DatosExternos_16" localSheetId="3" hidden="1">VECINO!$A$173:$D$174</definedName>
    <definedName name="DatosExternos_17" localSheetId="3" hidden="1">VECINO!$A$181:$D$182</definedName>
    <definedName name="DatosExternos_3" localSheetId="5" hidden="1">CURSADA!$A$8:$D$9</definedName>
    <definedName name="DatosExternos_3" localSheetId="3" hidden="1">VECINO!$A$15:$D$16</definedName>
    <definedName name="DatosExternos_4" localSheetId="5" hidden="1">CURSADA!$A$16:$D$18</definedName>
    <definedName name="DatosExternos_4" localSheetId="3" hidden="1">VECINO!$A$47:$D$49</definedName>
    <definedName name="DatosExternos_5" localSheetId="5" hidden="1">CURSADA!$A$24:$D$26</definedName>
    <definedName name="DatosExternos_5" localSheetId="3" hidden="1">VECINO!$A$55:$D$57</definedName>
    <definedName name="DatosExternos_6" localSheetId="5" hidden="1">CURSADA!$A$32:$D$33</definedName>
    <definedName name="DatosExternos_6" localSheetId="4" hidden="1">'EDICION CAPACITACION'!$A$31:$D$32</definedName>
    <definedName name="DatosExternos_6" localSheetId="3" hidden="1">VECINO!$A$71:$D$73</definedName>
    <definedName name="DatosExternos_7" localSheetId="5" hidden="1">CURSADA!$A$40:$D$41</definedName>
    <definedName name="DatosExternos_7" localSheetId="3" hidden="1">VECINO!$A$79:$D$80</definedName>
    <definedName name="DatosExternos_8" localSheetId="3" hidden="1">VECINO!$A$7:$D$8</definedName>
    <definedName name="DatosExternos_9" localSheetId="3" hidden="1">VECINO!$A$23:$D$24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9" l="1"/>
  <c r="C56" i="9"/>
  <c r="D56" i="9" s="1"/>
  <c r="C52" i="9"/>
  <c r="D52" i="9" s="1"/>
  <c r="C48" i="9"/>
  <c r="D48" i="9" s="1"/>
  <c r="C40" i="9"/>
  <c r="D40" i="9" s="1"/>
  <c r="C32" i="9"/>
  <c r="D32" i="9" s="1"/>
  <c r="C24" i="9"/>
  <c r="D24" i="9" s="1"/>
  <c r="C20" i="9"/>
  <c r="D20" i="9" s="1"/>
  <c r="C16" i="9"/>
  <c r="D16" i="9" s="1"/>
  <c r="G293" i="7"/>
  <c r="G292" i="7"/>
  <c r="G291" i="7"/>
  <c r="G290" i="7"/>
  <c r="G289" i="7"/>
  <c r="G283" i="7"/>
  <c r="G282" i="7"/>
  <c r="G281" i="7"/>
  <c r="G280" i="7"/>
  <c r="G279" i="7"/>
  <c r="G271" i="7"/>
  <c r="G270" i="7"/>
  <c r="G269" i="7"/>
  <c r="G268" i="7"/>
  <c r="G267" i="7"/>
  <c r="G258" i="7"/>
  <c r="G257" i="7"/>
  <c r="G256" i="7"/>
  <c r="G255" i="7"/>
  <c r="G254" i="7"/>
  <c r="G247" i="7"/>
  <c r="G246" i="7"/>
  <c r="G245" i="7"/>
  <c r="G244" i="7"/>
  <c r="G243" i="7"/>
  <c r="G239" i="7"/>
  <c r="G238" i="7"/>
  <c r="G237" i="7"/>
  <c r="G236" i="7"/>
  <c r="G235" i="7"/>
  <c r="G231" i="7"/>
  <c r="G230" i="7"/>
  <c r="G229" i="7"/>
  <c r="G228" i="7"/>
  <c r="G227" i="7"/>
  <c r="G223" i="7"/>
  <c r="G222" i="7"/>
  <c r="G221" i="7"/>
  <c r="G220" i="7"/>
  <c r="G219" i="7"/>
  <c r="G215" i="7"/>
  <c r="G214" i="7"/>
  <c r="G213" i="7"/>
  <c r="G212" i="7"/>
  <c r="G211" i="7"/>
  <c r="G207" i="7"/>
  <c r="G206" i="7"/>
  <c r="G205" i="7"/>
  <c r="G204" i="7"/>
  <c r="G203" i="7"/>
  <c r="G199" i="7"/>
  <c r="G198" i="7"/>
  <c r="G197" i="7"/>
  <c r="G196" i="7"/>
  <c r="G195" i="7"/>
  <c r="G191" i="7"/>
  <c r="G190" i="7"/>
  <c r="G189" i="7"/>
  <c r="G188" i="7"/>
  <c r="G187" i="7"/>
  <c r="G183" i="7"/>
  <c r="G182" i="7"/>
  <c r="G181" i="7"/>
  <c r="G180" i="7"/>
  <c r="G179" i="7"/>
  <c r="G175" i="7"/>
  <c r="G174" i="7"/>
  <c r="G173" i="7"/>
  <c r="G172" i="7"/>
  <c r="G171" i="7"/>
  <c r="G165" i="7"/>
  <c r="G164" i="7"/>
  <c r="G163" i="7"/>
  <c r="G162" i="7"/>
  <c r="G161" i="7"/>
  <c r="G157" i="7"/>
  <c r="G156" i="7"/>
  <c r="G155" i="7"/>
  <c r="G154" i="7"/>
  <c r="G153" i="7"/>
  <c r="G149" i="7"/>
  <c r="G148" i="7"/>
  <c r="G147" i="7"/>
  <c r="G146" i="7"/>
  <c r="G145" i="7"/>
  <c r="G141" i="7"/>
  <c r="G140" i="7"/>
  <c r="G139" i="7"/>
  <c r="G138" i="7"/>
  <c r="G137" i="7"/>
  <c r="G133" i="7"/>
  <c r="G132" i="7"/>
  <c r="G131" i="7"/>
  <c r="G130" i="7"/>
  <c r="G129" i="7"/>
  <c r="G125" i="7"/>
  <c r="G124" i="7"/>
  <c r="G123" i="7"/>
  <c r="G122" i="7"/>
  <c r="G121" i="7"/>
  <c r="G117" i="7"/>
  <c r="G116" i="7"/>
  <c r="G115" i="7"/>
  <c r="G114" i="7"/>
  <c r="G113" i="7"/>
  <c r="G109" i="7"/>
  <c r="G108" i="7"/>
  <c r="G107" i="7"/>
  <c r="G106" i="7"/>
  <c r="G105" i="7"/>
  <c r="G101" i="7"/>
  <c r="G100" i="7"/>
  <c r="G99" i="7"/>
  <c r="G98" i="7"/>
  <c r="G97" i="7"/>
  <c r="G93" i="7"/>
  <c r="G92" i="7"/>
  <c r="G91" i="7"/>
  <c r="G90" i="7"/>
  <c r="G89" i="7"/>
  <c r="G85" i="7"/>
  <c r="G84" i="7"/>
  <c r="G83" i="7"/>
  <c r="G82" i="7"/>
  <c r="G81" i="7"/>
  <c r="G77" i="7"/>
  <c r="G76" i="7"/>
  <c r="G75" i="7"/>
  <c r="G74" i="7"/>
  <c r="G73" i="7"/>
  <c r="G61" i="7"/>
  <c r="G60" i="7"/>
  <c r="G59" i="7"/>
  <c r="G58" i="7"/>
  <c r="G57" i="7"/>
  <c r="G52" i="7"/>
  <c r="G48" i="7"/>
  <c r="G49" i="7"/>
  <c r="G84" i="5"/>
  <c r="G83" i="5"/>
  <c r="G81" i="5"/>
  <c r="D86" i="5"/>
  <c r="G74" i="5"/>
  <c r="G72" i="5"/>
  <c r="D56" i="5"/>
  <c r="D57" i="5"/>
  <c r="D58" i="5"/>
  <c r="D59" i="5"/>
  <c r="D48" i="5"/>
  <c r="G146" i="4"/>
  <c r="G145" i="4"/>
  <c r="G143" i="4"/>
  <c r="G142" i="4"/>
  <c r="G136" i="4"/>
  <c r="G135" i="4"/>
  <c r="G134" i="4"/>
  <c r="G133" i="4"/>
  <c r="G129" i="4"/>
  <c r="G128" i="4"/>
  <c r="G127" i="4"/>
  <c r="G126" i="4"/>
  <c r="G125" i="4"/>
  <c r="G108" i="4"/>
  <c r="G107" i="4"/>
  <c r="G106" i="4"/>
  <c r="G105" i="4"/>
  <c r="G104" i="4"/>
  <c r="G100" i="4"/>
  <c r="G99" i="4"/>
  <c r="G98" i="4"/>
  <c r="G97" i="4"/>
  <c r="G96" i="4"/>
  <c r="G92" i="4"/>
  <c r="G91" i="4"/>
  <c r="G90" i="4"/>
  <c r="G89" i="4"/>
  <c r="G88" i="4"/>
  <c r="G75" i="4"/>
  <c r="G144" i="4"/>
  <c r="G150" i="3"/>
  <c r="G149" i="3"/>
  <c r="G148" i="3"/>
  <c r="G121" i="3"/>
  <c r="G122" i="3"/>
  <c r="G123" i="3"/>
  <c r="G124" i="3"/>
  <c r="G125" i="3"/>
  <c r="G116" i="3"/>
  <c r="G115" i="3"/>
  <c r="G114" i="3"/>
  <c r="G112" i="3"/>
  <c r="G113" i="3"/>
  <c r="G101" i="3"/>
  <c r="G99" i="3"/>
  <c r="G97" i="3"/>
  <c r="G98" i="3"/>
  <c r="G79" i="3"/>
  <c r="G78" i="3"/>
  <c r="G76" i="3"/>
  <c r="G61" i="3"/>
  <c r="G63" i="3"/>
  <c r="G62" i="3"/>
  <c r="G60" i="3"/>
  <c r="G53" i="3"/>
  <c r="G52" i="3"/>
  <c r="G29" i="3"/>
  <c r="G26" i="3"/>
  <c r="G21" i="3"/>
  <c r="G18" i="3"/>
  <c r="G155" i="2"/>
  <c r="G154" i="2"/>
  <c r="G147" i="2"/>
  <c r="G137" i="2"/>
  <c r="G125" i="2"/>
  <c r="G124" i="2"/>
  <c r="G116" i="2"/>
  <c r="G117" i="2"/>
  <c r="G108" i="2"/>
  <c r="G107" i="2"/>
  <c r="G106" i="2"/>
  <c r="G104" i="2"/>
  <c r="G95" i="2"/>
  <c r="G97" i="2"/>
  <c r="G99" i="2"/>
  <c r="G80" i="2"/>
  <c r="G69" i="2"/>
  <c r="G68" i="2"/>
  <c r="G51" i="2"/>
  <c r="G50" i="2"/>
  <c r="G64" i="3"/>
  <c r="G77" i="3"/>
  <c r="G75" i="3"/>
  <c r="G147" i="3"/>
  <c r="G146" i="3"/>
  <c r="G142" i="3"/>
  <c r="G141" i="3"/>
  <c r="G140" i="3"/>
  <c r="G139" i="3"/>
  <c r="G138" i="3"/>
  <c r="G134" i="3"/>
  <c r="G133" i="3"/>
  <c r="G132" i="3"/>
  <c r="G130" i="3"/>
  <c r="G131" i="3"/>
  <c r="G49" i="3"/>
  <c r="G148" i="2"/>
  <c r="G141" i="2"/>
  <c r="G121" i="2"/>
  <c r="G98" i="2"/>
  <c r="G81" i="2"/>
  <c r="G79" i="2"/>
  <c r="G77" i="2"/>
  <c r="G70" i="2"/>
  <c r="G48" i="2"/>
  <c r="G62" i="2"/>
  <c r="G59" i="2"/>
  <c r="G159" i="2"/>
  <c r="G153" i="2"/>
  <c r="G152" i="2"/>
  <c r="G144" i="2"/>
  <c r="G123" i="2"/>
  <c r="G122" i="2"/>
  <c r="G115" i="2"/>
  <c r="G114" i="2"/>
  <c r="G113" i="2"/>
  <c r="G63" i="2"/>
  <c r="G52" i="2"/>
  <c r="G78" i="2"/>
  <c r="G66" i="2"/>
</calcChain>
</file>

<file path=xl/sharedStrings.xml><?xml version="1.0" encoding="utf-8"?>
<sst xmlns="http://schemas.openxmlformats.org/spreadsheetml/2006/main" count="1982" uniqueCount="149">
  <si>
    <t>base_origen</t>
  </si>
  <si>
    <t>anio_inicio</t>
  </si>
  <si>
    <t>GOET</t>
  </si>
  <si>
    <t>SIENFO</t>
  </si>
  <si>
    <t>SIU</t>
  </si>
  <si>
    <t>MOODLE</t>
  </si>
  <si>
    <t>CRMSL</t>
  </si>
  <si>
    <t>cantidad</t>
  </si>
  <si>
    <t>porcentaje_sobre_total</t>
  </si>
  <si>
    <t>COLUMNA:</t>
  </si>
  <si>
    <t>semestre_inicio</t>
  </si>
  <si>
    <t>ENTIDAD: "EDICION CAPACITACION"</t>
  </si>
  <si>
    <t>fecha_inicio_dictado</t>
  </si>
  <si>
    <t>anio_inicio_dictado</t>
  </si>
  <si>
    <t>anio_fin_dictado</t>
  </si>
  <si>
    <t>fecha_fin_dictado</t>
  </si>
  <si>
    <t>fecha_inicio_inscripcion</t>
  </si>
  <si>
    <t>anio_inicio_inscripcion</t>
  </si>
  <si>
    <t>fecha_limite_inscripcion</t>
  </si>
  <si>
    <t>anio_limite_inscripcion</t>
  </si>
  <si>
    <t>turno</t>
  </si>
  <si>
    <t>dias_cursada</t>
  </si>
  <si>
    <t>inscripcion_abierta</t>
  </si>
  <si>
    <t>sin datos</t>
  </si>
  <si>
    <t>activo</t>
  </si>
  <si>
    <t>cant_inscriptos</t>
  </si>
  <si>
    <t>vacantes</t>
  </si>
  <si>
    <t>modalidad_id y descrip_modalidad</t>
  </si>
  <si>
    <t>cod_origen_establecimiento</t>
  </si>
  <si>
    <t>completitud</t>
  </si>
  <si>
    <t>Nota: los registros con valor en anio_inicio tendran un valor en semestre_inicio</t>
  </si>
  <si>
    <t>EXACTITUD Y COMPLETITUD</t>
  </si>
  <si>
    <t>ENTIDAD: "CURSADA"</t>
  </si>
  <si>
    <t>base_origen2</t>
  </si>
  <si>
    <t>tipo_capacitacion</t>
  </si>
  <si>
    <t>capacitacion_id_new</t>
  </si>
  <si>
    <t>capacitacion_id_old</t>
  </si>
  <si>
    <t>edicion_capacitacion_id_old</t>
  </si>
  <si>
    <t>edicion_capacitacion_id_new</t>
  </si>
  <si>
    <t>identificacion_alumno_old</t>
  </si>
  <si>
    <t>documento_broker</t>
  </si>
  <si>
    <t>fecha_preinscripcion</t>
  </si>
  <si>
    <t>anio_preinscripcion</t>
  </si>
  <si>
    <t>fecha_inicio</t>
  </si>
  <si>
    <t>fecha_abandono</t>
  </si>
  <si>
    <t>anio_abandono</t>
  </si>
  <si>
    <t>fecha_egreso</t>
  </si>
  <si>
    <t>anio_egreso</t>
  </si>
  <si>
    <t>porcentaje_asistencia</t>
  </si>
  <si>
    <t>vecino_id</t>
  </si>
  <si>
    <t>broker_id</t>
  </si>
  <si>
    <t>estado_beneficiario</t>
  </si>
  <si>
    <t>cant_aprobadas</t>
  </si>
  <si>
    <t>ENTIDAD: "VECINO"</t>
  </si>
  <si>
    <t>cod_origen</t>
  </si>
  <si>
    <t>broker_id_est</t>
  </si>
  <si>
    <t>tipo_documento</t>
  </si>
  <si>
    <t>tipo_doc_broker</t>
  </si>
  <si>
    <t>nombre</t>
  </si>
  <si>
    <t>apellido</t>
  </si>
  <si>
    <t>nombre_renaper</t>
  </si>
  <si>
    <t>apellido_renaper</t>
  </si>
  <si>
    <t>MAYOR A 110 AÑOS</t>
  </si>
  <si>
    <t>NULL</t>
  </si>
  <si>
    <t>EDAD NEGATIVA</t>
  </si>
  <si>
    <t>error</t>
  </si>
  <si>
    <t>fecha_nacimiento</t>
  </si>
  <si>
    <t>genero_broker</t>
  </si>
  <si>
    <t>nacionalidad</t>
  </si>
  <si>
    <t>NNN</t>
  </si>
  <si>
    <t>descrip_nacionalidad</t>
  </si>
  <si>
    <t>nacionalidad_broker</t>
  </si>
  <si>
    <t>NN</t>
  </si>
  <si>
    <t>nombre_valido</t>
  </si>
  <si>
    <t>apellido_valido</t>
  </si>
  <si>
    <t>broker_id_valido</t>
  </si>
  <si>
    <t>dni_valido</t>
  </si>
  <si>
    <t>renaper_valido</t>
  </si>
  <si>
    <t>ENTIDAD: "PROGRAMA"</t>
  </si>
  <si>
    <t>programa_id</t>
  </si>
  <si>
    <t>ministerio_id</t>
  </si>
  <si>
    <t>reparticion_id</t>
  </si>
  <si>
    <t>codigo_programa</t>
  </si>
  <si>
    <t>nombre_programa</t>
  </si>
  <si>
    <t>tipo_programa</t>
  </si>
  <si>
    <t>CANTIDAD TOTAL DE REGISTROS:</t>
  </si>
  <si>
    <t>sin base</t>
  </si>
  <si>
    <t>BECAS</t>
  </si>
  <si>
    <t>CRM EMPLEO</t>
  </si>
  <si>
    <t>EXCEL</t>
  </si>
  <si>
    <t>PORTAL DE EMPLEO</t>
  </si>
  <si>
    <t>--</t>
  </si>
  <si>
    <t>integrable</t>
  </si>
  <si>
    <t>duracion_estimada</t>
  </si>
  <si>
    <t>fecha_inscripcion</t>
  </si>
  <si>
    <t>nombre_ministerio</t>
  </si>
  <si>
    <t>nombre_reparticion</t>
  </si>
  <si>
    <t>ENTIDAD: "APTITUDES"</t>
  </si>
  <si>
    <t>ENTIDAD: "CAPACITACION"</t>
  </si>
  <si>
    <t>id</t>
  </si>
  <si>
    <t>id_new</t>
  </si>
  <si>
    <t>descrip_normalizada</t>
  </si>
  <si>
    <t>fecha_fin</t>
  </si>
  <si>
    <t>estado</t>
  </si>
  <si>
    <t>capacitacion_id_asi</t>
  </si>
  <si>
    <t>descrip_capacitacion</t>
  </si>
  <si>
    <t>tipo_formacion</t>
  </si>
  <si>
    <t>descrip_tipo_formacion</t>
  </si>
  <si>
    <t>modalidad_id</t>
  </si>
  <si>
    <t>descrip_modalidad</t>
  </si>
  <si>
    <t>tipo_capacitacion_asi</t>
  </si>
  <si>
    <t>estado_capacitacion</t>
  </si>
  <si>
    <t>seguimiento_personalizado</t>
  </si>
  <si>
    <t>soporte_online</t>
  </si>
  <si>
    <t>incentivos_terminalidad</t>
  </si>
  <si>
    <t>exclusividad_participantes</t>
  </si>
  <si>
    <t>categoria_back_id</t>
  </si>
  <si>
    <t>descrip_back</t>
  </si>
  <si>
    <t>categoria_front_id</t>
  </si>
  <si>
    <t>descrip_front</t>
  </si>
  <si>
    <t>detalle_capacitacion</t>
  </si>
  <si>
    <t>otorga_certificado</t>
  </si>
  <si>
    <t>filtro_ingreso</t>
  </si>
  <si>
    <t>frecuencia_oferta_anual</t>
  </si>
  <si>
    <t>0.0</t>
  </si>
  <si>
    <t>duracion_cantidad</t>
  </si>
  <si>
    <t>duracion_medida</t>
  </si>
  <si>
    <t>.</t>
  </si>
  <si>
    <t>Borrador</t>
  </si>
  <si>
    <t>inactivo</t>
  </si>
  <si>
    <t>duracion_dias</t>
  </si>
  <si>
    <t>0.00</t>
  </si>
  <si>
    <t>duracion_hs_reloj</t>
  </si>
  <si>
    <t>ENTIDAD: "TRAYECTORIA EDUCATIVA"</t>
  </si>
  <si>
    <t>TABLA EN AWS ATHENA: "caba-piba-staging-zone-db"."tbp_typ_def_programa"</t>
  </si>
  <si>
    <t>TABLA EN AWS ATHENA: "caba-piba-staging-zone-db"."tbp_typ_def_capacitacion"</t>
  </si>
  <si>
    <t>TABLA EN AWS ATHENA: "caba-piba-staging-zone-db"."tbp_typ_def_aptitudes"</t>
  </si>
  <si>
    <t>TABLA EN AWS ATHENA: "caba-piba-staging-zone-db"."tbp_typ_def_vecino"</t>
  </si>
  <si>
    <t>TABLA EN AWS ATHENA: "caba-piba-staging-zone-db"."tbp_typ_def_edicion_capacitacion"</t>
  </si>
  <si>
    <t>TABLA EN AWS ATHENA: "caba-piba-staging-zone-db"."tbp_typ_def_cursada"</t>
  </si>
  <si>
    <t>TABLA EN AWS ATHENA: "caba-piba-staging-zone-db"."tbp_typ_def_trayectoria_educativa"</t>
  </si>
  <si>
    <t>cursado_id</t>
  </si>
  <si>
    <t>numero_documento</t>
  </si>
  <si>
    <t>genero</t>
  </si>
  <si>
    <t>codigo_curso</t>
  </si>
  <si>
    <t>nombre_curso</t>
  </si>
  <si>
    <t>detalle</t>
  </si>
  <si>
    <t>fecha_inicio_cursada</t>
  </si>
  <si>
    <t>año_inicio_cursada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</si>
</sst>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2" xfId="0" applyFill="1" applyBorder="1"/>
    <xf numFmtId="0" fontId="0" fillId="0" borderId="2" xfId="0" applyBorder="1"/>
    <xf numFmtId="10" fontId="0" fillId="0" borderId="0" xfId="1" applyNumberFormat="1" applyFont="1"/>
    <xf numFmtId="10" fontId="2" fillId="2" borderId="3" xfId="1" applyNumberFormat="1" applyFont="1" applyFill="1" applyBorder="1"/>
    <xf numFmtId="0" fontId="0" fillId="3" borderId="1" xfId="0" applyFill="1" applyBorder="1"/>
    <xf numFmtId="10" fontId="0" fillId="3" borderId="3" xfId="1" applyNumberFormat="1" applyFont="1" applyFill="1" applyBorder="1"/>
    <xf numFmtId="0" fontId="0" fillId="0" borderId="1" xfId="0" applyBorder="1"/>
    <xf numFmtId="10" fontId="0" fillId="0" borderId="3" xfId="1" applyNumberFormat="1" applyFont="1" applyBorder="1"/>
    <xf numFmtId="10" fontId="0" fillId="3" borderId="2" xfId="1" applyNumberFormat="1" applyFont="1" applyFill="1" applyBorder="1"/>
    <xf numFmtId="10" fontId="0" fillId="0" borderId="2" xfId="1" applyNumberFormat="1" applyFont="1" applyBorder="1"/>
    <xf numFmtId="0" fontId="3" fillId="0" borderId="0" xfId="0" applyFont="1" applyAlignment="1">
      <alignment horizontal="center"/>
    </xf>
    <xf numFmtId="0" fontId="5" fillId="0" borderId="0" xfId="0" applyFont="1"/>
    <xf numFmtId="10" fontId="0" fillId="0" borderId="0" xfId="1" applyNumberFormat="1" applyFont="1" applyBorder="1"/>
    <xf numFmtId="9" fontId="0" fillId="0" borderId="0" xfId="0" applyNumberFormat="1"/>
    <xf numFmtId="10" fontId="0" fillId="3" borderId="2" xfId="0" applyNumberFormat="1" applyFill="1" applyBorder="1"/>
    <xf numFmtId="10" fontId="0" fillId="0" borderId="2" xfId="0" applyNumberFormat="1" applyBorder="1"/>
    <xf numFmtId="0" fontId="4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quotePrefix="1"/>
    <xf numFmtId="0" fontId="0" fillId="0" borderId="0" xfId="0" applyBorder="1"/>
    <xf numFmtId="10" fontId="0" fillId="3" borderId="4" xfId="1" applyNumberFormat="1" applyFont="1" applyFill="1" applyBorder="1" applyAlignment="1">
      <alignment horizontal="center" vertical="center"/>
    </xf>
    <xf numFmtId="10" fontId="0" fillId="3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font>
        <color rgb="FF16191F"/>
        <name val="Roboto"/>
        <scheme val="none"/>
      </font>
      <numFmt numFmtId="13" formatCode="0%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6191F"/>
        <name val="Roboto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4" formatCode="0.00%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A2EC73C-5D6B-4513-B79B-B804962535E5}" name="_40f87daa_0515_471e_95d5_5bfc6d250e9a456131415728" displayName="_40f87daa_0515_471e_95d5_5bfc6d250e9a456131415728" ref="A55:D59" totalsRowShown="0">
  <autoFilter ref="A55:D59" xr:uid="{CB2EC664-327E-4C6F-AA6C-5B468CBB6196}"/>
  <sortState xmlns:xlrd2="http://schemas.microsoft.com/office/spreadsheetml/2017/richdata2" ref="A56:D56">
    <sortCondition ref="A56:A64"/>
    <sortCondition ref="D56:D64"/>
  </sortState>
  <tableColumns count="4">
    <tableColumn id="1" xr3:uid="{4CCFF044-6152-4F09-8534-0F4E345A4D3F}" name="base_origen"/>
    <tableColumn id="2" xr3:uid="{6BA43A9D-DBAD-4712-83EF-B4C2617CD262}" name="--"/>
    <tableColumn id="3" xr3:uid="{E1DB2430-1C44-4E3C-8665-020E0DB65047}" name="cantidad" dataDxfId="19"/>
    <tableColumn id="4" xr3:uid="{2DF303D1-FFE1-4AC3-8864-CC950FE8B56E}" name="porcentaje_sobre_total" dataDxfId="18" dataCellStyle="Porcentaje">
      <calculatedColumnFormula>_40f87daa_0515_471e_95d5_5bfc6d250e9a456131415728[[#This Row],[cantidad]]/C$4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EC71F985-F34F-44EB-8FAF-6F5DF73FBEC6}" name="_40f87daa_0515_471e_95d5_5bfc6d250e9a456131433154" displayName="_40f87daa_0515_471e_95d5_5bfc6d250e9a456131433154" ref="A47:D53" totalsRowShown="0">
  <autoFilter ref="A47:D53" xr:uid="{5AF3A1FD-01B2-42D3-A39C-CBBC30F50071}"/>
  <sortState xmlns:xlrd2="http://schemas.microsoft.com/office/spreadsheetml/2017/richdata2" ref="A48:D48">
    <sortCondition ref="A53:A58"/>
    <sortCondition ref="D53:D58"/>
  </sortState>
  <tableColumns count="4">
    <tableColumn id="1" xr3:uid="{7AF8748D-3B35-4B74-96EE-BA7819D7C17B}" name="base_origen" dataDxfId="7"/>
    <tableColumn id="2" xr3:uid="{1572BD1C-BCBD-408D-BAF9-E01621FDD24C}" name="fecha_inicio" dataDxfId="6"/>
    <tableColumn id="3" xr3:uid="{A8D1D2D3-A38A-47CE-988B-C8B5DF3EFC81}" name="cantidad" dataDxfId="5"/>
    <tableColumn id="4" xr3:uid="{8ECFCC1D-D9E7-4091-9B07-DD21F1CF1E2A}" name="porcentaje_sobre_total" dataDxfId="4" dataCellStyle="Porcentaje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AD8A33A5-E260-4271-92F0-4FB1292C1CD8}" name="_40f87daa_0515_471e_95d5_5bfc6d250e9a4561321819203355" displayName="_40f87daa_0515_471e_95d5_5bfc6d250e9a4561321819203355" ref="A31:D32" totalsRowShown="0">
  <autoFilter ref="A31:D32" xr:uid="{AACB6ED0-3639-4810-BBE9-E42893D4214A}"/>
  <sortState xmlns:xlrd2="http://schemas.microsoft.com/office/spreadsheetml/2017/richdata2" ref="A32:D32">
    <sortCondition ref="A33:A41"/>
    <sortCondition ref="D33:D41"/>
  </sortState>
  <tableColumns count="4">
    <tableColumn id="1" xr3:uid="{E23ABACF-E86E-4987-9128-C5447ECDA0F3}" name="base_origen" dataDxfId="15"/>
    <tableColumn id="2" xr3:uid="{F1A2860C-EF6D-4BDA-8B62-2456E04F931C}" name="tipo_capacitacion"/>
    <tableColumn id="3" xr3:uid="{F1BF29D9-9C32-4B1C-B660-960E5C31E158}" name="cantidad"/>
    <tableColumn id="4" xr3:uid="{1DEB4321-0D05-46D7-9E9C-CB285471E822}" name="porcentaje_sobre_total" dataDxfId="14" dataCellStyle="Porcentaje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1A47C214-D4E1-4F05-A3CB-32BEBFD2E38D}" name="_40f87daa_0515_471e_95d5_5bfc6d250e9a456132181920213456" displayName="_40f87daa_0515_471e_95d5_5bfc6d250e9a456132181920213456" ref="A39:D40" totalsRowShown="0">
  <autoFilter ref="A39:D40" xr:uid="{D8D7318F-C41F-46E3-B64E-2AC2835B63C6}"/>
  <sortState xmlns:xlrd2="http://schemas.microsoft.com/office/spreadsheetml/2017/richdata2" ref="A40:D40">
    <sortCondition ref="A33:A41"/>
    <sortCondition ref="D33:D41"/>
  </sortState>
  <tableColumns count="4">
    <tableColumn id="1" xr3:uid="{E6590617-8DBC-4F58-8128-70325E4F2A2E}" name="base_origen" dataDxfId="13"/>
    <tableColumn id="2" xr3:uid="{1C5958F9-DB88-4BA5-B1AD-B47221628B93}" name="descrip_normalizada"/>
    <tableColumn id="3" xr3:uid="{DC2D56BD-45B4-4208-A34E-E6A2167DDBB0}" name="cantidad"/>
    <tableColumn id="4" xr3:uid="{3630E9E5-67C6-4ECB-A857-BC370541F4F1}" name="porcentaje_sobre_total" dataDxfId="12" dataCellStyle="Porcentaje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FBC7992C-8C30-4DFD-9BB3-62C034730C6D}" name="_40f87daa_0515_471e_95d5_5bfc6d250e9a45613218304158" displayName="_40f87daa_0515_471e_95d5_5bfc6d250e9a45613218304158" ref="A15:D16" totalsRowShown="0">
  <tableColumns count="4">
    <tableColumn id="1" xr3:uid="{94036BBE-1F20-4398-8B60-364F9767078C}" name="base_origen" dataDxfId="11"/>
    <tableColumn id="2" xr3:uid="{6FFB12D5-C42C-4369-85F5-55B2FC4ABFCC}" name="id_new"/>
    <tableColumn id="3" xr3:uid="{319E13E8-8AE8-4741-AB66-26810A2F5ECF}" name="cantidad"/>
    <tableColumn id="4" xr3:uid="{364E7605-0941-4E3D-993A-E4493A9883C3}" name="porcentaje_sobre_total" dataDxfId="10" dataCellStyle="Porcentaje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5B7AD06A-D172-4148-B4F0-BD69E374CA71}" name="_40f87daa_0515_471e_95d5_5bfc6d250e9a4561321830414259" displayName="_40f87daa_0515_471e_95d5_5bfc6d250e9a4561321830414259" ref="A23:D24" totalsRowShown="0">
  <tableColumns count="4">
    <tableColumn id="1" xr3:uid="{68133523-0162-405A-B791-25F28EF33704}" name="base_origen" dataDxfId="9"/>
    <tableColumn id="2" xr3:uid="{74C2878C-66E7-4496-B98E-09954997DFD8}" name="base_origen2"/>
    <tableColumn id="3" xr3:uid="{79C1530E-D928-48B3-8ECB-F13857B9C771}" name="cantidad"/>
    <tableColumn id="4" xr3:uid="{BDF6999D-3980-4874-AFCB-D885918EB5B8}" name="porcentaje_sobre_total" dataDxfId="8" dataCellStyle="Porcentaje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E088FE1-81BD-47D1-B30E-64D958D87E7F}" name="_40f87daa_0515_471e_95d5_5bfc6d250e9a45613143315461" displayName="_40f87daa_0515_471e_95d5_5bfc6d250e9a45613143315461" ref="A56:D61" totalsRowShown="0">
  <autoFilter ref="A56:D61" xr:uid="{AE088FE1-81BD-47D1-B30E-64D958D87E7F}"/>
  <sortState xmlns:xlrd2="http://schemas.microsoft.com/office/spreadsheetml/2017/richdata2" ref="A57:D57">
    <sortCondition ref="A53:A58"/>
    <sortCondition ref="D53:D58"/>
  </sortState>
  <tableColumns count="4">
    <tableColumn id="1" xr3:uid="{535A8583-9B42-4D87-93F6-C1D17FD40458}" name="base_origen" dataDxfId="3"/>
    <tableColumn id="2" xr3:uid="{FB2AD5C7-4A57-4292-AE63-B6D3F66BE24E}" name="fecha_fin" dataDxfId="2"/>
    <tableColumn id="3" xr3:uid="{853D2AC8-6738-4DB2-A5A4-45BF62B417F0}" name="cantidad" dataDxfId="1"/>
    <tableColumn id="4" xr3:uid="{075FE18D-3373-473B-86BF-660065FCCB6C}" name="porcentaje_sobre_total" dataDxfId="0" dataCellStyle="Porcentaje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FBA1A4-6BAB-4074-8D27-3E95EA086BE2}" name="_40f87daa_0515_471e_95d5_5bfc6d250e9a456132" displayName="_40f87daa_0515_471e_95d5_5bfc6d250e9a456132" ref="A15:D16" totalsRowShown="0">
  <autoFilter ref="A15:D16" xr:uid="{4C512F72-8653-445D-A135-71B29CCCEE64}"/>
  <sortState xmlns:xlrd2="http://schemas.microsoft.com/office/spreadsheetml/2017/richdata2" ref="A16:D16">
    <sortCondition ref="A32:A40"/>
    <sortCondition ref="D32:D40"/>
  </sortState>
  <tableColumns count="4">
    <tableColumn id="1" xr3:uid="{F91F4806-B629-451D-9F9E-A9869C4386FD}" name="base_origen" dataDxfId="83"/>
    <tableColumn id="2" xr3:uid="{2761F18E-3539-4FC5-A842-5B4ED659A766}" name="base_origen2"/>
    <tableColumn id="3" xr3:uid="{AEAC0799-6EA3-4122-A6A5-843D4CF05A4D}" name="cantidad"/>
    <tableColumn id="4" xr3:uid="{0CC66F6B-A503-4044-8DA3-F4447EFE8DCB}" name="porcentaje_sobre_total" dataDxfId="82" dataCellStyle="Porcentaje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74D1B8-1E4D-437D-BE42-F8BDCCDC7A9B}" name="_40f87daa_0515_471e_95d5_5bfc6d250e9a4561314157" displayName="_40f87daa_0515_471e_95d5_5bfc6d250e9a4561314157" ref="A55:D57" totalsRowShown="0">
  <autoFilter ref="A55:D57" xr:uid="{CB2EC664-327E-4C6F-AA6C-5B468CBB6196}"/>
  <sortState xmlns:xlrd2="http://schemas.microsoft.com/office/spreadsheetml/2017/richdata2" ref="A56:D56">
    <sortCondition ref="A56:A64"/>
    <sortCondition ref="D56:D64"/>
  </sortState>
  <tableColumns count="4">
    <tableColumn id="1" xr3:uid="{40EE343D-9F27-4932-A8C5-32F025C4CE4C}" name="base_origen" dataDxfId="81"/>
    <tableColumn id="2" xr3:uid="{FF16A2AF-881E-4D4F-BAFD-3D148B558F71}" name="tipo_doc_broker" dataDxfId="80"/>
    <tableColumn id="3" xr3:uid="{1EB55ECF-7AE6-4DFD-8470-27473EC0EC0B}" name="cantidad" dataDxfId="79"/>
    <tableColumn id="4" xr3:uid="{AD6EB3F1-C80F-4BAF-8216-5E71779A47CE}" name="porcentaje_sobre_total" dataDxfId="78" dataCellStyle="Porcentaje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81AB88A-09DB-46E3-A4FD-CFC01D2AD835}" name="_40f87daa_0515_471e_95d5_5bfc6d250e9a456131415161711" displayName="_40f87daa_0515_471e_95d5_5bfc6d250e9a456131415161711" ref="A79:D80" totalsRowShown="0">
  <sortState xmlns:xlrd2="http://schemas.microsoft.com/office/spreadsheetml/2017/richdata2" ref="A80:D80">
    <sortCondition ref="A56:A72"/>
    <sortCondition ref="D56:D72"/>
  </sortState>
  <tableColumns count="4">
    <tableColumn id="1" xr3:uid="{DA96D3DF-7F83-468C-BF23-93B14FEB2AAD}" name="base_origen" dataDxfId="77"/>
    <tableColumn id="2" xr3:uid="{BBD6DCD8-B17B-4F13-B7EC-A6EACDA2858C}" name="documento_broker" dataDxfId="76"/>
    <tableColumn id="3" xr3:uid="{26D8E80D-1945-4688-86F1-9F90774150D9}" name="cantidad" dataDxfId="75"/>
    <tableColumn id="4" xr3:uid="{CFE9E961-7DDC-493A-A01A-83EA11D32B11}" name="porcentaje_sobre_total" dataDxfId="74" dataCellStyle="Porcentaje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FACAD0D-C5E6-46AB-A5C7-0B187C9DD5CD}" name="_40f87daa_0515_471e_95d5_5bfc6d250e9a45613218" displayName="_40f87daa_0515_471e_95d5_5bfc6d250e9a45613218" ref="A7:D8" totalsRowShown="0">
  <tableColumns count="4">
    <tableColumn id="1" xr3:uid="{B7AE6D85-2C46-4C92-8D2F-E9D7AF6FCC7C}" name="base_origen" dataDxfId="73"/>
    <tableColumn id="2" xr3:uid="{8EAE3FAE-9E06-4F16-9127-E7267359AC17}" name="vecino_id"/>
    <tableColumn id="3" xr3:uid="{A951F9BA-1A8D-4EC6-8315-A5E36078E162}" name="cantidad"/>
    <tableColumn id="4" xr3:uid="{DB92EFB4-22A8-4560-AA4B-E77058585D11}" name="porcentaje_sobre_total" dataDxfId="72" dataCellStyle="Porcentaj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B7A5CC8-5DC4-4782-AB55-CC8AD7C38F18}" name="_40f87daa_0515_471e_95d5_5bfc6d250e9a4561321830" displayName="_40f87daa_0515_471e_95d5_5bfc6d250e9a4561321830" ref="A7:D8" totalsRowShown="0">
  <tableColumns count="4">
    <tableColumn id="1" xr3:uid="{84813E97-ABBA-48D9-87A4-C2876218996B}" name="base_origen" dataDxfId="31"/>
    <tableColumn id="2" xr3:uid="{5DC8AB02-0A6C-449C-BFB9-59B121BF49A5}" name="programa_id"/>
    <tableColumn id="3" xr3:uid="{CBA2A319-85CA-4ABE-AFAB-2DCADA7EC51B}" name="cantidad"/>
    <tableColumn id="4" xr3:uid="{9FEFBFA7-A010-405C-88B7-F615945AD222}" name="porcentaje_sobre_total" dataDxfId="30" dataCellStyle="Porcentaje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CD69DB-030B-4E1C-B94B-3B2A15941C68}" name="_40f87daa_0515_471e_95d5_5bfc6d250e9a45613143" displayName="_40f87daa_0515_471e_95d5_5bfc6d250e9a45613143" ref="A47:D49" totalsRowShown="0">
  <autoFilter ref="A47:D49" xr:uid="{5AF3A1FD-01B2-42D3-A39C-CBBC30F50071}"/>
  <sortState xmlns:xlrd2="http://schemas.microsoft.com/office/spreadsheetml/2017/richdata2" ref="A48:D48">
    <sortCondition ref="A56:A64"/>
    <sortCondition ref="D56:D64"/>
  </sortState>
  <tableColumns count="4">
    <tableColumn id="1" xr3:uid="{A314AC14-EE3B-499A-91E5-D59DCF7C591D}" name="base_origen"/>
    <tableColumn id="2" xr3:uid="{8632EFBC-6168-487D-9D32-FE4E549CB653}" name="tipo_documento"/>
    <tableColumn id="3" xr3:uid="{49FF425F-03AB-48F8-95AA-CEC8489688F5}" name="cantidad"/>
    <tableColumn id="4" xr3:uid="{4241C817-CE10-452B-AB41-38C8EDD50BFF}" name="porcentaje_sobre_total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8469AB0-01B5-439D-86B2-E43433B213F1}" name="_40f87daa_0515_471e_95d5_5bfc6d250e9a4561321819" displayName="_40f87daa_0515_471e_95d5_5bfc6d250e9a4561321819" ref="A23:D24" totalsRowShown="0">
  <autoFilter ref="A23:D24" xr:uid="{48469AB0-01B5-439D-86B2-E43433B213F1}"/>
  <sortState xmlns:xlrd2="http://schemas.microsoft.com/office/spreadsheetml/2017/richdata2" ref="A24:D24">
    <sortCondition ref="A33:A41"/>
    <sortCondition ref="D33:D41"/>
  </sortState>
  <tableColumns count="4">
    <tableColumn id="1" xr3:uid="{32036B8B-CCF8-4EF6-B1FF-9CD2355CFE93}" name="base_origen" dataDxfId="71"/>
    <tableColumn id="2" xr3:uid="{5D44E4C5-D896-465A-A5F3-2D63D2BDA406}" name="cod_origen"/>
    <tableColumn id="3" xr3:uid="{00B621EE-F38B-4718-990A-92831DCB725C}" name="cantidad"/>
    <tableColumn id="4" xr3:uid="{FC87078A-70AB-457D-8BDA-502C641ECD3C}" name="porcentaje_sobre_total" dataDxfId="70" dataCellStyle="Porcentaje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ACB6ED0-3639-4810-BBE9-E42893D4214A}" name="_40f87daa_0515_471e_95d5_5bfc6d250e9a456132181920" displayName="_40f87daa_0515_471e_95d5_5bfc6d250e9a456132181920" ref="A31:D32" totalsRowShown="0">
  <autoFilter ref="A31:D32" xr:uid="{AACB6ED0-3639-4810-BBE9-E42893D4214A}"/>
  <sortState xmlns:xlrd2="http://schemas.microsoft.com/office/spreadsheetml/2017/richdata2" ref="A32:D32">
    <sortCondition ref="A33:A41"/>
    <sortCondition ref="D33:D41"/>
  </sortState>
  <tableColumns count="4">
    <tableColumn id="1" xr3:uid="{A9428963-3A2C-407D-8F5F-ED666B5481C8}" name="base_origen" dataDxfId="69"/>
    <tableColumn id="2" xr3:uid="{757B986E-5568-404B-B40D-698F669039AA}" name="broker_id"/>
    <tableColumn id="3" xr3:uid="{505299E1-27EC-43F9-A993-8494D6A19F7A}" name="cantidad"/>
    <tableColumn id="4" xr3:uid="{55F6A950-CD9F-4E0E-A203-F0DF051E2010}" name="porcentaje_sobre_total" dataDxfId="68" dataCellStyle="Porcentaje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8D7318F-C41F-46E3-B64E-2AC2835B63C6}" name="_40f87daa_0515_471e_95d5_5bfc6d250e9a45613218192021" displayName="_40f87daa_0515_471e_95d5_5bfc6d250e9a45613218192021" ref="A39:D40" totalsRowShown="0">
  <autoFilter ref="A39:D40" xr:uid="{D8D7318F-C41F-46E3-B64E-2AC2835B63C6}"/>
  <sortState xmlns:xlrd2="http://schemas.microsoft.com/office/spreadsheetml/2017/richdata2" ref="A40:D40">
    <sortCondition ref="A33:A41"/>
    <sortCondition ref="D33:D41"/>
  </sortState>
  <tableColumns count="4">
    <tableColumn id="1" xr3:uid="{3CF1D64A-2479-4FAF-B985-EE48D28EEA8D}" name="base_origen" dataDxfId="67"/>
    <tableColumn id="2" xr3:uid="{CA0E120F-850F-48BD-8BC1-FEE175A8926D}" name="broker_id"/>
    <tableColumn id="3" xr3:uid="{4BDF5D97-9031-42CF-8E08-B32DF5A9FEAB}" name="cantidad"/>
    <tableColumn id="4" xr3:uid="{1CBEFF5D-1FCB-4CEF-A4DD-4FC37E3939A6}" name="porcentaje_sobre_total" dataDxfId="66" dataCellStyle="Porcentaje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6B48019-0425-4964-A7FA-EA648A3BC96C}" name="_40f87daa_0515_471e_95d5_5bfc6d250e9a4561321822" displayName="_40f87daa_0515_471e_95d5_5bfc6d250e9a4561321822" ref="A63:D64" totalsRowShown="0">
  <autoFilter ref="A63:D64" xr:uid="{F6B48019-0425-4964-A7FA-EA648A3BC96C}"/>
  <sortState xmlns:xlrd2="http://schemas.microsoft.com/office/spreadsheetml/2017/richdata2" ref="A64:D64">
    <sortCondition ref="A32:A40"/>
    <sortCondition ref="D32:D40"/>
  </sortState>
  <tableColumns count="4">
    <tableColumn id="1" xr3:uid="{88889113-79EF-4C4B-8D91-E4A884143A31}" name="base_origen" dataDxfId="65"/>
    <tableColumn id="2" xr3:uid="{9272DA5F-EC87-43B7-94DB-93755D4E7986}" name="documento_broker"/>
    <tableColumn id="3" xr3:uid="{C5470281-E12E-48AC-8531-23EA7CF3E8D6}" name="cantidad"/>
    <tableColumn id="4" xr3:uid="{AE4D76E5-F047-4BD3-9741-7577CD4B8D0A}" name="porcentaje_sobre_total" dataDxfId="64" dataCellStyle="Porcentaje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8526D3-6DD8-45AC-8C47-7B320B793C48}" name="_40f87daa_0515_471e_95d5_5bfc6d250e9a456132188" displayName="_40f87daa_0515_471e_95d5_5bfc6d250e9a456132188" ref="A149:D150" totalsRowShown="0">
  <tableColumns count="4">
    <tableColumn id="1" xr3:uid="{6C093A9B-24D8-4FD3-A5B1-18BFAEA5DB54}" name="base_origen" dataDxfId="41"/>
    <tableColumn id="2" xr3:uid="{3E9454F6-1D6B-45B3-AE78-1A588E457DB6}" name="nombre_valido"/>
    <tableColumn id="3" xr3:uid="{C02614D6-187F-4C2D-81A4-9F71FEEA47B9}" name="cantidad"/>
    <tableColumn id="4" xr3:uid="{4F635713-406C-4423-85B8-827212023752}" name="porcentaje_sobre_total" dataDxfId="40" dataCellStyle="Porcentaje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CE6E3C7-E50A-4276-97FE-FDC59823CF2E}" name="_40f87daa_0515_471e_95d5_5bfc6d250e9a45613218823" displayName="_40f87daa_0515_471e_95d5_5bfc6d250e9a45613218823" ref="A157:D158" totalsRowShown="0">
  <tableColumns count="4">
    <tableColumn id="1" xr3:uid="{583EE98F-4CE6-4D47-A812-FAF9F311BE0E}" name="base_origen" dataDxfId="39"/>
    <tableColumn id="2" xr3:uid="{AA69101F-721D-476C-AAAD-DD0EBA9D0C88}" name="apellido_valido"/>
    <tableColumn id="3" xr3:uid="{C127EF8F-67D1-416F-AD2D-7DA29320361D}" name="cantidad"/>
    <tableColumn id="4" xr3:uid="{BE52DFAA-7261-4331-8FDF-D146024AA841}" name="porcentaje_sobre_total" dataDxfId="38" dataCellStyle="Porcentaje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535206D-ED6A-4E8C-BB7A-2E091B1512DB}" name="_40f87daa_0515_471e_95d5_5bfc6d250e9a4561321882324" displayName="_40f87daa_0515_471e_95d5_5bfc6d250e9a4561321882324" ref="A165:D166" totalsRowShown="0">
  <tableColumns count="4">
    <tableColumn id="1" xr3:uid="{0CF0250D-FCD5-48AC-A69D-93565DB8BAA9}" name="base_origen" dataDxfId="37"/>
    <tableColumn id="2" xr3:uid="{1F6DBD9C-3718-4568-B5D0-926AE183EF83}" name="broker_id_valido"/>
    <tableColumn id="3" xr3:uid="{89577550-881E-45AB-865D-0411C6BCBEEE}" name="cantidad"/>
    <tableColumn id="4" xr3:uid="{A6C3B072-B247-4189-A8D2-F2C11FCED7F9}" name="porcentaje_sobre_total" dataDxfId="36" dataCellStyle="Porcentaje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978A471-6903-4DD9-A9FE-709E1318DE8F}" name="_40f87daa_0515_471e_95d5_5bfc6d250e9a4561321882325" displayName="_40f87daa_0515_471e_95d5_5bfc6d250e9a4561321882325" ref="A173:D174" totalsRowShown="0">
  <tableColumns count="4">
    <tableColumn id="1" xr3:uid="{0D640CA8-9F92-41B7-9A3D-A99CF0887248}" name="base_origen" dataDxfId="35"/>
    <tableColumn id="2" xr3:uid="{CB99CB2F-A11C-4118-89B6-BEE627A6A553}" name="dni_valido"/>
    <tableColumn id="3" xr3:uid="{77C65065-AF2F-45D3-B74D-469C2B386A0B}" name="cantidad"/>
    <tableColumn id="4" xr3:uid="{BBAD705F-0066-4EBC-9EF7-2C6D9E5A32F2}" name="porcentaje_sobre_total" dataDxfId="34" dataCellStyle="Porcentaje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81538B2-12A7-4FDA-A5B9-89ACBD640871}" name="_40f87daa_0515_471e_95d5_5bfc6d250e9a4561321882326" displayName="_40f87daa_0515_471e_95d5_5bfc6d250e9a4561321882326" ref="A181:D182" totalsRowShown="0">
  <tableColumns count="4">
    <tableColumn id="1" xr3:uid="{73E257F1-0446-4CEC-8C9D-45C570D4A583}" name="base_origen" dataDxfId="33"/>
    <tableColumn id="2" xr3:uid="{3260C316-DA3B-47AD-A39C-964E42DD2C4C}" name="apellido_valido"/>
    <tableColumn id="3" xr3:uid="{75D223B3-80A8-45EE-8242-C1599A2CA399}" name="cantidad"/>
    <tableColumn id="4" xr3:uid="{DDB32017-FF9F-4B07-B5F2-B9F4E094CA72}" name="porcentaje_sobre_total" dataDxfId="32" dataCellStyle="Porcentaj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69772A9-404D-4D4C-ABC3-238567CB2B8D}" name="_40f87daa_0515_471e_95d5_5bfc6d250e9a4561314331" displayName="_40f87daa_0515_471e_95d5_5bfc6d250e9a4561314331" ref="A47:D49" totalsRowShown="0">
  <autoFilter ref="A47:D49" xr:uid="{5AF3A1FD-01B2-42D3-A39C-CBBC30F50071}"/>
  <sortState xmlns:xlrd2="http://schemas.microsoft.com/office/spreadsheetml/2017/richdata2" ref="A48:D48">
    <sortCondition ref="A56:A64"/>
    <sortCondition ref="D56:D64"/>
  </sortState>
  <tableColumns count="4">
    <tableColumn id="1" xr3:uid="{7B2142A9-BA59-461F-9A88-2727815E4B02}" name="base_origen"/>
    <tableColumn id="2" xr3:uid="{97008B7E-AB29-4E0B-A5A7-5E7F6578F644}" name="tipo_programa"/>
    <tableColumn id="3" xr3:uid="{816032EF-B0DC-4A2B-BB84-9806EF552A71}" name="cantidad"/>
    <tableColumn id="4" xr3:uid="{F5B532EE-5004-46F7-8095-8D9CB384CC45}" name="porcentaje_sobre_total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282C40-DB09-4611-A178-D8FE8C01D65B}" name="_40f87daa_0515_471e_95d5_5bfc6d250e9a4" displayName="_40f87daa_0515_471e_95d5_5bfc6d250e9a4" ref="A47:D55" totalsRowShown="0">
  <autoFilter ref="A47:D55" xr:uid="{AC282C40-DB09-4611-A178-D8FE8C01D65B}"/>
  <sortState xmlns:xlrd2="http://schemas.microsoft.com/office/spreadsheetml/2017/richdata2" ref="A48:D55">
    <sortCondition ref="A48:A55"/>
    <sortCondition ref="D48:D55"/>
  </sortState>
  <tableColumns count="4">
    <tableColumn id="1" xr3:uid="{31085C4D-0D68-475A-BF36-6D56984DD7BE}" name="base_origen" dataDxfId="63"/>
    <tableColumn id="2" xr3:uid="{F31AB58D-A0BE-4938-8805-C9F0AC0BE876}" name="anio_inicio"/>
    <tableColumn id="3" xr3:uid="{373BAB19-79BF-4EB5-B1DB-323EECCB2470}" name="cantidad"/>
    <tableColumn id="4" xr3:uid="{6C342030-457C-4268-9775-1D52E39D841C}" name="porcentaje_sobre_total" dataDxfId="62" dataCellStyle="Porcentaje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2B059F-9D51-439C-83B2-8B00F46EEF4B}" name="_40f87daa_0515_471e_95d5_5bfc6d250e9a45" displayName="_40f87daa_0515_471e_95d5_5bfc6d250e9a45" ref="A39:D40" totalsRowShown="0">
  <autoFilter ref="A39:D40" xr:uid="{5B2B059F-9D51-439C-83B2-8B00F46EEF4B}"/>
  <sortState xmlns:xlrd2="http://schemas.microsoft.com/office/spreadsheetml/2017/richdata2" ref="A40:D40">
    <sortCondition ref="A46:A54"/>
    <sortCondition ref="D46:D54"/>
  </sortState>
  <tableColumns count="4">
    <tableColumn id="1" xr3:uid="{C425B718-C1E0-428B-A700-2C719AC8CCE9}" name="base_origen" dataDxfId="61"/>
    <tableColumn id="2" xr3:uid="{DB7EE971-689C-40B4-BB7D-E1F98CAE6636}" name="edicion_capacitacion_id_old"/>
    <tableColumn id="3" xr3:uid="{E0CF09C5-8BC4-4047-9761-923ED0E61735}" name="cantidad"/>
    <tableColumn id="4" xr3:uid="{356940C0-C613-41D0-A157-E5DA512EC6AA}" name="porcentaje_sobre_total" dataDxfId="60" dataCellStyle="Porcentaje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8FA751-9199-4E8A-86FD-C0C1C9866849}" name="_40f87daa_0515_471e_95d5_5bfc6d250e9a456" displayName="_40f87daa_0515_471e_95d5_5bfc6d250e9a456" ref="A7:D8" totalsRowShown="0">
  <autoFilter ref="A7:D8" xr:uid="{278FA751-9199-4E8A-86FD-C0C1C9866849}"/>
  <sortState xmlns:xlrd2="http://schemas.microsoft.com/office/spreadsheetml/2017/richdata2" ref="A8:D8">
    <sortCondition ref="A23:A31"/>
    <sortCondition ref="D23:D31"/>
  </sortState>
  <tableColumns count="4">
    <tableColumn id="1" xr3:uid="{24DE85D5-9FEF-4AA3-9B3A-11D6EDEF2AD3}" name="base_origen" dataDxfId="59"/>
    <tableColumn id="2" xr3:uid="{3C368EE1-F6C5-42A8-9AF7-0EF98D5C0686}" name="base_origen2"/>
    <tableColumn id="3" xr3:uid="{85A3E69D-86FF-4C00-A5A8-402A32E0BF57}" name="cantidad"/>
    <tableColumn id="4" xr3:uid="{03B2C720-5310-49CC-B4DF-AF900E3D7B8F}" name="porcentaje_sobre_total" dataDxfId="58" dataCellStyle="Porcentaje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A9C7E6-02D0-4079-8D34-A78404FC683A}" name="_40f87daa_0515_471e_95d5_5bfc6d250e9a459" displayName="_40f87daa_0515_471e_95d5_5bfc6d250e9a459" ref="A15:D16" totalsRowShown="0">
  <autoFilter ref="A15:D16" xr:uid="{69A9C7E6-02D0-4079-8D34-A78404FC683A}"/>
  <sortState xmlns:xlrd2="http://schemas.microsoft.com/office/spreadsheetml/2017/richdata2" ref="A16:D16">
    <sortCondition ref="A44:A52"/>
    <sortCondition ref="D44:D52"/>
  </sortState>
  <tableColumns count="4">
    <tableColumn id="1" xr3:uid="{6A07FD2C-9774-48C4-9746-CB2EFA3CAA95}" name="base_origen" dataDxfId="57"/>
    <tableColumn id="2" xr3:uid="{CAE36D5F-F93C-43FB-B650-48193CDAF875}" name="tipo_capacitacion"/>
    <tableColumn id="3" xr3:uid="{0AC88A29-54C8-45B0-9114-0A8C0115AFC0}" name="cantidad"/>
    <tableColumn id="4" xr3:uid="{2F8BC687-83CA-4D38-95C3-73FF5C843432}" name="porcentaje_sobre_total" dataDxfId="56" dataCellStyle="Porcentaje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305147-D71F-4096-9B91-5A9BA2D40776}" name="_40f87daa_0515_471e_95d5_5bfc6d250e9a4510" displayName="_40f87daa_0515_471e_95d5_5bfc6d250e9a4510" ref="A23:D24" totalsRowShown="0">
  <autoFilter ref="A23:D24" xr:uid="{CD305147-D71F-4096-9B91-5A9BA2D40776}"/>
  <sortState xmlns:xlrd2="http://schemas.microsoft.com/office/spreadsheetml/2017/richdata2" ref="A24:D24">
    <sortCondition ref="A44:A52"/>
    <sortCondition ref="D44:D52"/>
  </sortState>
  <tableColumns count="4">
    <tableColumn id="1" xr3:uid="{B45DBE36-818C-489A-B305-F7CC2196107B}" name="base_origen" dataDxfId="55"/>
    <tableColumn id="2" xr3:uid="{360AB0DE-9456-48DB-BB0C-46568F87ABF4}" name="capacitacion_id_new"/>
    <tableColumn id="3" xr3:uid="{F1A6C539-BCE5-4970-BEEF-67F602C6F850}" name="cantidad"/>
    <tableColumn id="4" xr3:uid="{83C837AF-EAF2-41F8-ADA1-7800518B3194}" name="porcentaje_sobre_total" dataDxfId="54" dataCellStyle="Porcentaje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892F7C-A79D-493A-9C6C-14F952C12EFE}" name="_40f87daa_0515_471e_95d5_5bfc6d250e9a451012" displayName="_40f87daa_0515_471e_95d5_5bfc6d250e9a451012" ref="A31:D32" totalsRowShown="0">
  <autoFilter ref="A31:D32" xr:uid="{E1892F7C-A79D-493A-9C6C-14F952C12EFE}"/>
  <sortState xmlns:xlrd2="http://schemas.microsoft.com/office/spreadsheetml/2017/richdata2" ref="A32:D32">
    <sortCondition ref="A44:A52"/>
    <sortCondition ref="D44:D52"/>
  </sortState>
  <tableColumns count="4">
    <tableColumn id="1" xr3:uid="{D761ECAF-4E1C-40D6-96FE-4145C1474B19}" name="base_origen" dataDxfId="53"/>
    <tableColumn id="2" xr3:uid="{57759CD1-045F-4FA9-9987-2C2C565DD199}" name="capacitacion_id_old"/>
    <tableColumn id="3" xr3:uid="{7A68BD4B-3960-4F2B-8D05-33B113EED0C4}" name="cantidad"/>
    <tableColumn id="4" xr3:uid="{DAABCFA8-1DAF-408B-9D7A-C5E6769BB2AB}" name="porcentaje_sobre_total" dataDxfId="52" dataCellStyle="Porcentaje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C512F72-8653-445D-A135-71B29CCCEE64}" name="_40f87daa_0515_471e_95d5_5bfc6d250e9a45613" displayName="_40f87daa_0515_471e_95d5_5bfc6d250e9a45613" ref="A8:D9" totalsRowShown="0">
  <autoFilter ref="A8:D9" xr:uid="{4C512F72-8653-445D-A135-71B29CCCEE64}"/>
  <sortState xmlns:xlrd2="http://schemas.microsoft.com/office/spreadsheetml/2017/richdata2" ref="A9:D9">
    <sortCondition ref="A25:A33"/>
    <sortCondition ref="D25:D33"/>
  </sortState>
  <tableColumns count="4">
    <tableColumn id="1" xr3:uid="{A7419FCE-321C-4771-843B-02725198F822}" name="base_origen" dataDxfId="51"/>
    <tableColumn id="2" xr3:uid="{9B4CD81E-B393-4174-A4B1-04927ECCC28E}" name="base_origen2"/>
    <tableColumn id="3" xr3:uid="{A93C762F-3546-4E43-8FA1-ED500ACC22EF}" name="cantidad"/>
    <tableColumn id="4" xr3:uid="{BB1160F2-C5EA-48F1-AB68-BEDEEDDCD403}" name="porcentaje_sobre_total" dataDxfId="50" dataCellStyle="Porcentaje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AF3A1FD-01B2-42D3-A39C-CBBC30F50071}" name="_40f87daa_0515_471e_95d5_5bfc6d250e9a4561314" displayName="_40f87daa_0515_471e_95d5_5bfc6d250e9a4561314" ref="A16:D18" totalsRowShown="0">
  <autoFilter ref="A16:D18" xr:uid="{5AF3A1FD-01B2-42D3-A39C-CBBC30F50071}"/>
  <sortState xmlns:xlrd2="http://schemas.microsoft.com/office/spreadsheetml/2017/richdata2" ref="A17:D17">
    <sortCondition ref="A25:A33"/>
    <sortCondition ref="D25:D33"/>
  </sortState>
  <tableColumns count="4">
    <tableColumn id="1" xr3:uid="{7355D9A1-D152-4671-9CBF-AE15CAC962F9}" name="base_origen"/>
    <tableColumn id="2" xr3:uid="{89BE7812-60BE-4A16-BC59-7C9F1C0BD572}" name="edicion_capacitacion_id_old"/>
    <tableColumn id="3" xr3:uid="{BD145382-FBE2-4F6B-862D-DF24CBC0D0DF}" name="cantidad"/>
    <tableColumn id="4" xr3:uid="{68CDCBC4-F727-4DF4-ACA6-99CDE59305C1}" name="porcentaje_sobre_total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B2EC664-327E-4C6F-AA6C-5B468CBB6196}" name="_40f87daa_0515_471e_95d5_5bfc6d250e9a456131415" displayName="_40f87daa_0515_471e_95d5_5bfc6d250e9a456131415" ref="A24:D26" totalsRowShown="0">
  <autoFilter ref="A24:D26" xr:uid="{CB2EC664-327E-4C6F-AA6C-5B468CBB6196}"/>
  <sortState xmlns:xlrd2="http://schemas.microsoft.com/office/spreadsheetml/2017/richdata2" ref="A25:D25">
    <sortCondition ref="A25:A33"/>
    <sortCondition ref="D25:D33"/>
  </sortState>
  <tableColumns count="4">
    <tableColumn id="1" xr3:uid="{D9CA7467-6967-4919-87A3-63DD8F0D542C}" name="base_origen" dataDxfId="49"/>
    <tableColumn id="2" xr3:uid="{5B59CDAD-A2F6-4EBC-B203-9247923978DE}" name="edicion_capacitacion_id_new" dataDxfId="48"/>
    <tableColumn id="3" xr3:uid="{6B654A3F-65FF-4399-82CE-190CE24B94E3}" name="cantidad" dataDxfId="47"/>
    <tableColumn id="4" xr3:uid="{D51E6330-51F6-43E5-8B7F-F2C3F5B63BB3}" name="porcentaje_sobre_total" dataDxfId="46" dataCellStyle="Porcentaje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51F7ED7-01C0-4D79-BA70-1AEA787CE2DA}" name="_40f87daa_0515_471e_95d5_5bfc6d250e9a45613141516" displayName="_40f87daa_0515_471e_95d5_5bfc6d250e9a45613141516" ref="A32:D33" totalsRowShown="0">
  <autoFilter ref="A32:D33" xr:uid="{551F7ED7-01C0-4D79-BA70-1AEA787CE2DA}"/>
  <sortState xmlns:xlrd2="http://schemas.microsoft.com/office/spreadsheetml/2017/richdata2" ref="A33:D33">
    <sortCondition ref="A25:A33"/>
    <sortCondition ref="D25:D33"/>
  </sortState>
  <tableColumns count="4">
    <tableColumn id="1" xr3:uid="{4A56933E-3A11-47BC-AA50-3D58F65E6CFB}" name="base_origen" dataDxfId="45"/>
    <tableColumn id="2" xr3:uid="{271B9E7E-33F6-4B6F-B103-FC75FD561CB9}" name="identificacion_alumno_old"/>
    <tableColumn id="3" xr3:uid="{CEF60061-B2E9-4592-9F99-8C0235929E5A}" name="cantidad"/>
    <tableColumn id="4" xr3:uid="{96A2062B-B391-43A6-9D21-29A79E14597C}" name="porcentaje_sobre_total" dataDxfId="44" dataCellStyle="Porcentaj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FBD2349-A7CD-4D01-B749-17C3B0BA860A}" name="_40f87daa_0515_471e_95d5_5bfc6d250e9a45613218192033" displayName="_40f87daa_0515_471e_95d5_5bfc6d250e9a45613218192033" ref="A31:D32" totalsRowShown="0">
  <autoFilter ref="A31:D32" xr:uid="{AACB6ED0-3639-4810-BBE9-E42893D4214A}"/>
  <sortState xmlns:xlrd2="http://schemas.microsoft.com/office/spreadsheetml/2017/richdata2" ref="A32:D32">
    <sortCondition ref="A33:A41"/>
    <sortCondition ref="D33:D41"/>
  </sortState>
  <tableColumns count="4">
    <tableColumn id="1" xr3:uid="{D9EF9303-8886-4DF3-9D3D-6241B185EF14}" name="base_origen" dataDxfId="29"/>
    <tableColumn id="2" xr3:uid="{8F6A6EE7-EE93-49DF-92B0-B6F585E910D0}" name="codigo_programa"/>
    <tableColumn id="3" xr3:uid="{4720468F-11D9-4D84-B99A-436484A02FCB}" name="cantidad"/>
    <tableColumn id="4" xr3:uid="{1390AC6C-17E2-4C0A-8125-6835521ADA44}" name="porcentaje_sobre_total" dataDxfId="28" dataCellStyle="Porcentaje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D8A8DE-B517-416D-8BF8-D008A89FDD09}" name="_40f87daa_0515_471e_95d5_5bfc6d250e9a4561314151617" displayName="_40f87daa_0515_471e_95d5_5bfc6d250e9a4561314151617" ref="A40:D41" totalsRowShown="0">
  <autoFilter ref="A40:D41" xr:uid="{A9D8A8DE-B517-416D-8BF8-D008A89FDD09}"/>
  <sortState xmlns:xlrd2="http://schemas.microsoft.com/office/spreadsheetml/2017/richdata2" ref="A41:D41">
    <sortCondition ref="A25:A33"/>
    <sortCondition ref="D25:D33"/>
  </sortState>
  <tableColumns count="4">
    <tableColumn id="1" xr3:uid="{9742FA61-9BED-432C-9A95-3E9B70BA7DD7}" name="base_origen" dataDxfId="43"/>
    <tableColumn id="2" xr3:uid="{5BE0C487-2F67-4E7C-9D8A-239FD38909C6}" name="documento_broker"/>
    <tableColumn id="3" xr3:uid="{63605326-A1D1-484E-B9D1-7E5C275D6E65}" name="cantidad"/>
    <tableColumn id="4" xr3:uid="{1AAD4DAB-6192-4533-803B-1315675EB003}" name="porcentaje_sobre_total" dataDxfId="42" dataCellStyle="Porcentaje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9C50766-20AC-4DEB-8CAC-EF2C74C92E52}" name="_40f87daa_0515_471e_95d5_5bfc6d250e9a4561321819202134" displayName="_40f87daa_0515_471e_95d5_5bfc6d250e9a4561321819202134" ref="A39:D40" totalsRowShown="0">
  <autoFilter ref="A39:D40" xr:uid="{D8D7318F-C41F-46E3-B64E-2AC2835B63C6}"/>
  <sortState xmlns:xlrd2="http://schemas.microsoft.com/office/spreadsheetml/2017/richdata2" ref="A40:D40">
    <sortCondition ref="A33:A41"/>
    <sortCondition ref="D33:D41"/>
  </sortState>
  <tableColumns count="4">
    <tableColumn id="1" xr3:uid="{455A09B6-2CA1-4248-9A49-E6267A544CEA}" name="base_origen" dataDxfId="27"/>
    <tableColumn id="2" xr3:uid="{0F1F37BF-73B5-4B55-9BA9-438A52E97F7F}" name="nombre_programa"/>
    <tableColumn id="3" xr3:uid="{FC35E44B-139E-471D-ABC4-463AACE97572}" name="cantidad"/>
    <tableColumn id="4" xr3:uid="{246707FD-5EA0-41D2-A421-BED070F3EDEF}" name="porcentaje_sobre_total" dataDxfId="26" dataCellStyle="Porcentaje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0A9A45C-7058-4BFB-BB1B-BF1C593FC9D3}" name="_40f87daa_0515_471e_95d5_5bfc6d250e9a456132182235" displayName="_40f87daa_0515_471e_95d5_5bfc6d250e9a456132182235" ref="A63:D64" totalsRowShown="0">
  <autoFilter ref="A63:D64" xr:uid="{F6B48019-0425-4964-A7FA-EA648A3BC96C}"/>
  <sortState xmlns:xlrd2="http://schemas.microsoft.com/office/spreadsheetml/2017/richdata2" ref="A64:D64">
    <sortCondition ref="A32:A40"/>
    <sortCondition ref="D32:D40"/>
  </sortState>
  <tableColumns count="4">
    <tableColumn id="1" xr3:uid="{4054A684-C55D-4D61-A632-9E9CC9E6D73D}" name="base_origen" dataDxfId="25"/>
    <tableColumn id="2" xr3:uid="{8D470494-E594-483A-947C-7BDFF7A83A16}" name="integrable"/>
    <tableColumn id="3" xr3:uid="{602FEC77-5C30-4ECA-947C-8E5CFFDAA54C}" name="cantidad"/>
    <tableColumn id="4" xr3:uid="{389352FF-4DA9-49BC-B909-F2333E712FED}" name="porcentaje_sobre_total" dataDxfId="24" dataCellStyle="Porcentaje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654B7EEE-7FCE-4DBC-9A05-5B206F6981BE}" name="_40f87daa_0515_471e_95d5_5bfc6d250e9a456132183041" displayName="_40f87daa_0515_471e_95d5_5bfc6d250e9a456132183041" ref="A15:D16" totalsRowShown="0">
  <tableColumns count="4">
    <tableColumn id="1" xr3:uid="{F1B7979C-B866-406E-9162-0FBF8A54AFDA}" name="base_origen" dataDxfId="23"/>
    <tableColumn id="2" xr3:uid="{DE9A20DB-6B73-419F-988B-C474F12DCD45}" name="ministerio_id"/>
    <tableColumn id="3" xr3:uid="{F3DA68F2-EEC1-4AB6-9A62-CB6D2C4A1EC1}" name="cantidad"/>
    <tableColumn id="4" xr3:uid="{D03F6A42-5910-48E6-9C44-F6042770409D}" name="porcentaje_sobre_total" dataDxfId="22" dataCellStyle="Porcentaje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29D4018-627E-446D-A114-924451623679}" name="_40f87daa_0515_471e_95d5_5bfc6d250e9a45613218304142" displayName="_40f87daa_0515_471e_95d5_5bfc6d250e9a45613218304142" ref="A23:D24" totalsRowShown="0">
  <tableColumns count="4">
    <tableColumn id="1" xr3:uid="{F4F24C6A-7F90-4E8A-A5D4-D5FD55365CC0}" name="base_origen" dataDxfId="21"/>
    <tableColumn id="2" xr3:uid="{AA341336-CBE9-4107-A6DB-466D9ED45428}" name="reparticion_id"/>
    <tableColumn id="3" xr3:uid="{EFA7CC32-CBC9-4735-A0B6-B4ECE465A119}" name="cantidad"/>
    <tableColumn id="4" xr3:uid="{43F29BBA-894F-498A-9822-5751E739CC7F}" name="porcentaje_sobre_total" dataDxfId="20" dataCellStyle="Porcentaje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86084B07-8A93-474D-B701-00115D6838F0}" name="_40f87daa_0515_471e_95d5_5bfc6d250e9a456132183053" displayName="_40f87daa_0515_471e_95d5_5bfc6d250e9a456132183053" ref="A7:D8" totalsRowShown="0">
  <tableColumns count="4">
    <tableColumn id="1" xr3:uid="{236013EE-926F-49AF-B8A8-1A28F9B540F1}" name="base_origen" dataDxfId="17"/>
    <tableColumn id="2" xr3:uid="{20FBE59F-B4C0-4EF9-BB16-749506C81998}" name="id"/>
    <tableColumn id="3" xr3:uid="{357159E5-72DB-448A-8C4E-68DDA8528156}" name="cantidad"/>
    <tableColumn id="4" xr3:uid="{D8E7047D-9004-409E-A114-2B4BC51D6171}" name="porcentaje_sobre_total" dataDxfId="16" dataCellStyle="Porcentaj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13" Type="http://schemas.openxmlformats.org/officeDocument/2006/relationships/table" Target="../tables/table27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5" Type="http://schemas.openxmlformats.org/officeDocument/2006/relationships/table" Target="../tables/table2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Relationship Id="rId14" Type="http://schemas.openxmlformats.org/officeDocument/2006/relationships/table" Target="../tables/table2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40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4962-2A64-4A70-BD86-15E17897D403}">
  <dimension ref="A1:G190"/>
  <sheetViews>
    <sheetView workbookViewId="0">
      <selection activeCell="C7" sqref="C7"/>
    </sheetView>
  </sheetViews>
  <sheetFormatPr baseColWidth="10" defaultRowHeight="15" x14ac:dyDescent="0.25"/>
  <cols>
    <col min="1" max="1" width="18.28515625" bestFit="1" customWidth="1"/>
    <col min="2" max="2" width="28.7109375" bestFit="1" customWidth="1"/>
    <col min="3" max="3" width="10.85546875" bestFit="1" customWidth="1"/>
    <col min="4" max="4" width="24.28515625" bestFit="1" customWidth="1"/>
    <col min="6" max="7" width="11.85546875" bestFit="1" customWidth="1"/>
  </cols>
  <sheetData>
    <row r="1" spans="1:7" ht="23.25" x14ac:dyDescent="0.35">
      <c r="A1" s="20" t="s">
        <v>31</v>
      </c>
      <c r="B1" s="20"/>
      <c r="C1" s="20"/>
      <c r="D1" s="20"/>
    </row>
    <row r="2" spans="1:7" ht="21" x14ac:dyDescent="0.35">
      <c r="A2" s="21" t="s">
        <v>78</v>
      </c>
      <c r="B2" s="21"/>
      <c r="C2" s="21"/>
      <c r="D2" s="21"/>
    </row>
    <row r="3" spans="1:7" ht="21" customHeight="1" x14ac:dyDescent="0.25">
      <c r="A3" s="22" t="s">
        <v>134</v>
      </c>
      <c r="B3" s="22"/>
      <c r="C3" s="22"/>
      <c r="D3" s="22"/>
    </row>
    <row r="4" spans="1:7" x14ac:dyDescent="0.25">
      <c r="A4" s="23" t="s">
        <v>85</v>
      </c>
      <c r="B4" s="23"/>
      <c r="C4" s="24">
        <v>508150</v>
      </c>
    </row>
    <row r="6" spans="1:7" ht="15" customHeight="1" x14ac:dyDescent="0.25">
      <c r="A6" s="19" t="s">
        <v>9</v>
      </c>
      <c r="B6" s="19" t="s">
        <v>79</v>
      </c>
      <c r="C6" s="14"/>
    </row>
    <row r="7" spans="1:7" ht="15" customHeight="1" x14ac:dyDescent="0.25">
      <c r="A7" t="s">
        <v>0</v>
      </c>
      <c r="B7" t="s">
        <v>79</v>
      </c>
      <c r="C7" t="s">
        <v>7</v>
      </c>
      <c r="D7" s="5" t="s">
        <v>8</v>
      </c>
      <c r="F7" s="1" t="s">
        <v>0</v>
      </c>
      <c r="G7" s="1" t="s">
        <v>29</v>
      </c>
    </row>
    <row r="8" spans="1:7" ht="15" customHeight="1" x14ac:dyDescent="0.25">
      <c r="A8" s="7" t="s">
        <v>23</v>
      </c>
      <c r="B8" s="3" t="s">
        <v>23</v>
      </c>
      <c r="C8" s="3" t="s">
        <v>23</v>
      </c>
      <c r="D8" s="11" t="s">
        <v>23</v>
      </c>
      <c r="F8" s="7" t="s">
        <v>6</v>
      </c>
      <c r="G8" s="8">
        <v>1</v>
      </c>
    </row>
    <row r="9" spans="1:7" ht="15" customHeight="1" x14ac:dyDescent="0.35">
      <c r="A9" s="13"/>
      <c r="B9" s="13"/>
      <c r="C9" s="13"/>
      <c r="D9" s="13"/>
      <c r="F9" s="9" t="s">
        <v>2</v>
      </c>
      <c r="G9" s="10">
        <v>1</v>
      </c>
    </row>
    <row r="10" spans="1:7" ht="15" customHeight="1" x14ac:dyDescent="0.35">
      <c r="A10" s="13"/>
      <c r="B10" s="13"/>
      <c r="C10" s="13"/>
      <c r="D10" s="13"/>
      <c r="F10" s="7" t="s">
        <v>5</v>
      </c>
      <c r="G10" s="8">
        <v>1</v>
      </c>
    </row>
    <row r="11" spans="1:7" ht="15" customHeight="1" x14ac:dyDescent="0.35">
      <c r="A11" s="13"/>
      <c r="B11" s="13"/>
      <c r="C11" s="13"/>
      <c r="D11" s="13"/>
      <c r="F11" s="9" t="s">
        <v>3</v>
      </c>
      <c r="G11" s="18">
        <v>1</v>
      </c>
    </row>
    <row r="12" spans="1:7" ht="15" customHeight="1" x14ac:dyDescent="0.35">
      <c r="A12" s="13"/>
      <c r="B12" s="13"/>
      <c r="C12" s="13"/>
      <c r="D12" s="13"/>
      <c r="F12" s="7" t="s">
        <v>4</v>
      </c>
      <c r="G12" s="8">
        <v>1</v>
      </c>
    </row>
    <row r="13" spans="1:7" ht="15" customHeight="1" x14ac:dyDescent="0.25"/>
    <row r="14" spans="1:7" ht="15" customHeight="1" x14ac:dyDescent="0.25">
      <c r="A14" s="19" t="s">
        <v>9</v>
      </c>
      <c r="B14" s="19" t="s">
        <v>80</v>
      </c>
      <c r="C14" s="14"/>
    </row>
    <row r="15" spans="1:7" ht="15" customHeight="1" x14ac:dyDescent="0.25">
      <c r="A15" t="s">
        <v>0</v>
      </c>
      <c r="B15" t="s">
        <v>80</v>
      </c>
      <c r="C15" t="s">
        <v>7</v>
      </c>
      <c r="D15" s="5" t="s">
        <v>8</v>
      </c>
      <c r="F15" s="1" t="s">
        <v>0</v>
      </c>
      <c r="G15" s="1" t="s">
        <v>29</v>
      </c>
    </row>
    <row r="16" spans="1:7" ht="15" customHeight="1" x14ac:dyDescent="0.25">
      <c r="A16" s="7" t="s">
        <v>23</v>
      </c>
      <c r="B16" s="3" t="s">
        <v>23</v>
      </c>
      <c r="C16" s="3" t="s">
        <v>23</v>
      </c>
      <c r="D16" s="11" t="s">
        <v>23</v>
      </c>
      <c r="F16" s="7" t="s">
        <v>6</v>
      </c>
      <c r="G16" s="8">
        <v>1</v>
      </c>
    </row>
    <row r="17" spans="1:7" ht="15" customHeight="1" x14ac:dyDescent="0.35">
      <c r="A17" s="13"/>
      <c r="B17" s="13"/>
      <c r="C17" s="13"/>
      <c r="D17" s="13"/>
      <c r="F17" s="9" t="s">
        <v>2</v>
      </c>
      <c r="G17" s="10">
        <v>1</v>
      </c>
    </row>
    <row r="18" spans="1:7" ht="15" customHeight="1" x14ac:dyDescent="0.35">
      <c r="A18" s="13"/>
      <c r="B18" s="13"/>
      <c r="C18" s="13"/>
      <c r="D18" s="13"/>
      <c r="F18" s="7" t="s">
        <v>5</v>
      </c>
      <c r="G18" s="8">
        <v>1</v>
      </c>
    </row>
    <row r="19" spans="1:7" ht="15" customHeight="1" x14ac:dyDescent="0.35">
      <c r="A19" s="13"/>
      <c r="B19" s="13"/>
      <c r="C19" s="13"/>
      <c r="D19" s="13"/>
      <c r="F19" s="9" t="s">
        <v>3</v>
      </c>
      <c r="G19" s="18">
        <v>1</v>
      </c>
    </row>
    <row r="20" spans="1:7" ht="15" customHeight="1" x14ac:dyDescent="0.35">
      <c r="A20" s="13"/>
      <c r="B20" s="13"/>
      <c r="C20" s="13"/>
      <c r="D20" s="13"/>
      <c r="F20" s="7" t="s">
        <v>4</v>
      </c>
      <c r="G20" s="8">
        <v>1</v>
      </c>
    </row>
    <row r="21" spans="1:7" ht="15" customHeight="1" x14ac:dyDescent="0.25"/>
    <row r="22" spans="1:7" ht="15" customHeight="1" x14ac:dyDescent="0.25">
      <c r="A22" s="19" t="s">
        <v>9</v>
      </c>
      <c r="B22" s="19" t="s">
        <v>81</v>
      </c>
      <c r="C22" s="14"/>
    </row>
    <row r="23" spans="1:7" ht="15" customHeight="1" x14ac:dyDescent="0.25">
      <c r="A23" t="s">
        <v>0</v>
      </c>
      <c r="B23" t="s">
        <v>81</v>
      </c>
      <c r="C23" t="s">
        <v>7</v>
      </c>
      <c r="D23" s="5" t="s">
        <v>8</v>
      </c>
      <c r="F23" s="1" t="s">
        <v>0</v>
      </c>
      <c r="G23" s="1" t="s">
        <v>29</v>
      </c>
    </row>
    <row r="24" spans="1:7" ht="15" customHeight="1" x14ac:dyDescent="0.25">
      <c r="A24" s="7" t="s">
        <v>23</v>
      </c>
      <c r="B24" s="3" t="s">
        <v>23</v>
      </c>
      <c r="C24" s="3" t="s">
        <v>23</v>
      </c>
      <c r="D24" s="11" t="s">
        <v>23</v>
      </c>
      <c r="F24" s="7" t="s">
        <v>6</v>
      </c>
      <c r="G24" s="8">
        <v>1</v>
      </c>
    </row>
    <row r="25" spans="1:7" ht="15" customHeight="1" x14ac:dyDescent="0.35">
      <c r="A25" s="13"/>
      <c r="B25" s="13"/>
      <c r="C25" s="13"/>
      <c r="D25" s="13"/>
      <c r="F25" s="9" t="s">
        <v>2</v>
      </c>
      <c r="G25" s="10">
        <v>1</v>
      </c>
    </row>
    <row r="26" spans="1:7" ht="15" customHeight="1" x14ac:dyDescent="0.35">
      <c r="A26" s="13"/>
      <c r="B26" s="13"/>
      <c r="C26" s="13"/>
      <c r="D26" s="13"/>
      <c r="F26" s="7" t="s">
        <v>5</v>
      </c>
      <c r="G26" s="8">
        <v>1</v>
      </c>
    </row>
    <row r="27" spans="1:7" ht="15" customHeight="1" x14ac:dyDescent="0.35">
      <c r="A27" s="13"/>
      <c r="B27" s="13"/>
      <c r="C27" s="13"/>
      <c r="D27" s="13"/>
      <c r="F27" s="9" t="s">
        <v>3</v>
      </c>
      <c r="G27" s="18">
        <v>1</v>
      </c>
    </row>
    <row r="28" spans="1:7" ht="15" customHeight="1" x14ac:dyDescent="0.35">
      <c r="A28" s="13"/>
      <c r="B28" s="13"/>
      <c r="C28" s="13"/>
      <c r="D28" s="13"/>
      <c r="F28" s="7" t="s">
        <v>4</v>
      </c>
      <c r="G28" s="8">
        <v>1</v>
      </c>
    </row>
    <row r="29" spans="1:7" ht="15" customHeight="1" x14ac:dyDescent="0.25"/>
    <row r="30" spans="1:7" ht="15" customHeight="1" x14ac:dyDescent="0.25">
      <c r="A30" s="19" t="s">
        <v>9</v>
      </c>
      <c r="B30" s="19" t="s">
        <v>82</v>
      </c>
      <c r="C30" s="14"/>
    </row>
    <row r="31" spans="1:7" ht="15" customHeight="1" x14ac:dyDescent="0.25">
      <c r="A31" t="s">
        <v>0</v>
      </c>
      <c r="B31" t="s">
        <v>82</v>
      </c>
      <c r="C31" t="s">
        <v>7</v>
      </c>
      <c r="D31" s="5" t="s">
        <v>8</v>
      </c>
      <c r="F31" s="1" t="s">
        <v>0</v>
      </c>
      <c r="G31" s="1" t="s">
        <v>29</v>
      </c>
    </row>
    <row r="32" spans="1:7" ht="15" customHeight="1" x14ac:dyDescent="0.25">
      <c r="A32" s="7" t="s">
        <v>23</v>
      </c>
      <c r="B32" s="3" t="s">
        <v>23</v>
      </c>
      <c r="C32" s="3" t="s">
        <v>23</v>
      </c>
      <c r="D32" s="11" t="s">
        <v>23</v>
      </c>
      <c r="F32" s="7" t="s">
        <v>6</v>
      </c>
      <c r="G32" s="8">
        <v>1</v>
      </c>
    </row>
    <row r="33" spans="1:7" ht="15" customHeight="1" x14ac:dyDescent="0.35">
      <c r="A33" s="13"/>
      <c r="B33" s="13"/>
      <c r="C33" s="13"/>
      <c r="D33" s="13"/>
      <c r="F33" s="9" t="s">
        <v>2</v>
      </c>
      <c r="G33" s="10">
        <v>1</v>
      </c>
    </row>
    <row r="34" spans="1:7" ht="15" customHeight="1" x14ac:dyDescent="0.35">
      <c r="A34" s="13"/>
      <c r="B34" s="13"/>
      <c r="C34" s="13"/>
      <c r="D34" s="13"/>
      <c r="F34" s="7" t="s">
        <v>5</v>
      </c>
      <c r="G34" s="8">
        <v>1</v>
      </c>
    </row>
    <row r="35" spans="1:7" ht="15" customHeight="1" x14ac:dyDescent="0.35">
      <c r="A35" s="13"/>
      <c r="B35" s="13"/>
      <c r="C35" s="13"/>
      <c r="D35" s="13"/>
      <c r="F35" s="9" t="s">
        <v>3</v>
      </c>
      <c r="G35" s="18">
        <v>1</v>
      </c>
    </row>
    <row r="36" spans="1:7" ht="15" customHeight="1" x14ac:dyDescent="0.35">
      <c r="A36" s="13"/>
      <c r="B36" s="13"/>
      <c r="C36" s="13"/>
      <c r="D36" s="13"/>
      <c r="F36" s="7" t="s">
        <v>4</v>
      </c>
      <c r="G36" s="8">
        <v>1</v>
      </c>
    </row>
    <row r="37" spans="1:7" ht="15" customHeight="1" x14ac:dyDescent="0.25"/>
    <row r="38" spans="1:7" ht="15" customHeight="1" x14ac:dyDescent="0.25">
      <c r="A38" s="19" t="s">
        <v>9</v>
      </c>
      <c r="B38" s="19" t="s">
        <v>83</v>
      </c>
      <c r="C38" s="14"/>
    </row>
    <row r="39" spans="1:7" ht="15" customHeight="1" x14ac:dyDescent="0.25">
      <c r="A39" t="s">
        <v>0</v>
      </c>
      <c r="B39" t="s">
        <v>83</v>
      </c>
      <c r="C39" t="s">
        <v>7</v>
      </c>
      <c r="D39" s="5" t="s">
        <v>8</v>
      </c>
      <c r="F39" s="1" t="s">
        <v>0</v>
      </c>
      <c r="G39" s="1" t="s">
        <v>29</v>
      </c>
    </row>
    <row r="40" spans="1:7" ht="15" customHeight="1" x14ac:dyDescent="0.25">
      <c r="A40" s="7" t="s">
        <v>23</v>
      </c>
      <c r="B40" s="3" t="s">
        <v>23</v>
      </c>
      <c r="C40" s="3" t="s">
        <v>23</v>
      </c>
      <c r="D40" s="11" t="s">
        <v>23</v>
      </c>
      <c r="F40" s="7" t="s">
        <v>6</v>
      </c>
      <c r="G40" s="8">
        <v>1</v>
      </c>
    </row>
    <row r="41" spans="1:7" ht="15" customHeight="1" x14ac:dyDescent="0.35">
      <c r="A41" s="13"/>
      <c r="B41" s="13"/>
      <c r="C41" s="13"/>
      <c r="D41" s="13"/>
      <c r="F41" s="9" t="s">
        <v>2</v>
      </c>
      <c r="G41" s="10">
        <v>1</v>
      </c>
    </row>
    <row r="42" spans="1:7" ht="15" customHeight="1" x14ac:dyDescent="0.35">
      <c r="A42" s="13"/>
      <c r="B42" s="13"/>
      <c r="C42" s="13"/>
      <c r="D42" s="13"/>
      <c r="F42" s="7" t="s">
        <v>5</v>
      </c>
      <c r="G42" s="8">
        <v>1</v>
      </c>
    </row>
    <row r="43" spans="1:7" ht="15" customHeight="1" x14ac:dyDescent="0.35">
      <c r="A43" s="13"/>
      <c r="B43" s="13"/>
      <c r="C43" s="13"/>
      <c r="D43" s="13"/>
      <c r="F43" s="9" t="s">
        <v>3</v>
      </c>
      <c r="G43" s="18">
        <v>1</v>
      </c>
    </row>
    <row r="44" spans="1:7" ht="15" customHeight="1" x14ac:dyDescent="0.35">
      <c r="A44" s="13"/>
      <c r="B44" s="13"/>
      <c r="C44" s="13"/>
      <c r="D44" s="13"/>
      <c r="F44" s="7" t="s">
        <v>4</v>
      </c>
      <c r="G44" s="8">
        <v>1</v>
      </c>
    </row>
    <row r="45" spans="1:7" ht="15" customHeight="1" x14ac:dyDescent="0.25"/>
    <row r="46" spans="1:7" ht="15" customHeight="1" x14ac:dyDescent="0.25">
      <c r="A46" s="19" t="s">
        <v>9</v>
      </c>
      <c r="B46" s="19" t="s">
        <v>84</v>
      </c>
      <c r="C46" s="14"/>
    </row>
    <row r="47" spans="1:7" ht="15" customHeight="1" x14ac:dyDescent="0.25">
      <c r="A47" t="s">
        <v>0</v>
      </c>
      <c r="B47" t="s">
        <v>84</v>
      </c>
      <c r="C47" t="s">
        <v>7</v>
      </c>
      <c r="D47" s="5" t="s">
        <v>8</v>
      </c>
      <c r="F47" s="1" t="s">
        <v>0</v>
      </c>
      <c r="G47" s="1" t="s">
        <v>29</v>
      </c>
    </row>
    <row r="48" spans="1:7" ht="15" customHeight="1" x14ac:dyDescent="0.25">
      <c r="A48" s="7" t="s">
        <v>86</v>
      </c>
      <c r="B48" s="3"/>
      <c r="C48" s="3">
        <v>2</v>
      </c>
      <c r="D48" s="11">
        <f>2/C4</f>
        <v>3.9358457148479783E-6</v>
      </c>
      <c r="F48" s="7" t="s">
        <v>6</v>
      </c>
      <c r="G48" s="8">
        <v>1</v>
      </c>
    </row>
    <row r="49" spans="1:7" ht="15" customHeight="1" x14ac:dyDescent="0.35">
      <c r="A49" s="13"/>
      <c r="B49" s="13"/>
      <c r="C49" s="13"/>
      <c r="D49" s="13"/>
      <c r="F49" s="9" t="s">
        <v>2</v>
      </c>
      <c r="G49" s="10">
        <v>1</v>
      </c>
    </row>
    <row r="50" spans="1:7" ht="15" customHeight="1" x14ac:dyDescent="0.35">
      <c r="A50" s="13"/>
      <c r="B50" s="13"/>
      <c r="C50" s="13"/>
      <c r="D50" s="13"/>
      <c r="F50" s="7" t="s">
        <v>5</v>
      </c>
      <c r="G50" s="8">
        <v>1</v>
      </c>
    </row>
    <row r="51" spans="1:7" ht="15" customHeight="1" x14ac:dyDescent="0.35">
      <c r="A51" s="13"/>
      <c r="B51" s="13"/>
      <c r="C51" s="13"/>
      <c r="D51" s="13"/>
      <c r="F51" s="9" t="s">
        <v>3</v>
      </c>
      <c r="G51" s="18">
        <v>1</v>
      </c>
    </row>
    <row r="52" spans="1:7" ht="15" customHeight="1" x14ac:dyDescent="0.35">
      <c r="A52" s="13"/>
      <c r="B52" s="13"/>
      <c r="C52" s="13"/>
      <c r="D52" s="13"/>
      <c r="F52" s="7" t="s">
        <v>4</v>
      </c>
      <c r="G52" s="8">
        <v>1</v>
      </c>
    </row>
    <row r="53" spans="1:7" ht="15" customHeight="1" x14ac:dyDescent="0.25"/>
    <row r="54" spans="1:7" ht="15" customHeight="1" x14ac:dyDescent="0.25">
      <c r="A54" s="19" t="s">
        <v>9</v>
      </c>
      <c r="B54" s="19" t="s">
        <v>0</v>
      </c>
      <c r="C54" s="14"/>
    </row>
    <row r="55" spans="1:7" ht="15" customHeight="1" x14ac:dyDescent="0.25">
      <c r="A55" t="s">
        <v>0</v>
      </c>
      <c r="B55" s="29" t="s">
        <v>91</v>
      </c>
      <c r="C55" t="s">
        <v>7</v>
      </c>
      <c r="D55" s="5" t="s">
        <v>8</v>
      </c>
      <c r="F55" s="1" t="s">
        <v>0</v>
      </c>
      <c r="G55" s="1" t="s">
        <v>29</v>
      </c>
    </row>
    <row r="56" spans="1:7" ht="15" customHeight="1" x14ac:dyDescent="0.25">
      <c r="A56" s="9" t="s">
        <v>87</v>
      </c>
      <c r="B56" s="4"/>
      <c r="C56" s="4">
        <v>2</v>
      </c>
      <c r="D56" s="12">
        <f>_40f87daa_0515_471e_95d5_5bfc6d250e9a456131415728[[#This Row],[cantidad]]/C$4</f>
        <v>3.9358457148479783E-6</v>
      </c>
      <c r="F56" s="7" t="s">
        <v>6</v>
      </c>
      <c r="G56" s="8">
        <v>1</v>
      </c>
    </row>
    <row r="57" spans="1:7" ht="15" customHeight="1" x14ac:dyDescent="0.25">
      <c r="A57" s="7" t="s">
        <v>88</v>
      </c>
      <c r="B57" s="3"/>
      <c r="C57" s="3">
        <v>3</v>
      </c>
      <c r="D57" s="11">
        <f>_40f87daa_0515_471e_95d5_5bfc6d250e9a456131415728[[#This Row],[cantidad]]/C$4</f>
        <v>5.9037685722719671E-6</v>
      </c>
      <c r="F57" s="9" t="s">
        <v>2</v>
      </c>
      <c r="G57" s="10">
        <v>1</v>
      </c>
    </row>
    <row r="58" spans="1:7" ht="15" customHeight="1" x14ac:dyDescent="0.25">
      <c r="A58" s="9" t="s">
        <v>89</v>
      </c>
      <c r="B58" s="4"/>
      <c r="C58" s="4">
        <v>4</v>
      </c>
      <c r="D58" s="12">
        <f>_40f87daa_0515_471e_95d5_5bfc6d250e9a456131415728[[#This Row],[cantidad]]/C$4</f>
        <v>7.8716914296959567E-6</v>
      </c>
      <c r="F58" s="7" t="s">
        <v>5</v>
      </c>
      <c r="G58" s="8">
        <v>1</v>
      </c>
    </row>
    <row r="59" spans="1:7" ht="15" customHeight="1" x14ac:dyDescent="0.25">
      <c r="A59" s="7" t="s">
        <v>90</v>
      </c>
      <c r="B59" s="3"/>
      <c r="C59" s="3">
        <v>1</v>
      </c>
      <c r="D59" s="11">
        <f>_40f87daa_0515_471e_95d5_5bfc6d250e9a456131415728[[#This Row],[cantidad]]/C$4</f>
        <v>1.9679228574239892E-6</v>
      </c>
      <c r="F59" s="9" t="s">
        <v>3</v>
      </c>
      <c r="G59" s="18">
        <v>1</v>
      </c>
    </row>
    <row r="60" spans="1:7" ht="15" customHeight="1" x14ac:dyDescent="0.35">
      <c r="A60" s="13"/>
      <c r="B60" s="13"/>
      <c r="C60" s="13"/>
      <c r="D60" s="13"/>
      <c r="F60" s="7" t="s">
        <v>4</v>
      </c>
      <c r="G60" s="8">
        <v>1</v>
      </c>
    </row>
    <row r="61" spans="1:7" ht="15" customHeight="1" x14ac:dyDescent="0.25"/>
    <row r="62" spans="1:7" ht="15" customHeight="1" x14ac:dyDescent="0.25">
      <c r="A62" s="19" t="s">
        <v>9</v>
      </c>
      <c r="B62" s="19" t="s">
        <v>92</v>
      </c>
      <c r="C62" s="14"/>
    </row>
    <row r="63" spans="1:7" ht="15" customHeight="1" x14ac:dyDescent="0.25">
      <c r="A63" t="s">
        <v>0</v>
      </c>
      <c r="B63" t="s">
        <v>92</v>
      </c>
      <c r="C63" t="s">
        <v>7</v>
      </c>
      <c r="D63" s="5" t="s">
        <v>8</v>
      </c>
      <c r="F63" s="1" t="s">
        <v>0</v>
      </c>
      <c r="G63" s="1" t="s">
        <v>29</v>
      </c>
    </row>
    <row r="64" spans="1:7" ht="15" customHeight="1" x14ac:dyDescent="0.25">
      <c r="A64" s="7" t="s">
        <v>23</v>
      </c>
      <c r="B64" s="3" t="s">
        <v>23</v>
      </c>
      <c r="C64" s="3" t="s">
        <v>23</v>
      </c>
      <c r="D64" s="11" t="s">
        <v>23</v>
      </c>
      <c r="F64" s="7" t="s">
        <v>6</v>
      </c>
      <c r="G64" s="8">
        <v>1</v>
      </c>
    </row>
    <row r="65" spans="1:7" ht="15" customHeight="1" x14ac:dyDescent="0.35">
      <c r="A65" s="13"/>
      <c r="B65" s="13"/>
      <c r="C65" s="13"/>
      <c r="D65" s="13"/>
      <c r="F65" s="9" t="s">
        <v>2</v>
      </c>
      <c r="G65" s="10">
        <v>1</v>
      </c>
    </row>
    <row r="66" spans="1:7" ht="15" customHeight="1" x14ac:dyDescent="0.35">
      <c r="A66" s="13"/>
      <c r="B66" s="13"/>
      <c r="C66" s="13"/>
      <c r="D66" s="13"/>
      <c r="F66" s="7" t="s">
        <v>5</v>
      </c>
      <c r="G66" s="8">
        <v>1</v>
      </c>
    </row>
    <row r="67" spans="1:7" ht="15" customHeight="1" x14ac:dyDescent="0.35">
      <c r="A67" s="13"/>
      <c r="B67" s="13"/>
      <c r="C67" s="13"/>
      <c r="D67" s="13"/>
      <c r="F67" s="9" t="s">
        <v>3</v>
      </c>
      <c r="G67" s="18">
        <v>1</v>
      </c>
    </row>
    <row r="68" spans="1:7" ht="15" customHeight="1" x14ac:dyDescent="0.35">
      <c r="A68" s="13"/>
      <c r="B68" s="13"/>
      <c r="C68" s="13"/>
      <c r="D68" s="13"/>
      <c r="F68" s="7" t="s">
        <v>4</v>
      </c>
      <c r="G68" s="8">
        <v>1</v>
      </c>
    </row>
    <row r="69" spans="1:7" ht="15" customHeight="1" x14ac:dyDescent="0.25"/>
    <row r="70" spans="1:7" ht="15" customHeight="1" x14ac:dyDescent="0.25">
      <c r="A70" s="19" t="s">
        <v>9</v>
      </c>
      <c r="B70" s="19" t="s">
        <v>93</v>
      </c>
      <c r="C70" s="14"/>
    </row>
    <row r="71" spans="1:7" ht="15" customHeight="1" x14ac:dyDescent="0.25">
      <c r="A71" s="1" t="s">
        <v>0</v>
      </c>
      <c r="B71" s="2" t="s">
        <v>93</v>
      </c>
      <c r="C71" s="2" t="s">
        <v>7</v>
      </c>
      <c r="D71" s="6" t="s">
        <v>8</v>
      </c>
      <c r="F71" s="1" t="s">
        <v>0</v>
      </c>
      <c r="G71" s="1" t="s">
        <v>29</v>
      </c>
    </row>
    <row r="72" spans="1:7" ht="15" customHeight="1" x14ac:dyDescent="0.25">
      <c r="A72" s="7" t="s">
        <v>88</v>
      </c>
      <c r="B72" s="3"/>
      <c r="C72" s="3">
        <v>3</v>
      </c>
      <c r="D72" s="11">
        <v>1</v>
      </c>
      <c r="F72" s="7" t="s">
        <v>6</v>
      </c>
      <c r="G72" s="8">
        <f>1-D73</f>
        <v>0</v>
      </c>
    </row>
    <row r="73" spans="1:7" ht="15" customHeight="1" x14ac:dyDescent="0.25">
      <c r="A73" s="9" t="s">
        <v>6</v>
      </c>
      <c r="B73" s="4"/>
      <c r="C73" s="4">
        <v>2</v>
      </c>
      <c r="D73" s="12">
        <v>1</v>
      </c>
      <c r="F73" s="9" t="s">
        <v>2</v>
      </c>
      <c r="G73" s="10">
        <v>1</v>
      </c>
    </row>
    <row r="74" spans="1:7" ht="15" customHeight="1" x14ac:dyDescent="0.25">
      <c r="A74" s="7" t="s">
        <v>89</v>
      </c>
      <c r="B74" s="3"/>
      <c r="C74" s="3">
        <v>4</v>
      </c>
      <c r="D74" s="11">
        <v>1</v>
      </c>
      <c r="F74" s="7" t="s">
        <v>5</v>
      </c>
      <c r="G74" s="8">
        <f>1-D75</f>
        <v>0.5</v>
      </c>
    </row>
    <row r="75" spans="1:7" ht="15" customHeight="1" x14ac:dyDescent="0.25">
      <c r="A75" s="9" t="s">
        <v>5</v>
      </c>
      <c r="B75" s="4"/>
      <c r="C75" s="4">
        <v>1</v>
      </c>
      <c r="D75" s="12">
        <v>0.5</v>
      </c>
      <c r="F75" s="9" t="s">
        <v>3</v>
      </c>
      <c r="G75" s="18">
        <v>1</v>
      </c>
    </row>
    <row r="76" spans="1:7" ht="15" customHeight="1" x14ac:dyDescent="0.25">
      <c r="A76" s="7" t="s">
        <v>90</v>
      </c>
      <c r="B76" s="3"/>
      <c r="C76" s="3">
        <v>1</v>
      </c>
      <c r="D76" s="11">
        <v>1</v>
      </c>
      <c r="F76" s="7" t="s">
        <v>4</v>
      </c>
      <c r="G76" s="8">
        <v>1</v>
      </c>
    </row>
    <row r="77" spans="1:7" ht="15" customHeight="1" x14ac:dyDescent="0.25"/>
    <row r="78" spans="1:7" ht="15" customHeight="1" x14ac:dyDescent="0.25"/>
    <row r="79" spans="1:7" ht="15" customHeight="1" x14ac:dyDescent="0.25">
      <c r="A79" s="19" t="s">
        <v>9</v>
      </c>
      <c r="B79" s="19" t="s">
        <v>94</v>
      </c>
    </row>
    <row r="80" spans="1:7" ht="15" customHeight="1" x14ac:dyDescent="0.25">
      <c r="A80" s="1" t="s">
        <v>0</v>
      </c>
      <c r="B80" s="2" t="s">
        <v>94</v>
      </c>
      <c r="C80" s="2" t="s">
        <v>7</v>
      </c>
      <c r="D80" s="6" t="s">
        <v>8</v>
      </c>
      <c r="F80" s="1" t="s">
        <v>0</v>
      </c>
      <c r="G80" s="1" t="s">
        <v>29</v>
      </c>
    </row>
    <row r="81" spans="1:7" ht="15" customHeight="1" x14ac:dyDescent="0.25">
      <c r="A81" s="7" t="s">
        <v>88</v>
      </c>
      <c r="B81" s="3"/>
      <c r="C81" s="3">
        <v>3</v>
      </c>
      <c r="D81" s="11">
        <v>1</v>
      </c>
      <c r="F81" s="7" t="s">
        <v>6</v>
      </c>
      <c r="G81" s="11">
        <f>1-D82</f>
        <v>0</v>
      </c>
    </row>
    <row r="82" spans="1:7" ht="15" customHeight="1" x14ac:dyDescent="0.25">
      <c r="A82" s="9" t="s">
        <v>6</v>
      </c>
      <c r="B82" s="4"/>
      <c r="C82" s="4">
        <v>2</v>
      </c>
      <c r="D82" s="12">
        <v>1</v>
      </c>
      <c r="F82" s="9" t="s">
        <v>2</v>
      </c>
      <c r="G82" s="12">
        <v>1</v>
      </c>
    </row>
    <row r="83" spans="1:7" ht="15" customHeight="1" x14ac:dyDescent="0.25">
      <c r="A83" s="7" t="s">
        <v>89</v>
      </c>
      <c r="B83" s="3"/>
      <c r="C83" s="3">
        <v>4</v>
      </c>
      <c r="D83" s="11">
        <v>1</v>
      </c>
      <c r="F83" s="7" t="s">
        <v>5</v>
      </c>
      <c r="G83" s="11">
        <f>1-D85</f>
        <v>0</v>
      </c>
    </row>
    <row r="84" spans="1:7" ht="15" customHeight="1" x14ac:dyDescent="0.25">
      <c r="A84" s="9" t="s">
        <v>5</v>
      </c>
      <c r="B84" s="4"/>
      <c r="C84" s="4">
        <v>1</v>
      </c>
      <c r="D84" s="12">
        <v>0.5</v>
      </c>
      <c r="F84" s="9" t="s">
        <v>3</v>
      </c>
      <c r="G84" s="12">
        <f>1</f>
        <v>1</v>
      </c>
    </row>
    <row r="85" spans="1:7" ht="15" customHeight="1" x14ac:dyDescent="0.25">
      <c r="A85" s="7" t="s">
        <v>90</v>
      </c>
      <c r="B85" s="3"/>
      <c r="C85" s="3">
        <v>1</v>
      </c>
      <c r="D85" s="11">
        <v>1</v>
      </c>
      <c r="F85" s="7" t="s">
        <v>4</v>
      </c>
      <c r="G85" s="17">
        <v>1</v>
      </c>
    </row>
    <row r="86" spans="1:7" ht="15" customHeight="1" x14ac:dyDescent="0.25">
      <c r="A86" s="9"/>
      <c r="B86" s="4"/>
      <c r="C86" s="4">
        <v>2</v>
      </c>
      <c r="D86" s="12">
        <f>C86/C4</f>
        <v>3.9358457148479783E-6</v>
      </c>
    </row>
    <row r="87" spans="1:7" ht="15" customHeight="1" x14ac:dyDescent="0.25"/>
    <row r="88" spans="1:7" ht="15" customHeight="1" x14ac:dyDescent="0.25">
      <c r="A88" s="19" t="s">
        <v>9</v>
      </c>
      <c r="B88" s="19" t="s">
        <v>24</v>
      </c>
    </row>
    <row r="89" spans="1:7" ht="15" customHeight="1" x14ac:dyDescent="0.25">
      <c r="A89" s="1" t="s">
        <v>0</v>
      </c>
      <c r="B89" s="2" t="s">
        <v>24</v>
      </c>
      <c r="C89" s="2" t="s">
        <v>7</v>
      </c>
      <c r="D89" s="6" t="s">
        <v>8</v>
      </c>
      <c r="F89" s="1" t="s">
        <v>0</v>
      </c>
      <c r="G89" s="1" t="s">
        <v>29</v>
      </c>
    </row>
    <row r="90" spans="1:7" ht="15" customHeight="1" x14ac:dyDescent="0.25">
      <c r="A90" s="7" t="s">
        <v>23</v>
      </c>
      <c r="B90" s="3" t="s">
        <v>23</v>
      </c>
      <c r="C90" s="3" t="s">
        <v>23</v>
      </c>
      <c r="D90" s="11" t="s">
        <v>23</v>
      </c>
      <c r="F90" s="7" t="s">
        <v>6</v>
      </c>
      <c r="G90" s="8">
        <v>1</v>
      </c>
    </row>
    <row r="91" spans="1:7" ht="15" customHeight="1" x14ac:dyDescent="0.35">
      <c r="A91" s="13"/>
      <c r="B91" s="13"/>
      <c r="C91" s="13"/>
      <c r="D91" s="13"/>
      <c r="F91" s="9" t="s">
        <v>2</v>
      </c>
      <c r="G91" s="10">
        <v>1</v>
      </c>
    </row>
    <row r="92" spans="1:7" ht="15" customHeight="1" x14ac:dyDescent="0.35">
      <c r="A92" s="13"/>
      <c r="B92" s="13"/>
      <c r="C92" s="13"/>
      <c r="D92" s="13"/>
      <c r="F92" s="7" t="s">
        <v>5</v>
      </c>
      <c r="G92" s="8">
        <v>1</v>
      </c>
    </row>
    <row r="93" spans="1:7" ht="15" customHeight="1" x14ac:dyDescent="0.35">
      <c r="A93" s="13"/>
      <c r="B93" s="13"/>
      <c r="C93" s="13"/>
      <c r="D93" s="13"/>
      <c r="F93" s="9" t="s">
        <v>3</v>
      </c>
      <c r="G93" s="18">
        <v>1</v>
      </c>
    </row>
    <row r="94" spans="1:7" ht="15" customHeight="1" x14ac:dyDescent="0.35">
      <c r="A94" s="13"/>
      <c r="B94" s="13"/>
      <c r="C94" s="13"/>
      <c r="D94" s="13"/>
      <c r="F94" s="7" t="s">
        <v>4</v>
      </c>
      <c r="G94" s="8">
        <v>1</v>
      </c>
    </row>
    <row r="95" spans="1:7" ht="15" customHeight="1" x14ac:dyDescent="0.25"/>
    <row r="96" spans="1:7" ht="15" customHeight="1" x14ac:dyDescent="0.25">
      <c r="A96" s="19" t="s">
        <v>9</v>
      </c>
      <c r="B96" s="19" t="s">
        <v>95</v>
      </c>
    </row>
    <row r="97" spans="1:7" ht="15" customHeight="1" x14ac:dyDescent="0.25">
      <c r="A97" s="1" t="s">
        <v>0</v>
      </c>
      <c r="B97" s="2" t="s">
        <v>95</v>
      </c>
      <c r="C97" s="2" t="s">
        <v>7</v>
      </c>
      <c r="D97" s="6" t="s">
        <v>8</v>
      </c>
      <c r="F97" s="1" t="s">
        <v>0</v>
      </c>
      <c r="G97" s="1" t="s">
        <v>29</v>
      </c>
    </row>
    <row r="98" spans="1:7" ht="15" customHeight="1" x14ac:dyDescent="0.25">
      <c r="A98" s="7" t="s">
        <v>23</v>
      </c>
      <c r="B98" s="3" t="s">
        <v>23</v>
      </c>
      <c r="C98" s="3" t="s">
        <v>23</v>
      </c>
      <c r="D98" s="11" t="s">
        <v>23</v>
      </c>
      <c r="F98" s="7" t="s">
        <v>6</v>
      </c>
      <c r="G98" s="8">
        <v>1</v>
      </c>
    </row>
    <row r="99" spans="1:7" ht="15" customHeight="1" x14ac:dyDescent="0.35">
      <c r="A99" s="13"/>
      <c r="B99" s="13"/>
      <c r="C99" s="13"/>
      <c r="D99" s="13"/>
      <c r="F99" s="9" t="s">
        <v>2</v>
      </c>
      <c r="G99" s="10">
        <v>1</v>
      </c>
    </row>
    <row r="100" spans="1:7" ht="15" customHeight="1" x14ac:dyDescent="0.35">
      <c r="A100" s="13"/>
      <c r="B100" s="13"/>
      <c r="C100" s="13"/>
      <c r="D100" s="13"/>
      <c r="F100" s="7" t="s">
        <v>5</v>
      </c>
      <c r="G100" s="8">
        <v>1</v>
      </c>
    </row>
    <row r="101" spans="1:7" ht="15" customHeight="1" x14ac:dyDescent="0.35">
      <c r="A101" s="13"/>
      <c r="B101" s="13"/>
      <c r="C101" s="13"/>
      <c r="D101" s="13"/>
      <c r="F101" s="9" t="s">
        <v>3</v>
      </c>
      <c r="G101" s="18">
        <v>1</v>
      </c>
    </row>
    <row r="102" spans="1:7" ht="15" customHeight="1" x14ac:dyDescent="0.35">
      <c r="A102" s="13"/>
      <c r="B102" s="13"/>
      <c r="C102" s="13"/>
      <c r="D102" s="13"/>
      <c r="F102" s="7" t="s">
        <v>4</v>
      </c>
      <c r="G102" s="8">
        <v>1</v>
      </c>
    </row>
    <row r="103" spans="1:7" ht="15" customHeight="1" x14ac:dyDescent="0.35">
      <c r="A103" s="13"/>
      <c r="B103" s="13"/>
      <c r="C103" s="13"/>
      <c r="D103" s="13"/>
    </row>
    <row r="104" spans="1:7" ht="15" customHeight="1" x14ac:dyDescent="0.25">
      <c r="A104" s="19" t="s">
        <v>9</v>
      </c>
      <c r="B104" s="19" t="s">
        <v>96</v>
      </c>
    </row>
    <row r="105" spans="1:7" ht="15" customHeight="1" x14ac:dyDescent="0.25">
      <c r="A105" s="1" t="s">
        <v>0</v>
      </c>
      <c r="B105" s="2" t="s">
        <v>96</v>
      </c>
      <c r="C105" s="2" t="s">
        <v>7</v>
      </c>
      <c r="D105" s="6" t="s">
        <v>8</v>
      </c>
      <c r="F105" s="1" t="s">
        <v>0</v>
      </c>
      <c r="G105" s="1" t="s">
        <v>29</v>
      </c>
    </row>
    <row r="106" spans="1:7" ht="15" customHeight="1" x14ac:dyDescent="0.25">
      <c r="A106" s="7" t="s">
        <v>23</v>
      </c>
      <c r="B106" s="3" t="s">
        <v>23</v>
      </c>
      <c r="C106" s="3" t="s">
        <v>23</v>
      </c>
      <c r="D106" s="11" t="s">
        <v>23</v>
      </c>
      <c r="F106" s="7" t="s">
        <v>6</v>
      </c>
      <c r="G106" s="8">
        <v>1</v>
      </c>
    </row>
    <row r="107" spans="1:7" ht="15" customHeight="1" x14ac:dyDescent="0.35">
      <c r="A107" s="13"/>
      <c r="B107" s="13"/>
      <c r="C107" s="13"/>
      <c r="D107" s="13"/>
      <c r="F107" s="9" t="s">
        <v>2</v>
      </c>
      <c r="G107" s="10">
        <v>1</v>
      </c>
    </row>
    <row r="108" spans="1:7" ht="15" customHeight="1" x14ac:dyDescent="0.35">
      <c r="A108" s="13"/>
      <c r="B108" s="13"/>
      <c r="C108" s="13"/>
      <c r="D108" s="13"/>
      <c r="F108" s="7" t="s">
        <v>5</v>
      </c>
      <c r="G108" s="8">
        <v>1</v>
      </c>
    </row>
    <row r="109" spans="1:7" ht="15" customHeight="1" x14ac:dyDescent="0.35">
      <c r="A109" s="13"/>
      <c r="B109" s="13"/>
      <c r="C109" s="13"/>
      <c r="D109" s="13"/>
      <c r="F109" s="9" t="s">
        <v>3</v>
      </c>
      <c r="G109" s="18">
        <v>1</v>
      </c>
    </row>
    <row r="110" spans="1:7" ht="15" customHeight="1" x14ac:dyDescent="0.35">
      <c r="A110" s="13"/>
      <c r="B110" s="13"/>
      <c r="C110" s="13"/>
      <c r="D110" s="13"/>
      <c r="F110" s="7" t="s">
        <v>4</v>
      </c>
      <c r="G110" s="8">
        <v>1</v>
      </c>
    </row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</sheetData>
  <mergeCells count="4">
    <mergeCell ref="A1:D1"/>
    <mergeCell ref="A2:D2"/>
    <mergeCell ref="A4:B4"/>
    <mergeCell ref="A3:D3"/>
  </mergeCells>
  <phoneticPr fontId="9" type="noConversion"/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E28C-357B-4BBB-8FDC-E2FDC3A496D4}">
  <dimension ref="A1:G296"/>
  <sheetViews>
    <sheetView workbookViewId="0">
      <selection sqref="A1:D1"/>
    </sheetView>
  </sheetViews>
  <sheetFormatPr baseColWidth="10" defaultRowHeight="15" x14ac:dyDescent="0.25"/>
  <cols>
    <col min="1" max="1" width="18.28515625" bestFit="1" customWidth="1"/>
    <col min="2" max="2" width="28.7109375" bestFit="1" customWidth="1"/>
    <col min="3" max="3" width="10.85546875" bestFit="1" customWidth="1"/>
    <col min="4" max="4" width="24.28515625" bestFit="1" customWidth="1"/>
    <col min="6" max="7" width="11.85546875" bestFit="1" customWidth="1"/>
  </cols>
  <sheetData>
    <row r="1" spans="1:7" ht="23.25" x14ac:dyDescent="0.35">
      <c r="A1" s="20" t="s">
        <v>31</v>
      </c>
      <c r="B1" s="20"/>
      <c r="C1" s="20"/>
      <c r="D1" s="20"/>
    </row>
    <row r="2" spans="1:7" ht="21" x14ac:dyDescent="0.35">
      <c r="A2" s="21" t="s">
        <v>98</v>
      </c>
      <c r="B2" s="21"/>
      <c r="C2" s="21"/>
      <c r="D2" s="21"/>
    </row>
    <row r="3" spans="1:7" ht="21" customHeight="1" x14ac:dyDescent="0.25">
      <c r="A3" s="22" t="s">
        <v>135</v>
      </c>
      <c r="B3" s="22"/>
      <c r="C3" s="22"/>
      <c r="D3" s="22"/>
    </row>
    <row r="4" spans="1:7" x14ac:dyDescent="0.25">
      <c r="A4" s="23" t="s">
        <v>85</v>
      </c>
      <c r="B4" s="23"/>
      <c r="C4" s="24">
        <v>2197</v>
      </c>
    </row>
    <row r="6" spans="1:7" ht="15" customHeight="1" x14ac:dyDescent="0.25">
      <c r="A6" s="19" t="s">
        <v>9</v>
      </c>
      <c r="B6" s="19" t="s">
        <v>99</v>
      </c>
      <c r="C6" s="14"/>
    </row>
    <row r="7" spans="1:7" ht="15" customHeight="1" x14ac:dyDescent="0.25">
      <c r="A7" t="s">
        <v>0</v>
      </c>
      <c r="B7" t="s">
        <v>99</v>
      </c>
      <c r="C7" t="s">
        <v>7</v>
      </c>
      <c r="D7" s="5" t="s">
        <v>8</v>
      </c>
      <c r="F7" s="1" t="s">
        <v>0</v>
      </c>
      <c r="G7" s="1" t="s">
        <v>29</v>
      </c>
    </row>
    <row r="8" spans="1:7" ht="15" customHeight="1" x14ac:dyDescent="0.25">
      <c r="A8" s="7" t="s">
        <v>23</v>
      </c>
      <c r="B8" s="3" t="s">
        <v>23</v>
      </c>
      <c r="C8" s="3" t="s">
        <v>23</v>
      </c>
      <c r="D8" s="11" t="s">
        <v>23</v>
      </c>
      <c r="F8" s="7" t="s">
        <v>6</v>
      </c>
      <c r="G8" s="8">
        <v>1</v>
      </c>
    </row>
    <row r="9" spans="1:7" ht="15" customHeight="1" x14ac:dyDescent="0.35">
      <c r="A9" s="13"/>
      <c r="B9" s="13"/>
      <c r="C9" s="13"/>
      <c r="D9" s="13"/>
      <c r="F9" s="9" t="s">
        <v>2</v>
      </c>
      <c r="G9" s="10">
        <v>1</v>
      </c>
    </row>
    <row r="10" spans="1:7" ht="15" customHeight="1" x14ac:dyDescent="0.35">
      <c r="A10" s="13"/>
      <c r="B10" s="13"/>
      <c r="C10" s="13"/>
      <c r="D10" s="13"/>
      <c r="F10" s="7" t="s">
        <v>5</v>
      </c>
      <c r="G10" s="8">
        <v>1</v>
      </c>
    </row>
    <row r="11" spans="1:7" ht="15" customHeight="1" x14ac:dyDescent="0.35">
      <c r="A11" s="13"/>
      <c r="B11" s="13"/>
      <c r="C11" s="13"/>
      <c r="D11" s="13"/>
      <c r="F11" s="9" t="s">
        <v>3</v>
      </c>
      <c r="G11" s="18">
        <v>1</v>
      </c>
    </row>
    <row r="12" spans="1:7" ht="15" customHeight="1" x14ac:dyDescent="0.35">
      <c r="A12" s="13"/>
      <c r="B12" s="13"/>
      <c r="C12" s="13"/>
      <c r="D12" s="13"/>
      <c r="F12" s="7" t="s">
        <v>4</v>
      </c>
      <c r="G12" s="8">
        <v>1</v>
      </c>
    </row>
    <row r="13" spans="1:7" ht="15" customHeight="1" x14ac:dyDescent="0.25"/>
    <row r="14" spans="1:7" ht="15" customHeight="1" x14ac:dyDescent="0.25">
      <c r="A14" s="19" t="s">
        <v>9</v>
      </c>
      <c r="B14" s="19" t="s">
        <v>100</v>
      </c>
      <c r="C14" s="14"/>
    </row>
    <row r="15" spans="1:7" ht="15" customHeight="1" x14ac:dyDescent="0.25">
      <c r="A15" t="s">
        <v>0</v>
      </c>
      <c r="B15" t="s">
        <v>100</v>
      </c>
      <c r="C15" t="s">
        <v>7</v>
      </c>
      <c r="D15" s="5" t="s">
        <v>8</v>
      </c>
      <c r="F15" s="1" t="s">
        <v>0</v>
      </c>
      <c r="G15" s="1" t="s">
        <v>29</v>
      </c>
    </row>
    <row r="16" spans="1:7" ht="15" customHeight="1" x14ac:dyDescent="0.25">
      <c r="A16" s="7" t="s">
        <v>23</v>
      </c>
      <c r="B16" s="3" t="s">
        <v>23</v>
      </c>
      <c r="C16" s="3" t="s">
        <v>23</v>
      </c>
      <c r="D16" s="11" t="s">
        <v>23</v>
      </c>
      <c r="F16" s="7" t="s">
        <v>6</v>
      </c>
      <c r="G16" s="8">
        <v>1</v>
      </c>
    </row>
    <row r="17" spans="1:7" ht="15" customHeight="1" x14ac:dyDescent="0.35">
      <c r="A17" s="13"/>
      <c r="B17" s="13"/>
      <c r="C17" s="13"/>
      <c r="D17" s="13"/>
      <c r="F17" s="9" t="s">
        <v>2</v>
      </c>
      <c r="G17" s="10">
        <v>1</v>
      </c>
    </row>
    <row r="18" spans="1:7" ht="15" customHeight="1" x14ac:dyDescent="0.35">
      <c r="A18" s="13"/>
      <c r="B18" s="13"/>
      <c r="C18" s="13"/>
      <c r="D18" s="13"/>
      <c r="F18" s="7" t="s">
        <v>5</v>
      </c>
      <c r="G18" s="8">
        <v>1</v>
      </c>
    </row>
    <row r="19" spans="1:7" ht="15" customHeight="1" x14ac:dyDescent="0.35">
      <c r="A19" s="13"/>
      <c r="B19" s="13"/>
      <c r="C19" s="13"/>
      <c r="D19" s="13"/>
      <c r="F19" s="9" t="s">
        <v>3</v>
      </c>
      <c r="G19" s="18">
        <v>1</v>
      </c>
    </row>
    <row r="20" spans="1:7" ht="15" customHeight="1" x14ac:dyDescent="0.35">
      <c r="A20" s="13"/>
      <c r="B20" s="13"/>
      <c r="C20" s="13"/>
      <c r="D20" s="13"/>
      <c r="F20" s="7" t="s">
        <v>4</v>
      </c>
      <c r="G20" s="8">
        <v>1</v>
      </c>
    </row>
    <row r="21" spans="1:7" ht="15" customHeight="1" x14ac:dyDescent="0.25"/>
    <row r="22" spans="1:7" ht="15" customHeight="1" x14ac:dyDescent="0.25">
      <c r="A22" s="19" t="s">
        <v>9</v>
      </c>
      <c r="B22" s="19" t="s">
        <v>0</v>
      </c>
      <c r="C22" s="14"/>
    </row>
    <row r="23" spans="1:7" ht="15" customHeight="1" x14ac:dyDescent="0.25">
      <c r="A23" t="s">
        <v>0</v>
      </c>
      <c r="B23" t="s">
        <v>33</v>
      </c>
      <c r="C23" t="s">
        <v>7</v>
      </c>
      <c r="D23" s="5" t="s">
        <v>8</v>
      </c>
      <c r="F23" s="1" t="s">
        <v>0</v>
      </c>
      <c r="G23" s="1" t="s">
        <v>29</v>
      </c>
    </row>
    <row r="24" spans="1:7" ht="15" customHeight="1" x14ac:dyDescent="0.25">
      <c r="A24" s="7" t="s">
        <v>23</v>
      </c>
      <c r="B24" s="3" t="s">
        <v>23</v>
      </c>
      <c r="C24" s="3" t="s">
        <v>23</v>
      </c>
      <c r="D24" s="11" t="s">
        <v>23</v>
      </c>
      <c r="F24" s="7" t="s">
        <v>6</v>
      </c>
      <c r="G24" s="8">
        <v>1</v>
      </c>
    </row>
    <row r="25" spans="1:7" ht="15" customHeight="1" x14ac:dyDescent="0.35">
      <c r="A25" s="13"/>
      <c r="B25" s="13"/>
      <c r="C25" s="13"/>
      <c r="D25" s="13"/>
      <c r="F25" s="9" t="s">
        <v>2</v>
      </c>
      <c r="G25" s="10">
        <v>1</v>
      </c>
    </row>
    <row r="26" spans="1:7" ht="15" customHeight="1" x14ac:dyDescent="0.35">
      <c r="A26" s="13"/>
      <c r="B26" s="13"/>
      <c r="C26" s="13"/>
      <c r="D26" s="13"/>
      <c r="F26" s="7" t="s">
        <v>5</v>
      </c>
      <c r="G26" s="8">
        <v>1</v>
      </c>
    </row>
    <row r="27" spans="1:7" ht="15" customHeight="1" x14ac:dyDescent="0.35">
      <c r="A27" s="13"/>
      <c r="B27" s="13"/>
      <c r="C27" s="13"/>
      <c r="D27" s="13"/>
      <c r="F27" s="9" t="s">
        <v>3</v>
      </c>
      <c r="G27" s="18">
        <v>1</v>
      </c>
    </row>
    <row r="28" spans="1:7" ht="15" customHeight="1" x14ac:dyDescent="0.35">
      <c r="A28" s="13"/>
      <c r="B28" s="13"/>
      <c r="C28" s="13"/>
      <c r="D28" s="13"/>
      <c r="F28" s="7" t="s">
        <v>4</v>
      </c>
      <c r="G28" s="8">
        <v>1</v>
      </c>
    </row>
    <row r="29" spans="1:7" ht="15" customHeight="1" x14ac:dyDescent="0.25"/>
    <row r="30" spans="1:7" ht="15" customHeight="1" x14ac:dyDescent="0.25">
      <c r="A30" s="19" t="s">
        <v>9</v>
      </c>
      <c r="B30" s="19" t="s">
        <v>34</v>
      </c>
      <c r="C30" s="14"/>
    </row>
    <row r="31" spans="1:7" ht="15" customHeight="1" x14ac:dyDescent="0.25">
      <c r="A31" t="s">
        <v>0</v>
      </c>
      <c r="B31" t="s">
        <v>34</v>
      </c>
      <c r="C31" t="s">
        <v>7</v>
      </c>
      <c r="D31" s="5" t="s">
        <v>8</v>
      </c>
      <c r="F31" s="1" t="s">
        <v>0</v>
      </c>
      <c r="G31" s="1" t="s">
        <v>29</v>
      </c>
    </row>
    <row r="32" spans="1:7" ht="15" customHeight="1" x14ac:dyDescent="0.25">
      <c r="A32" s="7" t="s">
        <v>23</v>
      </c>
      <c r="B32" s="3" t="s">
        <v>23</v>
      </c>
      <c r="C32" s="3" t="s">
        <v>23</v>
      </c>
      <c r="D32" s="11" t="s">
        <v>23</v>
      </c>
      <c r="F32" s="7" t="s">
        <v>6</v>
      </c>
      <c r="G32" s="8">
        <v>1</v>
      </c>
    </row>
    <row r="33" spans="1:7" ht="15" customHeight="1" x14ac:dyDescent="0.35">
      <c r="A33" s="13"/>
      <c r="B33" s="13"/>
      <c r="C33" s="13"/>
      <c r="D33" s="13"/>
      <c r="F33" s="9" t="s">
        <v>2</v>
      </c>
      <c r="G33" s="10">
        <v>1</v>
      </c>
    </row>
    <row r="34" spans="1:7" ht="15" customHeight="1" x14ac:dyDescent="0.35">
      <c r="A34" s="13"/>
      <c r="B34" s="13"/>
      <c r="C34" s="13"/>
      <c r="D34" s="13"/>
      <c r="F34" s="7" t="s">
        <v>5</v>
      </c>
      <c r="G34" s="8">
        <v>1</v>
      </c>
    </row>
    <row r="35" spans="1:7" ht="15" customHeight="1" x14ac:dyDescent="0.35">
      <c r="A35" s="13"/>
      <c r="B35" s="13"/>
      <c r="C35" s="13"/>
      <c r="D35" s="13"/>
      <c r="F35" s="9" t="s">
        <v>3</v>
      </c>
      <c r="G35" s="18">
        <v>1</v>
      </c>
    </row>
    <row r="36" spans="1:7" ht="15" customHeight="1" x14ac:dyDescent="0.35">
      <c r="A36" s="13"/>
      <c r="B36" s="13"/>
      <c r="C36" s="13"/>
      <c r="D36" s="13"/>
      <c r="F36" s="7" t="s">
        <v>4</v>
      </c>
      <c r="G36" s="8">
        <v>1</v>
      </c>
    </row>
    <row r="37" spans="1:7" ht="15" customHeight="1" x14ac:dyDescent="0.25"/>
    <row r="38" spans="1:7" ht="15" customHeight="1" x14ac:dyDescent="0.25">
      <c r="A38" s="19" t="s">
        <v>9</v>
      </c>
      <c r="B38" s="19" t="s">
        <v>101</v>
      </c>
      <c r="C38" s="14"/>
    </row>
    <row r="39" spans="1:7" ht="15" customHeight="1" x14ac:dyDescent="0.25">
      <c r="A39" t="s">
        <v>0</v>
      </c>
      <c r="B39" t="s">
        <v>101</v>
      </c>
      <c r="C39" t="s">
        <v>7</v>
      </c>
      <c r="D39" s="5" t="s">
        <v>8</v>
      </c>
      <c r="F39" s="1" t="s">
        <v>0</v>
      </c>
      <c r="G39" s="1" t="s">
        <v>29</v>
      </c>
    </row>
    <row r="40" spans="1:7" ht="15" customHeight="1" x14ac:dyDescent="0.25">
      <c r="A40" s="7" t="s">
        <v>23</v>
      </c>
      <c r="B40" s="3" t="s">
        <v>23</v>
      </c>
      <c r="C40" s="3" t="s">
        <v>23</v>
      </c>
      <c r="D40" s="11" t="s">
        <v>23</v>
      </c>
      <c r="F40" s="7" t="s">
        <v>6</v>
      </c>
      <c r="G40" s="8">
        <v>1</v>
      </c>
    </row>
    <row r="41" spans="1:7" ht="15" customHeight="1" x14ac:dyDescent="0.35">
      <c r="A41" s="13"/>
      <c r="B41" s="13"/>
      <c r="C41" s="13"/>
      <c r="D41" s="13"/>
      <c r="F41" s="9" t="s">
        <v>2</v>
      </c>
      <c r="G41" s="10">
        <v>1</v>
      </c>
    </row>
    <row r="42" spans="1:7" ht="15" customHeight="1" x14ac:dyDescent="0.35">
      <c r="A42" s="13"/>
      <c r="B42" s="13"/>
      <c r="C42" s="13"/>
      <c r="D42" s="13"/>
      <c r="F42" s="7" t="s">
        <v>5</v>
      </c>
      <c r="G42" s="8">
        <v>1</v>
      </c>
    </row>
    <row r="43" spans="1:7" ht="15" customHeight="1" x14ac:dyDescent="0.35">
      <c r="A43" s="13"/>
      <c r="B43" s="13"/>
      <c r="C43" s="13"/>
      <c r="D43" s="13"/>
      <c r="F43" s="9" t="s">
        <v>3</v>
      </c>
      <c r="G43" s="18">
        <v>1</v>
      </c>
    </row>
    <row r="44" spans="1:7" ht="15" customHeight="1" x14ac:dyDescent="0.35">
      <c r="A44" s="13"/>
      <c r="B44" s="13"/>
      <c r="C44" s="13"/>
      <c r="D44" s="13"/>
      <c r="F44" s="7" t="s">
        <v>4</v>
      </c>
      <c r="G44" s="8">
        <v>1</v>
      </c>
    </row>
    <row r="45" spans="1:7" ht="15" customHeight="1" x14ac:dyDescent="0.25"/>
    <row r="46" spans="1:7" ht="15" customHeight="1" x14ac:dyDescent="0.25">
      <c r="A46" s="19" t="s">
        <v>9</v>
      </c>
      <c r="B46" s="19" t="s">
        <v>43</v>
      </c>
      <c r="C46" s="14"/>
    </row>
    <row r="47" spans="1:7" ht="15" customHeight="1" x14ac:dyDescent="0.25">
      <c r="A47" t="s">
        <v>0</v>
      </c>
      <c r="B47" t="s">
        <v>43</v>
      </c>
      <c r="C47" t="s">
        <v>7</v>
      </c>
      <c r="D47" s="5" t="s">
        <v>8</v>
      </c>
      <c r="F47" s="1" t="s">
        <v>0</v>
      </c>
      <c r="G47" s="1" t="s">
        <v>29</v>
      </c>
    </row>
    <row r="48" spans="1:7" ht="15" customHeight="1" x14ac:dyDescent="0.25">
      <c r="A48" s="7" t="s">
        <v>2</v>
      </c>
      <c r="B48" s="3">
        <v>217</v>
      </c>
      <c r="C48" s="3">
        <v>1</v>
      </c>
      <c r="D48" s="11">
        <v>1E-3</v>
      </c>
      <c r="F48" s="7" t="s">
        <v>6</v>
      </c>
      <c r="G48" s="8">
        <f>1-D52</f>
        <v>0.875</v>
      </c>
    </row>
    <row r="49" spans="1:7" ht="15" customHeight="1" x14ac:dyDescent="0.25">
      <c r="A49" s="9" t="s">
        <v>2</v>
      </c>
      <c r="B49" s="4">
        <v>222</v>
      </c>
      <c r="C49" s="4">
        <v>1</v>
      </c>
      <c r="D49" s="12">
        <v>1E-3</v>
      </c>
      <c r="F49" s="9" t="s">
        <v>2</v>
      </c>
      <c r="G49" s="10">
        <f>1-SUM(D48:D51)</f>
        <v>0.51800000000000002</v>
      </c>
    </row>
    <row r="50" spans="1:7" ht="15" customHeight="1" x14ac:dyDescent="0.25">
      <c r="A50" s="7" t="s">
        <v>2</v>
      </c>
      <c r="B50" s="3">
        <v>920</v>
      </c>
      <c r="C50" s="3">
        <v>1</v>
      </c>
      <c r="D50" s="11">
        <v>1E-3</v>
      </c>
      <c r="F50" s="7" t="s">
        <v>5</v>
      </c>
      <c r="G50" s="8">
        <v>1</v>
      </c>
    </row>
    <row r="51" spans="1:7" ht="15" customHeight="1" x14ac:dyDescent="0.25">
      <c r="A51" s="9" t="s">
        <v>2</v>
      </c>
      <c r="B51" s="4"/>
      <c r="C51" s="4">
        <v>688</v>
      </c>
      <c r="D51" s="12">
        <v>0.47899999999999998</v>
      </c>
      <c r="F51" s="9" t="s">
        <v>3</v>
      </c>
      <c r="G51" s="18">
        <v>1</v>
      </c>
    </row>
    <row r="52" spans="1:7" ht="15" customHeight="1" x14ac:dyDescent="0.25">
      <c r="A52" s="7" t="s">
        <v>6</v>
      </c>
      <c r="B52" s="3"/>
      <c r="C52" s="3">
        <v>6</v>
      </c>
      <c r="D52" s="11">
        <v>0.125</v>
      </c>
      <c r="F52" s="7" t="s">
        <v>4</v>
      </c>
      <c r="G52" s="8">
        <f>1-D53</f>
        <v>0.98699999999999999</v>
      </c>
    </row>
    <row r="53" spans="1:7" ht="15" customHeight="1" x14ac:dyDescent="0.25">
      <c r="A53" s="9" t="s">
        <v>4</v>
      </c>
      <c r="B53" s="4">
        <v>1960</v>
      </c>
      <c r="C53" s="4">
        <v>1</v>
      </c>
      <c r="D53" s="12">
        <v>1.2999999999999999E-2</v>
      </c>
    </row>
    <row r="54" spans="1:7" ht="15" customHeight="1" x14ac:dyDescent="0.35">
      <c r="A54" s="13"/>
      <c r="B54" s="13"/>
      <c r="C54" s="13"/>
      <c r="D54" s="13"/>
    </row>
    <row r="55" spans="1:7" ht="15" customHeight="1" x14ac:dyDescent="0.25">
      <c r="A55" s="19" t="s">
        <v>9</v>
      </c>
      <c r="B55" s="19" t="s">
        <v>102</v>
      </c>
      <c r="C55" s="14"/>
    </row>
    <row r="56" spans="1:7" ht="15" customHeight="1" x14ac:dyDescent="0.25">
      <c r="A56" t="s">
        <v>0</v>
      </c>
      <c r="B56" t="s">
        <v>102</v>
      </c>
      <c r="C56" t="s">
        <v>7</v>
      </c>
      <c r="D56" s="5" t="s">
        <v>8</v>
      </c>
      <c r="F56" s="1" t="s">
        <v>0</v>
      </c>
      <c r="G56" s="1" t="s">
        <v>29</v>
      </c>
    </row>
    <row r="57" spans="1:7" ht="15" customHeight="1" x14ac:dyDescent="0.25">
      <c r="A57" s="7" t="s">
        <v>6</v>
      </c>
      <c r="B57" s="3"/>
      <c r="C57" s="3">
        <v>26</v>
      </c>
      <c r="D57" s="11">
        <v>0.54200000000000004</v>
      </c>
      <c r="F57" s="7" t="s">
        <v>6</v>
      </c>
      <c r="G57" s="8">
        <f>1-_40f87daa_0515_471e_95d5_5bfc6d250e9a45613143315461[[#This Row],[porcentaje_sobre_total]]</f>
        <v>0.45799999999999996</v>
      </c>
    </row>
    <row r="58" spans="1:7" ht="15" customHeight="1" x14ac:dyDescent="0.25">
      <c r="A58" s="9" t="s">
        <v>2</v>
      </c>
      <c r="B58" s="4"/>
      <c r="C58" s="4">
        <v>1428</v>
      </c>
      <c r="D58" s="12">
        <v>0.995</v>
      </c>
      <c r="F58" s="9" t="s">
        <v>2</v>
      </c>
      <c r="G58" s="10">
        <f>1-_40f87daa_0515_471e_95d5_5bfc6d250e9a45613143315461[[#This Row],[porcentaje_sobre_total]]</f>
        <v>5.0000000000000044E-3</v>
      </c>
    </row>
    <row r="59" spans="1:7" ht="15" customHeight="1" x14ac:dyDescent="0.25">
      <c r="A59" s="7" t="s">
        <v>5</v>
      </c>
      <c r="B59" s="3"/>
      <c r="C59" s="3">
        <v>13</v>
      </c>
      <c r="D59" s="11">
        <v>0.76500000000000001</v>
      </c>
      <c r="F59" s="7" t="s">
        <v>5</v>
      </c>
      <c r="G59" s="8">
        <f>1-_40f87daa_0515_471e_95d5_5bfc6d250e9a45613143315461[[#This Row],[porcentaje_sobre_total]]</f>
        <v>0.23499999999999999</v>
      </c>
    </row>
    <row r="60" spans="1:7" ht="15" customHeight="1" x14ac:dyDescent="0.25">
      <c r="A60" s="9" t="s">
        <v>3</v>
      </c>
      <c r="B60" s="4"/>
      <c r="C60" s="4">
        <v>613</v>
      </c>
      <c r="D60" s="12">
        <v>0.99399999999999999</v>
      </c>
      <c r="F60" s="9" t="s">
        <v>3</v>
      </c>
      <c r="G60" s="18">
        <f>1-_40f87daa_0515_471e_95d5_5bfc6d250e9a45613143315461[[#This Row],[porcentaje_sobre_total]]</f>
        <v>6.0000000000000053E-3</v>
      </c>
    </row>
    <row r="61" spans="1:7" ht="15" customHeight="1" x14ac:dyDescent="0.25">
      <c r="A61" s="7" t="s">
        <v>4</v>
      </c>
      <c r="B61" s="3"/>
      <c r="C61" s="3">
        <v>80</v>
      </c>
      <c r="D61" s="11">
        <v>1</v>
      </c>
      <c r="F61" s="7" t="s">
        <v>4</v>
      </c>
      <c r="G61" s="8">
        <f>1-_40f87daa_0515_471e_95d5_5bfc6d250e9a45613143315461[[#This Row],[porcentaje_sobre_total]]</f>
        <v>0</v>
      </c>
    </row>
    <row r="62" spans="1:7" ht="15" customHeight="1" x14ac:dyDescent="0.25">
      <c r="A62" s="30"/>
      <c r="B62" s="30"/>
      <c r="C62" s="30"/>
      <c r="D62" s="15"/>
    </row>
    <row r="63" spans="1:7" ht="15" customHeight="1" x14ac:dyDescent="0.25">
      <c r="A63" s="19" t="s">
        <v>9</v>
      </c>
      <c r="B63" s="19" t="s">
        <v>103</v>
      </c>
      <c r="C63" s="14"/>
    </row>
    <row r="64" spans="1:7" ht="15" customHeight="1" x14ac:dyDescent="0.25">
      <c r="A64" s="1" t="s">
        <v>0</v>
      </c>
      <c r="B64" s="2" t="s">
        <v>93</v>
      </c>
      <c r="C64" s="2" t="s">
        <v>7</v>
      </c>
      <c r="D64" s="6" t="s">
        <v>8</v>
      </c>
      <c r="F64" s="1" t="s">
        <v>0</v>
      </c>
      <c r="G64" s="1" t="s">
        <v>29</v>
      </c>
    </row>
    <row r="65" spans="1:7" ht="15" customHeight="1" x14ac:dyDescent="0.25">
      <c r="A65" s="25" t="s">
        <v>23</v>
      </c>
      <c r="B65" s="26" t="s">
        <v>23</v>
      </c>
      <c r="C65" s="26" t="s">
        <v>23</v>
      </c>
      <c r="D65" s="8" t="s">
        <v>23</v>
      </c>
      <c r="F65" s="7" t="s">
        <v>6</v>
      </c>
      <c r="G65" s="8">
        <v>1</v>
      </c>
    </row>
    <row r="66" spans="1:7" ht="15" customHeight="1" x14ac:dyDescent="0.25">
      <c r="F66" s="9" t="s">
        <v>2</v>
      </c>
      <c r="G66" s="10">
        <v>1</v>
      </c>
    </row>
    <row r="67" spans="1:7" ht="15" customHeight="1" x14ac:dyDescent="0.25">
      <c r="F67" s="7" t="s">
        <v>5</v>
      </c>
      <c r="G67" s="8">
        <v>1</v>
      </c>
    </row>
    <row r="68" spans="1:7" ht="15" customHeight="1" x14ac:dyDescent="0.25">
      <c r="F68" s="9" t="s">
        <v>3</v>
      </c>
      <c r="G68" s="18">
        <v>1</v>
      </c>
    </row>
    <row r="69" spans="1:7" ht="15" customHeight="1" x14ac:dyDescent="0.25">
      <c r="F69" s="7" t="s">
        <v>4</v>
      </c>
      <c r="G69" s="8">
        <v>1</v>
      </c>
    </row>
    <row r="70" spans="1:7" ht="15" customHeight="1" x14ac:dyDescent="0.25"/>
    <row r="71" spans="1:7" ht="15" customHeight="1" x14ac:dyDescent="0.25">
      <c r="A71" s="19" t="s">
        <v>9</v>
      </c>
      <c r="B71" s="19" t="s">
        <v>104</v>
      </c>
    </row>
    <row r="72" spans="1:7" ht="15" customHeight="1" x14ac:dyDescent="0.25">
      <c r="A72" s="1" t="s">
        <v>0</v>
      </c>
      <c r="B72" s="2" t="s">
        <v>104</v>
      </c>
      <c r="C72" s="2" t="s">
        <v>7</v>
      </c>
      <c r="D72" s="6" t="s">
        <v>8</v>
      </c>
      <c r="F72" s="1" t="s">
        <v>0</v>
      </c>
      <c r="G72" s="1" t="s">
        <v>29</v>
      </c>
    </row>
    <row r="73" spans="1:7" ht="15" customHeight="1" x14ac:dyDescent="0.25">
      <c r="A73" s="25" t="s">
        <v>6</v>
      </c>
      <c r="B73" s="26"/>
      <c r="C73" s="26">
        <v>38</v>
      </c>
      <c r="D73" s="8">
        <v>0.79200000000000004</v>
      </c>
      <c r="F73" s="7" t="s">
        <v>6</v>
      </c>
      <c r="G73" s="11">
        <f>1-D73</f>
        <v>0.20799999999999996</v>
      </c>
    </row>
    <row r="74" spans="1:7" ht="15" customHeight="1" x14ac:dyDescent="0.25">
      <c r="A74" s="27" t="s">
        <v>2</v>
      </c>
      <c r="B74" s="28"/>
      <c r="C74" s="28">
        <v>1074</v>
      </c>
      <c r="D74" s="10">
        <v>0.748</v>
      </c>
      <c r="F74" s="9" t="s">
        <v>2</v>
      </c>
      <c r="G74" s="12">
        <f>1-D74</f>
        <v>0.252</v>
      </c>
    </row>
    <row r="75" spans="1:7" ht="15" customHeight="1" x14ac:dyDescent="0.25">
      <c r="A75" s="25" t="s">
        <v>5</v>
      </c>
      <c r="B75" s="26"/>
      <c r="C75" s="26">
        <v>17</v>
      </c>
      <c r="D75" s="8">
        <v>1</v>
      </c>
      <c r="F75" s="7" t="s">
        <v>5</v>
      </c>
      <c r="G75" s="11">
        <f>1-D75</f>
        <v>0</v>
      </c>
    </row>
    <row r="76" spans="1:7" ht="15" customHeight="1" x14ac:dyDescent="0.25">
      <c r="A76" s="27" t="s">
        <v>3</v>
      </c>
      <c r="B76" s="28"/>
      <c r="C76" s="28">
        <v>559</v>
      </c>
      <c r="D76" s="10">
        <v>0.90600000000000003</v>
      </c>
      <c r="F76" s="9" t="s">
        <v>3</v>
      </c>
      <c r="G76" s="12">
        <f>1-D76</f>
        <v>9.3999999999999972E-2</v>
      </c>
    </row>
    <row r="77" spans="1:7" ht="15" customHeight="1" x14ac:dyDescent="0.25">
      <c r="A77" s="25" t="s">
        <v>4</v>
      </c>
      <c r="B77" s="26"/>
      <c r="C77" s="26">
        <v>8</v>
      </c>
      <c r="D77" s="8">
        <v>0.1</v>
      </c>
      <c r="F77" s="7" t="s">
        <v>4</v>
      </c>
      <c r="G77" s="17">
        <f>1-D77</f>
        <v>0.9</v>
      </c>
    </row>
    <row r="78" spans="1:7" ht="15" customHeight="1" x14ac:dyDescent="0.25">
      <c r="A78" s="30"/>
      <c r="B78" s="30"/>
      <c r="C78" s="30"/>
      <c r="D78" s="15"/>
    </row>
    <row r="79" spans="1:7" ht="15" customHeight="1" x14ac:dyDescent="0.25">
      <c r="A79" s="19" t="s">
        <v>9</v>
      </c>
      <c r="B79" s="19" t="s">
        <v>79</v>
      </c>
    </row>
    <row r="80" spans="1:7" ht="15" customHeight="1" x14ac:dyDescent="0.25">
      <c r="A80" s="1" t="s">
        <v>0</v>
      </c>
      <c r="B80" s="2" t="s">
        <v>79</v>
      </c>
      <c r="C80" s="2" t="s">
        <v>7</v>
      </c>
      <c r="D80" s="6" t="s">
        <v>8</v>
      </c>
      <c r="F80" s="1" t="s">
        <v>0</v>
      </c>
      <c r="G80" s="1" t="s">
        <v>29</v>
      </c>
    </row>
    <row r="81" spans="1:7" ht="15" customHeight="1" x14ac:dyDescent="0.25">
      <c r="A81" s="25" t="s">
        <v>6</v>
      </c>
      <c r="B81" s="26"/>
      <c r="C81" s="26">
        <v>38</v>
      </c>
      <c r="D81" s="8">
        <v>0.79200000000000004</v>
      </c>
      <c r="F81" s="7" t="s">
        <v>6</v>
      </c>
      <c r="G81" s="11">
        <f>1-D81</f>
        <v>0.20799999999999996</v>
      </c>
    </row>
    <row r="82" spans="1:7" ht="15" customHeight="1" x14ac:dyDescent="0.25">
      <c r="A82" s="27" t="s">
        <v>2</v>
      </c>
      <c r="B82" s="28"/>
      <c r="C82" s="28">
        <v>1074</v>
      </c>
      <c r="D82" s="10">
        <v>0.748</v>
      </c>
      <c r="F82" s="9" t="s">
        <v>2</v>
      </c>
      <c r="G82" s="12">
        <f>1-D82</f>
        <v>0.252</v>
      </c>
    </row>
    <row r="83" spans="1:7" ht="15" customHeight="1" x14ac:dyDescent="0.25">
      <c r="A83" s="25" t="s">
        <v>5</v>
      </c>
      <c r="B83" s="26"/>
      <c r="C83" s="26">
        <v>17</v>
      </c>
      <c r="D83" s="8">
        <v>1</v>
      </c>
      <c r="F83" s="7" t="s">
        <v>5</v>
      </c>
      <c r="G83" s="11">
        <f>1-D83</f>
        <v>0</v>
      </c>
    </row>
    <row r="84" spans="1:7" ht="15" customHeight="1" x14ac:dyDescent="0.25">
      <c r="A84" s="27" t="s">
        <v>3</v>
      </c>
      <c r="B84" s="28"/>
      <c r="C84" s="28">
        <v>559</v>
      </c>
      <c r="D84" s="10">
        <v>0.90600000000000003</v>
      </c>
      <c r="F84" s="9" t="s">
        <v>3</v>
      </c>
      <c r="G84" s="12">
        <f>1-D84</f>
        <v>9.3999999999999972E-2</v>
      </c>
    </row>
    <row r="85" spans="1:7" ht="15" customHeight="1" x14ac:dyDescent="0.25">
      <c r="A85" s="25" t="s">
        <v>4</v>
      </c>
      <c r="B85" s="26"/>
      <c r="C85" s="26">
        <v>8</v>
      </c>
      <c r="D85" s="8">
        <v>0.1</v>
      </c>
      <c r="F85" s="7" t="s">
        <v>4</v>
      </c>
      <c r="G85" s="17">
        <f>1-D85</f>
        <v>0.9</v>
      </c>
    </row>
    <row r="86" spans="1:7" ht="15" customHeight="1" x14ac:dyDescent="0.25"/>
    <row r="87" spans="1:7" ht="15" customHeight="1" x14ac:dyDescent="0.25">
      <c r="A87" s="19" t="s">
        <v>9</v>
      </c>
      <c r="B87" s="19" t="s">
        <v>105</v>
      </c>
    </row>
    <row r="88" spans="1:7" ht="15" customHeight="1" x14ac:dyDescent="0.25">
      <c r="A88" s="1" t="s">
        <v>0</v>
      </c>
      <c r="B88" s="2" t="s">
        <v>105</v>
      </c>
      <c r="C88" s="2" t="s">
        <v>7</v>
      </c>
      <c r="D88" s="6" t="s">
        <v>8</v>
      </c>
      <c r="F88" s="1" t="s">
        <v>0</v>
      </c>
      <c r="G88" s="1" t="s">
        <v>29</v>
      </c>
    </row>
    <row r="89" spans="1:7" ht="15" customHeight="1" x14ac:dyDescent="0.25">
      <c r="A89" s="25" t="s">
        <v>6</v>
      </c>
      <c r="B89" s="26"/>
      <c r="C89" s="26">
        <v>38</v>
      </c>
      <c r="D89" s="8">
        <v>0.79200000000000004</v>
      </c>
      <c r="F89" s="7" t="s">
        <v>6</v>
      </c>
      <c r="G89" s="11">
        <f>1-D89</f>
        <v>0.20799999999999996</v>
      </c>
    </row>
    <row r="90" spans="1:7" ht="15" customHeight="1" x14ac:dyDescent="0.25">
      <c r="A90" s="27" t="s">
        <v>2</v>
      </c>
      <c r="B90" s="28"/>
      <c r="C90" s="28">
        <v>1074</v>
      </c>
      <c r="D90" s="10">
        <v>0.748</v>
      </c>
      <c r="F90" s="9" t="s">
        <v>2</v>
      </c>
      <c r="G90" s="12">
        <f>1-D90</f>
        <v>0.252</v>
      </c>
    </row>
    <row r="91" spans="1:7" ht="15" customHeight="1" x14ac:dyDescent="0.25">
      <c r="A91" s="25" t="s">
        <v>5</v>
      </c>
      <c r="B91" s="26"/>
      <c r="C91" s="26">
        <v>17</v>
      </c>
      <c r="D91" s="8">
        <v>1</v>
      </c>
      <c r="F91" s="7" t="s">
        <v>5</v>
      </c>
      <c r="G91" s="11">
        <f>1-D91</f>
        <v>0</v>
      </c>
    </row>
    <row r="92" spans="1:7" ht="15" customHeight="1" x14ac:dyDescent="0.25">
      <c r="A92" s="27" t="s">
        <v>3</v>
      </c>
      <c r="B92" s="28"/>
      <c r="C92" s="28">
        <v>559</v>
      </c>
      <c r="D92" s="10">
        <v>0.90600000000000003</v>
      </c>
      <c r="F92" s="9" t="s">
        <v>3</v>
      </c>
      <c r="G92" s="12">
        <f>1-D92</f>
        <v>9.3999999999999972E-2</v>
      </c>
    </row>
    <row r="93" spans="1:7" ht="15" customHeight="1" x14ac:dyDescent="0.25">
      <c r="A93" s="25" t="s">
        <v>4</v>
      </c>
      <c r="B93" s="26"/>
      <c r="C93" s="26">
        <v>8</v>
      </c>
      <c r="D93" s="8">
        <v>0.1</v>
      </c>
      <c r="F93" s="7" t="s">
        <v>4</v>
      </c>
      <c r="G93" s="17">
        <f>1-D93</f>
        <v>0.9</v>
      </c>
    </row>
    <row r="94" spans="1:7" ht="15" customHeight="1" x14ac:dyDescent="0.25"/>
    <row r="95" spans="1:7" ht="15" customHeight="1" x14ac:dyDescent="0.25">
      <c r="A95" s="19" t="s">
        <v>9</v>
      </c>
      <c r="B95" s="19" t="s">
        <v>106</v>
      </c>
    </row>
    <row r="96" spans="1:7" ht="15" customHeight="1" x14ac:dyDescent="0.25">
      <c r="A96" s="1" t="s">
        <v>0</v>
      </c>
      <c r="B96" s="2" t="s">
        <v>106</v>
      </c>
      <c r="C96" s="2" t="s">
        <v>7</v>
      </c>
      <c r="D96" s="6" t="s">
        <v>8</v>
      </c>
      <c r="F96" s="1" t="s">
        <v>0</v>
      </c>
      <c r="G96" s="1" t="s">
        <v>29</v>
      </c>
    </row>
    <row r="97" spans="1:7" ht="15" customHeight="1" x14ac:dyDescent="0.25">
      <c r="A97" s="25" t="s">
        <v>6</v>
      </c>
      <c r="B97" s="26"/>
      <c r="C97" s="26">
        <v>38</v>
      </c>
      <c r="D97" s="8">
        <v>0.79200000000000004</v>
      </c>
      <c r="F97" s="7" t="s">
        <v>6</v>
      </c>
      <c r="G97" s="11">
        <f>1-D97</f>
        <v>0.20799999999999996</v>
      </c>
    </row>
    <row r="98" spans="1:7" ht="15" customHeight="1" x14ac:dyDescent="0.25">
      <c r="A98" s="27" t="s">
        <v>2</v>
      </c>
      <c r="B98" s="28"/>
      <c r="C98" s="28">
        <v>1074</v>
      </c>
      <c r="D98" s="10">
        <v>0.748</v>
      </c>
      <c r="F98" s="9" t="s">
        <v>2</v>
      </c>
      <c r="G98" s="12">
        <f>1-D98</f>
        <v>0.252</v>
      </c>
    </row>
    <row r="99" spans="1:7" ht="15" customHeight="1" x14ac:dyDescent="0.25">
      <c r="A99" s="25" t="s">
        <v>5</v>
      </c>
      <c r="B99" s="26"/>
      <c r="C99" s="26">
        <v>17</v>
      </c>
      <c r="D99" s="8">
        <v>1</v>
      </c>
      <c r="F99" s="7" t="s">
        <v>5</v>
      </c>
      <c r="G99" s="11">
        <f>1-D99</f>
        <v>0</v>
      </c>
    </row>
    <row r="100" spans="1:7" ht="15" customHeight="1" x14ac:dyDescent="0.25">
      <c r="A100" s="27" t="s">
        <v>3</v>
      </c>
      <c r="B100" s="28"/>
      <c r="C100" s="28">
        <v>559</v>
      </c>
      <c r="D100" s="10">
        <v>0.90600000000000003</v>
      </c>
      <c r="F100" s="9" t="s">
        <v>3</v>
      </c>
      <c r="G100" s="12">
        <f>1-D100</f>
        <v>9.3999999999999972E-2</v>
      </c>
    </row>
    <row r="101" spans="1:7" ht="15" customHeight="1" x14ac:dyDescent="0.25">
      <c r="A101" s="25" t="s">
        <v>4</v>
      </c>
      <c r="B101" s="26"/>
      <c r="C101" s="26">
        <v>8</v>
      </c>
      <c r="D101" s="8">
        <v>0.1</v>
      </c>
      <c r="F101" s="7" t="s">
        <v>4</v>
      </c>
      <c r="G101" s="17">
        <f>1-D101</f>
        <v>0.9</v>
      </c>
    </row>
    <row r="102" spans="1:7" ht="15" customHeight="1" x14ac:dyDescent="0.25"/>
    <row r="103" spans="1:7" ht="15" customHeight="1" x14ac:dyDescent="0.25">
      <c r="A103" s="19" t="s">
        <v>9</v>
      </c>
      <c r="B103" s="19" t="s">
        <v>107</v>
      </c>
    </row>
    <row r="104" spans="1:7" ht="15" customHeight="1" x14ac:dyDescent="0.25">
      <c r="A104" s="1" t="s">
        <v>0</v>
      </c>
      <c r="B104" s="2" t="s">
        <v>107</v>
      </c>
      <c r="C104" s="2" t="s">
        <v>7</v>
      </c>
      <c r="D104" s="6" t="s">
        <v>8</v>
      </c>
      <c r="F104" s="1" t="s">
        <v>0</v>
      </c>
      <c r="G104" s="1" t="s">
        <v>29</v>
      </c>
    </row>
    <row r="105" spans="1:7" x14ac:dyDescent="0.25">
      <c r="A105" s="25" t="s">
        <v>6</v>
      </c>
      <c r="B105" s="26"/>
      <c r="C105" s="26">
        <v>38</v>
      </c>
      <c r="D105" s="8">
        <v>0.79200000000000004</v>
      </c>
      <c r="F105" s="7" t="s">
        <v>6</v>
      </c>
      <c r="G105" s="11">
        <f>1-D105</f>
        <v>0.20799999999999996</v>
      </c>
    </row>
    <row r="106" spans="1:7" x14ac:dyDescent="0.25">
      <c r="A106" s="27" t="s">
        <v>2</v>
      </c>
      <c r="B106" s="28"/>
      <c r="C106" s="28">
        <v>1074</v>
      </c>
      <c r="D106" s="10">
        <v>0.748</v>
      </c>
      <c r="F106" s="9" t="s">
        <v>2</v>
      </c>
      <c r="G106" s="12">
        <f>1-D106</f>
        <v>0.252</v>
      </c>
    </row>
    <row r="107" spans="1:7" x14ac:dyDescent="0.25">
      <c r="A107" s="25" t="s">
        <v>5</v>
      </c>
      <c r="B107" s="26"/>
      <c r="C107" s="26">
        <v>17</v>
      </c>
      <c r="D107" s="8">
        <v>1</v>
      </c>
      <c r="F107" s="7" t="s">
        <v>5</v>
      </c>
      <c r="G107" s="11">
        <f>1-D107</f>
        <v>0</v>
      </c>
    </row>
    <row r="108" spans="1:7" x14ac:dyDescent="0.25">
      <c r="A108" s="27" t="s">
        <v>3</v>
      </c>
      <c r="B108" s="28"/>
      <c r="C108" s="28">
        <v>559</v>
      </c>
      <c r="D108" s="10">
        <v>0.90600000000000003</v>
      </c>
      <c r="F108" s="9" t="s">
        <v>3</v>
      </c>
      <c r="G108" s="12">
        <f>1-D108</f>
        <v>9.3999999999999972E-2</v>
      </c>
    </row>
    <row r="109" spans="1:7" x14ac:dyDescent="0.25">
      <c r="A109" s="25" t="s">
        <v>4</v>
      </c>
      <c r="B109" s="26"/>
      <c r="C109" s="26">
        <v>8</v>
      </c>
      <c r="D109" s="8">
        <v>0.1</v>
      </c>
      <c r="F109" s="7" t="s">
        <v>4</v>
      </c>
      <c r="G109" s="17">
        <f>1-D109</f>
        <v>0.9</v>
      </c>
    </row>
    <row r="111" spans="1:7" x14ac:dyDescent="0.25">
      <c r="A111" s="19" t="s">
        <v>9</v>
      </c>
      <c r="B111" s="19" t="s">
        <v>108</v>
      </c>
    </row>
    <row r="112" spans="1:7" x14ac:dyDescent="0.25">
      <c r="A112" s="1" t="s">
        <v>0</v>
      </c>
      <c r="B112" s="2" t="s">
        <v>108</v>
      </c>
      <c r="C112" s="2" t="s">
        <v>7</v>
      </c>
      <c r="D112" s="6" t="s">
        <v>8</v>
      </c>
      <c r="F112" s="1" t="s">
        <v>0</v>
      </c>
      <c r="G112" s="1" t="s">
        <v>29</v>
      </c>
    </row>
    <row r="113" spans="1:7" x14ac:dyDescent="0.25">
      <c r="A113" s="25" t="s">
        <v>6</v>
      </c>
      <c r="B113" s="26"/>
      <c r="C113" s="26">
        <v>38</v>
      </c>
      <c r="D113" s="8">
        <v>0.79200000000000004</v>
      </c>
      <c r="F113" s="7" t="s">
        <v>6</v>
      </c>
      <c r="G113" s="11">
        <f>1-D113</f>
        <v>0.20799999999999996</v>
      </c>
    </row>
    <row r="114" spans="1:7" x14ac:dyDescent="0.25">
      <c r="A114" s="27" t="s">
        <v>2</v>
      </c>
      <c r="B114" s="28"/>
      <c r="C114" s="28">
        <v>1184</v>
      </c>
      <c r="D114" s="10">
        <v>0.82499999999999996</v>
      </c>
      <c r="F114" s="9" t="s">
        <v>2</v>
      </c>
      <c r="G114" s="12">
        <f>1-D114</f>
        <v>0.17500000000000004</v>
      </c>
    </row>
    <row r="115" spans="1:7" x14ac:dyDescent="0.25">
      <c r="A115" s="25" t="s">
        <v>5</v>
      </c>
      <c r="B115" s="26"/>
      <c r="C115" s="26">
        <v>17</v>
      </c>
      <c r="D115" s="8">
        <v>1</v>
      </c>
      <c r="F115" s="7" t="s">
        <v>5</v>
      </c>
      <c r="G115" s="11">
        <f>1-D115</f>
        <v>0</v>
      </c>
    </row>
    <row r="116" spans="1:7" x14ac:dyDescent="0.25">
      <c r="A116" s="27" t="s">
        <v>3</v>
      </c>
      <c r="B116" s="28"/>
      <c r="C116" s="28">
        <v>595</v>
      </c>
      <c r="D116" s="10">
        <v>0.96399999999999997</v>
      </c>
      <c r="F116" s="9" t="s">
        <v>3</v>
      </c>
      <c r="G116" s="12">
        <f>1-D116</f>
        <v>3.6000000000000032E-2</v>
      </c>
    </row>
    <row r="117" spans="1:7" x14ac:dyDescent="0.25">
      <c r="A117" s="25" t="s">
        <v>4</v>
      </c>
      <c r="B117" s="26"/>
      <c r="C117" s="26">
        <v>13</v>
      </c>
      <c r="D117" s="8">
        <v>0.16300000000000001</v>
      </c>
      <c r="F117" s="7" t="s">
        <v>4</v>
      </c>
      <c r="G117" s="17">
        <f>1-D117</f>
        <v>0.83699999999999997</v>
      </c>
    </row>
    <row r="119" spans="1:7" x14ac:dyDescent="0.25">
      <c r="A119" s="19" t="s">
        <v>9</v>
      </c>
      <c r="B119" s="19" t="s">
        <v>109</v>
      </c>
    </row>
    <row r="120" spans="1:7" x14ac:dyDescent="0.25">
      <c r="A120" s="1" t="s">
        <v>0</v>
      </c>
      <c r="B120" s="2" t="s">
        <v>109</v>
      </c>
      <c r="C120" s="2" t="s">
        <v>7</v>
      </c>
      <c r="D120" s="6" t="s">
        <v>8</v>
      </c>
      <c r="F120" s="1" t="s">
        <v>0</v>
      </c>
      <c r="G120" s="1" t="s">
        <v>29</v>
      </c>
    </row>
    <row r="121" spans="1:7" x14ac:dyDescent="0.25">
      <c r="A121" s="25" t="s">
        <v>6</v>
      </c>
      <c r="B121" s="26"/>
      <c r="C121" s="26">
        <v>38</v>
      </c>
      <c r="D121" s="8">
        <v>0.79200000000000004</v>
      </c>
      <c r="F121" s="7" t="s">
        <v>6</v>
      </c>
      <c r="G121" s="11">
        <f>1-D121</f>
        <v>0.20799999999999996</v>
      </c>
    </row>
    <row r="122" spans="1:7" x14ac:dyDescent="0.25">
      <c r="A122" s="27" t="s">
        <v>2</v>
      </c>
      <c r="B122" s="28"/>
      <c r="C122" s="28">
        <v>1184</v>
      </c>
      <c r="D122" s="10">
        <v>0.82499999999999996</v>
      </c>
      <c r="F122" s="9" t="s">
        <v>2</v>
      </c>
      <c r="G122" s="12">
        <f>1-D122</f>
        <v>0.17500000000000004</v>
      </c>
    </row>
    <row r="123" spans="1:7" x14ac:dyDescent="0.25">
      <c r="A123" s="25" t="s">
        <v>5</v>
      </c>
      <c r="B123" s="26"/>
      <c r="C123" s="26">
        <v>17</v>
      </c>
      <c r="D123" s="8">
        <v>1</v>
      </c>
      <c r="F123" s="7" t="s">
        <v>5</v>
      </c>
      <c r="G123" s="11">
        <f>1-D123</f>
        <v>0</v>
      </c>
    </row>
    <row r="124" spans="1:7" x14ac:dyDescent="0.25">
      <c r="A124" s="27" t="s">
        <v>3</v>
      </c>
      <c r="B124" s="28"/>
      <c r="C124" s="28">
        <v>595</v>
      </c>
      <c r="D124" s="10">
        <v>0.96399999999999997</v>
      </c>
      <c r="F124" s="9" t="s">
        <v>3</v>
      </c>
      <c r="G124" s="12">
        <f>1-D124</f>
        <v>3.6000000000000032E-2</v>
      </c>
    </row>
    <row r="125" spans="1:7" x14ac:dyDescent="0.25">
      <c r="A125" s="25" t="s">
        <v>4</v>
      </c>
      <c r="B125" s="26"/>
      <c r="C125" s="26">
        <v>13</v>
      </c>
      <c r="D125" s="8">
        <v>0.16300000000000001</v>
      </c>
      <c r="F125" s="7" t="s">
        <v>4</v>
      </c>
      <c r="G125" s="17">
        <f>1-D125</f>
        <v>0.83699999999999997</v>
      </c>
    </row>
    <row r="127" spans="1:7" x14ac:dyDescent="0.25">
      <c r="A127" s="19" t="s">
        <v>9</v>
      </c>
      <c r="B127" s="19" t="s">
        <v>110</v>
      </c>
    </row>
    <row r="128" spans="1:7" x14ac:dyDescent="0.25">
      <c r="A128" s="1" t="s">
        <v>0</v>
      </c>
      <c r="B128" s="2" t="s">
        <v>110</v>
      </c>
      <c r="C128" s="2" t="s">
        <v>7</v>
      </c>
      <c r="D128" s="6" t="s">
        <v>8</v>
      </c>
      <c r="F128" s="1" t="s">
        <v>0</v>
      </c>
      <c r="G128" s="1" t="s">
        <v>29</v>
      </c>
    </row>
    <row r="129" spans="1:7" x14ac:dyDescent="0.25">
      <c r="A129" s="25" t="s">
        <v>6</v>
      </c>
      <c r="B129" s="26"/>
      <c r="C129" s="26">
        <v>38</v>
      </c>
      <c r="D129" s="8">
        <v>0.79200000000000004</v>
      </c>
      <c r="F129" s="7" t="s">
        <v>6</v>
      </c>
      <c r="G129" s="11">
        <f>1-D129</f>
        <v>0.20799999999999996</v>
      </c>
    </row>
    <row r="130" spans="1:7" x14ac:dyDescent="0.25">
      <c r="A130" s="27" t="s">
        <v>2</v>
      </c>
      <c r="B130" s="28"/>
      <c r="C130" s="28">
        <v>1074</v>
      </c>
      <c r="D130" s="10">
        <v>0.748</v>
      </c>
      <c r="F130" s="9" t="s">
        <v>2</v>
      </c>
      <c r="G130" s="12">
        <f>1-D130</f>
        <v>0.252</v>
      </c>
    </row>
    <row r="131" spans="1:7" ht="15" customHeight="1" x14ac:dyDescent="0.25">
      <c r="A131" s="25" t="s">
        <v>5</v>
      </c>
      <c r="B131" s="26"/>
      <c r="C131" s="26">
        <v>17</v>
      </c>
      <c r="D131" s="8">
        <v>1</v>
      </c>
      <c r="F131" s="7" t="s">
        <v>5</v>
      </c>
      <c r="G131" s="11">
        <f>1-D131</f>
        <v>0</v>
      </c>
    </row>
    <row r="132" spans="1:7" ht="15" customHeight="1" x14ac:dyDescent="0.25">
      <c r="A132" s="27" t="s">
        <v>3</v>
      </c>
      <c r="B132" s="28"/>
      <c r="C132" s="28">
        <v>559</v>
      </c>
      <c r="D132" s="10">
        <v>0.90600000000000003</v>
      </c>
      <c r="F132" s="9" t="s">
        <v>3</v>
      </c>
      <c r="G132" s="12">
        <f>1-D132</f>
        <v>9.3999999999999972E-2</v>
      </c>
    </row>
    <row r="133" spans="1:7" ht="15" customHeight="1" x14ac:dyDescent="0.25">
      <c r="A133" s="25" t="s">
        <v>4</v>
      </c>
      <c r="B133" s="26"/>
      <c r="C133" s="26">
        <v>8</v>
      </c>
      <c r="D133" s="8">
        <v>0.1</v>
      </c>
      <c r="F133" s="7" t="s">
        <v>4</v>
      </c>
      <c r="G133" s="17">
        <f>1-D133</f>
        <v>0.9</v>
      </c>
    </row>
    <row r="134" spans="1:7" ht="15" customHeight="1" x14ac:dyDescent="0.25"/>
    <row r="135" spans="1:7" ht="15" customHeight="1" x14ac:dyDescent="0.25">
      <c r="A135" s="19" t="s">
        <v>9</v>
      </c>
      <c r="B135" s="19" t="s">
        <v>111</v>
      </c>
    </row>
    <row r="136" spans="1:7" ht="15" customHeight="1" x14ac:dyDescent="0.25">
      <c r="A136" s="1" t="s">
        <v>0</v>
      </c>
      <c r="B136" s="2" t="s">
        <v>111</v>
      </c>
      <c r="C136" s="2" t="s">
        <v>7</v>
      </c>
      <c r="D136" s="6" t="s">
        <v>8</v>
      </c>
      <c r="F136" s="1" t="s">
        <v>0</v>
      </c>
      <c r="G136" s="1" t="s">
        <v>29</v>
      </c>
    </row>
    <row r="137" spans="1:7" ht="15" customHeight="1" x14ac:dyDescent="0.25">
      <c r="A137" s="25" t="s">
        <v>6</v>
      </c>
      <c r="B137" s="26"/>
      <c r="C137" s="26">
        <v>38</v>
      </c>
      <c r="D137" s="8">
        <v>0.79200000000000004</v>
      </c>
      <c r="F137" s="7" t="s">
        <v>6</v>
      </c>
      <c r="G137" s="11">
        <f>1-D137</f>
        <v>0.20799999999999996</v>
      </c>
    </row>
    <row r="138" spans="1:7" x14ac:dyDescent="0.25">
      <c r="A138" s="27" t="s">
        <v>2</v>
      </c>
      <c r="B138" s="28"/>
      <c r="C138" s="28">
        <v>1074</v>
      </c>
      <c r="D138" s="10">
        <v>0.748</v>
      </c>
      <c r="F138" s="9" t="s">
        <v>2</v>
      </c>
      <c r="G138" s="12">
        <f>1-D138</f>
        <v>0.252</v>
      </c>
    </row>
    <row r="139" spans="1:7" ht="15" customHeight="1" x14ac:dyDescent="0.25">
      <c r="A139" s="25" t="s">
        <v>5</v>
      </c>
      <c r="B139" s="26"/>
      <c r="C139" s="26">
        <v>17</v>
      </c>
      <c r="D139" s="8">
        <v>1</v>
      </c>
      <c r="F139" s="7" t="s">
        <v>5</v>
      </c>
      <c r="G139" s="11">
        <f>1-D139</f>
        <v>0</v>
      </c>
    </row>
    <row r="140" spans="1:7" ht="15" customHeight="1" x14ac:dyDescent="0.25">
      <c r="A140" s="27" t="s">
        <v>3</v>
      </c>
      <c r="B140" s="28"/>
      <c r="C140" s="28">
        <v>559</v>
      </c>
      <c r="D140" s="10">
        <v>0.90600000000000003</v>
      </c>
      <c r="F140" s="9" t="s">
        <v>3</v>
      </c>
      <c r="G140" s="12">
        <f>1-D140</f>
        <v>9.3999999999999972E-2</v>
      </c>
    </row>
    <row r="141" spans="1:7" ht="15" customHeight="1" x14ac:dyDescent="0.25">
      <c r="A141" s="25" t="s">
        <v>4</v>
      </c>
      <c r="B141" s="26"/>
      <c r="C141" s="26">
        <v>8</v>
      </c>
      <c r="D141" s="8">
        <v>0.1</v>
      </c>
      <c r="F141" s="7" t="s">
        <v>4</v>
      </c>
      <c r="G141" s="17">
        <f>1-D141</f>
        <v>0.9</v>
      </c>
    </row>
    <row r="142" spans="1:7" ht="15" customHeight="1" x14ac:dyDescent="0.25"/>
    <row r="143" spans="1:7" ht="15" customHeight="1" x14ac:dyDescent="0.25">
      <c r="A143" s="19" t="s">
        <v>9</v>
      </c>
      <c r="B143" s="19" t="s">
        <v>112</v>
      </c>
    </row>
    <row r="144" spans="1:7" ht="15" customHeight="1" x14ac:dyDescent="0.25">
      <c r="A144" s="1" t="s">
        <v>0</v>
      </c>
      <c r="B144" s="2" t="s">
        <v>112</v>
      </c>
      <c r="C144" s="2" t="s">
        <v>7</v>
      </c>
      <c r="D144" s="6" t="s">
        <v>8</v>
      </c>
      <c r="F144" s="1" t="s">
        <v>0</v>
      </c>
      <c r="G144" s="1" t="s">
        <v>29</v>
      </c>
    </row>
    <row r="145" spans="1:7" ht="15" customHeight="1" x14ac:dyDescent="0.25">
      <c r="A145" s="25" t="s">
        <v>6</v>
      </c>
      <c r="B145" s="26"/>
      <c r="C145" s="26">
        <v>41</v>
      </c>
      <c r="D145" s="8">
        <v>0.85399999999999998</v>
      </c>
      <c r="F145" s="7" t="s">
        <v>6</v>
      </c>
      <c r="G145" s="11">
        <f>1-D145</f>
        <v>0.14600000000000002</v>
      </c>
    </row>
    <row r="146" spans="1:7" x14ac:dyDescent="0.25">
      <c r="A146" s="27" t="s">
        <v>2</v>
      </c>
      <c r="B146" s="28"/>
      <c r="C146" s="28">
        <v>1219</v>
      </c>
      <c r="D146" s="10">
        <v>0.84899999999999998</v>
      </c>
      <c r="F146" s="9" t="s">
        <v>2</v>
      </c>
      <c r="G146" s="12">
        <f>1-D146</f>
        <v>0.15100000000000002</v>
      </c>
    </row>
    <row r="147" spans="1:7" ht="15" customHeight="1" x14ac:dyDescent="0.25">
      <c r="A147" s="25" t="s">
        <v>5</v>
      </c>
      <c r="B147" s="26"/>
      <c r="C147" s="26">
        <v>17</v>
      </c>
      <c r="D147" s="8">
        <v>1</v>
      </c>
      <c r="F147" s="7" t="s">
        <v>5</v>
      </c>
      <c r="G147" s="11">
        <f>1-D147</f>
        <v>0</v>
      </c>
    </row>
    <row r="148" spans="1:7" ht="15" customHeight="1" x14ac:dyDescent="0.25">
      <c r="A148" s="27" t="s">
        <v>3</v>
      </c>
      <c r="B148" s="28"/>
      <c r="C148" s="28">
        <v>604</v>
      </c>
      <c r="D148" s="10">
        <v>0.97899999999999998</v>
      </c>
      <c r="F148" s="9" t="s">
        <v>3</v>
      </c>
      <c r="G148" s="12">
        <f>1-D148</f>
        <v>2.1000000000000019E-2</v>
      </c>
    </row>
    <row r="149" spans="1:7" ht="15" customHeight="1" x14ac:dyDescent="0.25">
      <c r="A149" s="25" t="s">
        <v>4</v>
      </c>
      <c r="B149" s="26"/>
      <c r="C149" s="26">
        <v>19</v>
      </c>
      <c r="D149" s="8">
        <v>0.23799999999999999</v>
      </c>
      <c r="F149" s="7" t="s">
        <v>4</v>
      </c>
      <c r="G149" s="17">
        <f>1-D149</f>
        <v>0.76200000000000001</v>
      </c>
    </row>
    <row r="150" spans="1:7" ht="15" customHeight="1" x14ac:dyDescent="0.25"/>
    <row r="151" spans="1:7" ht="15" customHeight="1" x14ac:dyDescent="0.25">
      <c r="A151" s="19" t="s">
        <v>9</v>
      </c>
      <c r="B151" s="19" t="s">
        <v>113</v>
      </c>
    </row>
    <row r="152" spans="1:7" ht="15" customHeight="1" x14ac:dyDescent="0.25">
      <c r="A152" s="1" t="s">
        <v>0</v>
      </c>
      <c r="B152" s="2" t="s">
        <v>113</v>
      </c>
      <c r="C152" s="2" t="s">
        <v>7</v>
      </c>
      <c r="D152" s="6" t="s">
        <v>8</v>
      </c>
      <c r="F152" s="1" t="s">
        <v>0</v>
      </c>
      <c r="G152" s="1" t="s">
        <v>29</v>
      </c>
    </row>
    <row r="153" spans="1:7" ht="15" customHeight="1" x14ac:dyDescent="0.25">
      <c r="A153" s="25" t="s">
        <v>6</v>
      </c>
      <c r="B153" s="26"/>
      <c r="C153" s="26">
        <v>41</v>
      </c>
      <c r="D153" s="8">
        <v>0.85399999999999998</v>
      </c>
      <c r="F153" s="7" t="s">
        <v>6</v>
      </c>
      <c r="G153" s="11">
        <f>1-D153</f>
        <v>0.14600000000000002</v>
      </c>
    </row>
    <row r="154" spans="1:7" ht="15" customHeight="1" x14ac:dyDescent="0.25">
      <c r="A154" s="27" t="s">
        <v>2</v>
      </c>
      <c r="B154" s="28"/>
      <c r="C154" s="28">
        <v>1219</v>
      </c>
      <c r="D154" s="10">
        <v>0.84899999999999998</v>
      </c>
      <c r="F154" s="9" t="s">
        <v>2</v>
      </c>
      <c r="G154" s="12">
        <f>1-D154</f>
        <v>0.15100000000000002</v>
      </c>
    </row>
    <row r="155" spans="1:7" ht="15" customHeight="1" x14ac:dyDescent="0.25">
      <c r="A155" s="25" t="s">
        <v>5</v>
      </c>
      <c r="B155" s="26"/>
      <c r="C155" s="26">
        <v>17</v>
      </c>
      <c r="D155" s="8">
        <v>1</v>
      </c>
      <c r="F155" s="7" t="s">
        <v>5</v>
      </c>
      <c r="G155" s="11">
        <f>1-D155</f>
        <v>0</v>
      </c>
    </row>
    <row r="156" spans="1:7" ht="15" customHeight="1" x14ac:dyDescent="0.25">
      <c r="A156" s="27" t="s">
        <v>3</v>
      </c>
      <c r="B156" s="28"/>
      <c r="C156" s="28">
        <v>604</v>
      </c>
      <c r="D156" s="10">
        <v>0.97899999999999998</v>
      </c>
      <c r="F156" s="9" t="s">
        <v>3</v>
      </c>
      <c r="G156" s="12">
        <f>1-D156</f>
        <v>2.1000000000000019E-2</v>
      </c>
    </row>
    <row r="157" spans="1:7" ht="15" customHeight="1" x14ac:dyDescent="0.25">
      <c r="A157" s="25" t="s">
        <v>4</v>
      </c>
      <c r="B157" s="26"/>
      <c r="C157" s="26">
        <v>19</v>
      </c>
      <c r="D157" s="8">
        <v>0.23799999999999999</v>
      </c>
      <c r="F157" s="7" t="s">
        <v>4</v>
      </c>
      <c r="G157" s="17">
        <f>1-D157</f>
        <v>0.76200000000000001</v>
      </c>
    </row>
    <row r="158" spans="1:7" ht="15" customHeight="1" x14ac:dyDescent="0.25"/>
    <row r="159" spans="1:7" ht="15" customHeight="1" x14ac:dyDescent="0.25">
      <c r="A159" s="19" t="s">
        <v>9</v>
      </c>
      <c r="B159" s="19" t="s">
        <v>114</v>
      </c>
    </row>
    <row r="160" spans="1:7" ht="15" customHeight="1" x14ac:dyDescent="0.25">
      <c r="A160" s="1" t="s">
        <v>0</v>
      </c>
      <c r="B160" s="2" t="s">
        <v>114</v>
      </c>
      <c r="C160" s="2" t="s">
        <v>7</v>
      </c>
      <c r="D160" s="6" t="s">
        <v>8</v>
      </c>
      <c r="F160" s="1" t="s">
        <v>0</v>
      </c>
      <c r="G160" s="1" t="s">
        <v>29</v>
      </c>
    </row>
    <row r="161" spans="1:7" ht="15" customHeight="1" x14ac:dyDescent="0.25">
      <c r="A161" s="25" t="s">
        <v>6</v>
      </c>
      <c r="B161" s="26"/>
      <c r="C161" s="26">
        <v>39</v>
      </c>
      <c r="D161" s="8">
        <v>0.81299999999999994</v>
      </c>
      <c r="F161" s="7" t="s">
        <v>6</v>
      </c>
      <c r="G161" s="11">
        <f>1-D161</f>
        <v>0.18700000000000006</v>
      </c>
    </row>
    <row r="162" spans="1:7" ht="15" customHeight="1" x14ac:dyDescent="0.25">
      <c r="A162" s="27" t="s">
        <v>2</v>
      </c>
      <c r="B162" s="28">
        <v>0</v>
      </c>
      <c r="C162" s="28">
        <v>1</v>
      </c>
      <c r="D162" s="10">
        <v>1E-3</v>
      </c>
      <c r="F162" s="9" t="s">
        <v>2</v>
      </c>
      <c r="G162" s="12">
        <f>1-D162-D163</f>
        <v>0.14900000000000002</v>
      </c>
    </row>
    <row r="163" spans="1:7" ht="15" customHeight="1" x14ac:dyDescent="0.25">
      <c r="A163" s="25" t="s">
        <v>2</v>
      </c>
      <c r="B163" s="26"/>
      <c r="C163" s="26">
        <v>1220</v>
      </c>
      <c r="D163" s="8">
        <v>0.85</v>
      </c>
      <c r="F163" s="7" t="s">
        <v>5</v>
      </c>
      <c r="G163" s="11">
        <f>1-D164</f>
        <v>0</v>
      </c>
    </row>
    <row r="164" spans="1:7" ht="15" customHeight="1" x14ac:dyDescent="0.25">
      <c r="A164" s="27" t="s">
        <v>5</v>
      </c>
      <c r="B164" s="28"/>
      <c r="C164" s="28">
        <v>17</v>
      </c>
      <c r="D164" s="10">
        <v>1</v>
      </c>
      <c r="F164" s="9" t="s">
        <v>3</v>
      </c>
      <c r="G164" s="12">
        <f>1-D165</f>
        <v>2.1000000000000019E-2</v>
      </c>
    </row>
    <row r="165" spans="1:7" ht="15" customHeight="1" x14ac:dyDescent="0.25">
      <c r="A165" s="25" t="s">
        <v>3</v>
      </c>
      <c r="B165" s="26"/>
      <c r="C165" s="26">
        <v>604</v>
      </c>
      <c r="D165" s="8">
        <v>0.97899999999999998</v>
      </c>
      <c r="F165" s="7" t="s">
        <v>4</v>
      </c>
      <c r="G165" s="17">
        <f>1-D166-D167</f>
        <v>0.57400000000000007</v>
      </c>
    </row>
    <row r="166" spans="1:7" ht="15" customHeight="1" x14ac:dyDescent="0.25">
      <c r="A166" s="27" t="s">
        <v>4</v>
      </c>
      <c r="B166" s="28">
        <v>0</v>
      </c>
      <c r="C166" s="28">
        <v>5</v>
      </c>
      <c r="D166" s="10">
        <v>6.3E-2</v>
      </c>
    </row>
    <row r="167" spans="1:7" ht="15" customHeight="1" x14ac:dyDescent="0.25">
      <c r="A167" s="25" t="s">
        <v>4</v>
      </c>
      <c r="B167" s="26"/>
      <c r="C167" s="26">
        <v>29</v>
      </c>
      <c r="D167" s="8">
        <v>0.36299999999999999</v>
      </c>
    </row>
    <row r="168" spans="1:7" ht="15" customHeight="1" x14ac:dyDescent="0.25"/>
    <row r="169" spans="1:7" ht="15" customHeight="1" x14ac:dyDescent="0.25">
      <c r="A169" s="19" t="s">
        <v>9</v>
      </c>
      <c r="B169" s="19" t="s">
        <v>115</v>
      </c>
    </row>
    <row r="170" spans="1:7" ht="15" customHeight="1" x14ac:dyDescent="0.25">
      <c r="A170" s="1" t="s">
        <v>0</v>
      </c>
      <c r="B170" s="2" t="s">
        <v>115</v>
      </c>
      <c r="C170" s="2" t="s">
        <v>7</v>
      </c>
      <c r="D170" s="6" t="s">
        <v>8</v>
      </c>
      <c r="F170" s="1" t="s">
        <v>0</v>
      </c>
      <c r="G170" s="1" t="s">
        <v>29</v>
      </c>
    </row>
    <row r="171" spans="1:7" ht="15" customHeight="1" x14ac:dyDescent="0.25">
      <c r="A171" s="25" t="s">
        <v>6</v>
      </c>
      <c r="B171" s="26"/>
      <c r="C171" s="26">
        <v>48</v>
      </c>
      <c r="D171" s="8">
        <v>1</v>
      </c>
      <c r="F171" s="7" t="s">
        <v>6</v>
      </c>
      <c r="G171" s="11">
        <f>1-D171</f>
        <v>0</v>
      </c>
    </row>
    <row r="172" spans="1:7" ht="15" customHeight="1" x14ac:dyDescent="0.25">
      <c r="A172" s="27" t="s">
        <v>2</v>
      </c>
      <c r="B172" s="28"/>
      <c r="C172" s="28">
        <v>1219</v>
      </c>
      <c r="D172" s="10">
        <v>0.84899999999999998</v>
      </c>
      <c r="F172" s="9" t="s">
        <v>2</v>
      </c>
      <c r="G172" s="12">
        <f>1-D172</f>
        <v>0.15100000000000002</v>
      </c>
    </row>
    <row r="173" spans="1:7" ht="15" customHeight="1" x14ac:dyDescent="0.25">
      <c r="A173" s="25" t="s">
        <v>5</v>
      </c>
      <c r="B173" s="26"/>
      <c r="C173" s="26">
        <v>17</v>
      </c>
      <c r="D173" s="8">
        <v>1</v>
      </c>
      <c r="F173" s="7" t="s">
        <v>5</v>
      </c>
      <c r="G173" s="11">
        <f>1-D173</f>
        <v>0</v>
      </c>
    </row>
    <row r="174" spans="1:7" ht="15" customHeight="1" x14ac:dyDescent="0.25">
      <c r="A174" s="27" t="s">
        <v>3</v>
      </c>
      <c r="B174" s="28"/>
      <c r="C174" s="28">
        <v>604</v>
      </c>
      <c r="D174" s="10">
        <v>0.97899999999999998</v>
      </c>
      <c r="F174" s="9" t="s">
        <v>3</v>
      </c>
      <c r="G174" s="12">
        <f>1-D174</f>
        <v>2.1000000000000019E-2</v>
      </c>
    </row>
    <row r="175" spans="1:7" ht="15" customHeight="1" x14ac:dyDescent="0.25">
      <c r="A175" s="25" t="s">
        <v>4</v>
      </c>
      <c r="B175" s="26"/>
      <c r="C175" s="26">
        <v>19</v>
      </c>
      <c r="D175" s="8">
        <v>0.23799999999999999</v>
      </c>
      <c r="F175" s="7" t="s">
        <v>4</v>
      </c>
      <c r="G175" s="17">
        <f>1-D175</f>
        <v>0.76200000000000001</v>
      </c>
    </row>
    <row r="176" spans="1:7" ht="15" customHeight="1" x14ac:dyDescent="0.25"/>
    <row r="177" spans="1:7" ht="15" customHeight="1" x14ac:dyDescent="0.25">
      <c r="A177" s="19" t="s">
        <v>9</v>
      </c>
      <c r="B177" s="19" t="s">
        <v>116</v>
      </c>
    </row>
    <row r="178" spans="1:7" ht="15" customHeight="1" x14ac:dyDescent="0.25">
      <c r="A178" s="1" t="s">
        <v>0</v>
      </c>
      <c r="B178" s="2" t="s">
        <v>116</v>
      </c>
      <c r="C178" s="2" t="s">
        <v>7</v>
      </c>
      <c r="D178" s="6" t="s">
        <v>8</v>
      </c>
      <c r="F178" s="1" t="s">
        <v>0</v>
      </c>
      <c r="G178" s="1" t="s">
        <v>29</v>
      </c>
    </row>
    <row r="179" spans="1:7" ht="15" customHeight="1" x14ac:dyDescent="0.25">
      <c r="A179" s="25" t="s">
        <v>6</v>
      </c>
      <c r="B179" s="26"/>
      <c r="C179" s="26">
        <v>38</v>
      </c>
      <c r="D179" s="8">
        <v>0.79200000000000004</v>
      </c>
      <c r="F179" s="7" t="s">
        <v>6</v>
      </c>
      <c r="G179" s="11">
        <f>1-D179</f>
        <v>0.20799999999999996</v>
      </c>
    </row>
    <row r="180" spans="1:7" ht="15" customHeight="1" x14ac:dyDescent="0.25">
      <c r="A180" s="27" t="s">
        <v>2</v>
      </c>
      <c r="B180" s="28"/>
      <c r="C180" s="28">
        <v>1074</v>
      </c>
      <c r="D180" s="10">
        <v>0.748</v>
      </c>
      <c r="F180" s="9" t="s">
        <v>2</v>
      </c>
      <c r="G180" s="12">
        <f>1-D180</f>
        <v>0.252</v>
      </c>
    </row>
    <row r="181" spans="1:7" ht="15" customHeight="1" x14ac:dyDescent="0.25">
      <c r="A181" s="25" t="s">
        <v>5</v>
      </c>
      <c r="B181" s="26"/>
      <c r="C181" s="26">
        <v>17</v>
      </c>
      <c r="D181" s="8">
        <v>1</v>
      </c>
      <c r="F181" s="7" t="s">
        <v>5</v>
      </c>
      <c r="G181" s="11">
        <f>1-D181</f>
        <v>0</v>
      </c>
    </row>
    <row r="182" spans="1:7" ht="15" customHeight="1" x14ac:dyDescent="0.25">
      <c r="A182" s="27" t="s">
        <v>3</v>
      </c>
      <c r="B182" s="28"/>
      <c r="C182" s="28">
        <v>559</v>
      </c>
      <c r="D182" s="10">
        <v>0.90600000000000003</v>
      </c>
      <c r="F182" s="9" t="s">
        <v>3</v>
      </c>
      <c r="G182" s="12">
        <f>1-D182</f>
        <v>9.3999999999999972E-2</v>
      </c>
    </row>
    <row r="183" spans="1:7" ht="15" customHeight="1" x14ac:dyDescent="0.25">
      <c r="A183" s="25" t="s">
        <v>4</v>
      </c>
      <c r="B183" s="26"/>
      <c r="C183" s="26">
        <v>8</v>
      </c>
      <c r="D183" s="8">
        <v>0.1</v>
      </c>
      <c r="F183" s="7" t="s">
        <v>4</v>
      </c>
      <c r="G183" s="17">
        <f>1-D183</f>
        <v>0.9</v>
      </c>
    </row>
    <row r="184" spans="1:7" ht="15" customHeight="1" x14ac:dyDescent="0.25"/>
    <row r="185" spans="1:7" x14ac:dyDescent="0.25">
      <c r="A185" s="19" t="s">
        <v>9</v>
      </c>
      <c r="B185" s="19" t="s">
        <v>117</v>
      </c>
    </row>
    <row r="186" spans="1:7" x14ac:dyDescent="0.25">
      <c r="A186" s="1" t="s">
        <v>0</v>
      </c>
      <c r="B186" s="2" t="s">
        <v>117</v>
      </c>
      <c r="C186" s="2" t="s">
        <v>7</v>
      </c>
      <c r="D186" s="6" t="s">
        <v>8</v>
      </c>
      <c r="F186" s="1" t="s">
        <v>0</v>
      </c>
      <c r="G186" s="1" t="s">
        <v>29</v>
      </c>
    </row>
    <row r="187" spans="1:7" x14ac:dyDescent="0.25">
      <c r="A187" s="25" t="s">
        <v>6</v>
      </c>
      <c r="B187" s="26"/>
      <c r="C187" s="26">
        <v>38</v>
      </c>
      <c r="D187" s="8">
        <v>0.79200000000000004</v>
      </c>
      <c r="F187" s="7" t="s">
        <v>6</v>
      </c>
      <c r="G187" s="11">
        <f>1-D187</f>
        <v>0.20799999999999996</v>
      </c>
    </row>
    <row r="188" spans="1:7" x14ac:dyDescent="0.25">
      <c r="A188" s="27" t="s">
        <v>2</v>
      </c>
      <c r="B188" s="28"/>
      <c r="C188" s="28">
        <v>1074</v>
      </c>
      <c r="D188" s="10">
        <v>0.748</v>
      </c>
      <c r="F188" s="9" t="s">
        <v>2</v>
      </c>
      <c r="G188" s="12">
        <f>1-D188</f>
        <v>0.252</v>
      </c>
    </row>
    <row r="189" spans="1:7" x14ac:dyDescent="0.25">
      <c r="A189" s="25" t="s">
        <v>5</v>
      </c>
      <c r="B189" s="26"/>
      <c r="C189" s="26">
        <v>17</v>
      </c>
      <c r="D189" s="8">
        <v>1</v>
      </c>
      <c r="F189" s="7" t="s">
        <v>5</v>
      </c>
      <c r="G189" s="11">
        <f>1-D189</f>
        <v>0</v>
      </c>
    </row>
    <row r="190" spans="1:7" x14ac:dyDescent="0.25">
      <c r="A190" s="27" t="s">
        <v>3</v>
      </c>
      <c r="B190" s="28"/>
      <c r="C190" s="28">
        <v>559</v>
      </c>
      <c r="D190" s="10">
        <v>0.90600000000000003</v>
      </c>
      <c r="F190" s="9" t="s">
        <v>3</v>
      </c>
      <c r="G190" s="12">
        <f>1-D190</f>
        <v>9.3999999999999972E-2</v>
      </c>
    </row>
    <row r="191" spans="1:7" x14ac:dyDescent="0.25">
      <c r="A191" s="25" t="s">
        <v>4</v>
      </c>
      <c r="B191" s="26"/>
      <c r="C191" s="26">
        <v>8</v>
      </c>
      <c r="D191" s="8">
        <v>0.1</v>
      </c>
      <c r="F191" s="7" t="s">
        <v>4</v>
      </c>
      <c r="G191" s="17">
        <f>1-D191</f>
        <v>0.9</v>
      </c>
    </row>
    <row r="193" spans="1:7" x14ac:dyDescent="0.25">
      <c r="A193" s="19" t="s">
        <v>9</v>
      </c>
      <c r="B193" s="19" t="s">
        <v>118</v>
      </c>
    </row>
    <row r="194" spans="1:7" x14ac:dyDescent="0.25">
      <c r="A194" s="1" t="s">
        <v>0</v>
      </c>
      <c r="B194" s="2" t="s">
        <v>118</v>
      </c>
      <c r="C194" s="2" t="s">
        <v>7</v>
      </c>
      <c r="D194" s="6" t="s">
        <v>8</v>
      </c>
      <c r="F194" s="1" t="s">
        <v>0</v>
      </c>
      <c r="G194" s="1" t="s">
        <v>29</v>
      </c>
    </row>
    <row r="195" spans="1:7" x14ac:dyDescent="0.25">
      <c r="A195" s="25" t="s">
        <v>6</v>
      </c>
      <c r="B195" s="26"/>
      <c r="C195" s="26">
        <v>38</v>
      </c>
      <c r="D195" s="8">
        <v>0.79200000000000004</v>
      </c>
      <c r="F195" s="7" t="s">
        <v>6</v>
      </c>
      <c r="G195" s="11">
        <f>1-D195</f>
        <v>0.20799999999999996</v>
      </c>
    </row>
    <row r="196" spans="1:7" x14ac:dyDescent="0.25">
      <c r="A196" s="27" t="s">
        <v>2</v>
      </c>
      <c r="B196" s="28"/>
      <c r="C196" s="28">
        <v>1074</v>
      </c>
      <c r="D196" s="10">
        <v>0.748</v>
      </c>
      <c r="F196" s="9" t="s">
        <v>2</v>
      </c>
      <c r="G196" s="12">
        <f>1-D196</f>
        <v>0.252</v>
      </c>
    </row>
    <row r="197" spans="1:7" x14ac:dyDescent="0.25">
      <c r="A197" s="25" t="s">
        <v>5</v>
      </c>
      <c r="B197" s="26"/>
      <c r="C197" s="26">
        <v>17</v>
      </c>
      <c r="D197" s="8">
        <v>1</v>
      </c>
      <c r="F197" s="7" t="s">
        <v>5</v>
      </c>
      <c r="G197" s="11">
        <f>1-D197</f>
        <v>0</v>
      </c>
    </row>
    <row r="198" spans="1:7" x14ac:dyDescent="0.25">
      <c r="A198" s="27" t="s">
        <v>3</v>
      </c>
      <c r="B198" s="28"/>
      <c r="C198" s="28">
        <v>559</v>
      </c>
      <c r="D198" s="10">
        <v>0.90600000000000003</v>
      </c>
      <c r="F198" s="9" t="s">
        <v>3</v>
      </c>
      <c r="G198" s="12">
        <f>1-D198</f>
        <v>9.3999999999999972E-2</v>
      </c>
    </row>
    <row r="199" spans="1:7" x14ac:dyDescent="0.25">
      <c r="A199" s="25" t="s">
        <v>4</v>
      </c>
      <c r="B199" s="26"/>
      <c r="C199" s="26">
        <v>8</v>
      </c>
      <c r="D199" s="8">
        <v>0.1</v>
      </c>
      <c r="F199" s="7" t="s">
        <v>4</v>
      </c>
      <c r="G199" s="17">
        <f>1-D199</f>
        <v>0.9</v>
      </c>
    </row>
    <row r="201" spans="1:7" x14ac:dyDescent="0.25">
      <c r="A201" s="19" t="s">
        <v>9</v>
      </c>
      <c r="B201" s="19" t="s">
        <v>119</v>
      </c>
    </row>
    <row r="202" spans="1:7" x14ac:dyDescent="0.25">
      <c r="A202" s="1" t="s">
        <v>0</v>
      </c>
      <c r="B202" s="2" t="s">
        <v>119</v>
      </c>
      <c r="C202" s="2" t="s">
        <v>7</v>
      </c>
      <c r="D202" s="6" t="s">
        <v>8</v>
      </c>
      <c r="F202" s="1" t="s">
        <v>0</v>
      </c>
      <c r="G202" s="1" t="s">
        <v>29</v>
      </c>
    </row>
    <row r="203" spans="1:7" x14ac:dyDescent="0.25">
      <c r="A203" s="25" t="s">
        <v>6</v>
      </c>
      <c r="B203" s="26"/>
      <c r="C203" s="26">
        <v>38</v>
      </c>
      <c r="D203" s="8">
        <v>0.79200000000000004</v>
      </c>
      <c r="F203" s="7" t="s">
        <v>6</v>
      </c>
      <c r="G203" s="11">
        <f>1-D203</f>
        <v>0.20799999999999996</v>
      </c>
    </row>
    <row r="204" spans="1:7" x14ac:dyDescent="0.25">
      <c r="A204" s="27" t="s">
        <v>2</v>
      </c>
      <c r="B204" s="28"/>
      <c r="C204" s="28">
        <v>1074</v>
      </c>
      <c r="D204" s="10">
        <v>0.748</v>
      </c>
      <c r="F204" s="9" t="s">
        <v>2</v>
      </c>
      <c r="G204" s="12">
        <f>1-D204</f>
        <v>0.252</v>
      </c>
    </row>
    <row r="205" spans="1:7" x14ac:dyDescent="0.25">
      <c r="A205" s="25" t="s">
        <v>5</v>
      </c>
      <c r="B205" s="26"/>
      <c r="C205" s="26">
        <v>17</v>
      </c>
      <c r="D205" s="8">
        <v>1</v>
      </c>
      <c r="F205" s="7" t="s">
        <v>5</v>
      </c>
      <c r="G205" s="11">
        <f>1-D205</f>
        <v>0</v>
      </c>
    </row>
    <row r="206" spans="1:7" x14ac:dyDescent="0.25">
      <c r="A206" s="27" t="s">
        <v>3</v>
      </c>
      <c r="B206" s="28"/>
      <c r="C206" s="28">
        <v>559</v>
      </c>
      <c r="D206" s="10">
        <v>0.90600000000000003</v>
      </c>
      <c r="F206" s="9" t="s">
        <v>3</v>
      </c>
      <c r="G206" s="12">
        <f>1-D206</f>
        <v>9.3999999999999972E-2</v>
      </c>
    </row>
    <row r="207" spans="1:7" x14ac:dyDescent="0.25">
      <c r="A207" s="25" t="s">
        <v>4</v>
      </c>
      <c r="B207" s="26"/>
      <c r="C207" s="26">
        <v>8</v>
      </c>
      <c r="D207" s="8">
        <v>0.1</v>
      </c>
      <c r="F207" s="7" t="s">
        <v>4</v>
      </c>
      <c r="G207" s="17">
        <f>1-D207</f>
        <v>0.9</v>
      </c>
    </row>
    <row r="209" spans="1:7" x14ac:dyDescent="0.25">
      <c r="A209" s="19" t="s">
        <v>9</v>
      </c>
      <c r="B209" s="19" t="s">
        <v>120</v>
      </c>
    </row>
    <row r="210" spans="1:7" x14ac:dyDescent="0.25">
      <c r="A210" s="1" t="s">
        <v>0</v>
      </c>
      <c r="B210" s="2" t="s">
        <v>120</v>
      </c>
      <c r="C210" s="2" t="s">
        <v>7</v>
      </c>
      <c r="D210" s="6" t="s">
        <v>8</v>
      </c>
      <c r="F210" s="1" t="s">
        <v>0</v>
      </c>
      <c r="G210" s="1" t="s">
        <v>29</v>
      </c>
    </row>
    <row r="211" spans="1:7" x14ac:dyDescent="0.25">
      <c r="A211" s="25" t="s">
        <v>6</v>
      </c>
      <c r="B211" s="26"/>
      <c r="C211" s="26">
        <v>42</v>
      </c>
      <c r="D211" s="8">
        <v>0.875</v>
      </c>
      <c r="F211" s="7" t="s">
        <v>6</v>
      </c>
      <c r="G211" s="11">
        <f>1-D211</f>
        <v>0.125</v>
      </c>
    </row>
    <row r="212" spans="1:7" x14ac:dyDescent="0.25">
      <c r="A212" s="27" t="s">
        <v>2</v>
      </c>
      <c r="B212" s="28"/>
      <c r="C212" s="28">
        <v>1435</v>
      </c>
      <c r="D212" s="10">
        <v>1</v>
      </c>
      <c r="F212" s="9" t="s">
        <v>2</v>
      </c>
      <c r="G212" s="12">
        <f>1-D212</f>
        <v>0</v>
      </c>
    </row>
    <row r="213" spans="1:7" x14ac:dyDescent="0.25">
      <c r="A213" s="25" t="s">
        <v>5</v>
      </c>
      <c r="B213" s="26"/>
      <c r="C213" s="26">
        <v>17</v>
      </c>
      <c r="D213" s="8">
        <v>1</v>
      </c>
      <c r="F213" s="7" t="s">
        <v>5</v>
      </c>
      <c r="G213" s="11">
        <f>1-D213</f>
        <v>0</v>
      </c>
    </row>
    <row r="214" spans="1:7" x14ac:dyDescent="0.25">
      <c r="A214" s="27" t="s">
        <v>3</v>
      </c>
      <c r="B214" s="28"/>
      <c r="C214" s="28">
        <v>617</v>
      </c>
      <c r="D214" s="10">
        <v>1</v>
      </c>
      <c r="F214" s="9" t="s">
        <v>3</v>
      </c>
      <c r="G214" s="12">
        <f>1-D214</f>
        <v>0</v>
      </c>
    </row>
    <row r="215" spans="1:7" x14ac:dyDescent="0.25">
      <c r="A215" s="25" t="s">
        <v>4</v>
      </c>
      <c r="B215" s="26"/>
      <c r="C215" s="26">
        <v>80</v>
      </c>
      <c r="D215" s="8">
        <v>1</v>
      </c>
      <c r="F215" s="7" t="s">
        <v>4</v>
      </c>
      <c r="G215" s="17">
        <f>1-D215</f>
        <v>0</v>
      </c>
    </row>
    <row r="217" spans="1:7" x14ac:dyDescent="0.25">
      <c r="A217" s="19" t="s">
        <v>9</v>
      </c>
      <c r="B217" s="19" t="s">
        <v>121</v>
      </c>
    </row>
    <row r="218" spans="1:7" x14ac:dyDescent="0.25">
      <c r="A218" s="1" t="s">
        <v>0</v>
      </c>
      <c r="B218" s="2" t="s">
        <v>121</v>
      </c>
      <c r="C218" s="2" t="s">
        <v>7</v>
      </c>
      <c r="D218" s="6" t="s">
        <v>8</v>
      </c>
      <c r="F218" s="1" t="s">
        <v>0</v>
      </c>
      <c r="G218" s="1" t="s">
        <v>29</v>
      </c>
    </row>
    <row r="219" spans="1:7" x14ac:dyDescent="0.25">
      <c r="A219" s="25" t="s">
        <v>6</v>
      </c>
      <c r="B219" s="26"/>
      <c r="C219" s="26">
        <v>41</v>
      </c>
      <c r="D219" s="8">
        <v>0.85399999999999998</v>
      </c>
      <c r="F219" s="7" t="s">
        <v>6</v>
      </c>
      <c r="G219" s="11">
        <f>1-D219</f>
        <v>0.14600000000000002</v>
      </c>
    </row>
    <row r="220" spans="1:7" x14ac:dyDescent="0.25">
      <c r="A220" s="27" t="s">
        <v>2</v>
      </c>
      <c r="B220" s="28"/>
      <c r="C220" s="28">
        <v>1221</v>
      </c>
      <c r="D220" s="10">
        <v>0.85099999999999998</v>
      </c>
      <c r="F220" s="9" t="s">
        <v>2</v>
      </c>
      <c r="G220" s="12">
        <f>1-D220</f>
        <v>0.14900000000000002</v>
      </c>
    </row>
    <row r="221" spans="1:7" x14ac:dyDescent="0.25">
      <c r="A221" s="25" t="s">
        <v>5</v>
      </c>
      <c r="B221" s="26"/>
      <c r="C221" s="26">
        <v>17</v>
      </c>
      <c r="D221" s="8">
        <v>1</v>
      </c>
      <c r="F221" s="7" t="s">
        <v>5</v>
      </c>
      <c r="G221" s="11">
        <f>1-D221</f>
        <v>0</v>
      </c>
    </row>
    <row r="222" spans="1:7" x14ac:dyDescent="0.25">
      <c r="A222" s="27" t="s">
        <v>3</v>
      </c>
      <c r="B222" s="28"/>
      <c r="C222" s="28">
        <v>604</v>
      </c>
      <c r="D222" s="10">
        <v>0.97899999999999998</v>
      </c>
      <c r="F222" s="9" t="s">
        <v>3</v>
      </c>
      <c r="G222" s="12">
        <f>1-D222</f>
        <v>2.1000000000000019E-2</v>
      </c>
    </row>
    <row r="223" spans="1:7" x14ac:dyDescent="0.25">
      <c r="A223" s="25" t="s">
        <v>4</v>
      </c>
      <c r="B223" s="26"/>
      <c r="C223" s="26">
        <v>20</v>
      </c>
      <c r="D223" s="8">
        <v>0.25</v>
      </c>
      <c r="F223" s="7" t="s">
        <v>4</v>
      </c>
      <c r="G223" s="17">
        <f>1-D223</f>
        <v>0.75</v>
      </c>
    </row>
    <row r="225" spans="1:7" x14ac:dyDescent="0.25">
      <c r="A225" s="19" t="s">
        <v>9</v>
      </c>
      <c r="B225" s="19" t="s">
        <v>122</v>
      </c>
    </row>
    <row r="226" spans="1:7" x14ac:dyDescent="0.25">
      <c r="A226" s="1" t="s">
        <v>0</v>
      </c>
      <c r="B226" s="2" t="s">
        <v>122</v>
      </c>
      <c r="C226" s="2" t="s">
        <v>7</v>
      </c>
      <c r="D226" s="6" t="s">
        <v>8</v>
      </c>
      <c r="F226" s="1" t="s">
        <v>0</v>
      </c>
      <c r="G226" s="1" t="s">
        <v>29</v>
      </c>
    </row>
    <row r="227" spans="1:7" x14ac:dyDescent="0.25">
      <c r="A227" s="25" t="s">
        <v>6</v>
      </c>
      <c r="B227" s="26"/>
      <c r="C227" s="26">
        <v>40</v>
      </c>
      <c r="D227" s="8">
        <v>0.83299999999999996</v>
      </c>
      <c r="F227" s="7" t="s">
        <v>6</v>
      </c>
      <c r="G227" s="11">
        <f>1-D227</f>
        <v>0.16700000000000004</v>
      </c>
    </row>
    <row r="228" spans="1:7" x14ac:dyDescent="0.25">
      <c r="A228" s="27" t="s">
        <v>2</v>
      </c>
      <c r="B228" s="28"/>
      <c r="C228" s="28">
        <v>1219</v>
      </c>
      <c r="D228" s="10">
        <v>0.84899999999999998</v>
      </c>
      <c r="F228" s="9" t="s">
        <v>2</v>
      </c>
      <c r="G228" s="12">
        <f>1-D228</f>
        <v>0.15100000000000002</v>
      </c>
    </row>
    <row r="229" spans="1:7" x14ac:dyDescent="0.25">
      <c r="A229" s="25" t="s">
        <v>5</v>
      </c>
      <c r="B229" s="26"/>
      <c r="C229" s="26">
        <v>17</v>
      </c>
      <c r="D229" s="8">
        <v>1</v>
      </c>
      <c r="F229" s="7" t="s">
        <v>5</v>
      </c>
      <c r="G229" s="11">
        <f>1-D229</f>
        <v>0</v>
      </c>
    </row>
    <row r="230" spans="1:7" x14ac:dyDescent="0.25">
      <c r="A230" s="27" t="s">
        <v>3</v>
      </c>
      <c r="B230" s="28"/>
      <c r="C230" s="28">
        <v>604</v>
      </c>
      <c r="D230" s="10">
        <v>0.97899999999999998</v>
      </c>
      <c r="F230" s="9" t="s">
        <v>3</v>
      </c>
      <c r="G230" s="12">
        <f>1-D230</f>
        <v>2.1000000000000019E-2</v>
      </c>
    </row>
    <row r="231" spans="1:7" x14ac:dyDescent="0.25">
      <c r="A231" s="25" t="s">
        <v>4</v>
      </c>
      <c r="B231" s="26"/>
      <c r="C231" s="26">
        <v>18</v>
      </c>
      <c r="D231" s="8">
        <v>0.22500000000000001</v>
      </c>
      <c r="F231" s="7" t="s">
        <v>4</v>
      </c>
      <c r="G231" s="17">
        <f>1-D231</f>
        <v>0.77500000000000002</v>
      </c>
    </row>
    <row r="233" spans="1:7" x14ac:dyDescent="0.25">
      <c r="A233" s="19" t="s">
        <v>9</v>
      </c>
      <c r="B233" s="19" t="s">
        <v>123</v>
      </c>
    </row>
    <row r="234" spans="1:7" x14ac:dyDescent="0.25">
      <c r="A234" s="1" t="s">
        <v>0</v>
      </c>
      <c r="B234" s="2" t="s">
        <v>123</v>
      </c>
      <c r="C234" s="2" t="s">
        <v>7</v>
      </c>
      <c r="D234" s="6" t="s">
        <v>8</v>
      </c>
      <c r="F234" s="1" t="s">
        <v>0</v>
      </c>
      <c r="G234" s="1" t="s">
        <v>29</v>
      </c>
    </row>
    <row r="235" spans="1:7" x14ac:dyDescent="0.25">
      <c r="A235" s="25" t="s">
        <v>6</v>
      </c>
      <c r="B235" s="26"/>
      <c r="C235" s="26">
        <v>40</v>
      </c>
      <c r="D235" s="8">
        <v>0.83299999999999996</v>
      </c>
      <c r="F235" s="7" t="s">
        <v>6</v>
      </c>
      <c r="G235" s="11">
        <f>1-D235</f>
        <v>0.16700000000000004</v>
      </c>
    </row>
    <row r="236" spans="1:7" x14ac:dyDescent="0.25">
      <c r="A236" s="27" t="s">
        <v>2</v>
      </c>
      <c r="B236" s="28"/>
      <c r="C236" s="28">
        <v>1122</v>
      </c>
      <c r="D236" s="10">
        <v>0.78200000000000003</v>
      </c>
      <c r="F236" s="9" t="s">
        <v>2</v>
      </c>
      <c r="G236" s="12">
        <f>1-D236</f>
        <v>0.21799999999999997</v>
      </c>
    </row>
    <row r="237" spans="1:7" x14ac:dyDescent="0.25">
      <c r="A237" s="25" t="s">
        <v>5</v>
      </c>
      <c r="B237" s="26"/>
      <c r="C237" s="26">
        <v>17</v>
      </c>
      <c r="D237" s="8">
        <v>1</v>
      </c>
      <c r="F237" s="7" t="s">
        <v>5</v>
      </c>
      <c r="G237" s="11">
        <f>1-D237</f>
        <v>0</v>
      </c>
    </row>
    <row r="238" spans="1:7" x14ac:dyDescent="0.25">
      <c r="A238" s="27" t="s">
        <v>3</v>
      </c>
      <c r="B238" s="28"/>
      <c r="C238" s="28">
        <v>574</v>
      </c>
      <c r="D238" s="10">
        <v>0.93</v>
      </c>
      <c r="F238" s="9" t="s">
        <v>3</v>
      </c>
      <c r="G238" s="12">
        <f>1-D238</f>
        <v>6.9999999999999951E-2</v>
      </c>
    </row>
    <row r="239" spans="1:7" x14ac:dyDescent="0.25">
      <c r="A239" s="25" t="s">
        <v>4</v>
      </c>
      <c r="B239" s="26"/>
      <c r="C239" s="26">
        <v>19</v>
      </c>
      <c r="D239" s="8">
        <v>0.23799999999999999</v>
      </c>
      <c r="F239" s="7" t="s">
        <v>4</v>
      </c>
      <c r="G239" s="17">
        <f>1-D239</f>
        <v>0.76200000000000001</v>
      </c>
    </row>
    <row r="241" spans="1:7" x14ac:dyDescent="0.25">
      <c r="A241" s="19" t="s">
        <v>9</v>
      </c>
      <c r="B241" s="19" t="s">
        <v>125</v>
      </c>
    </row>
    <row r="242" spans="1:7" x14ac:dyDescent="0.25">
      <c r="A242" s="1" t="s">
        <v>0</v>
      </c>
      <c r="B242" s="2" t="s">
        <v>125</v>
      </c>
      <c r="C242" s="2" t="s">
        <v>7</v>
      </c>
      <c r="D242" s="6" t="s">
        <v>8</v>
      </c>
      <c r="F242" s="1" t="s">
        <v>0</v>
      </c>
      <c r="G242" s="1" t="s">
        <v>29</v>
      </c>
    </row>
    <row r="243" spans="1:7" x14ac:dyDescent="0.25">
      <c r="A243" s="25" t="s">
        <v>6</v>
      </c>
      <c r="B243" s="26" t="s">
        <v>124</v>
      </c>
      <c r="C243" s="26">
        <v>2</v>
      </c>
      <c r="D243" s="8">
        <v>4.2000000000000003E-2</v>
      </c>
      <c r="F243" s="7" t="s">
        <v>6</v>
      </c>
      <c r="G243" s="11">
        <f>1-D243-D244</f>
        <v>0.16599999999999993</v>
      </c>
    </row>
    <row r="244" spans="1:7" x14ac:dyDescent="0.25">
      <c r="A244" s="27" t="s">
        <v>6</v>
      </c>
      <c r="B244" s="28"/>
      <c r="C244" s="28">
        <v>38</v>
      </c>
      <c r="D244" s="10">
        <v>0.79200000000000004</v>
      </c>
      <c r="F244" s="9" t="s">
        <v>2</v>
      </c>
      <c r="G244" s="12">
        <f>1-D245-D246</f>
        <v>0.18599999999999994</v>
      </c>
    </row>
    <row r="245" spans="1:7" x14ac:dyDescent="0.25">
      <c r="A245" s="25" t="s">
        <v>2</v>
      </c>
      <c r="B245" s="26" t="s">
        <v>124</v>
      </c>
      <c r="C245" s="26">
        <v>94</v>
      </c>
      <c r="D245" s="8">
        <v>6.6000000000000003E-2</v>
      </c>
      <c r="F245" s="7" t="s">
        <v>5</v>
      </c>
      <c r="G245" s="11">
        <f>1-D247</f>
        <v>0</v>
      </c>
    </row>
    <row r="246" spans="1:7" x14ac:dyDescent="0.25">
      <c r="A246" s="27" t="s">
        <v>2</v>
      </c>
      <c r="B246" s="28"/>
      <c r="C246" s="28">
        <v>1074</v>
      </c>
      <c r="D246" s="10">
        <v>0.748</v>
      </c>
      <c r="F246" s="9" t="s">
        <v>3</v>
      </c>
      <c r="G246" s="12">
        <f>1-D248-D249</f>
        <v>9.099999999999997E-2</v>
      </c>
    </row>
    <row r="247" spans="1:7" x14ac:dyDescent="0.25">
      <c r="A247" s="25" t="s">
        <v>5</v>
      </c>
      <c r="B247" s="26"/>
      <c r="C247" s="26">
        <v>17</v>
      </c>
      <c r="D247" s="8">
        <v>1</v>
      </c>
      <c r="F247" s="7" t="s">
        <v>4</v>
      </c>
      <c r="G247" s="17">
        <f>1-D250</f>
        <v>0.9</v>
      </c>
    </row>
    <row r="248" spans="1:7" x14ac:dyDescent="0.25">
      <c r="A248" s="27" t="s">
        <v>3</v>
      </c>
      <c r="B248" s="28" t="s">
        <v>124</v>
      </c>
      <c r="C248" s="28">
        <v>2</v>
      </c>
      <c r="D248" s="10">
        <v>3.0000000000000001E-3</v>
      </c>
    </row>
    <row r="249" spans="1:7" x14ac:dyDescent="0.25">
      <c r="A249" s="25" t="s">
        <v>3</v>
      </c>
      <c r="B249" s="26"/>
      <c r="C249" s="26">
        <v>559</v>
      </c>
      <c r="D249" s="8">
        <v>0.90600000000000003</v>
      </c>
    </row>
    <row r="250" spans="1:7" x14ac:dyDescent="0.25">
      <c r="A250" s="27" t="s">
        <v>4</v>
      </c>
      <c r="B250" s="28"/>
      <c r="C250" s="28">
        <v>8</v>
      </c>
      <c r="D250" s="10">
        <v>0.1</v>
      </c>
    </row>
    <row r="252" spans="1:7" x14ac:dyDescent="0.25">
      <c r="A252" s="19" t="s">
        <v>9</v>
      </c>
      <c r="B252" s="19" t="s">
        <v>126</v>
      </c>
    </row>
    <row r="253" spans="1:7" x14ac:dyDescent="0.25">
      <c r="A253" s="1" t="s">
        <v>0</v>
      </c>
      <c r="B253" s="2" t="s">
        <v>126</v>
      </c>
      <c r="C253" s="2" t="s">
        <v>7</v>
      </c>
      <c r="D253" s="6" t="s">
        <v>8</v>
      </c>
      <c r="F253" s="1" t="s">
        <v>0</v>
      </c>
      <c r="G253" s="1" t="s">
        <v>29</v>
      </c>
    </row>
    <row r="254" spans="1:7" x14ac:dyDescent="0.25">
      <c r="A254" s="25" t="s">
        <v>6</v>
      </c>
      <c r="B254" s="26" t="s">
        <v>127</v>
      </c>
      <c r="C254" s="26">
        <v>2</v>
      </c>
      <c r="D254" s="8">
        <v>4.2000000000000003E-2</v>
      </c>
      <c r="F254" s="7" t="s">
        <v>6</v>
      </c>
      <c r="G254" s="11">
        <f>1-D254-D255</f>
        <v>0.16599999999999993</v>
      </c>
    </row>
    <row r="255" spans="1:7" x14ac:dyDescent="0.25">
      <c r="A255" s="27" t="s">
        <v>6</v>
      </c>
      <c r="B255" s="28"/>
      <c r="C255" s="28">
        <v>38</v>
      </c>
      <c r="D255" s="10">
        <v>0.79200000000000004</v>
      </c>
      <c r="F255" s="9" t="s">
        <v>2</v>
      </c>
      <c r="G255" s="12">
        <f>1-D256-D257-D258</f>
        <v>8.1999999999999962E-2</v>
      </c>
    </row>
    <row r="256" spans="1:7" x14ac:dyDescent="0.25">
      <c r="A256" s="25" t="s">
        <v>2</v>
      </c>
      <c r="B256" s="26" t="s">
        <v>128</v>
      </c>
      <c r="C256" s="26">
        <v>238</v>
      </c>
      <c r="D256" s="8">
        <v>0.16600000000000001</v>
      </c>
      <c r="F256" s="7" t="s">
        <v>5</v>
      </c>
      <c r="G256" s="11">
        <f>1-D259</f>
        <v>0</v>
      </c>
    </row>
    <row r="257" spans="1:7" x14ac:dyDescent="0.25">
      <c r="A257" s="27" t="s">
        <v>2</v>
      </c>
      <c r="B257" s="28" t="s">
        <v>129</v>
      </c>
      <c r="C257" s="28">
        <v>1</v>
      </c>
      <c r="D257" s="10">
        <v>1E-3</v>
      </c>
      <c r="F257" s="9" t="s">
        <v>3</v>
      </c>
      <c r="G257" s="12">
        <f>1-D260-D261</f>
        <v>4.3999999999999928E-2</v>
      </c>
    </row>
    <row r="258" spans="1:7" x14ac:dyDescent="0.25">
      <c r="A258" s="25" t="s">
        <v>2</v>
      </c>
      <c r="B258" s="26"/>
      <c r="C258" s="26">
        <v>1078</v>
      </c>
      <c r="D258" s="8">
        <v>0.751</v>
      </c>
      <c r="F258" s="7" t="s">
        <v>4</v>
      </c>
      <c r="G258" s="17">
        <f>1-D262-D263</f>
        <v>0.17500000000000004</v>
      </c>
    </row>
    <row r="259" spans="1:7" x14ac:dyDescent="0.25">
      <c r="A259" s="27" t="s">
        <v>5</v>
      </c>
      <c r="B259" s="28"/>
      <c r="C259" s="28">
        <v>17</v>
      </c>
      <c r="D259" s="10">
        <v>1</v>
      </c>
    </row>
    <row r="260" spans="1:7" x14ac:dyDescent="0.25">
      <c r="A260" s="25" t="s">
        <v>3</v>
      </c>
      <c r="B260" s="26" t="s">
        <v>128</v>
      </c>
      <c r="C260" s="26">
        <v>31</v>
      </c>
      <c r="D260" s="8">
        <v>0.05</v>
      </c>
    </row>
    <row r="261" spans="1:7" x14ac:dyDescent="0.25">
      <c r="A261" s="27" t="s">
        <v>3</v>
      </c>
      <c r="B261" s="28"/>
      <c r="C261" s="28">
        <v>559</v>
      </c>
      <c r="D261" s="10">
        <v>0.90600000000000003</v>
      </c>
    </row>
    <row r="262" spans="1:7" x14ac:dyDescent="0.25">
      <c r="A262" s="25" t="s">
        <v>4</v>
      </c>
      <c r="B262" s="26" t="s">
        <v>128</v>
      </c>
      <c r="C262" s="26">
        <v>6</v>
      </c>
      <c r="D262" s="8">
        <v>7.4999999999999997E-2</v>
      </c>
    </row>
    <row r="263" spans="1:7" x14ac:dyDescent="0.25">
      <c r="A263" s="27" t="s">
        <v>4</v>
      </c>
      <c r="B263" s="28"/>
      <c r="C263" s="28">
        <v>60</v>
      </c>
      <c r="D263" s="10">
        <v>0.75</v>
      </c>
    </row>
    <row r="265" spans="1:7" x14ac:dyDescent="0.25">
      <c r="A265" s="19" t="s">
        <v>9</v>
      </c>
      <c r="B265" s="19" t="s">
        <v>130</v>
      </c>
    </row>
    <row r="266" spans="1:7" x14ac:dyDescent="0.25">
      <c r="A266" s="1" t="s">
        <v>0</v>
      </c>
      <c r="B266" s="2" t="s">
        <v>130</v>
      </c>
      <c r="C266" s="2" t="s">
        <v>7</v>
      </c>
      <c r="D266" s="6" t="s">
        <v>8</v>
      </c>
      <c r="F266" s="1" t="s">
        <v>0</v>
      </c>
      <c r="G266" s="1" t="s">
        <v>29</v>
      </c>
    </row>
    <row r="267" spans="1:7" x14ac:dyDescent="0.25">
      <c r="A267" s="27" t="s">
        <v>6</v>
      </c>
      <c r="B267" s="28" t="s">
        <v>131</v>
      </c>
      <c r="C267" s="28">
        <v>2</v>
      </c>
      <c r="D267" s="10">
        <v>4.2000000000000003E-2</v>
      </c>
      <c r="F267" s="7" t="s">
        <v>6</v>
      </c>
      <c r="G267" s="11">
        <f>1-D267-D268</f>
        <v>0.16599999999999993</v>
      </c>
    </row>
    <row r="268" spans="1:7" x14ac:dyDescent="0.25">
      <c r="A268" s="25" t="s">
        <v>6</v>
      </c>
      <c r="B268" s="26"/>
      <c r="C268" s="26">
        <v>38</v>
      </c>
      <c r="D268" s="8">
        <v>0.79200000000000004</v>
      </c>
      <c r="F268" s="9" t="s">
        <v>2</v>
      </c>
      <c r="G268" s="12">
        <f>1-D269-D270</f>
        <v>0.13800000000000001</v>
      </c>
    </row>
    <row r="269" spans="1:7" x14ac:dyDescent="0.25">
      <c r="A269" s="27" t="s">
        <v>2</v>
      </c>
      <c r="B269" s="28" t="s">
        <v>131</v>
      </c>
      <c r="C269" s="28">
        <v>163</v>
      </c>
      <c r="D269" s="10">
        <v>0.114</v>
      </c>
      <c r="F269" s="7" t="s">
        <v>5</v>
      </c>
      <c r="G269" s="11">
        <f>1-D271</f>
        <v>0</v>
      </c>
    </row>
    <row r="270" spans="1:7" x14ac:dyDescent="0.25">
      <c r="A270" s="25" t="s">
        <v>2</v>
      </c>
      <c r="B270" s="26"/>
      <c r="C270" s="26">
        <v>1074</v>
      </c>
      <c r="D270" s="8">
        <v>0.748</v>
      </c>
      <c r="F270" s="9" t="s">
        <v>3</v>
      </c>
      <c r="G270" s="12">
        <f>1-D273-D272</f>
        <v>8.3999999999999977E-2</v>
      </c>
    </row>
    <row r="271" spans="1:7" x14ac:dyDescent="0.25">
      <c r="A271" s="27" t="s">
        <v>5</v>
      </c>
      <c r="B271" s="28"/>
      <c r="C271" s="28">
        <v>17</v>
      </c>
      <c r="D271" s="10">
        <v>1</v>
      </c>
      <c r="F271" s="7" t="s">
        <v>4</v>
      </c>
      <c r="G271" s="17">
        <f>1-D275-D274</f>
        <v>0.17500000000000004</v>
      </c>
    </row>
    <row r="272" spans="1:7" x14ac:dyDescent="0.25">
      <c r="A272" s="25" t="s">
        <v>3</v>
      </c>
      <c r="B272" s="26" t="s">
        <v>131</v>
      </c>
      <c r="C272" s="26">
        <v>6</v>
      </c>
      <c r="D272" s="8">
        <v>0.01</v>
      </c>
    </row>
    <row r="273" spans="1:7" x14ac:dyDescent="0.25">
      <c r="A273" s="27" t="s">
        <v>3</v>
      </c>
      <c r="B273" s="28"/>
      <c r="C273" s="28">
        <v>559</v>
      </c>
      <c r="D273" s="10">
        <v>0.90600000000000003</v>
      </c>
    </row>
    <row r="274" spans="1:7" x14ac:dyDescent="0.25">
      <c r="A274" s="25" t="s">
        <v>4</v>
      </c>
      <c r="B274" s="26" t="s">
        <v>131</v>
      </c>
      <c r="C274" s="26">
        <v>58</v>
      </c>
      <c r="D274" s="8">
        <v>0.72499999999999998</v>
      </c>
    </row>
    <row r="275" spans="1:7" x14ac:dyDescent="0.25">
      <c r="A275" s="27" t="s">
        <v>4</v>
      </c>
      <c r="B275" s="28"/>
      <c r="C275" s="28">
        <v>8</v>
      </c>
      <c r="D275" s="10">
        <v>0.1</v>
      </c>
    </row>
    <row r="277" spans="1:7" x14ac:dyDescent="0.25">
      <c r="A277" s="19" t="s">
        <v>9</v>
      </c>
      <c r="B277" s="19" t="s">
        <v>132</v>
      </c>
    </row>
    <row r="278" spans="1:7" x14ac:dyDescent="0.25">
      <c r="A278" s="1" t="s">
        <v>0</v>
      </c>
      <c r="B278" s="2" t="s">
        <v>132</v>
      </c>
      <c r="C278" s="2" t="s">
        <v>7</v>
      </c>
      <c r="D278" s="6" t="s">
        <v>8</v>
      </c>
      <c r="F278" s="1" t="s">
        <v>0</v>
      </c>
      <c r="G278" s="1" t="s">
        <v>29</v>
      </c>
    </row>
    <row r="279" spans="1:7" x14ac:dyDescent="0.25">
      <c r="A279" s="27" t="s">
        <v>6</v>
      </c>
      <c r="B279" s="28"/>
      <c r="C279" s="28">
        <v>48</v>
      </c>
      <c r="D279" s="10">
        <v>1</v>
      </c>
      <c r="F279" s="7" t="s">
        <v>6</v>
      </c>
      <c r="G279" s="11">
        <f>1-D279</f>
        <v>0</v>
      </c>
    </row>
    <row r="280" spans="1:7" x14ac:dyDescent="0.25">
      <c r="A280" s="25" t="s">
        <v>2</v>
      </c>
      <c r="B280" s="26">
        <v>0</v>
      </c>
      <c r="C280" s="26">
        <v>12</v>
      </c>
      <c r="D280" s="8">
        <v>8.0000000000000002E-3</v>
      </c>
      <c r="F280" s="9" t="s">
        <v>2</v>
      </c>
      <c r="G280" s="12">
        <f>1-D281-D280</f>
        <v>9.1999999999999971E-2</v>
      </c>
    </row>
    <row r="281" spans="1:7" x14ac:dyDescent="0.25">
      <c r="A281" s="27" t="s">
        <v>2</v>
      </c>
      <c r="B281" s="28"/>
      <c r="C281" s="28">
        <v>1291</v>
      </c>
      <c r="D281" s="10">
        <v>0.9</v>
      </c>
      <c r="F281" s="7" t="s">
        <v>5</v>
      </c>
      <c r="G281" s="11">
        <f>1-D282</f>
        <v>0</v>
      </c>
    </row>
    <row r="282" spans="1:7" x14ac:dyDescent="0.25">
      <c r="A282" s="25" t="s">
        <v>5</v>
      </c>
      <c r="B282" s="26"/>
      <c r="C282" s="26">
        <v>17</v>
      </c>
      <c r="D282" s="8">
        <v>1</v>
      </c>
      <c r="F282" s="9" t="s">
        <v>3</v>
      </c>
      <c r="G282" s="12">
        <f>1-D283</f>
        <v>1.3000000000000012E-2</v>
      </c>
    </row>
    <row r="283" spans="1:7" x14ac:dyDescent="0.25">
      <c r="A283" s="27" t="s">
        <v>3</v>
      </c>
      <c r="B283" s="28"/>
      <c r="C283" s="28">
        <v>609</v>
      </c>
      <c r="D283" s="10">
        <v>0.98699999999999999</v>
      </c>
      <c r="F283" s="7" t="s">
        <v>4</v>
      </c>
      <c r="G283" s="17">
        <f>1-D284-D285</f>
        <v>2.399999999999991E-2</v>
      </c>
    </row>
    <row r="284" spans="1:7" x14ac:dyDescent="0.25">
      <c r="A284" s="25" t="s">
        <v>4</v>
      </c>
      <c r="B284" s="26">
        <v>0</v>
      </c>
      <c r="C284" s="26">
        <v>37</v>
      </c>
      <c r="D284" s="8">
        <v>0.46300000000000002</v>
      </c>
    </row>
    <row r="285" spans="1:7" x14ac:dyDescent="0.25">
      <c r="A285" s="27" t="s">
        <v>4</v>
      </c>
      <c r="B285" s="28"/>
      <c r="C285" s="28">
        <v>41</v>
      </c>
      <c r="D285" s="10">
        <v>0.51300000000000001</v>
      </c>
    </row>
    <row r="287" spans="1:7" x14ac:dyDescent="0.25">
      <c r="A287" s="19" t="s">
        <v>9</v>
      </c>
      <c r="B287" s="19" t="s">
        <v>26</v>
      </c>
    </row>
    <row r="288" spans="1:7" x14ac:dyDescent="0.25">
      <c r="A288" s="1" t="s">
        <v>0</v>
      </c>
      <c r="B288" s="2" t="s">
        <v>26</v>
      </c>
      <c r="C288" s="2" t="s">
        <v>7</v>
      </c>
      <c r="D288" s="6" t="s">
        <v>8</v>
      </c>
      <c r="F288" s="1" t="s">
        <v>0</v>
      </c>
      <c r="G288" s="1" t="s">
        <v>29</v>
      </c>
    </row>
    <row r="289" spans="1:7" x14ac:dyDescent="0.25">
      <c r="A289" s="27" t="s">
        <v>6</v>
      </c>
      <c r="B289" s="28"/>
      <c r="C289" s="28">
        <v>39</v>
      </c>
      <c r="D289" s="10">
        <v>0.81299999999999994</v>
      </c>
      <c r="F289" s="7" t="s">
        <v>6</v>
      </c>
      <c r="G289" s="11">
        <f>1-D289</f>
        <v>0.18700000000000006</v>
      </c>
    </row>
    <row r="290" spans="1:7" x14ac:dyDescent="0.25">
      <c r="A290" s="25" t="s">
        <v>2</v>
      </c>
      <c r="B290" s="26">
        <v>0</v>
      </c>
      <c r="C290" s="26">
        <v>102</v>
      </c>
      <c r="D290" s="8">
        <v>7.0999999999999994E-2</v>
      </c>
      <c r="F290" s="9" t="s">
        <v>2</v>
      </c>
      <c r="G290" s="12">
        <f>1-D291-D290</f>
        <v>0</v>
      </c>
    </row>
    <row r="291" spans="1:7" x14ac:dyDescent="0.25">
      <c r="A291" s="27" t="s">
        <v>2</v>
      </c>
      <c r="B291" s="28"/>
      <c r="C291" s="28">
        <v>1333</v>
      </c>
      <c r="D291" s="10">
        <v>0.92900000000000005</v>
      </c>
      <c r="F291" s="7" t="s">
        <v>5</v>
      </c>
      <c r="G291" s="11">
        <f>1-D292</f>
        <v>0</v>
      </c>
    </row>
    <row r="292" spans="1:7" x14ac:dyDescent="0.25">
      <c r="A292" s="25" t="s">
        <v>5</v>
      </c>
      <c r="B292" s="26"/>
      <c r="C292" s="26">
        <v>17</v>
      </c>
      <c r="D292" s="8">
        <v>1</v>
      </c>
      <c r="F292" s="9" t="s">
        <v>3</v>
      </c>
      <c r="G292" s="12">
        <f>1-D293-D294</f>
        <v>0</v>
      </c>
    </row>
    <row r="293" spans="1:7" x14ac:dyDescent="0.25">
      <c r="A293" s="27" t="s">
        <v>3</v>
      </c>
      <c r="B293" s="28">
        <v>0</v>
      </c>
      <c r="C293" s="28">
        <v>7</v>
      </c>
      <c r="D293" s="10">
        <v>1.0999999999999999E-2</v>
      </c>
      <c r="F293" s="7" t="s">
        <v>4</v>
      </c>
      <c r="G293" s="17">
        <f>1-D296-D295</f>
        <v>0</v>
      </c>
    </row>
    <row r="294" spans="1:7" x14ac:dyDescent="0.25">
      <c r="A294" s="25" t="s">
        <v>3</v>
      </c>
      <c r="B294" s="26"/>
      <c r="C294" s="26">
        <v>610</v>
      </c>
      <c r="D294" s="8">
        <v>0.98899999999999999</v>
      </c>
    </row>
    <row r="295" spans="1:7" x14ac:dyDescent="0.25">
      <c r="A295" s="27" t="s">
        <v>4</v>
      </c>
      <c r="B295" s="28">
        <v>0</v>
      </c>
      <c r="C295" s="28">
        <v>34</v>
      </c>
      <c r="D295" s="10">
        <v>0.42499999999999999</v>
      </c>
    </row>
    <row r="296" spans="1:7" x14ac:dyDescent="0.25">
      <c r="A296" s="25" t="s">
        <v>4</v>
      </c>
      <c r="B296" s="26"/>
      <c r="C296" s="26">
        <v>46</v>
      </c>
      <c r="D296" s="8">
        <v>0.57499999999999996</v>
      </c>
    </row>
  </sheetData>
  <mergeCells count="4">
    <mergeCell ref="A1:D1"/>
    <mergeCell ref="A2:D2"/>
    <mergeCell ref="A3:D3"/>
    <mergeCell ref="A4:B4"/>
  </mergeCell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A7E4-36C1-4CC9-A2B3-E0B019A8AFF0}">
  <dimension ref="A1:D190"/>
  <sheetViews>
    <sheetView workbookViewId="0">
      <selection activeCell="C12" sqref="C12"/>
    </sheetView>
  </sheetViews>
  <sheetFormatPr baseColWidth="10" defaultRowHeight="15" x14ac:dyDescent="0.25"/>
  <cols>
    <col min="1" max="1" width="18.28515625" bestFit="1" customWidth="1"/>
    <col min="2" max="2" width="28.7109375" bestFit="1" customWidth="1"/>
    <col min="3" max="3" width="10.85546875" bestFit="1" customWidth="1"/>
    <col min="4" max="4" width="24.28515625" bestFit="1" customWidth="1"/>
    <col min="6" max="7" width="11.85546875" bestFit="1" customWidth="1"/>
  </cols>
  <sheetData>
    <row r="1" spans="1:4" ht="23.25" x14ac:dyDescent="0.35">
      <c r="A1" s="20" t="s">
        <v>31</v>
      </c>
      <c r="B1" s="20"/>
      <c r="C1" s="20"/>
      <c r="D1" s="20"/>
    </row>
    <row r="2" spans="1:4" ht="21" x14ac:dyDescent="0.35">
      <c r="A2" s="21" t="s">
        <v>97</v>
      </c>
      <c r="B2" s="21"/>
      <c r="C2" s="21"/>
      <c r="D2" s="21"/>
    </row>
    <row r="3" spans="1:4" ht="21" customHeight="1" x14ac:dyDescent="0.25">
      <c r="A3" s="22" t="s">
        <v>136</v>
      </c>
      <c r="B3" s="22"/>
      <c r="C3" s="22"/>
      <c r="D3" s="22"/>
    </row>
    <row r="4" spans="1:4" x14ac:dyDescent="0.25">
      <c r="A4" s="23" t="s">
        <v>85</v>
      </c>
      <c r="B4" s="23"/>
      <c r="C4" s="24">
        <v>0</v>
      </c>
    </row>
    <row r="6" spans="1:4" ht="15" customHeight="1" x14ac:dyDescent="0.25"/>
    <row r="7" spans="1:4" ht="15" customHeight="1" x14ac:dyDescent="0.25"/>
    <row r="8" spans="1:4" ht="15" customHeight="1" x14ac:dyDescent="0.25"/>
    <row r="9" spans="1:4" ht="15" customHeight="1" x14ac:dyDescent="0.25"/>
    <row r="10" spans="1:4" ht="15" customHeight="1" x14ac:dyDescent="0.25"/>
    <row r="11" spans="1:4" ht="15" customHeight="1" x14ac:dyDescent="0.25"/>
    <row r="12" spans="1:4" ht="15" customHeight="1" x14ac:dyDescent="0.25"/>
    <row r="13" spans="1:4" ht="15" customHeight="1" x14ac:dyDescent="0.25"/>
    <row r="14" spans="1:4" ht="15" customHeight="1" x14ac:dyDescent="0.25"/>
    <row r="15" spans="1:4" ht="15" customHeight="1" x14ac:dyDescent="0.25"/>
    <row r="16" spans="1:4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</sheetData>
  <mergeCells count="4">
    <mergeCell ref="A1:D1"/>
    <mergeCell ref="A2:D2"/>
    <mergeCell ref="A3:D3"/>
    <mergeCell ref="A4:B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D3E4-0D66-4557-9138-690354C03964}">
  <dimension ref="A1:G201"/>
  <sheetViews>
    <sheetView workbookViewId="0">
      <selection activeCell="A3" sqref="A3:XFD3"/>
    </sheetView>
  </sheetViews>
  <sheetFormatPr baseColWidth="10" defaultRowHeight="15" x14ac:dyDescent="0.25"/>
  <cols>
    <col min="1" max="1" width="14.140625" bestFit="1" customWidth="1"/>
    <col min="2" max="2" width="28.7109375" bestFit="1" customWidth="1"/>
    <col min="3" max="3" width="10.85546875" bestFit="1" customWidth="1"/>
    <col min="4" max="4" width="24.28515625" bestFit="1" customWidth="1"/>
    <col min="6" max="7" width="11.85546875" bestFit="1" customWidth="1"/>
  </cols>
  <sheetData>
    <row r="1" spans="1:7" ht="23.25" x14ac:dyDescent="0.35">
      <c r="A1" s="20" t="s">
        <v>31</v>
      </c>
      <c r="B1" s="20"/>
      <c r="C1" s="20"/>
      <c r="D1" s="20"/>
    </row>
    <row r="2" spans="1:7" ht="21" x14ac:dyDescent="0.35">
      <c r="A2" s="21" t="s">
        <v>53</v>
      </c>
      <c r="B2" s="21"/>
      <c r="C2" s="21"/>
      <c r="D2" s="21"/>
    </row>
    <row r="3" spans="1:7" ht="21" customHeight="1" x14ac:dyDescent="0.25">
      <c r="A3" s="22" t="s">
        <v>137</v>
      </c>
      <c r="B3" s="22"/>
      <c r="C3" s="22"/>
      <c r="D3" s="22"/>
    </row>
    <row r="4" spans="1:7" x14ac:dyDescent="0.25">
      <c r="A4" s="23" t="s">
        <v>85</v>
      </c>
      <c r="B4" s="23"/>
      <c r="C4" s="24">
        <v>20</v>
      </c>
    </row>
    <row r="6" spans="1:7" ht="15" customHeight="1" x14ac:dyDescent="0.25">
      <c r="A6" s="19" t="s">
        <v>9</v>
      </c>
      <c r="B6" s="19" t="s">
        <v>49</v>
      </c>
      <c r="C6" s="14"/>
    </row>
    <row r="7" spans="1:7" ht="15" customHeight="1" x14ac:dyDescent="0.25">
      <c r="A7" t="s">
        <v>0</v>
      </c>
      <c r="B7" t="s">
        <v>49</v>
      </c>
      <c r="C7" t="s">
        <v>7</v>
      </c>
      <c r="D7" s="5" t="s">
        <v>8</v>
      </c>
      <c r="F7" s="1" t="s">
        <v>0</v>
      </c>
      <c r="G7" s="1" t="s">
        <v>29</v>
      </c>
    </row>
    <row r="8" spans="1:7" ht="15" customHeight="1" x14ac:dyDescent="0.25">
      <c r="A8" s="7" t="s">
        <v>23</v>
      </c>
      <c r="B8" s="3" t="s">
        <v>23</v>
      </c>
      <c r="C8" s="3" t="s">
        <v>23</v>
      </c>
      <c r="D8" s="11" t="s">
        <v>23</v>
      </c>
      <c r="F8" s="7" t="s">
        <v>6</v>
      </c>
      <c r="G8" s="8">
        <v>1</v>
      </c>
    </row>
    <row r="9" spans="1:7" ht="15" customHeight="1" x14ac:dyDescent="0.35">
      <c r="A9" s="13"/>
      <c r="B9" s="13"/>
      <c r="C9" s="13"/>
      <c r="D9" s="13"/>
      <c r="F9" s="9" t="s">
        <v>2</v>
      </c>
      <c r="G9" s="10">
        <v>1</v>
      </c>
    </row>
    <row r="10" spans="1:7" ht="15" customHeight="1" x14ac:dyDescent="0.35">
      <c r="A10" s="13"/>
      <c r="B10" s="13"/>
      <c r="C10" s="13"/>
      <c r="D10" s="13"/>
      <c r="F10" s="7" t="s">
        <v>5</v>
      </c>
      <c r="G10" s="8">
        <v>1</v>
      </c>
    </row>
    <row r="11" spans="1:7" ht="15" customHeight="1" x14ac:dyDescent="0.35">
      <c r="A11" s="13"/>
      <c r="B11" s="13"/>
      <c r="C11" s="13"/>
      <c r="D11" s="13"/>
      <c r="F11" s="9" t="s">
        <v>3</v>
      </c>
      <c r="G11" s="18">
        <v>1</v>
      </c>
    </row>
    <row r="12" spans="1:7" ht="15" customHeight="1" x14ac:dyDescent="0.35">
      <c r="A12" s="13"/>
      <c r="B12" s="13"/>
      <c r="C12" s="13"/>
      <c r="D12" s="13"/>
      <c r="F12" s="7" t="s">
        <v>4</v>
      </c>
      <c r="G12" s="8">
        <v>1</v>
      </c>
    </row>
    <row r="13" spans="1:7" ht="15" customHeight="1" x14ac:dyDescent="0.25"/>
    <row r="14" spans="1:7" ht="15" customHeight="1" x14ac:dyDescent="0.25">
      <c r="A14" s="19" t="s">
        <v>9</v>
      </c>
      <c r="B14" s="19" t="s">
        <v>0</v>
      </c>
      <c r="C14" s="14"/>
    </row>
    <row r="15" spans="1:7" ht="15" customHeight="1" x14ac:dyDescent="0.25">
      <c r="A15" t="s">
        <v>0</v>
      </c>
      <c r="B15" t="s">
        <v>33</v>
      </c>
      <c r="C15" t="s">
        <v>7</v>
      </c>
      <c r="D15" s="5" t="s">
        <v>8</v>
      </c>
      <c r="F15" s="1" t="s">
        <v>0</v>
      </c>
      <c r="G15" s="1" t="s">
        <v>29</v>
      </c>
    </row>
    <row r="16" spans="1:7" ht="15" customHeight="1" x14ac:dyDescent="0.25">
      <c r="A16" s="7" t="s">
        <v>23</v>
      </c>
      <c r="B16" s="3" t="s">
        <v>23</v>
      </c>
      <c r="C16" s="3" t="s">
        <v>23</v>
      </c>
      <c r="D16" s="11" t="s">
        <v>23</v>
      </c>
      <c r="F16" s="7" t="s">
        <v>6</v>
      </c>
      <c r="G16" s="8">
        <v>1</v>
      </c>
    </row>
    <row r="17" spans="1:7" ht="15" customHeight="1" x14ac:dyDescent="0.35">
      <c r="A17" s="13"/>
      <c r="B17" s="13"/>
      <c r="C17" s="13"/>
      <c r="D17" s="13"/>
      <c r="F17" s="9" t="s">
        <v>2</v>
      </c>
      <c r="G17" s="10">
        <v>1</v>
      </c>
    </row>
    <row r="18" spans="1:7" ht="15" customHeight="1" x14ac:dyDescent="0.35">
      <c r="A18" s="13"/>
      <c r="B18" s="13"/>
      <c r="C18" s="13"/>
      <c r="D18" s="13"/>
      <c r="F18" s="7" t="s">
        <v>5</v>
      </c>
      <c r="G18" s="8">
        <v>1</v>
      </c>
    </row>
    <row r="19" spans="1:7" ht="15" customHeight="1" x14ac:dyDescent="0.35">
      <c r="A19" s="13"/>
      <c r="B19" s="13"/>
      <c r="C19" s="13"/>
      <c r="D19" s="13"/>
      <c r="F19" s="9" t="s">
        <v>3</v>
      </c>
      <c r="G19" s="18">
        <v>1</v>
      </c>
    </row>
    <row r="20" spans="1:7" ht="15" customHeight="1" x14ac:dyDescent="0.35">
      <c r="A20" s="13"/>
      <c r="B20" s="13"/>
      <c r="C20" s="13"/>
      <c r="D20" s="13"/>
      <c r="F20" s="7" t="s">
        <v>4</v>
      </c>
      <c r="G20" s="8">
        <v>1</v>
      </c>
    </row>
    <row r="21" spans="1:7" ht="15" customHeight="1" x14ac:dyDescent="0.25"/>
    <row r="22" spans="1:7" ht="15" customHeight="1" x14ac:dyDescent="0.25">
      <c r="A22" s="19" t="s">
        <v>9</v>
      </c>
      <c r="B22" s="19" t="s">
        <v>54</v>
      </c>
      <c r="C22" s="14"/>
    </row>
    <row r="23" spans="1:7" ht="15" customHeight="1" x14ac:dyDescent="0.25">
      <c r="A23" t="s">
        <v>0</v>
      </c>
      <c r="B23" t="s">
        <v>54</v>
      </c>
      <c r="C23" t="s">
        <v>7</v>
      </c>
      <c r="D23" s="5" t="s">
        <v>8</v>
      </c>
      <c r="F23" s="1" t="s">
        <v>0</v>
      </c>
      <c r="G23" s="1" t="s">
        <v>29</v>
      </c>
    </row>
    <row r="24" spans="1:7" ht="15" customHeight="1" x14ac:dyDescent="0.25">
      <c r="A24" s="7" t="s">
        <v>23</v>
      </c>
      <c r="B24" s="3" t="s">
        <v>23</v>
      </c>
      <c r="C24" s="3" t="s">
        <v>23</v>
      </c>
      <c r="D24" s="11" t="s">
        <v>23</v>
      </c>
      <c r="F24" s="7" t="s">
        <v>6</v>
      </c>
      <c r="G24" s="8">
        <v>1</v>
      </c>
    </row>
    <row r="25" spans="1:7" ht="15" customHeight="1" x14ac:dyDescent="0.35">
      <c r="A25" s="13"/>
      <c r="B25" s="13"/>
      <c r="C25" s="13"/>
      <c r="D25" s="13"/>
      <c r="F25" s="9" t="s">
        <v>2</v>
      </c>
      <c r="G25" s="10">
        <v>1</v>
      </c>
    </row>
    <row r="26" spans="1:7" ht="15" customHeight="1" x14ac:dyDescent="0.35">
      <c r="A26" s="13"/>
      <c r="B26" s="13"/>
      <c r="C26" s="13"/>
      <c r="D26" s="13"/>
      <c r="F26" s="7" t="s">
        <v>5</v>
      </c>
      <c r="G26" s="8">
        <v>1</v>
      </c>
    </row>
    <row r="27" spans="1:7" ht="15" customHeight="1" x14ac:dyDescent="0.35">
      <c r="A27" s="13"/>
      <c r="B27" s="13"/>
      <c r="C27" s="13"/>
      <c r="D27" s="13"/>
      <c r="F27" s="9" t="s">
        <v>3</v>
      </c>
      <c r="G27" s="18">
        <v>1</v>
      </c>
    </row>
    <row r="28" spans="1:7" ht="15" customHeight="1" x14ac:dyDescent="0.35">
      <c r="A28" s="13"/>
      <c r="B28" s="13"/>
      <c r="C28" s="13"/>
      <c r="D28" s="13"/>
      <c r="F28" s="7" t="s">
        <v>4</v>
      </c>
      <c r="G28" s="8">
        <v>1</v>
      </c>
    </row>
    <row r="29" spans="1:7" ht="15" customHeight="1" x14ac:dyDescent="0.25"/>
    <row r="30" spans="1:7" ht="15" customHeight="1" x14ac:dyDescent="0.25">
      <c r="A30" s="19" t="s">
        <v>9</v>
      </c>
      <c r="B30" s="19" t="s">
        <v>50</v>
      </c>
      <c r="C30" s="14"/>
    </row>
    <row r="31" spans="1:7" ht="15" customHeight="1" x14ac:dyDescent="0.25">
      <c r="A31" t="s">
        <v>0</v>
      </c>
      <c r="B31" t="s">
        <v>50</v>
      </c>
      <c r="C31" t="s">
        <v>7</v>
      </c>
      <c r="D31" s="5" t="s">
        <v>8</v>
      </c>
      <c r="F31" s="1" t="s">
        <v>0</v>
      </c>
      <c r="G31" s="1" t="s">
        <v>29</v>
      </c>
    </row>
    <row r="32" spans="1:7" ht="15" customHeight="1" x14ac:dyDescent="0.25">
      <c r="A32" s="7" t="s">
        <v>23</v>
      </c>
      <c r="B32" s="3" t="s">
        <v>23</v>
      </c>
      <c r="C32" s="3" t="s">
        <v>23</v>
      </c>
      <c r="D32" s="11" t="s">
        <v>23</v>
      </c>
      <c r="F32" s="7" t="s">
        <v>6</v>
      </c>
      <c r="G32" s="8">
        <v>1</v>
      </c>
    </row>
    <row r="33" spans="1:7" ht="15" customHeight="1" x14ac:dyDescent="0.35">
      <c r="A33" s="13"/>
      <c r="B33" s="13"/>
      <c r="C33" s="13"/>
      <c r="D33" s="13"/>
      <c r="F33" s="9" t="s">
        <v>2</v>
      </c>
      <c r="G33" s="10">
        <v>1</v>
      </c>
    </row>
    <row r="34" spans="1:7" ht="15" customHeight="1" x14ac:dyDescent="0.35">
      <c r="A34" s="13"/>
      <c r="B34" s="13"/>
      <c r="C34" s="13"/>
      <c r="D34" s="13"/>
      <c r="F34" s="7" t="s">
        <v>5</v>
      </c>
      <c r="G34" s="8">
        <v>1</v>
      </c>
    </row>
    <row r="35" spans="1:7" ht="15" customHeight="1" x14ac:dyDescent="0.35">
      <c r="A35" s="13"/>
      <c r="B35" s="13"/>
      <c r="C35" s="13"/>
      <c r="D35" s="13"/>
      <c r="F35" s="9" t="s">
        <v>3</v>
      </c>
      <c r="G35" s="18">
        <v>1</v>
      </c>
    </row>
    <row r="36" spans="1:7" ht="15" customHeight="1" x14ac:dyDescent="0.35">
      <c r="A36" s="13"/>
      <c r="B36" s="13"/>
      <c r="C36" s="13"/>
      <c r="D36" s="13"/>
      <c r="F36" s="7" t="s">
        <v>4</v>
      </c>
      <c r="G36" s="8">
        <v>1</v>
      </c>
    </row>
    <row r="37" spans="1:7" ht="15" customHeight="1" x14ac:dyDescent="0.25"/>
    <row r="38" spans="1:7" ht="15" customHeight="1" x14ac:dyDescent="0.25">
      <c r="A38" s="19" t="s">
        <v>9</v>
      </c>
      <c r="B38" s="19" t="s">
        <v>55</v>
      </c>
      <c r="C38" s="14"/>
    </row>
    <row r="39" spans="1:7" ht="15" customHeight="1" x14ac:dyDescent="0.25">
      <c r="A39" t="s">
        <v>0</v>
      </c>
      <c r="B39" t="s">
        <v>50</v>
      </c>
      <c r="C39" t="s">
        <v>7</v>
      </c>
      <c r="D39" s="5" t="s">
        <v>8</v>
      </c>
      <c r="F39" s="1" t="s">
        <v>0</v>
      </c>
      <c r="G39" s="1" t="s">
        <v>29</v>
      </c>
    </row>
    <row r="40" spans="1:7" ht="15" customHeight="1" x14ac:dyDescent="0.25">
      <c r="A40" s="7" t="s">
        <v>23</v>
      </c>
      <c r="B40" s="3" t="s">
        <v>23</v>
      </c>
      <c r="C40" s="3" t="s">
        <v>23</v>
      </c>
      <c r="D40" s="11" t="s">
        <v>23</v>
      </c>
      <c r="F40" s="7" t="s">
        <v>6</v>
      </c>
      <c r="G40" s="8">
        <v>1</v>
      </c>
    </row>
    <row r="41" spans="1:7" ht="15" customHeight="1" x14ac:dyDescent="0.35">
      <c r="A41" s="13"/>
      <c r="B41" s="13"/>
      <c r="C41" s="13"/>
      <c r="D41" s="13"/>
      <c r="F41" s="9" t="s">
        <v>2</v>
      </c>
      <c r="G41" s="10">
        <v>1</v>
      </c>
    </row>
    <row r="42" spans="1:7" ht="15" customHeight="1" x14ac:dyDescent="0.35">
      <c r="A42" s="13"/>
      <c r="B42" s="13"/>
      <c r="C42" s="13"/>
      <c r="D42" s="13"/>
      <c r="F42" s="7" t="s">
        <v>5</v>
      </c>
      <c r="G42" s="8">
        <v>1</v>
      </c>
    </row>
    <row r="43" spans="1:7" ht="15" customHeight="1" x14ac:dyDescent="0.35">
      <c r="A43" s="13"/>
      <c r="B43" s="13"/>
      <c r="C43" s="13"/>
      <c r="D43" s="13"/>
      <c r="F43" s="9" t="s">
        <v>3</v>
      </c>
      <c r="G43" s="18">
        <v>1</v>
      </c>
    </row>
    <row r="44" spans="1:7" ht="15" customHeight="1" x14ac:dyDescent="0.35">
      <c r="A44" s="13"/>
      <c r="B44" s="13"/>
      <c r="C44" s="13"/>
      <c r="D44" s="13"/>
      <c r="F44" s="7" t="s">
        <v>4</v>
      </c>
      <c r="G44" s="8">
        <v>1</v>
      </c>
    </row>
    <row r="45" spans="1:7" ht="15" customHeight="1" x14ac:dyDescent="0.25"/>
    <row r="46" spans="1:7" ht="15" customHeight="1" x14ac:dyDescent="0.25">
      <c r="A46" s="19" t="s">
        <v>9</v>
      </c>
      <c r="B46" s="19" t="s">
        <v>56</v>
      </c>
      <c r="C46" s="14"/>
    </row>
    <row r="47" spans="1:7" ht="15" customHeight="1" x14ac:dyDescent="0.25">
      <c r="A47" t="s">
        <v>0</v>
      </c>
      <c r="B47" t="s">
        <v>56</v>
      </c>
      <c r="C47" t="s">
        <v>7</v>
      </c>
      <c r="D47" s="5" t="s">
        <v>8</v>
      </c>
      <c r="F47" s="1" t="s">
        <v>0</v>
      </c>
      <c r="G47" s="1" t="s">
        <v>29</v>
      </c>
    </row>
    <row r="48" spans="1:7" ht="15" customHeight="1" x14ac:dyDescent="0.25">
      <c r="A48" s="7" t="s">
        <v>23</v>
      </c>
      <c r="B48" s="3" t="s">
        <v>23</v>
      </c>
      <c r="C48" s="3" t="s">
        <v>23</v>
      </c>
      <c r="D48" s="11" t="s">
        <v>23</v>
      </c>
      <c r="F48" s="7" t="s">
        <v>6</v>
      </c>
      <c r="G48" s="8">
        <v>1</v>
      </c>
    </row>
    <row r="49" spans="1:7" ht="15" customHeight="1" x14ac:dyDescent="0.35">
      <c r="A49" s="13"/>
      <c r="B49" s="13"/>
      <c r="C49" s="13"/>
      <c r="D49" s="13"/>
      <c r="F49" s="9" t="s">
        <v>2</v>
      </c>
      <c r="G49" s="10">
        <v>1</v>
      </c>
    </row>
    <row r="50" spans="1:7" ht="15" customHeight="1" x14ac:dyDescent="0.35">
      <c r="A50" s="13"/>
      <c r="B50" s="13"/>
      <c r="C50" s="13"/>
      <c r="D50" s="13"/>
      <c r="F50" s="7" t="s">
        <v>5</v>
      </c>
      <c r="G50" s="8">
        <v>1</v>
      </c>
    </row>
    <row r="51" spans="1:7" ht="15" customHeight="1" x14ac:dyDescent="0.35">
      <c r="A51" s="13"/>
      <c r="B51" s="13"/>
      <c r="C51" s="13"/>
      <c r="D51" s="13"/>
      <c r="F51" s="9" t="s">
        <v>3</v>
      </c>
      <c r="G51" s="18">
        <v>1</v>
      </c>
    </row>
    <row r="52" spans="1:7" ht="15" customHeight="1" x14ac:dyDescent="0.35">
      <c r="A52" s="13"/>
      <c r="B52" s="13"/>
      <c r="C52" s="13"/>
      <c r="D52" s="13"/>
      <c r="F52" s="7" t="s">
        <v>4</v>
      </c>
      <c r="G52" s="8">
        <v>1</v>
      </c>
    </row>
    <row r="53" spans="1:7" ht="15" customHeight="1" x14ac:dyDescent="0.25"/>
    <row r="54" spans="1:7" ht="15" customHeight="1" x14ac:dyDescent="0.25">
      <c r="A54" s="19" t="s">
        <v>9</v>
      </c>
      <c r="B54" s="19" t="s">
        <v>57</v>
      </c>
      <c r="C54" s="14"/>
    </row>
    <row r="55" spans="1:7" ht="15" customHeight="1" x14ac:dyDescent="0.25">
      <c r="A55" t="s">
        <v>0</v>
      </c>
      <c r="B55" t="s">
        <v>57</v>
      </c>
      <c r="C55" t="s">
        <v>7</v>
      </c>
      <c r="D55" s="5" t="s">
        <v>8</v>
      </c>
      <c r="F55" s="1" t="s">
        <v>0</v>
      </c>
      <c r="G55" s="1" t="s">
        <v>29</v>
      </c>
    </row>
    <row r="56" spans="1:7" ht="15" customHeight="1" x14ac:dyDescent="0.25">
      <c r="A56" s="7" t="s">
        <v>23</v>
      </c>
      <c r="B56" s="3" t="s">
        <v>23</v>
      </c>
      <c r="C56" s="3" t="s">
        <v>23</v>
      </c>
      <c r="D56" s="11" t="s">
        <v>23</v>
      </c>
      <c r="F56" s="7" t="s">
        <v>6</v>
      </c>
      <c r="G56" s="8">
        <v>1</v>
      </c>
    </row>
    <row r="57" spans="1:7" ht="15" customHeight="1" x14ac:dyDescent="0.35">
      <c r="A57" s="13"/>
      <c r="B57" s="13"/>
      <c r="C57" s="13"/>
      <c r="D57" s="13"/>
      <c r="F57" s="9" t="s">
        <v>2</v>
      </c>
      <c r="G57" s="10">
        <v>1</v>
      </c>
    </row>
    <row r="58" spans="1:7" ht="15" customHeight="1" x14ac:dyDescent="0.35">
      <c r="A58" s="13"/>
      <c r="B58" s="13"/>
      <c r="C58" s="13"/>
      <c r="D58" s="13"/>
      <c r="F58" s="7" t="s">
        <v>5</v>
      </c>
      <c r="G58" s="8">
        <v>1</v>
      </c>
    </row>
    <row r="59" spans="1:7" ht="15" customHeight="1" x14ac:dyDescent="0.35">
      <c r="A59" s="13"/>
      <c r="B59" s="13"/>
      <c r="C59" s="13"/>
      <c r="D59" s="13"/>
      <c r="F59" s="9" t="s">
        <v>3</v>
      </c>
      <c r="G59" s="18">
        <v>1</v>
      </c>
    </row>
    <row r="60" spans="1:7" ht="15" customHeight="1" x14ac:dyDescent="0.35">
      <c r="A60" s="13"/>
      <c r="B60" s="13"/>
      <c r="C60" s="13"/>
      <c r="D60" s="13"/>
      <c r="F60" s="7" t="s">
        <v>4</v>
      </c>
      <c r="G60" s="8">
        <v>1</v>
      </c>
    </row>
    <row r="61" spans="1:7" ht="15" customHeight="1" x14ac:dyDescent="0.25"/>
    <row r="62" spans="1:7" ht="15" customHeight="1" x14ac:dyDescent="0.25">
      <c r="A62" s="19" t="s">
        <v>9</v>
      </c>
      <c r="B62" s="19" t="s">
        <v>40</v>
      </c>
      <c r="C62" s="14"/>
    </row>
    <row r="63" spans="1:7" ht="15" customHeight="1" x14ac:dyDescent="0.25">
      <c r="A63" t="s">
        <v>0</v>
      </c>
      <c r="B63" t="s">
        <v>40</v>
      </c>
      <c r="C63" t="s">
        <v>7</v>
      </c>
      <c r="D63" s="5" t="s">
        <v>8</v>
      </c>
      <c r="F63" s="1" t="s">
        <v>0</v>
      </c>
      <c r="G63" s="1" t="s">
        <v>29</v>
      </c>
    </row>
    <row r="64" spans="1:7" ht="15" customHeight="1" x14ac:dyDescent="0.25">
      <c r="A64" s="7" t="s">
        <v>23</v>
      </c>
      <c r="B64" s="3" t="s">
        <v>23</v>
      </c>
      <c r="C64" s="3" t="s">
        <v>23</v>
      </c>
      <c r="D64" s="11" t="s">
        <v>23</v>
      </c>
      <c r="F64" s="7" t="s">
        <v>6</v>
      </c>
      <c r="G64" s="8">
        <v>1</v>
      </c>
    </row>
    <row r="65" spans="1:7" ht="15" customHeight="1" x14ac:dyDescent="0.35">
      <c r="A65" s="13"/>
      <c r="B65" s="13"/>
      <c r="C65" s="13"/>
      <c r="D65" s="13"/>
      <c r="F65" s="9" t="s">
        <v>2</v>
      </c>
      <c r="G65" s="10">
        <v>1</v>
      </c>
    </row>
    <row r="66" spans="1:7" ht="15" customHeight="1" x14ac:dyDescent="0.35">
      <c r="A66" s="13"/>
      <c r="B66" s="13"/>
      <c r="C66" s="13"/>
      <c r="D66" s="13"/>
      <c r="F66" s="7" t="s">
        <v>5</v>
      </c>
      <c r="G66" s="8">
        <v>1</v>
      </c>
    </row>
    <row r="67" spans="1:7" ht="15" customHeight="1" x14ac:dyDescent="0.35">
      <c r="A67" s="13"/>
      <c r="B67" s="13"/>
      <c r="C67" s="13"/>
      <c r="D67" s="13"/>
      <c r="F67" s="9" t="s">
        <v>3</v>
      </c>
      <c r="G67" s="18">
        <v>1</v>
      </c>
    </row>
    <row r="68" spans="1:7" ht="15" customHeight="1" x14ac:dyDescent="0.35">
      <c r="A68" s="13"/>
      <c r="B68" s="13"/>
      <c r="C68" s="13"/>
      <c r="D68" s="13"/>
      <c r="F68" s="7" t="s">
        <v>4</v>
      </c>
      <c r="G68" s="8">
        <v>1</v>
      </c>
    </row>
    <row r="69" spans="1:7" ht="15" customHeight="1" x14ac:dyDescent="0.25"/>
    <row r="70" spans="1:7" ht="15" customHeight="1" x14ac:dyDescent="0.25">
      <c r="A70" s="19" t="s">
        <v>9</v>
      </c>
      <c r="B70" s="19" t="s">
        <v>58</v>
      </c>
      <c r="C70" s="14"/>
    </row>
    <row r="71" spans="1:7" ht="15" customHeight="1" x14ac:dyDescent="0.25">
      <c r="A71" s="1" t="s">
        <v>0</v>
      </c>
      <c r="B71" s="2" t="s">
        <v>58</v>
      </c>
      <c r="C71" s="2" t="s">
        <v>7</v>
      </c>
      <c r="D71" s="6" t="s">
        <v>8</v>
      </c>
      <c r="F71" s="1" t="s">
        <v>0</v>
      </c>
      <c r="G71" s="1" t="s">
        <v>29</v>
      </c>
    </row>
    <row r="72" spans="1:7" ht="15" customHeight="1" x14ac:dyDescent="0.25">
      <c r="A72" s="9" t="s">
        <v>2</v>
      </c>
      <c r="B72" s="4"/>
      <c r="C72" s="4">
        <v>1</v>
      </c>
      <c r="D72" s="12">
        <v>0</v>
      </c>
      <c r="F72" s="7" t="s">
        <v>6</v>
      </c>
      <c r="G72" s="8">
        <v>1</v>
      </c>
    </row>
    <row r="73" spans="1:7" ht="15" customHeight="1" x14ac:dyDescent="0.25">
      <c r="A73" s="7" t="s">
        <v>3</v>
      </c>
      <c r="B73" s="3"/>
      <c r="C73" s="3">
        <v>206</v>
      </c>
      <c r="D73" s="11">
        <v>1E-3</v>
      </c>
      <c r="F73" s="9" t="s">
        <v>2</v>
      </c>
      <c r="G73" s="10">
        <v>0.99990000000000001</v>
      </c>
    </row>
    <row r="74" spans="1:7" ht="15" customHeight="1" x14ac:dyDescent="0.35">
      <c r="A74" s="13"/>
      <c r="B74" s="13"/>
      <c r="C74" s="13"/>
      <c r="D74" s="13"/>
      <c r="F74" s="7" t="s">
        <v>5</v>
      </c>
      <c r="G74" s="8">
        <v>1</v>
      </c>
    </row>
    <row r="75" spans="1:7" ht="15" customHeight="1" x14ac:dyDescent="0.35">
      <c r="A75" s="13"/>
      <c r="B75" s="13"/>
      <c r="C75" s="13"/>
      <c r="D75" s="13"/>
      <c r="F75" s="9" t="s">
        <v>3</v>
      </c>
      <c r="G75" s="18">
        <f>1-D73</f>
        <v>0.999</v>
      </c>
    </row>
    <row r="76" spans="1:7" ht="15" customHeight="1" x14ac:dyDescent="0.35">
      <c r="A76" s="13"/>
      <c r="B76" s="13"/>
      <c r="C76" s="13"/>
      <c r="D76" s="13"/>
      <c r="F76" s="7" t="s">
        <v>4</v>
      </c>
      <c r="G76" s="8">
        <v>1</v>
      </c>
    </row>
    <row r="77" spans="1:7" ht="15" customHeight="1" x14ac:dyDescent="0.25"/>
    <row r="78" spans="1:7" ht="15" customHeight="1" x14ac:dyDescent="0.25">
      <c r="A78" s="19" t="s">
        <v>9</v>
      </c>
      <c r="B78" s="19" t="s">
        <v>59</v>
      </c>
      <c r="C78" s="14"/>
    </row>
    <row r="79" spans="1:7" ht="15" customHeight="1" x14ac:dyDescent="0.25">
      <c r="A79" t="s">
        <v>0</v>
      </c>
      <c r="B79" t="s">
        <v>40</v>
      </c>
      <c r="C79" t="s">
        <v>7</v>
      </c>
      <c r="D79" s="5" t="s">
        <v>8</v>
      </c>
      <c r="F79" s="1" t="s">
        <v>0</v>
      </c>
      <c r="G79" s="1" t="s">
        <v>29</v>
      </c>
    </row>
    <row r="80" spans="1:7" ht="15" customHeight="1" x14ac:dyDescent="0.25">
      <c r="A80" s="9" t="s">
        <v>3</v>
      </c>
      <c r="B80" s="4"/>
      <c r="C80" s="4">
        <v>51</v>
      </c>
      <c r="D80" s="12">
        <v>0</v>
      </c>
      <c r="F80" s="7" t="s">
        <v>6</v>
      </c>
      <c r="G80" s="8">
        <v>1</v>
      </c>
    </row>
    <row r="81" spans="1:7" ht="15" customHeight="1" x14ac:dyDescent="0.35">
      <c r="A81" s="13"/>
      <c r="B81" s="13"/>
      <c r="C81" s="13"/>
      <c r="D81" s="13"/>
      <c r="F81" s="9" t="s">
        <v>2</v>
      </c>
      <c r="G81" s="10">
        <v>1</v>
      </c>
    </row>
    <row r="82" spans="1:7" ht="15" customHeight="1" x14ac:dyDescent="0.35">
      <c r="A82" s="13"/>
      <c r="B82" s="13"/>
      <c r="C82" s="13"/>
      <c r="D82" s="13"/>
      <c r="F82" s="7" t="s">
        <v>5</v>
      </c>
      <c r="G82" s="8">
        <v>1</v>
      </c>
    </row>
    <row r="83" spans="1:7" ht="15" customHeight="1" x14ac:dyDescent="0.35">
      <c r="A83" s="13"/>
      <c r="B83" s="13"/>
      <c r="C83" s="13"/>
      <c r="D83" s="13"/>
      <c r="F83" s="9" t="s">
        <v>3</v>
      </c>
      <c r="G83" s="18">
        <v>0.99990000000000001</v>
      </c>
    </row>
    <row r="84" spans="1:7" ht="15" customHeight="1" x14ac:dyDescent="0.35">
      <c r="A84" s="13"/>
      <c r="B84" s="13"/>
      <c r="C84" s="13"/>
      <c r="D84" s="13"/>
      <c r="F84" s="7" t="s">
        <v>4</v>
      </c>
      <c r="G84" s="8">
        <v>1</v>
      </c>
    </row>
    <row r="85" spans="1:7" ht="15" customHeight="1" x14ac:dyDescent="0.25"/>
    <row r="86" spans="1:7" ht="15" customHeight="1" x14ac:dyDescent="0.25">
      <c r="A86" s="19" t="s">
        <v>9</v>
      </c>
      <c r="B86" s="19" t="s">
        <v>60</v>
      </c>
    </row>
    <row r="87" spans="1:7" ht="15" customHeight="1" x14ac:dyDescent="0.25">
      <c r="A87" s="1" t="s">
        <v>0</v>
      </c>
      <c r="B87" s="2" t="s">
        <v>60</v>
      </c>
      <c r="C87" s="2" t="s">
        <v>7</v>
      </c>
      <c r="D87" s="6" t="s">
        <v>8</v>
      </c>
      <c r="F87" s="1" t="s">
        <v>0</v>
      </c>
      <c r="G87" s="1" t="s">
        <v>29</v>
      </c>
    </row>
    <row r="88" spans="1:7" ht="15" customHeight="1" x14ac:dyDescent="0.25">
      <c r="A88" s="7" t="s">
        <v>6</v>
      </c>
      <c r="B88" s="3"/>
      <c r="C88" s="3">
        <v>4116</v>
      </c>
      <c r="D88" s="11">
        <v>0.98399999999999999</v>
      </c>
      <c r="F88" s="7" t="s">
        <v>6</v>
      </c>
      <c r="G88" s="11">
        <f>1-D88</f>
        <v>1.6000000000000014E-2</v>
      </c>
    </row>
    <row r="89" spans="1:7" ht="15" customHeight="1" x14ac:dyDescent="0.25">
      <c r="A89" s="9" t="s">
        <v>2</v>
      </c>
      <c r="B89" s="4"/>
      <c r="C89" s="4">
        <v>195108</v>
      </c>
      <c r="D89" s="12">
        <v>0.97899999999999998</v>
      </c>
      <c r="F89" s="9" t="s">
        <v>2</v>
      </c>
      <c r="G89" s="12">
        <f>1-D89</f>
        <v>2.1000000000000019E-2</v>
      </c>
    </row>
    <row r="90" spans="1:7" ht="15" customHeight="1" x14ac:dyDescent="0.25">
      <c r="A90" s="7" t="s">
        <v>5</v>
      </c>
      <c r="B90" s="3"/>
      <c r="C90" s="3">
        <v>55691</v>
      </c>
      <c r="D90" s="11">
        <v>1</v>
      </c>
      <c r="F90" s="7" t="s">
        <v>5</v>
      </c>
      <c r="G90" s="11">
        <f>1-D90</f>
        <v>0</v>
      </c>
    </row>
    <row r="91" spans="1:7" ht="15" customHeight="1" x14ac:dyDescent="0.25">
      <c r="A91" s="9" t="s">
        <v>3</v>
      </c>
      <c r="B91" s="4"/>
      <c r="C91" s="4">
        <v>200530</v>
      </c>
      <c r="D91" s="12">
        <v>0.96099999999999997</v>
      </c>
      <c r="F91" s="9" t="s">
        <v>3</v>
      </c>
      <c r="G91" s="12">
        <f>1-D91</f>
        <v>3.9000000000000035E-2</v>
      </c>
    </row>
    <row r="92" spans="1:7" ht="15" customHeight="1" x14ac:dyDescent="0.25">
      <c r="A92" s="7" t="s">
        <v>4</v>
      </c>
      <c r="B92" s="3"/>
      <c r="C92" s="3">
        <v>39549</v>
      </c>
      <c r="D92" s="11">
        <v>0.98199999999999998</v>
      </c>
      <c r="F92" s="7" t="s">
        <v>4</v>
      </c>
      <c r="G92" s="17">
        <f>1-D92</f>
        <v>1.8000000000000016E-2</v>
      </c>
    </row>
    <row r="93" spans="1:7" ht="15" customHeight="1" x14ac:dyDescent="0.25"/>
    <row r="94" spans="1:7" ht="15" customHeight="1" x14ac:dyDescent="0.25">
      <c r="A94" s="19" t="s">
        <v>9</v>
      </c>
      <c r="B94" s="19" t="s">
        <v>61</v>
      </c>
    </row>
    <row r="95" spans="1:7" ht="15" customHeight="1" x14ac:dyDescent="0.25">
      <c r="A95" s="1" t="s">
        <v>0</v>
      </c>
      <c r="B95" s="2" t="s">
        <v>1</v>
      </c>
      <c r="C95" s="2" t="s">
        <v>7</v>
      </c>
      <c r="D95" s="6" t="s">
        <v>8</v>
      </c>
      <c r="F95" s="1" t="s">
        <v>0</v>
      </c>
      <c r="G95" s="1" t="s">
        <v>29</v>
      </c>
    </row>
    <row r="96" spans="1:7" ht="15" customHeight="1" x14ac:dyDescent="0.25">
      <c r="A96" s="7" t="s">
        <v>6</v>
      </c>
      <c r="B96" s="3"/>
      <c r="C96" s="3">
        <v>4116</v>
      </c>
      <c r="D96" s="11">
        <v>0.98399999999999999</v>
      </c>
      <c r="F96" s="7" t="s">
        <v>6</v>
      </c>
      <c r="G96" s="11">
        <f>1-D96</f>
        <v>1.6000000000000014E-2</v>
      </c>
    </row>
    <row r="97" spans="1:7" ht="15" customHeight="1" x14ac:dyDescent="0.25">
      <c r="A97" s="9" t="s">
        <v>2</v>
      </c>
      <c r="B97" s="4"/>
      <c r="C97" s="4">
        <v>195108</v>
      </c>
      <c r="D97" s="12">
        <v>0.97899999999999998</v>
      </c>
      <c r="F97" s="9" t="s">
        <v>2</v>
      </c>
      <c r="G97" s="12">
        <f>1-D97</f>
        <v>2.1000000000000019E-2</v>
      </c>
    </row>
    <row r="98" spans="1:7" ht="15" customHeight="1" x14ac:dyDescent="0.25">
      <c r="A98" s="7" t="s">
        <v>5</v>
      </c>
      <c r="B98" s="3"/>
      <c r="C98" s="3">
        <v>55691</v>
      </c>
      <c r="D98" s="11">
        <v>1</v>
      </c>
      <c r="F98" s="7" t="s">
        <v>5</v>
      </c>
      <c r="G98" s="11">
        <f>1-D98</f>
        <v>0</v>
      </c>
    </row>
    <row r="99" spans="1:7" ht="15" customHeight="1" x14ac:dyDescent="0.25">
      <c r="A99" s="9" t="s">
        <v>3</v>
      </c>
      <c r="B99" s="4"/>
      <c r="C99" s="4">
        <v>200530</v>
      </c>
      <c r="D99" s="12">
        <v>0.96099999999999997</v>
      </c>
      <c r="F99" s="9" t="s">
        <v>3</v>
      </c>
      <c r="G99" s="12">
        <f>1-D99</f>
        <v>3.9000000000000035E-2</v>
      </c>
    </row>
    <row r="100" spans="1:7" ht="15" customHeight="1" x14ac:dyDescent="0.25">
      <c r="A100" s="7" t="s">
        <v>4</v>
      </c>
      <c r="B100" s="3"/>
      <c r="C100" s="3">
        <v>39549</v>
      </c>
      <c r="D100" s="11">
        <v>0.98199999999999998</v>
      </c>
      <c r="F100" s="7" t="s">
        <v>4</v>
      </c>
      <c r="G100" s="17">
        <f>1-D100</f>
        <v>1.8000000000000016E-2</v>
      </c>
    </row>
    <row r="101" spans="1:7" ht="15" customHeight="1" x14ac:dyDescent="0.25"/>
    <row r="102" spans="1:7" ht="15" customHeight="1" x14ac:dyDescent="0.25">
      <c r="A102" s="19" t="s">
        <v>9</v>
      </c>
      <c r="B102" s="19" t="s">
        <v>66</v>
      </c>
    </row>
    <row r="103" spans="1:7" ht="15" customHeight="1" x14ac:dyDescent="0.25">
      <c r="A103" s="1" t="s">
        <v>0</v>
      </c>
      <c r="B103" s="2" t="s">
        <v>65</v>
      </c>
      <c r="C103" s="2" t="s">
        <v>7</v>
      </c>
      <c r="D103" s="6" t="s">
        <v>8</v>
      </c>
      <c r="F103" s="1" t="s">
        <v>0</v>
      </c>
      <c r="G103" s="1" t="s">
        <v>29</v>
      </c>
    </row>
    <row r="104" spans="1:7" ht="15" customHeight="1" x14ac:dyDescent="0.25">
      <c r="A104" s="9" t="s">
        <v>6</v>
      </c>
      <c r="B104" s="4" t="s">
        <v>62</v>
      </c>
      <c r="C104" s="4">
        <v>12</v>
      </c>
      <c r="D104" s="12">
        <v>3.0000000000000001E-3</v>
      </c>
      <c r="F104" s="7" t="s">
        <v>6</v>
      </c>
      <c r="G104" s="11">
        <f>1-D104-D105</f>
        <v>0.94</v>
      </c>
    </row>
    <row r="105" spans="1:7" ht="15" customHeight="1" x14ac:dyDescent="0.25">
      <c r="A105" s="7" t="s">
        <v>6</v>
      </c>
      <c r="B105" s="3" t="s">
        <v>63</v>
      </c>
      <c r="C105" s="3">
        <v>238</v>
      </c>
      <c r="D105" s="11">
        <v>5.7000000000000002E-2</v>
      </c>
      <c r="F105" s="9" t="s">
        <v>2</v>
      </c>
      <c r="G105" s="12">
        <f>1-D106-D107</f>
        <v>0.999</v>
      </c>
    </row>
    <row r="106" spans="1:7" ht="15" customHeight="1" x14ac:dyDescent="0.25">
      <c r="A106" s="9" t="s">
        <v>2</v>
      </c>
      <c r="B106" s="4" t="s">
        <v>64</v>
      </c>
      <c r="C106" s="4">
        <v>42</v>
      </c>
      <c r="D106" s="12">
        <v>0</v>
      </c>
      <c r="F106" s="7" t="s">
        <v>5</v>
      </c>
      <c r="G106" s="11">
        <f>1-D108</f>
        <v>0</v>
      </c>
    </row>
    <row r="107" spans="1:7" ht="15" customHeight="1" x14ac:dyDescent="0.25">
      <c r="A107" s="7" t="s">
        <v>2</v>
      </c>
      <c r="B107" s="3" t="s">
        <v>62</v>
      </c>
      <c r="C107" s="3">
        <v>147</v>
      </c>
      <c r="D107" s="11">
        <v>1E-3</v>
      </c>
      <c r="F107" s="9" t="s">
        <v>3</v>
      </c>
      <c r="G107" s="12">
        <f>1-D109-D110-D111</f>
        <v>0.91500000000000004</v>
      </c>
    </row>
    <row r="108" spans="1:7" ht="15" customHeight="1" x14ac:dyDescent="0.25">
      <c r="A108" s="9" t="s">
        <v>5</v>
      </c>
      <c r="B108" s="4" t="s">
        <v>63</v>
      </c>
      <c r="C108" s="4">
        <v>55692</v>
      </c>
      <c r="D108" s="12">
        <v>1</v>
      </c>
      <c r="F108" s="7" t="s">
        <v>4</v>
      </c>
      <c r="G108" s="17">
        <f>1-D112</f>
        <v>0.97499999999999998</v>
      </c>
    </row>
    <row r="109" spans="1:7" ht="15" customHeight="1" x14ac:dyDescent="0.25">
      <c r="A109" s="7" t="s">
        <v>3</v>
      </c>
      <c r="B109" s="3" t="s">
        <v>64</v>
      </c>
      <c r="C109" s="3">
        <v>374</v>
      </c>
      <c r="D109" s="11">
        <v>2E-3</v>
      </c>
    </row>
    <row r="110" spans="1:7" ht="15" customHeight="1" x14ac:dyDescent="0.25">
      <c r="A110" s="9" t="s">
        <v>3</v>
      </c>
      <c r="B110" s="4" t="s">
        <v>62</v>
      </c>
      <c r="C110" s="4">
        <v>2919</v>
      </c>
      <c r="D110" s="12">
        <v>1.4E-2</v>
      </c>
    </row>
    <row r="111" spans="1:7" ht="15" customHeight="1" x14ac:dyDescent="0.25">
      <c r="A111" s="7" t="s">
        <v>3</v>
      </c>
      <c r="B111" s="3" t="s">
        <v>63</v>
      </c>
      <c r="C111" s="3">
        <v>14368</v>
      </c>
      <c r="D111" s="11">
        <v>6.9000000000000006E-2</v>
      </c>
    </row>
    <row r="112" spans="1:7" ht="15" customHeight="1" x14ac:dyDescent="0.25">
      <c r="A112" s="9" t="s">
        <v>4</v>
      </c>
      <c r="B112" s="4" t="s">
        <v>62</v>
      </c>
      <c r="C112" s="4">
        <v>1008</v>
      </c>
      <c r="D112" s="12">
        <v>2.5000000000000001E-2</v>
      </c>
    </row>
    <row r="113" spans="1:7" ht="15" customHeight="1" x14ac:dyDescent="0.25"/>
    <row r="114" spans="1:7" ht="15" customHeight="1" x14ac:dyDescent="0.25"/>
    <row r="115" spans="1:7" ht="15" customHeight="1" x14ac:dyDescent="0.25">
      <c r="A115" s="19" t="s">
        <v>9</v>
      </c>
      <c r="B115" s="19" t="s">
        <v>67</v>
      </c>
    </row>
    <row r="116" spans="1:7" ht="15" customHeight="1" x14ac:dyDescent="0.25">
      <c r="A116" s="1" t="s">
        <v>0</v>
      </c>
      <c r="B116" s="2" t="s">
        <v>67</v>
      </c>
      <c r="C116" s="2" t="s">
        <v>7</v>
      </c>
      <c r="D116" s="6" t="s">
        <v>8</v>
      </c>
      <c r="F116" s="1" t="s">
        <v>0</v>
      </c>
      <c r="G116" s="1" t="s">
        <v>29</v>
      </c>
    </row>
    <row r="117" spans="1:7" ht="15" customHeight="1" x14ac:dyDescent="0.25">
      <c r="A117" s="7" t="s">
        <v>23</v>
      </c>
      <c r="B117" s="3" t="s">
        <v>23</v>
      </c>
      <c r="C117" s="3" t="s">
        <v>23</v>
      </c>
      <c r="D117" s="8" t="s">
        <v>23</v>
      </c>
      <c r="F117" s="7" t="s">
        <v>6</v>
      </c>
      <c r="G117" s="8">
        <v>1</v>
      </c>
    </row>
    <row r="118" spans="1:7" ht="15" customHeight="1" x14ac:dyDescent="0.25">
      <c r="F118" s="9" t="s">
        <v>2</v>
      </c>
      <c r="G118" s="10">
        <v>1</v>
      </c>
    </row>
    <row r="119" spans="1:7" ht="15" customHeight="1" x14ac:dyDescent="0.25">
      <c r="F119" s="7" t="s">
        <v>5</v>
      </c>
      <c r="G119" s="8">
        <v>1</v>
      </c>
    </row>
    <row r="120" spans="1:7" ht="15" customHeight="1" x14ac:dyDescent="0.25">
      <c r="F120" s="9" t="s">
        <v>3</v>
      </c>
      <c r="G120" s="18">
        <v>1</v>
      </c>
    </row>
    <row r="121" spans="1:7" ht="15" customHeight="1" x14ac:dyDescent="0.25">
      <c r="F121" s="7" t="s">
        <v>4</v>
      </c>
      <c r="G121" s="8">
        <v>1</v>
      </c>
    </row>
    <row r="123" spans="1:7" x14ac:dyDescent="0.25">
      <c r="A123" s="19" t="s">
        <v>9</v>
      </c>
      <c r="B123" s="19" t="s">
        <v>68</v>
      </c>
    </row>
    <row r="124" spans="1:7" x14ac:dyDescent="0.25">
      <c r="A124" s="1" t="s">
        <v>0</v>
      </c>
      <c r="B124" s="2" t="s">
        <v>68</v>
      </c>
      <c r="C124" s="2" t="s">
        <v>7</v>
      </c>
      <c r="D124" s="6" t="s">
        <v>8</v>
      </c>
      <c r="F124" s="1" t="s">
        <v>0</v>
      </c>
      <c r="G124" s="1" t="s">
        <v>29</v>
      </c>
    </row>
    <row r="125" spans="1:7" x14ac:dyDescent="0.25">
      <c r="A125" s="9" t="s">
        <v>5</v>
      </c>
      <c r="B125" s="4"/>
      <c r="C125" s="4">
        <v>55692</v>
      </c>
      <c r="D125" s="12">
        <v>1</v>
      </c>
      <c r="F125" s="7" t="s">
        <v>6</v>
      </c>
      <c r="G125" s="11">
        <f>1-D127</f>
        <v>0</v>
      </c>
    </row>
    <row r="126" spans="1:7" x14ac:dyDescent="0.25">
      <c r="A126" s="7" t="s">
        <v>2</v>
      </c>
      <c r="B126" s="3" t="s">
        <v>69</v>
      </c>
      <c r="C126" s="3">
        <v>3069</v>
      </c>
      <c r="D126" s="11">
        <v>1.4999999999999999E-2</v>
      </c>
      <c r="F126" s="9" t="s">
        <v>2</v>
      </c>
      <c r="G126" s="12">
        <f>1-D126</f>
        <v>0.98499999999999999</v>
      </c>
    </row>
    <row r="127" spans="1:7" x14ac:dyDescent="0.25">
      <c r="A127" s="9" t="s">
        <v>6</v>
      </c>
      <c r="B127" s="4"/>
      <c r="C127" s="4">
        <v>4182</v>
      </c>
      <c r="D127" s="12">
        <v>1</v>
      </c>
      <c r="F127" s="7" t="s">
        <v>5</v>
      </c>
      <c r="G127" s="11">
        <f>1-D125</f>
        <v>0</v>
      </c>
    </row>
    <row r="128" spans="1:7" x14ac:dyDescent="0.25">
      <c r="F128" s="9" t="s">
        <v>3</v>
      </c>
      <c r="G128" s="12">
        <f>1</f>
        <v>1</v>
      </c>
    </row>
    <row r="129" spans="1:7" x14ac:dyDescent="0.25">
      <c r="F129" s="7" t="s">
        <v>4</v>
      </c>
      <c r="G129" s="11">
        <f>1</f>
        <v>1</v>
      </c>
    </row>
    <row r="131" spans="1:7" x14ac:dyDescent="0.25">
      <c r="A131" s="19" t="s">
        <v>9</v>
      </c>
      <c r="B131" s="19" t="s">
        <v>70</v>
      </c>
    </row>
    <row r="132" spans="1:7" x14ac:dyDescent="0.25">
      <c r="A132" s="1" t="s">
        <v>0</v>
      </c>
      <c r="B132" s="2" t="s">
        <v>70</v>
      </c>
      <c r="C132" s="2" t="s">
        <v>7</v>
      </c>
      <c r="D132" s="6" t="s">
        <v>8</v>
      </c>
      <c r="F132" s="1" t="s">
        <v>0</v>
      </c>
      <c r="G132" s="1" t="s">
        <v>29</v>
      </c>
    </row>
    <row r="133" spans="1:7" x14ac:dyDescent="0.25">
      <c r="A133" s="9" t="s">
        <v>3</v>
      </c>
      <c r="B133" s="4"/>
      <c r="C133" s="4">
        <v>39</v>
      </c>
      <c r="D133" s="12">
        <v>0</v>
      </c>
      <c r="F133" s="7" t="s">
        <v>6</v>
      </c>
      <c r="G133" s="11">
        <f>1-D136</f>
        <v>0</v>
      </c>
    </row>
    <row r="134" spans="1:7" x14ac:dyDescent="0.25">
      <c r="A134" s="7" t="s">
        <v>5</v>
      </c>
      <c r="B134" s="3"/>
      <c r="C134" s="3">
        <v>55692</v>
      </c>
      <c r="D134" s="11">
        <v>1</v>
      </c>
      <c r="F134" s="9" t="s">
        <v>2</v>
      </c>
      <c r="G134" s="12">
        <f>1-D135</f>
        <v>0</v>
      </c>
    </row>
    <row r="135" spans="1:7" x14ac:dyDescent="0.25">
      <c r="A135" s="9" t="s">
        <v>2</v>
      </c>
      <c r="B135" s="4"/>
      <c r="C135" s="4">
        <v>199356</v>
      </c>
      <c r="D135" s="12">
        <v>1</v>
      </c>
      <c r="F135" s="7" t="s">
        <v>5</v>
      </c>
      <c r="G135" s="11">
        <f>1-D134</f>
        <v>0</v>
      </c>
    </row>
    <row r="136" spans="1:7" x14ac:dyDescent="0.25">
      <c r="A136" s="7" t="s">
        <v>6</v>
      </c>
      <c r="B136" s="3"/>
      <c r="C136" s="3">
        <v>4182</v>
      </c>
      <c r="D136" s="11">
        <v>1</v>
      </c>
      <c r="F136" s="9" t="s">
        <v>3</v>
      </c>
      <c r="G136" s="12">
        <f>1-D133</f>
        <v>1</v>
      </c>
    </row>
    <row r="137" spans="1:7" x14ac:dyDescent="0.25">
      <c r="F137" s="7" t="s">
        <v>4</v>
      </c>
      <c r="G137" s="11">
        <v>1</v>
      </c>
    </row>
    <row r="140" spans="1:7" x14ac:dyDescent="0.25">
      <c r="A140" s="19" t="s">
        <v>9</v>
      </c>
      <c r="B140" s="19" t="s">
        <v>71</v>
      </c>
    </row>
    <row r="141" spans="1:7" x14ac:dyDescent="0.25">
      <c r="A141" s="1" t="s">
        <v>0</v>
      </c>
      <c r="B141" s="2" t="s">
        <v>71</v>
      </c>
      <c r="C141" s="2" t="s">
        <v>7</v>
      </c>
      <c r="D141" s="6" t="s">
        <v>8</v>
      </c>
      <c r="F141" s="1" t="s">
        <v>0</v>
      </c>
      <c r="G141" s="1" t="s">
        <v>29</v>
      </c>
    </row>
    <row r="142" spans="1:7" x14ac:dyDescent="0.25">
      <c r="A142" s="9" t="s">
        <v>6</v>
      </c>
      <c r="B142" s="4" t="s">
        <v>69</v>
      </c>
      <c r="C142" s="4">
        <v>3</v>
      </c>
      <c r="D142" s="12">
        <v>1E-3</v>
      </c>
      <c r="F142" s="7" t="s">
        <v>6</v>
      </c>
      <c r="G142" s="11">
        <f>1-D142</f>
        <v>0.999</v>
      </c>
    </row>
    <row r="143" spans="1:7" x14ac:dyDescent="0.25">
      <c r="A143" s="7" t="s">
        <v>2</v>
      </c>
      <c r="B143" s="3" t="s">
        <v>69</v>
      </c>
      <c r="C143" s="3">
        <v>3069</v>
      </c>
      <c r="D143" s="11">
        <v>1.4999999999999999E-2</v>
      </c>
      <c r="F143" s="9" t="s">
        <v>2</v>
      </c>
      <c r="G143" s="12">
        <f>1-D143</f>
        <v>0.98499999999999999</v>
      </c>
    </row>
    <row r="144" spans="1:7" x14ac:dyDescent="0.25">
      <c r="A144" s="9" t="s">
        <v>3</v>
      </c>
      <c r="B144" s="4" t="s">
        <v>72</v>
      </c>
      <c r="C144" s="4">
        <v>4683</v>
      </c>
      <c r="D144" s="12">
        <v>2.1999999999999999E-2</v>
      </c>
      <c r="F144" s="7" t="s">
        <v>5</v>
      </c>
      <c r="G144" s="11">
        <f>1</f>
        <v>1</v>
      </c>
    </row>
    <row r="145" spans="1:7" x14ac:dyDescent="0.25">
      <c r="A145" s="7" t="s">
        <v>4</v>
      </c>
      <c r="B145" s="3" t="s">
        <v>72</v>
      </c>
      <c r="C145" s="3">
        <v>2143</v>
      </c>
      <c r="D145" s="11">
        <v>5.2999999999999999E-2</v>
      </c>
      <c r="F145" s="9" t="s">
        <v>3</v>
      </c>
      <c r="G145" s="12">
        <f>1-D144</f>
        <v>0.97799999999999998</v>
      </c>
    </row>
    <row r="146" spans="1:7" x14ac:dyDescent="0.25">
      <c r="F146" s="7" t="s">
        <v>4</v>
      </c>
      <c r="G146" s="11">
        <f>1-D145</f>
        <v>0.94699999999999995</v>
      </c>
    </row>
    <row r="148" spans="1:7" ht="15" customHeight="1" x14ac:dyDescent="0.25">
      <c r="A148" s="19" t="s">
        <v>9</v>
      </c>
      <c r="B148" s="19" t="s">
        <v>73</v>
      </c>
      <c r="C148" s="14"/>
    </row>
    <row r="149" spans="1:7" ht="15" customHeight="1" x14ac:dyDescent="0.25">
      <c r="A149" t="s">
        <v>0</v>
      </c>
      <c r="B149" t="s">
        <v>73</v>
      </c>
      <c r="C149" t="s">
        <v>7</v>
      </c>
      <c r="D149" s="5" t="s">
        <v>8</v>
      </c>
      <c r="F149" s="1" t="s">
        <v>0</v>
      </c>
      <c r="G149" s="1" t="s">
        <v>29</v>
      </c>
    </row>
    <row r="150" spans="1:7" ht="15" customHeight="1" x14ac:dyDescent="0.25">
      <c r="A150" s="7" t="s">
        <v>23</v>
      </c>
      <c r="B150" s="3" t="s">
        <v>23</v>
      </c>
      <c r="C150" s="3" t="s">
        <v>23</v>
      </c>
      <c r="D150" s="11" t="s">
        <v>23</v>
      </c>
      <c r="F150" s="7" t="s">
        <v>6</v>
      </c>
      <c r="G150" s="8">
        <v>1</v>
      </c>
    </row>
    <row r="151" spans="1:7" ht="15" customHeight="1" x14ac:dyDescent="0.35">
      <c r="A151" s="13"/>
      <c r="B151" s="13"/>
      <c r="C151" s="13"/>
      <c r="D151" s="13"/>
      <c r="F151" s="9" t="s">
        <v>2</v>
      </c>
      <c r="G151" s="10">
        <v>1</v>
      </c>
    </row>
    <row r="152" spans="1:7" ht="15" customHeight="1" x14ac:dyDescent="0.35">
      <c r="A152" s="13"/>
      <c r="B152" s="13"/>
      <c r="C152" s="13"/>
      <c r="D152" s="13"/>
      <c r="F152" s="7" t="s">
        <v>5</v>
      </c>
      <c r="G152" s="8">
        <v>1</v>
      </c>
    </row>
    <row r="153" spans="1:7" ht="15" customHeight="1" x14ac:dyDescent="0.35">
      <c r="A153" s="13"/>
      <c r="B153" s="13"/>
      <c r="C153" s="13"/>
      <c r="D153" s="13"/>
      <c r="F153" s="9" t="s">
        <v>3</v>
      </c>
      <c r="G153" s="18">
        <v>1</v>
      </c>
    </row>
    <row r="154" spans="1:7" ht="15" customHeight="1" x14ac:dyDescent="0.35">
      <c r="A154" s="13"/>
      <c r="B154" s="13"/>
      <c r="C154" s="13"/>
      <c r="D154" s="13"/>
      <c r="F154" s="7" t="s">
        <v>4</v>
      </c>
      <c r="G154" s="8">
        <v>1</v>
      </c>
    </row>
    <row r="156" spans="1:7" ht="15" customHeight="1" x14ac:dyDescent="0.25">
      <c r="A156" s="19" t="s">
        <v>9</v>
      </c>
      <c r="B156" s="19" t="s">
        <v>74</v>
      </c>
      <c r="C156" s="14"/>
    </row>
    <row r="157" spans="1:7" ht="15" customHeight="1" x14ac:dyDescent="0.25">
      <c r="A157" t="s">
        <v>0</v>
      </c>
      <c r="B157" t="s">
        <v>74</v>
      </c>
      <c r="C157" t="s">
        <v>7</v>
      </c>
      <c r="D157" s="5" t="s">
        <v>8</v>
      </c>
      <c r="F157" s="1" t="s">
        <v>0</v>
      </c>
      <c r="G157" s="1" t="s">
        <v>29</v>
      </c>
    </row>
    <row r="158" spans="1:7" ht="15" customHeight="1" x14ac:dyDescent="0.25">
      <c r="A158" s="7" t="s">
        <v>23</v>
      </c>
      <c r="B158" s="3" t="s">
        <v>23</v>
      </c>
      <c r="C158" s="3" t="s">
        <v>23</v>
      </c>
      <c r="D158" s="11" t="s">
        <v>23</v>
      </c>
      <c r="F158" s="7" t="s">
        <v>6</v>
      </c>
      <c r="G158" s="8">
        <v>1</v>
      </c>
    </row>
    <row r="159" spans="1:7" ht="15" customHeight="1" x14ac:dyDescent="0.35">
      <c r="A159" s="13"/>
      <c r="B159" s="13"/>
      <c r="C159" s="13"/>
      <c r="D159" s="13"/>
      <c r="F159" s="9" t="s">
        <v>2</v>
      </c>
      <c r="G159" s="10">
        <v>1</v>
      </c>
    </row>
    <row r="160" spans="1:7" ht="15" customHeight="1" x14ac:dyDescent="0.35">
      <c r="A160" s="13"/>
      <c r="B160" s="13"/>
      <c r="C160" s="13"/>
      <c r="D160" s="13"/>
      <c r="F160" s="7" t="s">
        <v>5</v>
      </c>
      <c r="G160" s="8">
        <v>1</v>
      </c>
    </row>
    <row r="161" spans="1:7" ht="15" customHeight="1" x14ac:dyDescent="0.35">
      <c r="A161" s="13"/>
      <c r="B161" s="13"/>
      <c r="C161" s="13"/>
      <c r="D161" s="13"/>
      <c r="F161" s="9" t="s">
        <v>3</v>
      </c>
      <c r="G161" s="18">
        <v>1</v>
      </c>
    </row>
    <row r="162" spans="1:7" ht="15" customHeight="1" x14ac:dyDescent="0.35">
      <c r="A162" s="13"/>
      <c r="B162" s="13"/>
      <c r="C162" s="13"/>
      <c r="D162" s="13"/>
      <c r="F162" s="7" t="s">
        <v>4</v>
      </c>
      <c r="G162" s="8">
        <v>1</v>
      </c>
    </row>
    <row r="164" spans="1:7" ht="15" customHeight="1" x14ac:dyDescent="0.25">
      <c r="A164" s="19" t="s">
        <v>9</v>
      </c>
      <c r="B164" s="19" t="s">
        <v>75</v>
      </c>
      <c r="C164" s="14"/>
    </row>
    <row r="165" spans="1:7" ht="15" customHeight="1" x14ac:dyDescent="0.25">
      <c r="A165" t="s">
        <v>0</v>
      </c>
      <c r="B165" t="s">
        <v>75</v>
      </c>
      <c r="C165" t="s">
        <v>7</v>
      </c>
      <c r="D165" s="5" t="s">
        <v>8</v>
      </c>
      <c r="F165" s="1" t="s">
        <v>0</v>
      </c>
      <c r="G165" s="1" t="s">
        <v>29</v>
      </c>
    </row>
    <row r="166" spans="1:7" ht="15" customHeight="1" x14ac:dyDescent="0.25">
      <c r="A166" s="7" t="s">
        <v>23</v>
      </c>
      <c r="B166" s="3" t="s">
        <v>23</v>
      </c>
      <c r="C166" s="3" t="s">
        <v>23</v>
      </c>
      <c r="D166" s="11" t="s">
        <v>23</v>
      </c>
      <c r="F166" s="7" t="s">
        <v>6</v>
      </c>
      <c r="G166" s="8">
        <v>1</v>
      </c>
    </row>
    <row r="167" spans="1:7" ht="15" customHeight="1" x14ac:dyDescent="0.35">
      <c r="A167" s="13"/>
      <c r="B167" s="13"/>
      <c r="C167" s="13"/>
      <c r="D167" s="13"/>
      <c r="F167" s="9" t="s">
        <v>2</v>
      </c>
      <c r="G167" s="10">
        <v>1</v>
      </c>
    </row>
    <row r="168" spans="1:7" ht="15" customHeight="1" x14ac:dyDescent="0.35">
      <c r="A168" s="13"/>
      <c r="B168" s="13"/>
      <c r="C168" s="13"/>
      <c r="D168" s="13"/>
      <c r="F168" s="7" t="s">
        <v>5</v>
      </c>
      <c r="G168" s="8">
        <v>1</v>
      </c>
    </row>
    <row r="169" spans="1:7" ht="15" customHeight="1" x14ac:dyDescent="0.35">
      <c r="A169" s="13"/>
      <c r="B169" s="13"/>
      <c r="C169" s="13"/>
      <c r="D169" s="13"/>
      <c r="F169" s="9" t="s">
        <v>3</v>
      </c>
      <c r="G169" s="18">
        <v>1</v>
      </c>
    </row>
    <row r="170" spans="1:7" ht="15" customHeight="1" x14ac:dyDescent="0.35">
      <c r="A170" s="13"/>
      <c r="B170" s="13"/>
      <c r="C170" s="13"/>
      <c r="D170" s="13"/>
      <c r="F170" s="7" t="s">
        <v>4</v>
      </c>
      <c r="G170" s="8">
        <v>1</v>
      </c>
    </row>
    <row r="171" spans="1:7" ht="15" customHeight="1" x14ac:dyDescent="0.25"/>
    <row r="172" spans="1:7" ht="15" customHeight="1" x14ac:dyDescent="0.25">
      <c r="A172" s="19" t="s">
        <v>9</v>
      </c>
      <c r="B172" s="19" t="s">
        <v>76</v>
      </c>
      <c r="C172" s="14"/>
    </row>
    <row r="173" spans="1:7" ht="15" customHeight="1" x14ac:dyDescent="0.25">
      <c r="A173" t="s">
        <v>0</v>
      </c>
      <c r="B173" t="s">
        <v>76</v>
      </c>
      <c r="C173" t="s">
        <v>7</v>
      </c>
      <c r="D173" s="5" t="s">
        <v>8</v>
      </c>
      <c r="F173" s="1" t="s">
        <v>0</v>
      </c>
      <c r="G173" s="1" t="s">
        <v>29</v>
      </c>
    </row>
    <row r="174" spans="1:7" ht="15" customHeight="1" x14ac:dyDescent="0.25">
      <c r="A174" s="7" t="s">
        <v>23</v>
      </c>
      <c r="B174" s="3" t="s">
        <v>23</v>
      </c>
      <c r="C174" s="3" t="s">
        <v>23</v>
      </c>
      <c r="D174" s="11" t="s">
        <v>23</v>
      </c>
      <c r="F174" s="7" t="s">
        <v>6</v>
      </c>
      <c r="G174" s="8">
        <v>1</v>
      </c>
    </row>
    <row r="175" spans="1:7" ht="15" customHeight="1" x14ac:dyDescent="0.35">
      <c r="A175" s="13"/>
      <c r="B175" s="13"/>
      <c r="C175" s="13"/>
      <c r="D175" s="13"/>
      <c r="F175" s="9" t="s">
        <v>2</v>
      </c>
      <c r="G175" s="10">
        <v>1</v>
      </c>
    </row>
    <row r="176" spans="1:7" ht="15" customHeight="1" x14ac:dyDescent="0.35">
      <c r="A176" s="13"/>
      <c r="B176" s="13"/>
      <c r="C176" s="13"/>
      <c r="D176" s="13"/>
      <c r="F176" s="7" t="s">
        <v>5</v>
      </c>
      <c r="G176" s="8">
        <v>1</v>
      </c>
    </row>
    <row r="177" spans="1:7" ht="15" customHeight="1" x14ac:dyDescent="0.35">
      <c r="A177" s="13"/>
      <c r="B177" s="13"/>
      <c r="C177" s="13"/>
      <c r="D177" s="13"/>
      <c r="F177" s="9" t="s">
        <v>3</v>
      </c>
      <c r="G177" s="18">
        <v>1</v>
      </c>
    </row>
    <row r="178" spans="1:7" ht="15" customHeight="1" x14ac:dyDescent="0.35">
      <c r="A178" s="13"/>
      <c r="B178" s="13"/>
      <c r="C178" s="13"/>
      <c r="D178" s="13"/>
      <c r="F178" s="7" t="s">
        <v>4</v>
      </c>
      <c r="G178" s="8">
        <v>1</v>
      </c>
    </row>
    <row r="179" spans="1:7" ht="15" customHeight="1" x14ac:dyDescent="0.25"/>
    <row r="180" spans="1:7" ht="15" customHeight="1" x14ac:dyDescent="0.25">
      <c r="A180" s="19" t="s">
        <v>9</v>
      </c>
      <c r="B180" s="19" t="s">
        <v>77</v>
      </c>
      <c r="C180" s="14"/>
    </row>
    <row r="181" spans="1:7" ht="15" customHeight="1" x14ac:dyDescent="0.25">
      <c r="A181" t="s">
        <v>0</v>
      </c>
      <c r="B181" t="s">
        <v>74</v>
      </c>
      <c r="C181" t="s">
        <v>7</v>
      </c>
      <c r="D181" s="5" t="s">
        <v>8</v>
      </c>
      <c r="F181" s="1" t="s">
        <v>0</v>
      </c>
      <c r="G181" s="1" t="s">
        <v>29</v>
      </c>
    </row>
    <row r="182" spans="1:7" ht="15" customHeight="1" x14ac:dyDescent="0.25">
      <c r="A182" s="7" t="s">
        <v>23</v>
      </c>
      <c r="B182" s="3" t="s">
        <v>23</v>
      </c>
      <c r="C182" s="3" t="s">
        <v>23</v>
      </c>
      <c r="D182" s="11" t="s">
        <v>23</v>
      </c>
      <c r="F182" s="7" t="s">
        <v>6</v>
      </c>
      <c r="G182" s="8">
        <v>1</v>
      </c>
    </row>
    <row r="183" spans="1:7" ht="15" customHeight="1" x14ac:dyDescent="0.35">
      <c r="A183" s="13"/>
      <c r="B183" s="13"/>
      <c r="C183" s="13"/>
      <c r="D183" s="13"/>
      <c r="F183" s="9" t="s">
        <v>2</v>
      </c>
      <c r="G183" s="10">
        <v>1</v>
      </c>
    </row>
    <row r="184" spans="1:7" ht="15" customHeight="1" x14ac:dyDescent="0.35">
      <c r="A184" s="13"/>
      <c r="B184" s="13"/>
      <c r="C184" s="13"/>
      <c r="D184" s="13"/>
      <c r="F184" s="7" t="s">
        <v>5</v>
      </c>
      <c r="G184" s="8">
        <v>1</v>
      </c>
    </row>
    <row r="185" spans="1:7" ht="15" customHeight="1" x14ac:dyDescent="0.35">
      <c r="A185" s="13"/>
      <c r="B185" s="13"/>
      <c r="C185" s="13"/>
      <c r="D185" s="13"/>
      <c r="F185" s="9" t="s">
        <v>3</v>
      </c>
      <c r="G185" s="18">
        <v>1</v>
      </c>
    </row>
    <row r="186" spans="1:7" ht="15" customHeight="1" x14ac:dyDescent="0.35">
      <c r="A186" s="13"/>
      <c r="B186" s="13"/>
      <c r="C186" s="13"/>
      <c r="D186" s="13"/>
      <c r="F186" s="7" t="s">
        <v>4</v>
      </c>
      <c r="G186" s="8">
        <v>1</v>
      </c>
    </row>
    <row r="187" spans="1:7" ht="15" customHeight="1" x14ac:dyDescent="0.25"/>
    <row r="188" spans="1:7" ht="15" customHeight="1" x14ac:dyDescent="0.25"/>
    <row r="189" spans="1:7" ht="15" customHeight="1" x14ac:dyDescent="0.25"/>
    <row r="190" spans="1:7" ht="15" customHeight="1" x14ac:dyDescent="0.25"/>
    <row r="191" spans="1:7" ht="15" customHeight="1" x14ac:dyDescent="0.25"/>
    <row r="192" spans="1:7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</sheetData>
  <mergeCells count="4">
    <mergeCell ref="A1:D1"/>
    <mergeCell ref="A2:D2"/>
    <mergeCell ref="A4:B4"/>
    <mergeCell ref="A3:D3"/>
  </mergeCells>
  <pageMargins left="0.7" right="0.7" top="0.75" bottom="0.75" header="0.3" footer="0.3"/>
  <pageSetup paperSize="9"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FCEF-8FC3-47C0-B59B-F2EEF6E2BF6F}">
  <dimension ref="A1:G163"/>
  <sheetViews>
    <sheetView zoomScaleNormal="100" workbookViewId="0">
      <selection activeCell="C6" sqref="C6"/>
    </sheetView>
  </sheetViews>
  <sheetFormatPr baseColWidth="10" defaultRowHeight="15" x14ac:dyDescent="0.25"/>
  <cols>
    <col min="1" max="1" width="14.140625" bestFit="1" customWidth="1"/>
    <col min="2" max="2" width="32.42578125" bestFit="1" customWidth="1"/>
    <col min="3" max="3" width="10.85546875" bestFit="1" customWidth="1"/>
    <col min="4" max="4" width="24.28515625" bestFit="1" customWidth="1"/>
    <col min="6" max="6" width="11.85546875" bestFit="1" customWidth="1"/>
    <col min="7" max="7" width="12.85546875" bestFit="1" customWidth="1"/>
  </cols>
  <sheetData>
    <row r="1" spans="1:7" ht="23.25" x14ac:dyDescent="0.35">
      <c r="A1" s="20" t="s">
        <v>31</v>
      </c>
      <c r="B1" s="20"/>
      <c r="C1" s="20"/>
      <c r="D1" s="20"/>
    </row>
    <row r="2" spans="1:7" ht="21" x14ac:dyDescent="0.35">
      <c r="A2" s="21" t="s">
        <v>11</v>
      </c>
      <c r="B2" s="21"/>
      <c r="C2" s="21"/>
      <c r="D2" s="21"/>
    </row>
    <row r="3" spans="1:7" ht="21" customHeight="1" x14ac:dyDescent="0.25">
      <c r="A3" s="22" t="s">
        <v>138</v>
      </c>
      <c r="B3" s="22"/>
      <c r="C3" s="22"/>
      <c r="D3" s="22"/>
    </row>
    <row r="4" spans="1:7" x14ac:dyDescent="0.25">
      <c r="A4" s="23" t="s">
        <v>85</v>
      </c>
      <c r="B4" s="23"/>
      <c r="C4" s="24">
        <v>1292056</v>
      </c>
    </row>
    <row r="5" spans="1:7" ht="15" customHeight="1" x14ac:dyDescent="0.35">
      <c r="A5" s="13"/>
      <c r="B5" s="13"/>
      <c r="C5" s="13"/>
      <c r="D5" s="13"/>
    </row>
    <row r="6" spans="1:7" ht="15" customHeight="1" x14ac:dyDescent="0.25">
      <c r="A6" s="19" t="s">
        <v>9</v>
      </c>
      <c r="B6" s="19" t="s">
        <v>0</v>
      </c>
      <c r="C6" s="14"/>
    </row>
    <row r="7" spans="1:7" ht="15" customHeight="1" x14ac:dyDescent="0.25">
      <c r="A7" t="s">
        <v>0</v>
      </c>
      <c r="B7" t="s">
        <v>33</v>
      </c>
      <c r="C7" t="s">
        <v>7</v>
      </c>
      <c r="D7" s="5" t="s">
        <v>8</v>
      </c>
      <c r="F7" s="1" t="s">
        <v>0</v>
      </c>
      <c r="G7" s="1" t="s">
        <v>29</v>
      </c>
    </row>
    <row r="8" spans="1:7" ht="15" customHeight="1" x14ac:dyDescent="0.25">
      <c r="A8" s="7" t="s">
        <v>23</v>
      </c>
      <c r="B8" s="3" t="s">
        <v>23</v>
      </c>
      <c r="C8" s="3" t="s">
        <v>23</v>
      </c>
      <c r="D8" s="11" t="s">
        <v>23</v>
      </c>
      <c r="F8" s="7" t="s">
        <v>6</v>
      </c>
      <c r="G8" s="8">
        <v>1</v>
      </c>
    </row>
    <row r="9" spans="1:7" ht="15" customHeight="1" x14ac:dyDescent="0.35">
      <c r="A9" s="13"/>
      <c r="B9" s="13"/>
      <c r="C9" s="13"/>
      <c r="D9" s="13"/>
      <c r="F9" s="9" t="s">
        <v>2</v>
      </c>
      <c r="G9" s="10">
        <v>1</v>
      </c>
    </row>
    <row r="10" spans="1:7" ht="15" customHeight="1" x14ac:dyDescent="0.35">
      <c r="A10" s="13"/>
      <c r="B10" s="13"/>
      <c r="C10" s="13"/>
      <c r="D10" s="13"/>
      <c r="F10" s="7" t="s">
        <v>5</v>
      </c>
      <c r="G10" s="8">
        <v>1</v>
      </c>
    </row>
    <row r="11" spans="1:7" ht="15" customHeight="1" x14ac:dyDescent="0.35">
      <c r="A11" s="13"/>
      <c r="B11" s="13"/>
      <c r="C11" s="13"/>
      <c r="D11" s="13"/>
      <c r="F11" s="9" t="s">
        <v>3</v>
      </c>
      <c r="G11" s="18">
        <v>1</v>
      </c>
    </row>
    <row r="12" spans="1:7" ht="15" customHeight="1" x14ac:dyDescent="0.35">
      <c r="A12" s="13"/>
      <c r="B12" s="13"/>
      <c r="C12" s="13"/>
      <c r="D12" s="13"/>
      <c r="F12" s="7" t="s">
        <v>4</v>
      </c>
      <c r="G12" s="8">
        <v>1</v>
      </c>
    </row>
    <row r="13" spans="1:7" ht="15" customHeight="1" x14ac:dyDescent="0.35">
      <c r="A13" s="13"/>
      <c r="B13" s="13"/>
      <c r="C13" s="13"/>
      <c r="D13" s="13"/>
    </row>
    <row r="14" spans="1:7" ht="15" customHeight="1" x14ac:dyDescent="0.25">
      <c r="A14" s="19" t="s">
        <v>9</v>
      </c>
      <c r="B14" s="19" t="s">
        <v>34</v>
      </c>
      <c r="C14" s="14"/>
    </row>
    <row r="15" spans="1:7" ht="15" customHeight="1" x14ac:dyDescent="0.25">
      <c r="A15" t="s">
        <v>0</v>
      </c>
      <c r="B15" t="s">
        <v>34</v>
      </c>
      <c r="C15" t="s">
        <v>7</v>
      </c>
      <c r="D15" s="5" t="s">
        <v>8</v>
      </c>
      <c r="F15" s="1" t="s">
        <v>0</v>
      </c>
      <c r="G15" s="1" t="s">
        <v>29</v>
      </c>
    </row>
    <row r="16" spans="1:7" ht="15" customHeight="1" x14ac:dyDescent="0.25">
      <c r="A16" s="7" t="s">
        <v>23</v>
      </c>
      <c r="B16" s="3" t="s">
        <v>23</v>
      </c>
      <c r="C16" s="3" t="s">
        <v>23</v>
      </c>
      <c r="D16" s="11" t="s">
        <v>23</v>
      </c>
      <c r="F16" s="7" t="s">
        <v>6</v>
      </c>
      <c r="G16" s="8">
        <v>1</v>
      </c>
    </row>
    <row r="17" spans="1:7" ht="15" customHeight="1" x14ac:dyDescent="0.35">
      <c r="A17" s="13"/>
      <c r="B17" s="13"/>
      <c r="C17" s="13"/>
      <c r="D17" s="13"/>
      <c r="F17" s="9" t="s">
        <v>2</v>
      </c>
      <c r="G17" s="10">
        <v>1</v>
      </c>
    </row>
    <row r="18" spans="1:7" ht="15" customHeight="1" x14ac:dyDescent="0.35">
      <c r="A18" s="13"/>
      <c r="B18" s="13"/>
      <c r="C18" s="13"/>
      <c r="D18" s="13"/>
      <c r="F18" s="7" t="s">
        <v>5</v>
      </c>
      <c r="G18" s="8">
        <v>1</v>
      </c>
    </row>
    <row r="19" spans="1:7" ht="15" customHeight="1" x14ac:dyDescent="0.35">
      <c r="A19" s="13"/>
      <c r="B19" s="13"/>
      <c r="C19" s="13"/>
      <c r="D19" s="13"/>
      <c r="F19" s="9" t="s">
        <v>3</v>
      </c>
      <c r="G19" s="18">
        <v>1</v>
      </c>
    </row>
    <row r="20" spans="1:7" ht="15" customHeight="1" x14ac:dyDescent="0.35">
      <c r="A20" s="13"/>
      <c r="B20" s="13"/>
      <c r="C20" s="13"/>
      <c r="D20" s="13"/>
      <c r="F20" s="7" t="s">
        <v>4</v>
      </c>
      <c r="G20" s="8">
        <v>1</v>
      </c>
    </row>
    <row r="21" spans="1:7" ht="15" customHeight="1" x14ac:dyDescent="0.35">
      <c r="A21" s="13"/>
      <c r="B21" s="13"/>
      <c r="C21" s="13"/>
      <c r="D21" s="13"/>
    </row>
    <row r="22" spans="1:7" ht="15" customHeight="1" x14ac:dyDescent="0.25">
      <c r="A22" s="19" t="s">
        <v>9</v>
      </c>
      <c r="B22" s="19" t="s">
        <v>35</v>
      </c>
      <c r="C22" s="14"/>
    </row>
    <row r="23" spans="1:7" ht="15" customHeight="1" x14ac:dyDescent="0.25">
      <c r="A23" t="s">
        <v>0</v>
      </c>
      <c r="B23" t="s">
        <v>35</v>
      </c>
      <c r="C23" t="s">
        <v>7</v>
      </c>
      <c r="D23" s="5" t="s">
        <v>8</v>
      </c>
      <c r="F23" s="1" t="s">
        <v>0</v>
      </c>
      <c r="G23" s="1" t="s">
        <v>29</v>
      </c>
    </row>
    <row r="24" spans="1:7" ht="15" customHeight="1" x14ac:dyDescent="0.25">
      <c r="A24" s="7" t="s">
        <v>23</v>
      </c>
      <c r="B24" s="3" t="s">
        <v>23</v>
      </c>
      <c r="C24" s="3" t="s">
        <v>23</v>
      </c>
      <c r="D24" s="11" t="s">
        <v>23</v>
      </c>
      <c r="F24" s="7" t="s">
        <v>6</v>
      </c>
      <c r="G24" s="8">
        <v>1</v>
      </c>
    </row>
    <row r="25" spans="1:7" ht="15" customHeight="1" x14ac:dyDescent="0.35">
      <c r="A25" s="13"/>
      <c r="B25" s="13"/>
      <c r="C25" s="13"/>
      <c r="D25" s="13"/>
      <c r="F25" s="9" t="s">
        <v>2</v>
      </c>
      <c r="G25" s="10">
        <v>1</v>
      </c>
    </row>
    <row r="26" spans="1:7" ht="15" customHeight="1" x14ac:dyDescent="0.35">
      <c r="A26" s="13"/>
      <c r="B26" s="13"/>
      <c r="C26" s="13"/>
      <c r="D26" s="13"/>
      <c r="F26" s="7" t="s">
        <v>5</v>
      </c>
      <c r="G26" s="8">
        <v>1</v>
      </c>
    </row>
    <row r="27" spans="1:7" ht="15" customHeight="1" x14ac:dyDescent="0.35">
      <c r="A27" s="13"/>
      <c r="B27" s="13"/>
      <c r="C27" s="13"/>
      <c r="D27" s="13"/>
      <c r="F27" s="9" t="s">
        <v>3</v>
      </c>
      <c r="G27" s="18">
        <v>1</v>
      </c>
    </row>
    <row r="28" spans="1:7" ht="15" customHeight="1" x14ac:dyDescent="0.35">
      <c r="A28" s="13"/>
      <c r="B28" s="13"/>
      <c r="C28" s="13"/>
      <c r="D28" s="13"/>
      <c r="F28" s="7" t="s">
        <v>4</v>
      </c>
      <c r="G28" s="8">
        <v>1</v>
      </c>
    </row>
    <row r="29" spans="1:7" ht="15" customHeight="1" x14ac:dyDescent="0.35">
      <c r="A29" s="13"/>
      <c r="B29" s="13"/>
      <c r="C29" s="13"/>
      <c r="D29" s="13"/>
    </row>
    <row r="30" spans="1:7" ht="15" customHeight="1" x14ac:dyDescent="0.25">
      <c r="A30" s="19" t="s">
        <v>9</v>
      </c>
      <c r="B30" s="19" t="s">
        <v>36</v>
      </c>
      <c r="C30" s="14"/>
    </row>
    <row r="31" spans="1:7" ht="15" customHeight="1" x14ac:dyDescent="0.25">
      <c r="A31" t="s">
        <v>0</v>
      </c>
      <c r="B31" t="s">
        <v>36</v>
      </c>
      <c r="C31" t="s">
        <v>7</v>
      </c>
      <c r="D31" s="5" t="s">
        <v>8</v>
      </c>
      <c r="F31" s="1" t="s">
        <v>0</v>
      </c>
      <c r="G31" s="1" t="s">
        <v>29</v>
      </c>
    </row>
    <row r="32" spans="1:7" ht="15" customHeight="1" x14ac:dyDescent="0.25">
      <c r="A32" s="7" t="s">
        <v>23</v>
      </c>
      <c r="B32" s="3" t="s">
        <v>23</v>
      </c>
      <c r="C32" s="3" t="s">
        <v>23</v>
      </c>
      <c r="D32" s="11" t="s">
        <v>23</v>
      </c>
      <c r="F32" s="7" t="s">
        <v>6</v>
      </c>
      <c r="G32" s="8">
        <v>1</v>
      </c>
    </row>
    <row r="33" spans="1:7" ht="15" customHeight="1" x14ac:dyDescent="0.35">
      <c r="A33" s="13"/>
      <c r="B33" s="13"/>
      <c r="C33" s="13"/>
      <c r="D33" s="13"/>
      <c r="F33" s="9" t="s">
        <v>2</v>
      </c>
      <c r="G33" s="10">
        <v>1</v>
      </c>
    </row>
    <row r="34" spans="1:7" ht="15" customHeight="1" x14ac:dyDescent="0.35">
      <c r="A34" s="13"/>
      <c r="B34" s="13"/>
      <c r="C34" s="13"/>
      <c r="D34" s="13"/>
      <c r="F34" s="7" t="s">
        <v>5</v>
      </c>
      <c r="G34" s="8">
        <v>1</v>
      </c>
    </row>
    <row r="35" spans="1:7" ht="15" customHeight="1" x14ac:dyDescent="0.35">
      <c r="A35" s="13"/>
      <c r="B35" s="13"/>
      <c r="C35" s="13"/>
      <c r="D35" s="13"/>
      <c r="F35" s="9" t="s">
        <v>3</v>
      </c>
      <c r="G35" s="18">
        <v>1</v>
      </c>
    </row>
    <row r="36" spans="1:7" ht="15" customHeight="1" x14ac:dyDescent="0.35">
      <c r="A36" s="13"/>
      <c r="B36" s="13"/>
      <c r="C36" s="13"/>
      <c r="D36" s="13"/>
      <c r="F36" s="7" t="s">
        <v>4</v>
      </c>
      <c r="G36" s="8">
        <v>1</v>
      </c>
    </row>
    <row r="37" spans="1:7" ht="15" customHeight="1" x14ac:dyDescent="0.35">
      <c r="A37" s="13"/>
      <c r="B37" s="13"/>
      <c r="C37" s="13"/>
      <c r="D37" s="13"/>
    </row>
    <row r="38" spans="1:7" ht="15" customHeight="1" x14ac:dyDescent="0.25">
      <c r="A38" s="19" t="s">
        <v>9</v>
      </c>
      <c r="B38" s="19" t="s">
        <v>37</v>
      </c>
      <c r="C38" s="14"/>
    </row>
    <row r="39" spans="1:7" ht="15" customHeight="1" x14ac:dyDescent="0.25">
      <c r="A39" t="s">
        <v>0</v>
      </c>
      <c r="B39" t="s">
        <v>37</v>
      </c>
      <c r="C39" t="s">
        <v>7</v>
      </c>
      <c r="D39" s="5" t="s">
        <v>8</v>
      </c>
      <c r="F39" s="1" t="s">
        <v>0</v>
      </c>
      <c r="G39" s="1" t="s">
        <v>29</v>
      </c>
    </row>
    <row r="40" spans="1:7" ht="15" customHeight="1" x14ac:dyDescent="0.25">
      <c r="A40" s="7" t="s">
        <v>23</v>
      </c>
      <c r="B40" s="3" t="s">
        <v>23</v>
      </c>
      <c r="C40" s="3" t="s">
        <v>23</v>
      </c>
      <c r="D40" s="11" t="s">
        <v>23</v>
      </c>
      <c r="F40" s="7" t="s">
        <v>6</v>
      </c>
      <c r="G40" s="8">
        <v>1</v>
      </c>
    </row>
    <row r="41" spans="1:7" ht="15" customHeight="1" x14ac:dyDescent="0.35">
      <c r="A41" s="13"/>
      <c r="B41" s="13"/>
      <c r="C41" s="13"/>
      <c r="D41" s="13"/>
      <c r="F41" s="9" t="s">
        <v>2</v>
      </c>
      <c r="G41" s="10">
        <v>1</v>
      </c>
    </row>
    <row r="42" spans="1:7" ht="15" customHeight="1" x14ac:dyDescent="0.35">
      <c r="A42" s="13"/>
      <c r="B42" s="13"/>
      <c r="C42" s="13"/>
      <c r="D42" s="13"/>
      <c r="F42" s="7" t="s">
        <v>5</v>
      </c>
      <c r="G42" s="8">
        <v>1</v>
      </c>
    </row>
    <row r="43" spans="1:7" ht="15" customHeight="1" x14ac:dyDescent="0.35">
      <c r="A43" s="13"/>
      <c r="B43" s="13"/>
      <c r="C43" s="13"/>
      <c r="D43" s="13"/>
      <c r="F43" s="9" t="s">
        <v>3</v>
      </c>
      <c r="G43" s="18">
        <v>1</v>
      </c>
    </row>
    <row r="44" spans="1:7" ht="15" customHeight="1" x14ac:dyDescent="0.35">
      <c r="A44" s="13"/>
      <c r="B44" s="13"/>
      <c r="C44" s="13"/>
      <c r="D44" s="13"/>
      <c r="F44" s="7" t="s">
        <v>4</v>
      </c>
      <c r="G44" s="8">
        <v>1</v>
      </c>
    </row>
    <row r="45" spans="1:7" ht="15" customHeight="1" x14ac:dyDescent="0.35">
      <c r="A45" s="13"/>
      <c r="B45" s="13"/>
      <c r="C45" s="13"/>
      <c r="D45" s="13"/>
    </row>
    <row r="46" spans="1:7" x14ac:dyDescent="0.25">
      <c r="A46" s="19" t="s">
        <v>9</v>
      </c>
      <c r="B46" s="19" t="s">
        <v>1</v>
      </c>
      <c r="C46" s="14" t="s">
        <v>30</v>
      </c>
    </row>
    <row r="47" spans="1:7" x14ac:dyDescent="0.25">
      <c r="A47" t="s">
        <v>0</v>
      </c>
      <c r="B47" t="s">
        <v>1</v>
      </c>
      <c r="C47" t="s">
        <v>7</v>
      </c>
      <c r="D47" s="5" t="s">
        <v>8</v>
      </c>
      <c r="F47" s="1" t="s">
        <v>0</v>
      </c>
      <c r="G47" s="1" t="s">
        <v>29</v>
      </c>
    </row>
    <row r="48" spans="1:7" x14ac:dyDescent="0.25">
      <c r="A48" s="7" t="s">
        <v>2</v>
      </c>
      <c r="B48" s="3">
        <v>4018</v>
      </c>
      <c r="C48" s="3">
        <v>1</v>
      </c>
      <c r="D48" s="12">
        <v>0</v>
      </c>
      <c r="F48" s="7" t="s">
        <v>6</v>
      </c>
      <c r="G48" s="17">
        <f>1-D55</f>
        <v>0.92700000000000005</v>
      </c>
    </row>
    <row r="49" spans="1:7" x14ac:dyDescent="0.25">
      <c r="A49" s="9" t="s">
        <v>2</v>
      </c>
      <c r="B49" s="4">
        <v>2109</v>
      </c>
      <c r="C49" s="4">
        <v>1</v>
      </c>
      <c r="D49" s="12">
        <v>0</v>
      </c>
      <c r="F49" s="9" t="s">
        <v>2</v>
      </c>
      <c r="G49" s="18">
        <v>0.99990000000000001</v>
      </c>
    </row>
    <row r="50" spans="1:7" x14ac:dyDescent="0.25">
      <c r="A50" s="7" t="s">
        <v>2</v>
      </c>
      <c r="B50" s="3">
        <v>2107</v>
      </c>
      <c r="C50" s="3">
        <v>1</v>
      </c>
      <c r="D50" s="12">
        <v>0</v>
      </c>
      <c r="F50" s="7" t="s">
        <v>5</v>
      </c>
      <c r="G50" s="17">
        <f>1</f>
        <v>1</v>
      </c>
    </row>
    <row r="51" spans="1:7" x14ac:dyDescent="0.25">
      <c r="A51" s="9" t="s">
        <v>3</v>
      </c>
      <c r="B51" s="4"/>
      <c r="C51" s="4">
        <v>15</v>
      </c>
      <c r="D51" s="10">
        <v>1E-4</v>
      </c>
      <c r="F51" s="9" t="s">
        <v>3</v>
      </c>
      <c r="G51" s="18">
        <f>1-_40f87daa_0515_471e_95d5_5bfc6d250e9a4[[#This Row],[porcentaje_sobre_total]]</f>
        <v>0.99990000000000001</v>
      </c>
    </row>
    <row r="52" spans="1:7" x14ac:dyDescent="0.25">
      <c r="A52" s="7" t="s">
        <v>2</v>
      </c>
      <c r="B52" s="3">
        <v>920</v>
      </c>
      <c r="C52" s="3">
        <v>1</v>
      </c>
      <c r="D52" s="12">
        <v>0</v>
      </c>
      <c r="F52" s="7" t="s">
        <v>4</v>
      </c>
      <c r="G52" s="17">
        <f>1-D56</f>
        <v>1</v>
      </c>
    </row>
    <row r="53" spans="1:7" x14ac:dyDescent="0.25">
      <c r="A53" s="9" t="s">
        <v>2</v>
      </c>
      <c r="B53" s="4">
        <v>222</v>
      </c>
      <c r="C53" s="4">
        <v>1</v>
      </c>
      <c r="D53" s="12">
        <v>0</v>
      </c>
    </row>
    <row r="54" spans="1:7" x14ac:dyDescent="0.25">
      <c r="A54" s="7" t="s">
        <v>2</v>
      </c>
      <c r="B54" s="3">
        <v>217</v>
      </c>
      <c r="C54" s="3">
        <v>2</v>
      </c>
      <c r="D54" s="12">
        <v>0</v>
      </c>
    </row>
    <row r="55" spans="1:7" x14ac:dyDescent="0.25">
      <c r="A55" s="9" t="s">
        <v>6</v>
      </c>
      <c r="B55" s="4"/>
      <c r="C55" s="4">
        <v>8</v>
      </c>
      <c r="D55" s="10">
        <v>7.2999999999999995E-2</v>
      </c>
    </row>
    <row r="57" spans="1:7" x14ac:dyDescent="0.25">
      <c r="A57" s="19" t="s">
        <v>9</v>
      </c>
      <c r="B57" s="19" t="s">
        <v>10</v>
      </c>
    </row>
    <row r="58" spans="1:7" x14ac:dyDescent="0.25">
      <c r="A58" s="1" t="s">
        <v>0</v>
      </c>
      <c r="B58" s="2" t="s">
        <v>10</v>
      </c>
      <c r="C58" s="2" t="s">
        <v>7</v>
      </c>
      <c r="D58" s="6" t="s">
        <v>8</v>
      </c>
      <c r="F58" s="1" t="s">
        <v>0</v>
      </c>
      <c r="G58" s="1" t="s">
        <v>29</v>
      </c>
    </row>
    <row r="59" spans="1:7" x14ac:dyDescent="0.25">
      <c r="A59" s="7" t="s">
        <v>6</v>
      </c>
      <c r="B59" s="3"/>
      <c r="C59" s="3">
        <v>8</v>
      </c>
      <c r="D59" s="8">
        <v>7.2999999999999995E-2</v>
      </c>
      <c r="F59" s="7" t="s">
        <v>6</v>
      </c>
      <c r="G59" s="11">
        <f>1-D59</f>
        <v>0.92700000000000005</v>
      </c>
    </row>
    <row r="60" spans="1:7" x14ac:dyDescent="0.25">
      <c r="A60" s="9" t="s">
        <v>3</v>
      </c>
      <c r="B60" s="4"/>
      <c r="C60" s="4">
        <v>15</v>
      </c>
      <c r="D60" s="10">
        <v>1E-4</v>
      </c>
      <c r="F60" s="9" t="s">
        <v>2</v>
      </c>
      <c r="G60" s="12">
        <v>1</v>
      </c>
    </row>
    <row r="61" spans="1:7" x14ac:dyDescent="0.25">
      <c r="D61" s="15"/>
      <c r="F61" s="7" t="s">
        <v>5</v>
      </c>
      <c r="G61" s="11">
        <v>1</v>
      </c>
    </row>
    <row r="62" spans="1:7" x14ac:dyDescent="0.25">
      <c r="D62" s="15"/>
      <c r="F62" s="9" t="s">
        <v>3</v>
      </c>
      <c r="G62" s="12">
        <f>1-D60</f>
        <v>0.99990000000000001</v>
      </c>
    </row>
    <row r="63" spans="1:7" x14ac:dyDescent="0.25">
      <c r="F63" s="7" t="s">
        <v>4</v>
      </c>
      <c r="G63" s="17">
        <f>1-D68</f>
        <v>1</v>
      </c>
    </row>
    <row r="64" spans="1:7" x14ac:dyDescent="0.25">
      <c r="A64" s="19" t="s">
        <v>9</v>
      </c>
      <c r="B64" s="19" t="s">
        <v>12</v>
      </c>
    </row>
    <row r="65" spans="1:7" x14ac:dyDescent="0.25">
      <c r="A65" s="1" t="s">
        <v>0</v>
      </c>
      <c r="B65" s="2" t="s">
        <v>13</v>
      </c>
      <c r="C65" s="2" t="s">
        <v>7</v>
      </c>
      <c r="D65" s="6" t="s">
        <v>8</v>
      </c>
      <c r="F65" s="1" t="s">
        <v>0</v>
      </c>
      <c r="G65" s="1" t="s">
        <v>29</v>
      </c>
    </row>
    <row r="66" spans="1:7" x14ac:dyDescent="0.25">
      <c r="A66" s="7" t="s">
        <v>2</v>
      </c>
      <c r="B66" s="3">
        <v>4018</v>
      </c>
      <c r="C66" s="3">
        <v>1</v>
      </c>
      <c r="D66" s="11">
        <v>0</v>
      </c>
      <c r="F66" s="7" t="s">
        <v>6</v>
      </c>
      <c r="G66" s="11">
        <f>1-D69</f>
        <v>0.92700000000000005</v>
      </c>
    </row>
    <row r="67" spans="1:7" x14ac:dyDescent="0.25">
      <c r="A67" s="9" t="s">
        <v>2</v>
      </c>
      <c r="B67" s="4">
        <v>2109</v>
      </c>
      <c r="C67" s="4">
        <v>1</v>
      </c>
      <c r="D67" s="12">
        <v>0</v>
      </c>
      <c r="F67" s="9" t="s">
        <v>2</v>
      </c>
      <c r="G67" s="12">
        <v>0.99990000000000001</v>
      </c>
    </row>
    <row r="68" spans="1:7" x14ac:dyDescent="0.25">
      <c r="A68" s="7" t="s">
        <v>2</v>
      </c>
      <c r="B68" s="3">
        <v>2107</v>
      </c>
      <c r="C68" s="3">
        <v>1</v>
      </c>
      <c r="D68" s="11">
        <v>0</v>
      </c>
      <c r="F68" s="7" t="s">
        <v>5</v>
      </c>
      <c r="G68" s="11">
        <f>1</f>
        <v>1</v>
      </c>
    </row>
    <row r="69" spans="1:7" x14ac:dyDescent="0.25">
      <c r="A69" s="9" t="s">
        <v>6</v>
      </c>
      <c r="B69" s="4"/>
      <c r="C69" s="4">
        <v>8</v>
      </c>
      <c r="D69" s="12">
        <v>7.2999999999999995E-2</v>
      </c>
      <c r="F69" s="9" t="s">
        <v>3</v>
      </c>
      <c r="G69" s="12">
        <f>1-D73</f>
        <v>0.99990000000000001</v>
      </c>
    </row>
    <row r="70" spans="1:7" x14ac:dyDescent="0.25">
      <c r="A70" s="7" t="s">
        <v>2</v>
      </c>
      <c r="B70" s="3">
        <v>920</v>
      </c>
      <c r="C70" s="3">
        <v>1</v>
      </c>
      <c r="D70" s="11">
        <v>0</v>
      </c>
      <c r="F70" s="7" t="s">
        <v>4</v>
      </c>
      <c r="G70" s="17">
        <f>1</f>
        <v>1</v>
      </c>
    </row>
    <row r="71" spans="1:7" x14ac:dyDescent="0.25">
      <c r="A71" s="9" t="s">
        <v>2</v>
      </c>
      <c r="B71" s="4">
        <v>222</v>
      </c>
      <c r="C71" s="4">
        <v>1</v>
      </c>
      <c r="D71" s="12">
        <v>0</v>
      </c>
    </row>
    <row r="72" spans="1:7" x14ac:dyDescent="0.25">
      <c r="A72" s="7" t="s">
        <v>2</v>
      </c>
      <c r="B72" s="3">
        <v>217</v>
      </c>
      <c r="C72" s="3">
        <v>2</v>
      </c>
      <c r="D72" s="11">
        <v>0</v>
      </c>
    </row>
    <row r="73" spans="1:7" x14ac:dyDescent="0.25">
      <c r="A73" s="9" t="s">
        <v>3</v>
      </c>
      <c r="B73" s="4"/>
      <c r="C73" s="4">
        <v>15</v>
      </c>
      <c r="D73" s="10">
        <v>1E-4</v>
      </c>
    </row>
    <row r="75" spans="1:7" x14ac:dyDescent="0.25">
      <c r="A75" s="19" t="s">
        <v>9</v>
      </c>
      <c r="B75" s="19" t="s">
        <v>15</v>
      </c>
    </row>
    <row r="76" spans="1:7" x14ac:dyDescent="0.25">
      <c r="A76" s="1" t="s">
        <v>0</v>
      </c>
      <c r="B76" s="2" t="s">
        <v>14</v>
      </c>
      <c r="C76" s="2" t="s">
        <v>7</v>
      </c>
      <c r="D76" s="6" t="s">
        <v>8</v>
      </c>
      <c r="F76" s="1" t="s">
        <v>0</v>
      </c>
      <c r="G76" s="1" t="s">
        <v>29</v>
      </c>
    </row>
    <row r="77" spans="1:7" x14ac:dyDescent="0.25">
      <c r="A77" s="7" t="s">
        <v>2</v>
      </c>
      <c r="B77" s="3">
        <v>9020</v>
      </c>
      <c r="C77" s="3">
        <v>1</v>
      </c>
      <c r="D77" s="11">
        <v>0</v>
      </c>
      <c r="F77" s="7" t="s">
        <v>6</v>
      </c>
      <c r="G77" s="11">
        <f>1-D87</f>
        <v>0.79800000000000004</v>
      </c>
    </row>
    <row r="78" spans="1:7" x14ac:dyDescent="0.25">
      <c r="A78" s="9" t="s">
        <v>2</v>
      </c>
      <c r="B78" s="4">
        <v>7201</v>
      </c>
      <c r="C78" s="4">
        <v>1</v>
      </c>
      <c r="D78" s="12">
        <v>0</v>
      </c>
      <c r="F78" s="9" t="s">
        <v>2</v>
      </c>
      <c r="G78" s="12">
        <f>0.9999</f>
        <v>0.99990000000000001</v>
      </c>
    </row>
    <row r="79" spans="1:7" x14ac:dyDescent="0.25">
      <c r="A79" s="7" t="s">
        <v>2</v>
      </c>
      <c r="B79" s="3">
        <v>3017</v>
      </c>
      <c r="C79" s="3">
        <v>1</v>
      </c>
      <c r="D79" s="11">
        <v>0</v>
      </c>
      <c r="F79" s="7" t="s">
        <v>5</v>
      </c>
      <c r="G79" s="11">
        <f>1-D82</f>
        <v>0.99514000000000002</v>
      </c>
    </row>
    <row r="80" spans="1:7" x14ac:dyDescent="0.25">
      <c r="A80" s="9" t="s">
        <v>2</v>
      </c>
      <c r="B80" s="4">
        <v>2201</v>
      </c>
      <c r="C80" s="4">
        <v>2</v>
      </c>
      <c r="D80" s="12">
        <v>0</v>
      </c>
      <c r="F80" s="9" t="s">
        <v>3</v>
      </c>
      <c r="G80" s="12">
        <f>1-0.001-D91</f>
        <v>0.99829999999999997</v>
      </c>
    </row>
    <row r="81" spans="1:7" x14ac:dyDescent="0.25">
      <c r="A81" s="7" t="s">
        <v>2</v>
      </c>
      <c r="B81" s="3">
        <v>2025</v>
      </c>
      <c r="C81" s="3">
        <v>1</v>
      </c>
      <c r="D81" s="11">
        <v>0</v>
      </c>
      <c r="F81" s="7" t="s">
        <v>4</v>
      </c>
      <c r="G81" s="17">
        <f>1</f>
        <v>1</v>
      </c>
    </row>
    <row r="82" spans="1:7" x14ac:dyDescent="0.25">
      <c r="A82" s="9" t="s">
        <v>5</v>
      </c>
      <c r="B82" s="4">
        <v>1970</v>
      </c>
      <c r="C82" s="4">
        <v>17</v>
      </c>
      <c r="D82" s="12">
        <v>4.8599999999999997E-3</v>
      </c>
    </row>
    <row r="83" spans="1:7" x14ac:dyDescent="0.25">
      <c r="A83" s="7" t="s">
        <v>2</v>
      </c>
      <c r="B83" s="3">
        <v>1201</v>
      </c>
      <c r="C83" s="3">
        <v>1</v>
      </c>
      <c r="D83" s="11">
        <v>0</v>
      </c>
    </row>
    <row r="84" spans="1:7" x14ac:dyDescent="0.25">
      <c r="A84" s="9" t="s">
        <v>2</v>
      </c>
      <c r="B84" s="4">
        <v>1019</v>
      </c>
      <c r="C84" s="4">
        <v>1</v>
      </c>
      <c r="D84" s="12">
        <v>0</v>
      </c>
    </row>
    <row r="85" spans="1:7" x14ac:dyDescent="0.25">
      <c r="A85" s="7" t="s">
        <v>2</v>
      </c>
      <c r="B85" s="3">
        <v>1018</v>
      </c>
      <c r="C85" s="3">
        <v>1</v>
      </c>
      <c r="D85" s="11">
        <v>0</v>
      </c>
    </row>
    <row r="86" spans="1:7" x14ac:dyDescent="0.25">
      <c r="A86" s="9" t="s">
        <v>2</v>
      </c>
      <c r="B86" s="4">
        <v>201</v>
      </c>
      <c r="C86" s="4">
        <v>1</v>
      </c>
      <c r="D86" s="12">
        <v>0</v>
      </c>
    </row>
    <row r="87" spans="1:7" x14ac:dyDescent="0.25">
      <c r="A87" s="7" t="s">
        <v>6</v>
      </c>
      <c r="B87" s="3"/>
      <c r="C87" s="3">
        <v>22</v>
      </c>
      <c r="D87" s="11">
        <v>0.20200000000000001</v>
      </c>
    </row>
    <row r="88" spans="1:7" x14ac:dyDescent="0.25">
      <c r="A88" s="9" t="s">
        <v>3</v>
      </c>
      <c r="B88" s="4">
        <v>2917</v>
      </c>
      <c r="C88" s="4">
        <v>1</v>
      </c>
      <c r="D88" s="12">
        <v>0</v>
      </c>
    </row>
    <row r="89" spans="1:7" x14ac:dyDescent="0.25">
      <c r="A89" s="7" t="s">
        <v>3</v>
      </c>
      <c r="B89" s="3">
        <v>221</v>
      </c>
      <c r="C89" s="3">
        <v>1</v>
      </c>
      <c r="D89" s="11">
        <v>0</v>
      </c>
    </row>
    <row r="90" spans="1:7" x14ac:dyDescent="0.25">
      <c r="A90" s="9" t="s">
        <v>3</v>
      </c>
      <c r="B90" s="4">
        <v>202</v>
      </c>
      <c r="C90" s="4">
        <v>1</v>
      </c>
      <c r="D90" s="12">
        <v>0</v>
      </c>
    </row>
    <row r="91" spans="1:7" x14ac:dyDescent="0.25">
      <c r="A91" s="7" t="s">
        <v>3</v>
      </c>
      <c r="B91" s="3"/>
      <c r="C91" s="3">
        <v>134</v>
      </c>
      <c r="D91" s="11">
        <v>6.9999999999999999E-4</v>
      </c>
    </row>
    <row r="93" spans="1:7" x14ac:dyDescent="0.25">
      <c r="A93" s="19" t="s">
        <v>9</v>
      </c>
      <c r="B93" s="19" t="s">
        <v>16</v>
      </c>
    </row>
    <row r="94" spans="1:7" x14ac:dyDescent="0.25">
      <c r="A94" s="1" t="s">
        <v>0</v>
      </c>
      <c r="B94" s="2" t="s">
        <v>17</v>
      </c>
      <c r="C94" s="2" t="s">
        <v>7</v>
      </c>
      <c r="D94" s="6" t="s">
        <v>8</v>
      </c>
      <c r="F94" s="1" t="s">
        <v>0</v>
      </c>
      <c r="G94" s="1" t="s">
        <v>29</v>
      </c>
    </row>
    <row r="95" spans="1:7" x14ac:dyDescent="0.25">
      <c r="A95" s="9" t="s">
        <v>5</v>
      </c>
      <c r="B95" s="4">
        <v>1970</v>
      </c>
      <c r="C95" s="4">
        <v>3</v>
      </c>
      <c r="D95" s="12">
        <v>8.5999999999999993E-2</v>
      </c>
      <c r="F95" s="7" t="s">
        <v>6</v>
      </c>
      <c r="G95" s="11">
        <f>1-D98</f>
        <v>0.92700000000000005</v>
      </c>
    </row>
    <row r="96" spans="1:7" x14ac:dyDescent="0.25">
      <c r="A96" s="7" t="s">
        <v>2</v>
      </c>
      <c r="B96" s="3">
        <v>1022</v>
      </c>
      <c r="C96" s="3">
        <v>1</v>
      </c>
      <c r="D96" s="11">
        <v>0</v>
      </c>
      <c r="F96" s="9" t="s">
        <v>2</v>
      </c>
      <c r="G96" s="12">
        <v>0.99909999999999999</v>
      </c>
    </row>
    <row r="97" spans="1:7" x14ac:dyDescent="0.25">
      <c r="A97" s="9" t="s">
        <v>2</v>
      </c>
      <c r="B97" s="4">
        <v>201</v>
      </c>
      <c r="C97" s="4">
        <v>1</v>
      </c>
      <c r="D97" s="12">
        <v>0</v>
      </c>
      <c r="F97" s="7" t="s">
        <v>5</v>
      </c>
      <c r="G97" s="11">
        <f>1-D95</f>
        <v>0.91400000000000003</v>
      </c>
    </row>
    <row r="98" spans="1:7" x14ac:dyDescent="0.25">
      <c r="A98" s="7" t="s">
        <v>6</v>
      </c>
      <c r="B98" s="3"/>
      <c r="C98" s="3">
        <v>8</v>
      </c>
      <c r="D98" s="11">
        <v>7.2999999999999995E-2</v>
      </c>
      <c r="F98" s="9" t="s">
        <v>3</v>
      </c>
      <c r="G98" s="12">
        <f>1</f>
        <v>1</v>
      </c>
    </row>
    <row r="99" spans="1:7" x14ac:dyDescent="0.25">
      <c r="A99" s="9" t="s">
        <v>3</v>
      </c>
      <c r="B99" s="4"/>
      <c r="C99" s="4">
        <v>4381</v>
      </c>
      <c r="D99" s="12">
        <v>0.22500000000000001</v>
      </c>
      <c r="F99" s="7" t="s">
        <v>4</v>
      </c>
      <c r="G99" s="17">
        <f>1-D100</f>
        <v>0.52200000000000002</v>
      </c>
    </row>
    <row r="100" spans="1:7" x14ac:dyDescent="0.25">
      <c r="A100" s="7" t="s">
        <v>4</v>
      </c>
      <c r="B100" s="3"/>
      <c r="C100" s="3">
        <v>4408</v>
      </c>
      <c r="D100" s="11">
        <v>0.47799999999999998</v>
      </c>
    </row>
    <row r="102" spans="1:7" x14ac:dyDescent="0.25">
      <c r="A102" s="19" t="s">
        <v>9</v>
      </c>
      <c r="B102" s="19" t="s">
        <v>18</v>
      </c>
    </row>
    <row r="103" spans="1:7" x14ac:dyDescent="0.25">
      <c r="A103" s="1" t="s">
        <v>0</v>
      </c>
      <c r="B103" s="2" t="s">
        <v>19</v>
      </c>
      <c r="C103" s="2" t="s">
        <v>7</v>
      </c>
      <c r="D103" s="6" t="s">
        <v>8</v>
      </c>
      <c r="F103" s="1" t="s">
        <v>0</v>
      </c>
      <c r="G103" s="1" t="s">
        <v>29</v>
      </c>
    </row>
    <row r="104" spans="1:7" x14ac:dyDescent="0.25">
      <c r="A104" s="9" t="s">
        <v>2</v>
      </c>
      <c r="B104" s="4">
        <v>1028</v>
      </c>
      <c r="C104" s="4">
        <v>1</v>
      </c>
      <c r="D104" s="12">
        <v>0</v>
      </c>
      <c r="F104" s="7" t="s">
        <v>6</v>
      </c>
      <c r="G104" s="11">
        <f>1-D106</f>
        <v>0.92700000000000005</v>
      </c>
    </row>
    <row r="105" spans="1:7" x14ac:dyDescent="0.25">
      <c r="A105" s="7" t="s">
        <v>2</v>
      </c>
      <c r="B105" s="3">
        <v>223</v>
      </c>
      <c r="C105" s="3">
        <v>1</v>
      </c>
      <c r="D105" s="11">
        <v>0</v>
      </c>
      <c r="F105" s="9" t="s">
        <v>2</v>
      </c>
      <c r="G105" s="12">
        <v>0.99990000000000001</v>
      </c>
    </row>
    <row r="106" spans="1:7" x14ac:dyDescent="0.25">
      <c r="A106" s="9" t="s">
        <v>6</v>
      </c>
      <c r="B106" s="4"/>
      <c r="C106" s="4">
        <v>8</v>
      </c>
      <c r="D106" s="12">
        <v>7.2999999999999995E-2</v>
      </c>
      <c r="F106" s="7" t="s">
        <v>5</v>
      </c>
      <c r="G106" s="11">
        <f>1-D107</f>
        <v>0</v>
      </c>
    </row>
    <row r="107" spans="1:7" x14ac:dyDescent="0.25">
      <c r="A107" s="7" t="s">
        <v>5</v>
      </c>
      <c r="B107" s="3"/>
      <c r="C107" s="3">
        <v>35</v>
      </c>
      <c r="D107" s="11">
        <v>1</v>
      </c>
      <c r="F107" s="9" t="s">
        <v>3</v>
      </c>
      <c r="G107" s="12">
        <f>1-D108</f>
        <v>0.77500000000000002</v>
      </c>
    </row>
    <row r="108" spans="1:7" x14ac:dyDescent="0.25">
      <c r="A108" s="9" t="s">
        <v>3</v>
      </c>
      <c r="B108" s="4"/>
      <c r="C108" s="4">
        <v>4381</v>
      </c>
      <c r="D108" s="12">
        <v>0.22500000000000001</v>
      </c>
      <c r="F108" s="7" t="s">
        <v>4</v>
      </c>
      <c r="G108" s="17">
        <f>1-D109</f>
        <v>0.52200000000000002</v>
      </c>
    </row>
    <row r="109" spans="1:7" x14ac:dyDescent="0.25">
      <c r="A109" s="7" t="s">
        <v>4</v>
      </c>
      <c r="B109" s="3"/>
      <c r="C109" s="3">
        <v>4408</v>
      </c>
      <c r="D109" s="11">
        <v>0.47799999999999998</v>
      </c>
    </row>
    <row r="111" spans="1:7" x14ac:dyDescent="0.25">
      <c r="A111" s="19" t="s">
        <v>9</v>
      </c>
      <c r="B111" s="19" t="s">
        <v>20</v>
      </c>
    </row>
    <row r="112" spans="1:7" x14ac:dyDescent="0.25">
      <c r="A112" s="1" t="s">
        <v>0</v>
      </c>
      <c r="B112" s="2" t="s">
        <v>20</v>
      </c>
      <c r="C112" s="2" t="s">
        <v>7</v>
      </c>
      <c r="D112" s="6" t="s">
        <v>8</v>
      </c>
      <c r="F112" s="1" t="s">
        <v>0</v>
      </c>
      <c r="G112" s="1" t="s">
        <v>29</v>
      </c>
    </row>
    <row r="113" spans="1:7" x14ac:dyDescent="0.25">
      <c r="A113" s="9" t="s">
        <v>5</v>
      </c>
      <c r="B113" s="4"/>
      <c r="C113" s="4">
        <v>35</v>
      </c>
      <c r="D113" s="12">
        <v>1</v>
      </c>
      <c r="F113" s="7" t="s">
        <v>6</v>
      </c>
      <c r="G113" s="11">
        <f>1-D114</f>
        <v>0</v>
      </c>
    </row>
    <row r="114" spans="1:7" x14ac:dyDescent="0.25">
      <c r="A114" s="7" t="s">
        <v>6</v>
      </c>
      <c r="B114" s="3"/>
      <c r="C114" s="3">
        <v>109</v>
      </c>
      <c r="D114" s="11">
        <v>1</v>
      </c>
      <c r="F114" s="9" t="s">
        <v>2</v>
      </c>
      <c r="G114" s="12">
        <f>1-D115</f>
        <v>0.80400000000000005</v>
      </c>
    </row>
    <row r="115" spans="1:7" x14ac:dyDescent="0.25">
      <c r="A115" s="9" t="s">
        <v>2</v>
      </c>
      <c r="B115" s="4"/>
      <c r="C115" s="4">
        <v>7056</v>
      </c>
      <c r="D115" s="12">
        <v>0.19600000000000001</v>
      </c>
      <c r="F115" s="7" t="s">
        <v>5</v>
      </c>
      <c r="G115" s="11">
        <f>1-D113</f>
        <v>0</v>
      </c>
    </row>
    <row r="116" spans="1:7" x14ac:dyDescent="0.25">
      <c r="A116" s="7" t="s">
        <v>3</v>
      </c>
      <c r="B116" s="3"/>
      <c r="C116" s="3">
        <v>2404</v>
      </c>
      <c r="D116" s="11">
        <v>0.124</v>
      </c>
      <c r="F116" s="9" t="s">
        <v>3</v>
      </c>
      <c r="G116" s="12">
        <f>100%-D116</f>
        <v>0.876</v>
      </c>
    </row>
    <row r="117" spans="1:7" x14ac:dyDescent="0.25">
      <c r="A117" s="9" t="s">
        <v>4</v>
      </c>
      <c r="B117" s="4"/>
      <c r="C117" s="4">
        <v>2660</v>
      </c>
      <c r="D117" s="12">
        <v>0.29199999999999998</v>
      </c>
      <c r="F117" s="7" t="s">
        <v>4</v>
      </c>
      <c r="G117" s="17">
        <f>1-D117</f>
        <v>0.70799999999999996</v>
      </c>
    </row>
    <row r="119" spans="1:7" x14ac:dyDescent="0.25">
      <c r="A119" s="19" t="s">
        <v>9</v>
      </c>
      <c r="B119" s="19" t="s">
        <v>21</v>
      </c>
    </row>
    <row r="120" spans="1:7" x14ac:dyDescent="0.25">
      <c r="A120" s="1" t="s">
        <v>0</v>
      </c>
      <c r="B120" s="2" t="s">
        <v>21</v>
      </c>
      <c r="C120" s="2" t="s">
        <v>7</v>
      </c>
      <c r="D120" s="6" t="s">
        <v>8</v>
      </c>
      <c r="F120" s="1" t="s">
        <v>0</v>
      </c>
      <c r="G120" s="1" t="s">
        <v>29</v>
      </c>
    </row>
    <row r="121" spans="1:7" x14ac:dyDescent="0.25">
      <c r="A121" s="9" t="s">
        <v>5</v>
      </c>
      <c r="B121" s="4"/>
      <c r="C121" s="4">
        <v>35</v>
      </c>
      <c r="D121" s="12">
        <v>1</v>
      </c>
      <c r="F121" s="7" t="s">
        <v>6</v>
      </c>
      <c r="G121" s="11">
        <f>1-D125</f>
        <v>0</v>
      </c>
    </row>
    <row r="122" spans="1:7" x14ac:dyDescent="0.25">
      <c r="A122" s="7" t="s">
        <v>2</v>
      </c>
      <c r="B122" s="3"/>
      <c r="C122" s="3">
        <v>7028</v>
      </c>
      <c r="D122" s="11">
        <v>0.19600000000000001</v>
      </c>
      <c r="F122" s="9" t="s">
        <v>2</v>
      </c>
      <c r="G122" s="12">
        <f>1-D122</f>
        <v>0.80400000000000005</v>
      </c>
    </row>
    <row r="123" spans="1:7" x14ac:dyDescent="0.25">
      <c r="A123" s="9" t="s">
        <v>3</v>
      </c>
      <c r="B123" s="4"/>
      <c r="C123" s="4">
        <v>14516</v>
      </c>
      <c r="D123" s="12">
        <v>0.747</v>
      </c>
      <c r="F123" s="7" t="s">
        <v>5</v>
      </c>
      <c r="G123" s="11">
        <f>1-D121</f>
        <v>0</v>
      </c>
    </row>
    <row r="124" spans="1:7" x14ac:dyDescent="0.25">
      <c r="A124" s="7" t="s">
        <v>4</v>
      </c>
      <c r="B124" s="3"/>
      <c r="C124" s="3">
        <v>2219</v>
      </c>
      <c r="D124" s="11">
        <v>0.24099999999999999</v>
      </c>
      <c r="F124" s="9" t="s">
        <v>3</v>
      </c>
      <c r="G124" s="12">
        <f>1-D123</f>
        <v>0.253</v>
      </c>
    </row>
    <row r="125" spans="1:7" x14ac:dyDescent="0.25">
      <c r="A125" s="9" t="s">
        <v>6</v>
      </c>
      <c r="B125" s="4"/>
      <c r="C125" s="4">
        <v>109</v>
      </c>
      <c r="D125" s="12">
        <v>1</v>
      </c>
      <c r="F125" s="7" t="s">
        <v>4</v>
      </c>
      <c r="G125" s="17">
        <f>1-D124</f>
        <v>0.75900000000000001</v>
      </c>
    </row>
    <row r="127" spans="1:7" x14ac:dyDescent="0.25">
      <c r="A127" s="19" t="s">
        <v>9</v>
      </c>
      <c r="B127" s="19" t="s">
        <v>22</v>
      </c>
    </row>
    <row r="128" spans="1:7" x14ac:dyDescent="0.25">
      <c r="A128" s="1" t="s">
        <v>0</v>
      </c>
      <c r="B128" s="2" t="s">
        <v>22</v>
      </c>
      <c r="C128" s="2" t="s">
        <v>7</v>
      </c>
      <c r="D128" s="6" t="s">
        <v>8</v>
      </c>
      <c r="F128" s="1" t="s">
        <v>29</v>
      </c>
      <c r="G128" s="16">
        <v>1</v>
      </c>
    </row>
    <row r="129" spans="1:7" x14ac:dyDescent="0.25">
      <c r="A129" s="7" t="s">
        <v>23</v>
      </c>
      <c r="B129" s="3" t="s">
        <v>23</v>
      </c>
      <c r="C129" s="3" t="s">
        <v>23</v>
      </c>
      <c r="D129" s="11" t="s">
        <v>23</v>
      </c>
    </row>
    <row r="131" spans="1:7" x14ac:dyDescent="0.25">
      <c r="A131" s="19" t="s">
        <v>9</v>
      </c>
      <c r="B131" s="19" t="s">
        <v>24</v>
      </c>
    </row>
    <row r="132" spans="1:7" x14ac:dyDescent="0.25">
      <c r="A132" s="1" t="s">
        <v>0</v>
      </c>
      <c r="B132" s="2" t="s">
        <v>24</v>
      </c>
      <c r="C132" s="2" t="s">
        <v>7</v>
      </c>
      <c r="D132" s="6" t="s">
        <v>8</v>
      </c>
      <c r="F132" s="1" t="s">
        <v>29</v>
      </c>
      <c r="G132" s="16">
        <v>1</v>
      </c>
    </row>
    <row r="133" spans="1:7" x14ac:dyDescent="0.25">
      <c r="A133" s="7" t="s">
        <v>23</v>
      </c>
      <c r="B133" s="3" t="s">
        <v>23</v>
      </c>
      <c r="C133" s="3" t="s">
        <v>23</v>
      </c>
      <c r="D133" s="11" t="s">
        <v>23</v>
      </c>
    </row>
    <row r="135" spans="1:7" x14ac:dyDescent="0.25">
      <c r="A135" s="19" t="s">
        <v>9</v>
      </c>
      <c r="B135" s="19" t="s">
        <v>25</v>
      </c>
    </row>
    <row r="136" spans="1:7" x14ac:dyDescent="0.25">
      <c r="A136" s="1" t="s">
        <v>0</v>
      </c>
      <c r="B136" s="2" t="s">
        <v>25</v>
      </c>
      <c r="C136" s="2" t="s">
        <v>7</v>
      </c>
      <c r="D136" s="6" t="s">
        <v>8</v>
      </c>
      <c r="F136" s="1" t="s">
        <v>0</v>
      </c>
      <c r="G136" s="1" t="s">
        <v>29</v>
      </c>
    </row>
    <row r="137" spans="1:7" x14ac:dyDescent="0.25">
      <c r="A137" s="7" t="s">
        <v>4</v>
      </c>
      <c r="B137" s="3"/>
      <c r="C137" s="3">
        <v>4408</v>
      </c>
      <c r="D137" s="11">
        <v>0.47799999999999998</v>
      </c>
      <c r="F137" s="7" t="s">
        <v>6</v>
      </c>
      <c r="G137" s="11">
        <f>1</f>
        <v>1</v>
      </c>
    </row>
    <row r="138" spans="1:7" x14ac:dyDescent="0.25">
      <c r="F138" s="9" t="s">
        <v>2</v>
      </c>
      <c r="G138" s="12">
        <v>1</v>
      </c>
    </row>
    <row r="139" spans="1:7" x14ac:dyDescent="0.25">
      <c r="F139" s="7" t="s">
        <v>5</v>
      </c>
      <c r="G139" s="11">
        <v>1</v>
      </c>
    </row>
    <row r="140" spans="1:7" x14ac:dyDescent="0.25">
      <c r="F140" s="9" t="s">
        <v>3</v>
      </c>
      <c r="G140" s="12">
        <v>1</v>
      </c>
    </row>
    <row r="141" spans="1:7" x14ac:dyDescent="0.25">
      <c r="F141" s="7" t="s">
        <v>4</v>
      </c>
      <c r="G141" s="17">
        <f>1-D137</f>
        <v>0.52200000000000002</v>
      </c>
    </row>
    <row r="142" spans="1:7" x14ac:dyDescent="0.25">
      <c r="A142" s="19" t="s">
        <v>9</v>
      </c>
      <c r="B142" s="19" t="s">
        <v>26</v>
      </c>
    </row>
    <row r="143" spans="1:7" x14ac:dyDescent="0.25">
      <c r="A143" s="1" t="s">
        <v>0</v>
      </c>
      <c r="B143" s="2" t="s">
        <v>25</v>
      </c>
      <c r="C143" s="2" t="s">
        <v>7</v>
      </c>
      <c r="D143" s="6" t="s">
        <v>8</v>
      </c>
      <c r="F143" s="1" t="s">
        <v>0</v>
      </c>
      <c r="G143" s="1" t="s">
        <v>29</v>
      </c>
    </row>
    <row r="144" spans="1:7" x14ac:dyDescent="0.25">
      <c r="A144" s="7" t="s">
        <v>6</v>
      </c>
      <c r="B144" s="3"/>
      <c r="C144" s="3">
        <v>101</v>
      </c>
      <c r="D144" s="11">
        <v>0.92700000000000005</v>
      </c>
      <c r="F144" s="7" t="s">
        <v>6</v>
      </c>
      <c r="G144" s="11">
        <f>1-D144</f>
        <v>7.2999999999999954E-2</v>
      </c>
    </row>
    <row r="145" spans="1:7" x14ac:dyDescent="0.25">
      <c r="A145" s="9" t="s">
        <v>3</v>
      </c>
      <c r="B145" s="4"/>
      <c r="C145" s="4">
        <v>6440</v>
      </c>
      <c r="D145" s="12">
        <v>0.33100000000000002</v>
      </c>
      <c r="F145" s="9" t="s">
        <v>2</v>
      </c>
      <c r="G145" s="12">
        <v>1</v>
      </c>
    </row>
    <row r="146" spans="1:7" x14ac:dyDescent="0.25">
      <c r="A146" s="7" t="s">
        <v>4</v>
      </c>
      <c r="B146" s="3"/>
      <c r="C146" s="3">
        <v>4945</v>
      </c>
      <c r="D146" s="11">
        <v>0.53700000000000003</v>
      </c>
      <c r="F146" s="7" t="s">
        <v>5</v>
      </c>
      <c r="G146" s="11">
        <v>1</v>
      </c>
    </row>
    <row r="147" spans="1:7" x14ac:dyDescent="0.25">
      <c r="F147" s="9" t="s">
        <v>3</v>
      </c>
      <c r="G147" s="12">
        <f>1-D145</f>
        <v>0.66900000000000004</v>
      </c>
    </row>
    <row r="148" spans="1:7" x14ac:dyDescent="0.25">
      <c r="F148" s="7" t="s">
        <v>4</v>
      </c>
      <c r="G148" s="17">
        <f>1-D146</f>
        <v>0.46299999999999997</v>
      </c>
    </row>
    <row r="149" spans="1:7" x14ac:dyDescent="0.25">
      <c r="A149" s="19" t="s">
        <v>9</v>
      </c>
      <c r="B149" s="19" t="s">
        <v>27</v>
      </c>
    </row>
    <row r="150" spans="1:7" x14ac:dyDescent="0.25">
      <c r="A150" s="1" t="s">
        <v>0</v>
      </c>
      <c r="B150" s="2" t="s">
        <v>25</v>
      </c>
      <c r="C150" s="2" t="s">
        <v>7</v>
      </c>
      <c r="D150" s="6" t="s">
        <v>8</v>
      </c>
      <c r="F150" s="1" t="s">
        <v>0</v>
      </c>
      <c r="G150" s="1" t="s">
        <v>29</v>
      </c>
    </row>
    <row r="151" spans="1:7" x14ac:dyDescent="0.25">
      <c r="A151" s="7" t="s">
        <v>2</v>
      </c>
      <c r="B151" s="3"/>
      <c r="C151" s="3">
        <v>15481</v>
      </c>
      <c r="D151" s="11">
        <v>0.43099999999999999</v>
      </c>
      <c r="F151" s="7" t="s">
        <v>6</v>
      </c>
      <c r="G151" s="11">
        <v>1</v>
      </c>
    </row>
    <row r="152" spans="1:7" x14ac:dyDescent="0.25">
      <c r="A152" s="9" t="s">
        <v>5</v>
      </c>
      <c r="B152" s="4"/>
      <c r="C152" s="4">
        <v>35</v>
      </c>
      <c r="D152" s="12">
        <v>1</v>
      </c>
      <c r="F152" s="9" t="s">
        <v>2</v>
      </c>
      <c r="G152" s="12">
        <f>1-D151</f>
        <v>0.56899999999999995</v>
      </c>
    </row>
    <row r="153" spans="1:7" x14ac:dyDescent="0.25">
      <c r="A153" s="7" t="s">
        <v>3</v>
      </c>
      <c r="B153" s="3"/>
      <c r="C153" s="3">
        <v>18178</v>
      </c>
      <c r="D153" s="11">
        <v>0.93500000000000005</v>
      </c>
      <c r="F153" s="7" t="s">
        <v>5</v>
      </c>
      <c r="G153" s="11">
        <f>1-D152</f>
        <v>0</v>
      </c>
    </row>
    <row r="154" spans="1:7" x14ac:dyDescent="0.25">
      <c r="A154" s="9" t="s">
        <v>4</v>
      </c>
      <c r="B154" s="4"/>
      <c r="C154" s="4">
        <v>1037</v>
      </c>
      <c r="D154" s="12">
        <v>0.113</v>
      </c>
      <c r="F154" s="9" t="s">
        <v>3</v>
      </c>
      <c r="G154" s="12">
        <f>1-D153</f>
        <v>6.4999999999999947E-2</v>
      </c>
    </row>
    <row r="155" spans="1:7" x14ac:dyDescent="0.25">
      <c r="D155" s="15"/>
      <c r="F155" s="7" t="s">
        <v>4</v>
      </c>
      <c r="G155" s="17">
        <f>1-D154</f>
        <v>0.88700000000000001</v>
      </c>
    </row>
    <row r="157" spans="1:7" x14ac:dyDescent="0.25">
      <c r="A157" s="19" t="s">
        <v>9</v>
      </c>
      <c r="B157" s="19" t="s">
        <v>28</v>
      </c>
    </row>
    <row r="158" spans="1:7" x14ac:dyDescent="0.25">
      <c r="A158" s="1" t="s">
        <v>0</v>
      </c>
      <c r="B158" s="2" t="s">
        <v>25</v>
      </c>
      <c r="C158" s="2" t="s">
        <v>7</v>
      </c>
      <c r="D158" s="6" t="s">
        <v>8</v>
      </c>
      <c r="F158" s="1" t="s">
        <v>0</v>
      </c>
      <c r="G158" s="1" t="s">
        <v>29</v>
      </c>
    </row>
    <row r="159" spans="1:7" x14ac:dyDescent="0.25">
      <c r="A159" s="7" t="s">
        <v>6</v>
      </c>
      <c r="B159" s="3"/>
      <c r="C159" s="3">
        <v>74</v>
      </c>
      <c r="D159" s="11">
        <v>0.67900000000000005</v>
      </c>
      <c r="F159" s="7" t="s">
        <v>6</v>
      </c>
      <c r="G159" s="11">
        <f>1-D159</f>
        <v>0.32099999999999995</v>
      </c>
    </row>
    <row r="160" spans="1:7" x14ac:dyDescent="0.25">
      <c r="F160" s="9" t="s">
        <v>2</v>
      </c>
      <c r="G160" s="12">
        <v>1</v>
      </c>
    </row>
    <row r="161" spans="1:7" x14ac:dyDescent="0.25">
      <c r="F161" s="7" t="s">
        <v>5</v>
      </c>
      <c r="G161" s="11">
        <v>1</v>
      </c>
    </row>
    <row r="162" spans="1:7" x14ac:dyDescent="0.25">
      <c r="A162" s="9"/>
      <c r="B162" s="4"/>
      <c r="C162" s="4"/>
      <c r="D162" s="12"/>
      <c r="F162" s="9" t="s">
        <v>3</v>
      </c>
      <c r="G162" s="12">
        <v>1</v>
      </c>
    </row>
    <row r="163" spans="1:7" x14ac:dyDescent="0.25">
      <c r="F163" s="7" t="s">
        <v>4</v>
      </c>
      <c r="G163" s="17">
        <v>1</v>
      </c>
    </row>
  </sheetData>
  <mergeCells count="4">
    <mergeCell ref="A1:D1"/>
    <mergeCell ref="A2:D2"/>
    <mergeCell ref="A3:D3"/>
    <mergeCell ref="A4:B4"/>
  </mergeCell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A68-4C31-4431-9E37-0ED11A0EB444}">
  <dimension ref="A1:G150"/>
  <sheetViews>
    <sheetView workbookViewId="0">
      <selection activeCell="D22" sqref="D22"/>
    </sheetView>
  </sheetViews>
  <sheetFormatPr baseColWidth="10" defaultRowHeight="15" x14ac:dyDescent="0.25"/>
  <cols>
    <col min="1" max="1" width="14.140625" bestFit="1" customWidth="1"/>
    <col min="2" max="2" width="28.7109375" bestFit="1" customWidth="1"/>
    <col min="3" max="3" width="10.85546875" bestFit="1" customWidth="1"/>
    <col min="4" max="4" width="24.28515625" bestFit="1" customWidth="1"/>
    <col min="6" max="7" width="11.85546875" bestFit="1" customWidth="1"/>
  </cols>
  <sheetData>
    <row r="1" spans="1:7" ht="23.25" x14ac:dyDescent="0.35">
      <c r="A1" s="20" t="s">
        <v>31</v>
      </c>
      <c r="B1" s="20"/>
      <c r="C1" s="20"/>
      <c r="D1" s="20"/>
    </row>
    <row r="2" spans="1:7" ht="21" x14ac:dyDescent="0.35">
      <c r="A2" s="21" t="s">
        <v>32</v>
      </c>
      <c r="B2" s="21"/>
      <c r="C2" s="21"/>
      <c r="D2" s="21"/>
    </row>
    <row r="3" spans="1:7" ht="21" customHeight="1" x14ac:dyDescent="0.25">
      <c r="A3" s="22" t="s">
        <v>139</v>
      </c>
      <c r="B3" s="22"/>
      <c r="C3" s="22"/>
      <c r="D3" s="22"/>
    </row>
    <row r="4" spans="1:7" ht="15" customHeight="1" x14ac:dyDescent="0.25">
      <c r="A4" s="23" t="s">
        <v>85</v>
      </c>
      <c r="B4" s="23"/>
      <c r="C4" s="24">
        <v>20</v>
      </c>
    </row>
    <row r="5" spans="1:7" ht="15" customHeight="1" x14ac:dyDescent="0.35">
      <c r="A5" s="13"/>
      <c r="B5" s="13"/>
      <c r="C5" s="13"/>
      <c r="D5" s="13"/>
    </row>
    <row r="6" spans="1:7" ht="15" customHeight="1" x14ac:dyDescent="0.25"/>
    <row r="7" spans="1:7" ht="15" customHeight="1" x14ac:dyDescent="0.25">
      <c r="A7" s="19" t="s">
        <v>9</v>
      </c>
      <c r="B7" s="19" t="s">
        <v>0</v>
      </c>
      <c r="C7" s="14"/>
    </row>
    <row r="8" spans="1:7" ht="15" customHeight="1" x14ac:dyDescent="0.25">
      <c r="A8" t="s">
        <v>0</v>
      </c>
      <c r="B8" t="s">
        <v>33</v>
      </c>
      <c r="C8" t="s">
        <v>7</v>
      </c>
      <c r="D8" s="5" t="s">
        <v>8</v>
      </c>
      <c r="F8" s="1" t="s">
        <v>0</v>
      </c>
      <c r="G8" s="1" t="s">
        <v>29</v>
      </c>
    </row>
    <row r="9" spans="1:7" ht="15" customHeight="1" x14ac:dyDescent="0.25">
      <c r="A9" s="7" t="s">
        <v>23</v>
      </c>
      <c r="B9" s="3" t="s">
        <v>23</v>
      </c>
      <c r="C9" s="3" t="s">
        <v>23</v>
      </c>
      <c r="D9" s="11" t="s">
        <v>23</v>
      </c>
      <c r="F9" s="7" t="s">
        <v>6</v>
      </c>
      <c r="G9" s="8">
        <v>1</v>
      </c>
    </row>
    <row r="10" spans="1:7" ht="15" customHeight="1" x14ac:dyDescent="0.35">
      <c r="A10" s="13"/>
      <c r="B10" s="13"/>
      <c r="C10" s="13"/>
      <c r="D10" s="13"/>
      <c r="F10" s="9" t="s">
        <v>2</v>
      </c>
      <c r="G10" s="10">
        <v>1</v>
      </c>
    </row>
    <row r="11" spans="1:7" ht="15" customHeight="1" x14ac:dyDescent="0.35">
      <c r="A11" s="13"/>
      <c r="B11" s="13"/>
      <c r="C11" s="13"/>
      <c r="D11" s="13"/>
      <c r="F11" s="7" t="s">
        <v>5</v>
      </c>
      <c r="G11" s="8">
        <v>1</v>
      </c>
    </row>
    <row r="12" spans="1:7" ht="15" customHeight="1" x14ac:dyDescent="0.35">
      <c r="A12" s="13"/>
      <c r="B12" s="13"/>
      <c r="C12" s="13"/>
      <c r="D12" s="13"/>
      <c r="F12" s="9" t="s">
        <v>3</v>
      </c>
      <c r="G12" s="18">
        <v>1</v>
      </c>
    </row>
    <row r="13" spans="1:7" ht="15" customHeight="1" x14ac:dyDescent="0.35">
      <c r="A13" s="13"/>
      <c r="B13" s="13"/>
      <c r="C13" s="13"/>
      <c r="D13" s="13"/>
      <c r="F13" s="7" t="s">
        <v>4</v>
      </c>
      <c r="G13" s="8">
        <v>1</v>
      </c>
    </row>
    <row r="14" spans="1:7" ht="15" customHeight="1" x14ac:dyDescent="0.25"/>
    <row r="15" spans="1:7" ht="15" customHeight="1" x14ac:dyDescent="0.25">
      <c r="A15" s="19" t="s">
        <v>9</v>
      </c>
      <c r="B15" s="19" t="s">
        <v>37</v>
      </c>
      <c r="C15" s="14"/>
    </row>
    <row r="16" spans="1:7" ht="15" customHeight="1" x14ac:dyDescent="0.25">
      <c r="A16" t="s">
        <v>0</v>
      </c>
      <c r="B16" t="s">
        <v>37</v>
      </c>
      <c r="C16" t="s">
        <v>7</v>
      </c>
      <c r="D16" s="5" t="s">
        <v>8</v>
      </c>
      <c r="F16" s="1" t="s">
        <v>0</v>
      </c>
      <c r="G16" s="1" t="s">
        <v>29</v>
      </c>
    </row>
    <row r="17" spans="1:7" ht="15" customHeight="1" x14ac:dyDescent="0.25">
      <c r="A17" s="7" t="s">
        <v>2</v>
      </c>
      <c r="B17" s="3"/>
      <c r="C17" s="3">
        <v>5663</v>
      </c>
      <c r="D17" s="11">
        <v>1.0999999999999999E-2</v>
      </c>
      <c r="F17" s="7" t="s">
        <v>6</v>
      </c>
      <c r="G17" s="8">
        <v>1</v>
      </c>
    </row>
    <row r="18" spans="1:7" ht="15" customHeight="1" x14ac:dyDescent="0.25">
      <c r="A18" s="9" t="s">
        <v>4</v>
      </c>
      <c r="B18" s="4"/>
      <c r="C18" s="4">
        <v>3109</v>
      </c>
      <c r="D18" s="12">
        <v>2.4E-2</v>
      </c>
      <c r="F18" s="9" t="s">
        <v>2</v>
      </c>
      <c r="G18" s="10">
        <f>1-D17</f>
        <v>0.98899999999999999</v>
      </c>
    </row>
    <row r="19" spans="1:7" ht="15" customHeight="1" x14ac:dyDescent="0.35">
      <c r="A19" s="13"/>
      <c r="B19" s="13"/>
      <c r="C19" s="13"/>
      <c r="D19" s="13"/>
      <c r="F19" s="7" t="s">
        <v>5</v>
      </c>
      <c r="G19" s="8">
        <v>1</v>
      </c>
    </row>
    <row r="20" spans="1:7" ht="15" customHeight="1" x14ac:dyDescent="0.35">
      <c r="A20" s="13"/>
      <c r="B20" s="13"/>
      <c r="C20" s="13"/>
      <c r="D20" s="13"/>
      <c r="F20" s="9" t="s">
        <v>3</v>
      </c>
      <c r="G20" s="18">
        <v>1</v>
      </c>
    </row>
    <row r="21" spans="1:7" ht="15" customHeight="1" x14ac:dyDescent="0.35">
      <c r="A21" s="13"/>
      <c r="B21" s="13"/>
      <c r="C21" s="13"/>
      <c r="D21" s="13"/>
      <c r="F21" s="7" t="s">
        <v>4</v>
      </c>
      <c r="G21" s="8">
        <f>1-D18</f>
        <v>0.97599999999999998</v>
      </c>
    </row>
    <row r="22" spans="1:7" ht="15" customHeight="1" x14ac:dyDescent="0.25"/>
    <row r="23" spans="1:7" ht="15" customHeight="1" x14ac:dyDescent="0.25">
      <c r="A23" s="19" t="s">
        <v>9</v>
      </c>
      <c r="B23" s="19" t="s">
        <v>38</v>
      </c>
      <c r="C23" s="14"/>
    </row>
    <row r="24" spans="1:7" ht="15" customHeight="1" x14ac:dyDescent="0.25">
      <c r="A24" t="s">
        <v>0</v>
      </c>
      <c r="B24" t="s">
        <v>38</v>
      </c>
      <c r="C24" t="s">
        <v>7</v>
      </c>
      <c r="D24" s="5" t="s">
        <v>8</v>
      </c>
      <c r="F24" s="1" t="s">
        <v>0</v>
      </c>
      <c r="G24" s="1" t="s">
        <v>29</v>
      </c>
    </row>
    <row r="25" spans="1:7" ht="15" customHeight="1" x14ac:dyDescent="0.25">
      <c r="A25" s="7" t="s">
        <v>2</v>
      </c>
      <c r="B25" s="3"/>
      <c r="C25" s="3">
        <v>5663</v>
      </c>
      <c r="D25" s="11">
        <v>1.0999999999999999E-2</v>
      </c>
      <c r="F25" s="7" t="s">
        <v>6</v>
      </c>
      <c r="G25" s="8">
        <v>1</v>
      </c>
    </row>
    <row r="26" spans="1:7" ht="15" customHeight="1" x14ac:dyDescent="0.25">
      <c r="A26" s="9" t="s">
        <v>4</v>
      </c>
      <c r="B26" s="4"/>
      <c r="C26" s="4">
        <v>3109</v>
      </c>
      <c r="D26" s="12">
        <v>2.4E-2</v>
      </c>
      <c r="F26" s="9" t="s">
        <v>2</v>
      </c>
      <c r="G26" s="10">
        <f>1-D25</f>
        <v>0.98899999999999999</v>
      </c>
    </row>
    <row r="27" spans="1:7" ht="15" customHeight="1" x14ac:dyDescent="0.35">
      <c r="A27" s="13"/>
      <c r="B27" s="13"/>
      <c r="C27" s="13"/>
      <c r="D27" s="13"/>
      <c r="F27" s="7" t="s">
        <v>5</v>
      </c>
      <c r="G27" s="8">
        <v>1</v>
      </c>
    </row>
    <row r="28" spans="1:7" ht="15" customHeight="1" x14ac:dyDescent="0.35">
      <c r="A28" s="13"/>
      <c r="B28" s="13"/>
      <c r="C28" s="13"/>
      <c r="D28" s="13"/>
      <c r="F28" s="9" t="s">
        <v>3</v>
      </c>
      <c r="G28" s="18">
        <v>1</v>
      </c>
    </row>
    <row r="29" spans="1:7" ht="15" customHeight="1" x14ac:dyDescent="0.35">
      <c r="A29" s="13"/>
      <c r="B29" s="13"/>
      <c r="C29" s="13"/>
      <c r="D29" s="13"/>
      <c r="F29" s="7" t="s">
        <v>4</v>
      </c>
      <c r="G29" s="8">
        <f>1-D26</f>
        <v>0.97599999999999998</v>
      </c>
    </row>
    <row r="30" spans="1:7" ht="15" customHeight="1" x14ac:dyDescent="0.25"/>
    <row r="31" spans="1:7" ht="15" customHeight="1" x14ac:dyDescent="0.25">
      <c r="A31" s="19" t="s">
        <v>9</v>
      </c>
      <c r="B31" s="19" t="s">
        <v>39</v>
      </c>
      <c r="C31" s="14"/>
    </row>
    <row r="32" spans="1:7" ht="15" customHeight="1" x14ac:dyDescent="0.25">
      <c r="A32" t="s">
        <v>0</v>
      </c>
      <c r="B32" t="s">
        <v>39</v>
      </c>
      <c r="C32" t="s">
        <v>7</v>
      </c>
      <c r="D32" s="5" t="s">
        <v>8</v>
      </c>
      <c r="F32" s="1" t="s">
        <v>0</v>
      </c>
      <c r="G32" s="1" t="s">
        <v>29</v>
      </c>
    </row>
    <row r="33" spans="1:7" ht="15" customHeight="1" x14ac:dyDescent="0.25">
      <c r="A33" s="7" t="s">
        <v>23</v>
      </c>
      <c r="B33" s="3" t="s">
        <v>23</v>
      </c>
      <c r="C33" s="3" t="s">
        <v>23</v>
      </c>
      <c r="D33" s="11" t="s">
        <v>23</v>
      </c>
      <c r="F33" s="7" t="s">
        <v>6</v>
      </c>
      <c r="G33" s="8">
        <v>1</v>
      </c>
    </row>
    <row r="34" spans="1:7" ht="15" customHeight="1" x14ac:dyDescent="0.35">
      <c r="A34" s="13"/>
      <c r="B34" s="13"/>
      <c r="C34" s="13"/>
      <c r="D34" s="13"/>
      <c r="F34" s="9" t="s">
        <v>2</v>
      </c>
      <c r="G34" s="10">
        <v>1</v>
      </c>
    </row>
    <row r="35" spans="1:7" ht="15" customHeight="1" x14ac:dyDescent="0.35">
      <c r="A35" s="13"/>
      <c r="B35" s="13"/>
      <c r="C35" s="13"/>
      <c r="D35" s="13"/>
      <c r="F35" s="7" t="s">
        <v>5</v>
      </c>
      <c r="G35" s="8">
        <v>1</v>
      </c>
    </row>
    <row r="36" spans="1:7" ht="15" customHeight="1" x14ac:dyDescent="0.35">
      <c r="A36" s="13"/>
      <c r="B36" s="13"/>
      <c r="C36" s="13"/>
      <c r="D36" s="13"/>
      <c r="F36" s="9" t="s">
        <v>3</v>
      </c>
      <c r="G36" s="18">
        <v>1</v>
      </c>
    </row>
    <row r="37" spans="1:7" ht="15" customHeight="1" x14ac:dyDescent="0.35">
      <c r="A37" s="13"/>
      <c r="B37" s="13"/>
      <c r="C37" s="13"/>
      <c r="D37" s="13"/>
      <c r="F37" s="7" t="s">
        <v>4</v>
      </c>
      <c r="G37" s="8">
        <v>1</v>
      </c>
    </row>
    <row r="38" spans="1:7" ht="15" customHeight="1" x14ac:dyDescent="0.25"/>
    <row r="39" spans="1:7" ht="15" customHeight="1" x14ac:dyDescent="0.25">
      <c r="A39" s="19" t="s">
        <v>9</v>
      </c>
      <c r="B39" s="19" t="s">
        <v>40</v>
      </c>
      <c r="C39" s="14"/>
    </row>
    <row r="40" spans="1:7" ht="15" customHeight="1" x14ac:dyDescent="0.25">
      <c r="A40" t="s">
        <v>0</v>
      </c>
      <c r="B40" t="s">
        <v>40</v>
      </c>
      <c r="C40" t="s">
        <v>7</v>
      </c>
      <c r="D40" s="5" t="s">
        <v>8</v>
      </c>
      <c r="F40" s="1" t="s">
        <v>0</v>
      </c>
      <c r="G40" s="1" t="s">
        <v>29</v>
      </c>
    </row>
    <row r="41" spans="1:7" ht="15" customHeight="1" x14ac:dyDescent="0.25">
      <c r="A41" s="7" t="s">
        <v>23</v>
      </c>
      <c r="B41" s="3" t="s">
        <v>23</v>
      </c>
      <c r="C41" s="3" t="s">
        <v>23</v>
      </c>
      <c r="D41" s="11" t="s">
        <v>23</v>
      </c>
      <c r="F41" s="7" t="s">
        <v>6</v>
      </c>
      <c r="G41" s="8">
        <v>1</v>
      </c>
    </row>
    <row r="42" spans="1:7" ht="15" customHeight="1" x14ac:dyDescent="0.35">
      <c r="A42" s="13"/>
      <c r="B42" s="13"/>
      <c r="C42" s="13"/>
      <c r="D42" s="13"/>
      <c r="F42" s="9" t="s">
        <v>2</v>
      </c>
      <c r="G42" s="10">
        <v>1</v>
      </c>
    </row>
    <row r="43" spans="1:7" ht="15" customHeight="1" x14ac:dyDescent="0.35">
      <c r="A43" s="13"/>
      <c r="B43" s="13"/>
      <c r="C43" s="13"/>
      <c r="D43" s="13"/>
      <c r="F43" s="7" t="s">
        <v>5</v>
      </c>
      <c r="G43" s="8">
        <v>1</v>
      </c>
    </row>
    <row r="44" spans="1:7" ht="15" customHeight="1" x14ac:dyDescent="0.35">
      <c r="A44" s="13"/>
      <c r="B44" s="13"/>
      <c r="C44" s="13"/>
      <c r="D44" s="13"/>
      <c r="F44" s="9" t="s">
        <v>3</v>
      </c>
      <c r="G44" s="18">
        <v>1</v>
      </c>
    </row>
    <row r="45" spans="1:7" ht="15" customHeight="1" x14ac:dyDescent="0.35">
      <c r="A45" s="13"/>
      <c r="B45" s="13"/>
      <c r="C45" s="13"/>
      <c r="D45" s="13"/>
      <c r="F45" s="7" t="s">
        <v>4</v>
      </c>
      <c r="G45" s="8">
        <v>1</v>
      </c>
    </row>
    <row r="46" spans="1:7" ht="15" customHeight="1" x14ac:dyDescent="0.25"/>
    <row r="47" spans="1:7" ht="15" customHeight="1" x14ac:dyDescent="0.25">
      <c r="A47" s="19" t="s">
        <v>9</v>
      </c>
      <c r="B47" s="19" t="s">
        <v>41</v>
      </c>
    </row>
    <row r="48" spans="1:7" ht="15" customHeight="1" x14ac:dyDescent="0.25">
      <c r="A48" s="1" t="s">
        <v>0</v>
      </c>
      <c r="B48" s="2" t="s">
        <v>42</v>
      </c>
      <c r="C48" s="2" t="s">
        <v>7</v>
      </c>
      <c r="D48" s="6" t="s">
        <v>8</v>
      </c>
      <c r="F48" s="1" t="s">
        <v>0</v>
      </c>
      <c r="G48" s="1" t="s">
        <v>29</v>
      </c>
    </row>
    <row r="49" spans="1:7" ht="15" customHeight="1" x14ac:dyDescent="0.25">
      <c r="A49" s="9" t="s">
        <v>2</v>
      </c>
      <c r="B49" s="4">
        <v>4018</v>
      </c>
      <c r="C49" s="4">
        <v>19</v>
      </c>
      <c r="D49" s="12">
        <v>0</v>
      </c>
      <c r="F49" s="7" t="s">
        <v>6</v>
      </c>
      <c r="G49" s="11">
        <f>1</f>
        <v>1</v>
      </c>
    </row>
    <row r="50" spans="1:7" ht="15" customHeight="1" x14ac:dyDescent="0.25">
      <c r="A50" s="7" t="s">
        <v>2</v>
      </c>
      <c r="B50" s="3">
        <v>2109</v>
      </c>
      <c r="C50" s="3">
        <v>18</v>
      </c>
      <c r="D50" s="11">
        <v>0</v>
      </c>
      <c r="F50" s="9" t="s">
        <v>2</v>
      </c>
      <c r="G50" s="12">
        <v>0.99990000000000001</v>
      </c>
    </row>
    <row r="51" spans="1:7" ht="15" customHeight="1" x14ac:dyDescent="0.25">
      <c r="A51" s="9" t="s">
        <v>2</v>
      </c>
      <c r="B51" s="4">
        <v>2107</v>
      </c>
      <c r="C51" s="4">
        <v>9</v>
      </c>
      <c r="D51" s="12">
        <v>0</v>
      </c>
      <c r="F51" s="7" t="s">
        <v>5</v>
      </c>
      <c r="G51" s="11">
        <v>1</v>
      </c>
    </row>
    <row r="52" spans="1:7" ht="15" customHeight="1" x14ac:dyDescent="0.25">
      <c r="A52" s="7" t="s">
        <v>2</v>
      </c>
      <c r="B52" s="3">
        <v>217</v>
      </c>
      <c r="C52" s="3">
        <v>20</v>
      </c>
      <c r="D52" s="11">
        <v>0</v>
      </c>
      <c r="F52" s="9" t="s">
        <v>3</v>
      </c>
      <c r="G52" s="12">
        <f>1-D54</f>
        <v>0.99199999999999999</v>
      </c>
    </row>
    <row r="53" spans="1:7" ht="15" customHeight="1" x14ac:dyDescent="0.25">
      <c r="A53" s="9" t="s">
        <v>2</v>
      </c>
      <c r="B53" s="4"/>
      <c r="C53" s="4">
        <v>5662</v>
      </c>
      <c r="D53" s="12">
        <v>1.1E-4</v>
      </c>
      <c r="F53" s="7" t="s">
        <v>4</v>
      </c>
      <c r="G53" s="17">
        <f>1-D55</f>
        <v>0.52800000000000002</v>
      </c>
    </row>
    <row r="54" spans="1:7" ht="15" customHeight="1" x14ac:dyDescent="0.25">
      <c r="A54" s="7" t="s">
        <v>3</v>
      </c>
      <c r="B54" s="3"/>
      <c r="C54" s="3">
        <v>4594</v>
      </c>
      <c r="D54" s="11">
        <v>8.0000000000000002E-3</v>
      </c>
    </row>
    <row r="55" spans="1:7" ht="15" customHeight="1" x14ac:dyDescent="0.25">
      <c r="A55" s="9" t="s">
        <v>4</v>
      </c>
      <c r="B55" s="4"/>
      <c r="C55" s="4">
        <v>61579</v>
      </c>
      <c r="D55" s="12">
        <v>0.47199999999999998</v>
      </c>
    </row>
    <row r="56" spans="1:7" ht="15" customHeight="1" x14ac:dyDescent="0.25">
      <c r="D56" s="15"/>
    </row>
    <row r="57" spans="1:7" ht="15" customHeight="1" x14ac:dyDescent="0.25"/>
    <row r="58" spans="1:7" ht="15" customHeight="1" x14ac:dyDescent="0.25">
      <c r="A58" s="19" t="s">
        <v>9</v>
      </c>
      <c r="B58" s="19" t="s">
        <v>43</v>
      </c>
    </row>
    <row r="59" spans="1:7" ht="15" customHeight="1" x14ac:dyDescent="0.25">
      <c r="A59" s="1" t="s">
        <v>0</v>
      </c>
      <c r="B59" s="2" t="s">
        <v>1</v>
      </c>
      <c r="C59" s="2" t="s">
        <v>7</v>
      </c>
      <c r="D59" s="6" t="s">
        <v>8</v>
      </c>
      <c r="F59" s="1" t="s">
        <v>0</v>
      </c>
      <c r="G59" s="1" t="s">
        <v>29</v>
      </c>
    </row>
    <row r="60" spans="1:7" ht="15" customHeight="1" x14ac:dyDescent="0.25">
      <c r="A60" s="9" t="s">
        <v>2</v>
      </c>
      <c r="B60" s="4">
        <v>4018</v>
      </c>
      <c r="C60" s="4">
        <v>19</v>
      </c>
      <c r="D60" s="12">
        <v>0</v>
      </c>
      <c r="F60" s="7" t="s">
        <v>6</v>
      </c>
      <c r="G60" s="11">
        <f>1-D64</f>
        <v>0.99099999999999999</v>
      </c>
    </row>
    <row r="61" spans="1:7" ht="15" customHeight="1" x14ac:dyDescent="0.25">
      <c r="A61" s="7" t="s">
        <v>2</v>
      </c>
      <c r="B61" s="3">
        <v>2109</v>
      </c>
      <c r="C61" s="3">
        <v>18</v>
      </c>
      <c r="D61" s="11">
        <v>0</v>
      </c>
      <c r="F61" s="9" t="s">
        <v>2</v>
      </c>
      <c r="G61" s="12">
        <f>1-D65-0.01</f>
        <v>0.95399999999999996</v>
      </c>
    </row>
    <row r="62" spans="1:7" ht="15" customHeight="1" x14ac:dyDescent="0.25">
      <c r="A62" s="9" t="s">
        <v>2</v>
      </c>
      <c r="B62" s="4">
        <v>2107</v>
      </c>
      <c r="C62" s="4">
        <v>9</v>
      </c>
      <c r="D62" s="12">
        <v>0</v>
      </c>
      <c r="F62" s="7" t="s">
        <v>5</v>
      </c>
      <c r="G62" s="11">
        <f>1-D66</f>
        <v>1</v>
      </c>
    </row>
    <row r="63" spans="1:7" ht="15" customHeight="1" x14ac:dyDescent="0.25">
      <c r="A63" s="7" t="s">
        <v>2</v>
      </c>
      <c r="B63" s="3">
        <v>217</v>
      </c>
      <c r="C63" s="3">
        <v>20</v>
      </c>
      <c r="D63" s="11">
        <v>0</v>
      </c>
      <c r="F63" s="9" t="s">
        <v>3</v>
      </c>
      <c r="G63" s="12">
        <f>1-D67</f>
        <v>0.95699999999999996</v>
      </c>
    </row>
    <row r="64" spans="1:7" ht="15" customHeight="1" x14ac:dyDescent="0.25">
      <c r="A64" s="9" t="s">
        <v>6</v>
      </c>
      <c r="B64" s="4"/>
      <c r="C64" s="4">
        <v>24</v>
      </c>
      <c r="D64" s="12">
        <v>8.9999999999999993E-3</v>
      </c>
      <c r="F64" s="7" t="s">
        <v>4</v>
      </c>
      <c r="G64" s="17">
        <f>1-D68</f>
        <v>0.125</v>
      </c>
    </row>
    <row r="65" spans="1:7" ht="15" customHeight="1" x14ac:dyDescent="0.25">
      <c r="A65" s="7" t="s">
        <v>2</v>
      </c>
      <c r="B65" s="3"/>
      <c r="C65" s="3">
        <v>19030</v>
      </c>
      <c r="D65" s="11">
        <v>3.5999999999999997E-2</v>
      </c>
    </row>
    <row r="66" spans="1:7" ht="15" customHeight="1" x14ac:dyDescent="0.25">
      <c r="A66" s="9" t="s">
        <v>5</v>
      </c>
      <c r="B66" s="4">
        <v>1970</v>
      </c>
      <c r="C66" s="4">
        <v>3</v>
      </c>
      <c r="D66" s="11">
        <v>0</v>
      </c>
    </row>
    <row r="67" spans="1:7" ht="15" customHeight="1" x14ac:dyDescent="0.25">
      <c r="A67" s="7" t="s">
        <v>3</v>
      </c>
      <c r="B67" s="3"/>
      <c r="C67" s="3">
        <v>24542</v>
      </c>
      <c r="D67" s="11">
        <v>4.2999999999999997E-2</v>
      </c>
    </row>
    <row r="68" spans="1:7" ht="15" customHeight="1" x14ac:dyDescent="0.25">
      <c r="A68" s="9" t="s">
        <v>4</v>
      </c>
      <c r="B68" s="4"/>
      <c r="C68" s="4">
        <v>114145</v>
      </c>
      <c r="D68" s="12">
        <v>0.875</v>
      </c>
    </row>
    <row r="69" spans="1:7" ht="15" customHeight="1" x14ac:dyDescent="0.25">
      <c r="D69" s="15"/>
    </row>
    <row r="70" spans="1:7" ht="15" customHeight="1" x14ac:dyDescent="0.25">
      <c r="D70" s="15"/>
    </row>
    <row r="71" spans="1:7" ht="15" customHeight="1" x14ac:dyDescent="0.25">
      <c r="D71" s="15"/>
    </row>
    <row r="72" spans="1:7" ht="15" customHeight="1" x14ac:dyDescent="0.25"/>
    <row r="73" spans="1:7" ht="15" customHeight="1" x14ac:dyDescent="0.25">
      <c r="A73" s="19" t="s">
        <v>9</v>
      </c>
      <c r="B73" s="19" t="s">
        <v>44</v>
      </c>
    </row>
    <row r="74" spans="1:7" ht="15" customHeight="1" x14ac:dyDescent="0.25">
      <c r="A74" s="1" t="s">
        <v>0</v>
      </c>
      <c r="B74" s="2" t="s">
        <v>45</v>
      </c>
      <c r="C74" s="2" t="s">
        <v>7</v>
      </c>
      <c r="D74" s="6" t="s">
        <v>8</v>
      </c>
      <c r="F74" s="1" t="s">
        <v>0</v>
      </c>
      <c r="G74" s="1" t="s">
        <v>29</v>
      </c>
    </row>
    <row r="75" spans="1:7" ht="15" customHeight="1" x14ac:dyDescent="0.25">
      <c r="A75" s="9" t="s">
        <v>6</v>
      </c>
      <c r="B75" s="4"/>
      <c r="C75" s="4">
        <v>2687</v>
      </c>
      <c r="D75" s="12">
        <v>1</v>
      </c>
      <c r="F75" s="7" t="s">
        <v>6</v>
      </c>
      <c r="G75" s="11">
        <f>1-D75</f>
        <v>0</v>
      </c>
    </row>
    <row r="76" spans="1:7" ht="15" customHeight="1" x14ac:dyDescent="0.25">
      <c r="A76" s="7" t="s">
        <v>2</v>
      </c>
      <c r="B76" s="3"/>
      <c r="C76" s="3">
        <v>499893</v>
      </c>
      <c r="D76" s="11">
        <v>0.95399999999999996</v>
      </c>
      <c r="F76" s="9" t="s">
        <v>2</v>
      </c>
      <c r="G76" s="12">
        <f>1-D76</f>
        <v>4.6000000000000041E-2</v>
      </c>
    </row>
    <row r="77" spans="1:7" ht="15" customHeight="1" x14ac:dyDescent="0.25">
      <c r="A77" s="9" t="s">
        <v>5</v>
      </c>
      <c r="B77" s="4"/>
      <c r="C77" s="4">
        <v>68532</v>
      </c>
      <c r="D77" s="12">
        <v>1</v>
      </c>
      <c r="F77" s="7" t="s">
        <v>5</v>
      </c>
      <c r="G77" s="11">
        <f>1-D77</f>
        <v>0</v>
      </c>
    </row>
    <row r="78" spans="1:7" ht="15" customHeight="1" x14ac:dyDescent="0.25">
      <c r="A78" s="7" t="s">
        <v>3</v>
      </c>
      <c r="B78" s="3">
        <v>3</v>
      </c>
      <c r="C78" s="3">
        <v>1</v>
      </c>
      <c r="D78" s="11">
        <v>0</v>
      </c>
      <c r="F78" s="9" t="s">
        <v>3</v>
      </c>
      <c r="G78" s="12">
        <f>1-D92-0.01</f>
        <v>0.27500000000000002</v>
      </c>
    </row>
    <row r="79" spans="1:7" ht="15" customHeight="1" x14ac:dyDescent="0.25">
      <c r="A79" s="9" t="s">
        <v>3</v>
      </c>
      <c r="B79" s="4">
        <v>121</v>
      </c>
      <c r="C79" s="4">
        <v>1</v>
      </c>
      <c r="D79" s="12">
        <v>0</v>
      </c>
      <c r="F79" s="7" t="s">
        <v>4</v>
      </c>
      <c r="G79" s="17">
        <f>1-D93</f>
        <v>0</v>
      </c>
    </row>
    <row r="80" spans="1:7" ht="15" customHeight="1" x14ac:dyDescent="0.25">
      <c r="A80" s="7" t="s">
        <v>3</v>
      </c>
      <c r="B80" s="3">
        <v>132</v>
      </c>
      <c r="C80" s="3">
        <v>1</v>
      </c>
      <c r="D80" s="11">
        <v>0</v>
      </c>
    </row>
    <row r="81" spans="1:7" ht="15" customHeight="1" x14ac:dyDescent="0.25">
      <c r="A81" s="9" t="s">
        <v>3</v>
      </c>
      <c r="B81" s="4">
        <v>201</v>
      </c>
      <c r="C81" s="4">
        <v>2</v>
      </c>
      <c r="D81" s="12">
        <v>0</v>
      </c>
    </row>
    <row r="82" spans="1:7" ht="15" customHeight="1" x14ac:dyDescent="0.25">
      <c r="A82" s="7" t="s">
        <v>3</v>
      </c>
      <c r="B82" s="3">
        <v>209</v>
      </c>
      <c r="C82" s="3">
        <v>1</v>
      </c>
      <c r="D82" s="11">
        <v>0</v>
      </c>
    </row>
    <row r="83" spans="1:7" ht="15" customHeight="1" x14ac:dyDescent="0.25">
      <c r="A83" s="9" t="s">
        <v>3</v>
      </c>
      <c r="B83" s="4">
        <v>213</v>
      </c>
      <c r="C83" s="4">
        <v>3</v>
      </c>
      <c r="D83" s="12">
        <v>0</v>
      </c>
    </row>
    <row r="84" spans="1:7" ht="15" customHeight="1" x14ac:dyDescent="0.25">
      <c r="A84" s="7" t="s">
        <v>3</v>
      </c>
      <c r="B84" s="3">
        <v>1013</v>
      </c>
      <c r="C84" s="3">
        <v>1</v>
      </c>
      <c r="D84" s="11">
        <v>0</v>
      </c>
    </row>
    <row r="85" spans="1:7" ht="15" customHeight="1" x14ac:dyDescent="0.25">
      <c r="A85" s="9" t="s">
        <v>3</v>
      </c>
      <c r="B85" s="4">
        <v>1014</v>
      </c>
      <c r="C85" s="4">
        <v>1</v>
      </c>
      <c r="D85" s="12">
        <v>0</v>
      </c>
    </row>
    <row r="86" spans="1:7" ht="15" customHeight="1" x14ac:dyDescent="0.25">
      <c r="A86" s="7" t="s">
        <v>3</v>
      </c>
      <c r="B86" s="3">
        <v>2027</v>
      </c>
      <c r="C86" s="3">
        <v>1</v>
      </c>
      <c r="D86" s="11">
        <v>0</v>
      </c>
    </row>
    <row r="87" spans="1:7" ht="15" customHeight="1" x14ac:dyDescent="0.25">
      <c r="A87" s="9" t="s">
        <v>3</v>
      </c>
      <c r="B87" s="4">
        <v>2030</v>
      </c>
      <c r="C87" s="4">
        <v>1</v>
      </c>
      <c r="D87" s="12">
        <v>0</v>
      </c>
    </row>
    <row r="88" spans="1:7" ht="15" customHeight="1" x14ac:dyDescent="0.25">
      <c r="A88" s="7" t="s">
        <v>3</v>
      </c>
      <c r="B88" s="3">
        <v>2103</v>
      </c>
      <c r="C88" s="3">
        <v>3</v>
      </c>
      <c r="D88" s="11">
        <v>0</v>
      </c>
    </row>
    <row r="89" spans="1:7" ht="15" customHeight="1" x14ac:dyDescent="0.25">
      <c r="A89" s="9" t="s">
        <v>3</v>
      </c>
      <c r="B89" s="4">
        <v>2104</v>
      </c>
      <c r="C89" s="4">
        <v>1</v>
      </c>
      <c r="D89" s="12">
        <v>0</v>
      </c>
    </row>
    <row r="90" spans="1:7" ht="15" customHeight="1" x14ac:dyDescent="0.25">
      <c r="A90" s="7" t="s">
        <v>3</v>
      </c>
      <c r="B90" s="3">
        <v>2209</v>
      </c>
      <c r="C90" s="3">
        <v>3</v>
      </c>
      <c r="D90" s="11">
        <v>0</v>
      </c>
    </row>
    <row r="91" spans="1:7" ht="15" customHeight="1" x14ac:dyDescent="0.25">
      <c r="A91" s="9" t="s">
        <v>3</v>
      </c>
      <c r="B91" s="4">
        <v>2913</v>
      </c>
      <c r="C91" s="4">
        <v>1</v>
      </c>
      <c r="D91" s="12">
        <v>0</v>
      </c>
    </row>
    <row r="92" spans="1:7" ht="15" customHeight="1" x14ac:dyDescent="0.25">
      <c r="A92" s="7" t="s">
        <v>3</v>
      </c>
      <c r="B92" s="3"/>
      <c r="C92" s="3">
        <v>405210</v>
      </c>
      <c r="D92" s="11">
        <v>0.71499999999999997</v>
      </c>
    </row>
    <row r="93" spans="1:7" ht="15" customHeight="1" x14ac:dyDescent="0.25">
      <c r="A93" s="9" t="s">
        <v>4</v>
      </c>
      <c r="B93" s="4"/>
      <c r="C93" s="4">
        <v>130391</v>
      </c>
      <c r="D93" s="12">
        <v>1</v>
      </c>
    </row>
    <row r="94" spans="1:7" ht="15" customHeight="1" x14ac:dyDescent="0.25"/>
    <row r="95" spans="1:7" ht="15" customHeight="1" x14ac:dyDescent="0.25">
      <c r="A95" s="19" t="s">
        <v>9</v>
      </c>
      <c r="B95" s="19" t="s">
        <v>46</v>
      </c>
    </row>
    <row r="96" spans="1:7" ht="15" customHeight="1" x14ac:dyDescent="0.25">
      <c r="A96" s="1" t="s">
        <v>0</v>
      </c>
      <c r="B96" s="2" t="s">
        <v>47</v>
      </c>
      <c r="C96" s="2" t="s">
        <v>7</v>
      </c>
      <c r="D96" s="6" t="s">
        <v>8</v>
      </c>
      <c r="F96" s="1" t="s">
        <v>0</v>
      </c>
      <c r="G96" s="1" t="s">
        <v>29</v>
      </c>
    </row>
    <row r="97" spans="1:7" ht="15" customHeight="1" x14ac:dyDescent="0.25">
      <c r="A97" s="9" t="s">
        <v>2</v>
      </c>
      <c r="B97" s="4">
        <v>9020</v>
      </c>
      <c r="C97" s="4">
        <v>19</v>
      </c>
      <c r="D97" s="12">
        <v>0</v>
      </c>
      <c r="F97" s="7" t="s">
        <v>6</v>
      </c>
      <c r="G97" s="11">
        <f>1-D105</f>
        <v>0.83199999999999996</v>
      </c>
    </row>
    <row r="98" spans="1:7" ht="15" customHeight="1" x14ac:dyDescent="0.25">
      <c r="A98" s="7" t="s">
        <v>2</v>
      </c>
      <c r="B98" s="3">
        <v>3017</v>
      </c>
      <c r="C98" s="3">
        <v>1</v>
      </c>
      <c r="D98" s="11">
        <v>0</v>
      </c>
      <c r="F98" s="9" t="s">
        <v>2</v>
      </c>
      <c r="G98" s="12">
        <f>99.99%-D106</f>
        <v>0.98889999999999989</v>
      </c>
    </row>
    <row r="99" spans="1:7" ht="15" customHeight="1" x14ac:dyDescent="0.25">
      <c r="A99" s="9" t="s">
        <v>2</v>
      </c>
      <c r="B99" s="4">
        <v>2201</v>
      </c>
      <c r="C99" s="4">
        <v>36</v>
      </c>
      <c r="D99" s="12">
        <v>0</v>
      </c>
      <c r="F99" s="7" t="s">
        <v>5</v>
      </c>
      <c r="G99" s="11">
        <f>1-D107</f>
        <v>0</v>
      </c>
    </row>
    <row r="100" spans="1:7" ht="15" customHeight="1" x14ac:dyDescent="0.25">
      <c r="A100" s="7" t="s">
        <v>2</v>
      </c>
      <c r="B100" s="3">
        <v>2025</v>
      </c>
      <c r="C100" s="3">
        <v>20</v>
      </c>
      <c r="D100" s="11">
        <v>0</v>
      </c>
      <c r="F100" s="9" t="s">
        <v>3</v>
      </c>
      <c r="G100" s="12">
        <v>1</v>
      </c>
    </row>
    <row r="101" spans="1:7" ht="15" customHeight="1" x14ac:dyDescent="0.25">
      <c r="A101" s="9" t="s">
        <v>2</v>
      </c>
      <c r="B101" s="4">
        <v>1201</v>
      </c>
      <c r="C101" s="4">
        <v>17</v>
      </c>
      <c r="D101" s="12">
        <v>0</v>
      </c>
      <c r="F101" s="7" t="s">
        <v>4</v>
      </c>
      <c r="G101" s="17">
        <f>1-D108</f>
        <v>0</v>
      </c>
    </row>
    <row r="102" spans="1:7" ht="15" customHeight="1" x14ac:dyDescent="0.25">
      <c r="A102" s="7" t="s">
        <v>2</v>
      </c>
      <c r="B102" s="3">
        <v>1019</v>
      </c>
      <c r="C102" s="3">
        <v>14</v>
      </c>
      <c r="D102" s="11">
        <v>0</v>
      </c>
    </row>
    <row r="103" spans="1:7" ht="15" customHeight="1" x14ac:dyDescent="0.25">
      <c r="A103" s="9" t="s">
        <v>2</v>
      </c>
      <c r="B103" s="4">
        <v>1018</v>
      </c>
      <c r="C103" s="4">
        <v>15</v>
      </c>
      <c r="D103" s="12">
        <v>0</v>
      </c>
    </row>
    <row r="104" spans="1:7" ht="15" customHeight="1" x14ac:dyDescent="0.25">
      <c r="A104" s="7" t="s">
        <v>2</v>
      </c>
      <c r="B104" s="3">
        <v>201</v>
      </c>
      <c r="C104" s="3">
        <v>9</v>
      </c>
      <c r="D104" s="11">
        <v>0</v>
      </c>
    </row>
    <row r="105" spans="1:7" ht="15" customHeight="1" x14ac:dyDescent="0.25">
      <c r="A105" s="9" t="s">
        <v>6</v>
      </c>
      <c r="B105" s="4"/>
      <c r="C105" s="4">
        <v>451</v>
      </c>
      <c r="D105" s="12">
        <v>0.16800000000000001</v>
      </c>
    </row>
    <row r="106" spans="1:7" ht="15" customHeight="1" x14ac:dyDescent="0.25">
      <c r="A106" s="7" t="s">
        <v>2</v>
      </c>
      <c r="B106" s="3"/>
      <c r="C106" s="3">
        <v>5663</v>
      </c>
      <c r="D106" s="11">
        <v>1.0999999999999999E-2</v>
      </c>
    </row>
    <row r="107" spans="1:7" ht="15" customHeight="1" x14ac:dyDescent="0.25">
      <c r="A107" s="9" t="s">
        <v>5</v>
      </c>
      <c r="B107" s="4"/>
      <c r="C107" s="4">
        <v>68532</v>
      </c>
      <c r="D107" s="12">
        <v>1</v>
      </c>
    </row>
    <row r="108" spans="1:7" ht="15" customHeight="1" x14ac:dyDescent="0.25">
      <c r="A108" s="7" t="s">
        <v>4</v>
      </c>
      <c r="B108" s="3"/>
      <c r="C108" s="3">
        <v>130426</v>
      </c>
      <c r="D108" s="11">
        <v>1</v>
      </c>
    </row>
    <row r="109" spans="1:7" ht="15" customHeight="1" x14ac:dyDescent="0.25"/>
    <row r="110" spans="1:7" ht="15" customHeight="1" x14ac:dyDescent="0.25">
      <c r="A110" s="19" t="s">
        <v>9</v>
      </c>
      <c r="B110" s="19" t="s">
        <v>48</v>
      </c>
    </row>
    <row r="111" spans="1:7" ht="15" customHeight="1" x14ac:dyDescent="0.25">
      <c r="A111" s="1" t="s">
        <v>0</v>
      </c>
      <c r="B111" s="2" t="s">
        <v>48</v>
      </c>
      <c r="C111" s="2" t="s">
        <v>7</v>
      </c>
      <c r="D111" s="6" t="s">
        <v>8</v>
      </c>
      <c r="F111" s="1" t="s">
        <v>0</v>
      </c>
      <c r="G111" s="1" t="s">
        <v>29</v>
      </c>
    </row>
    <row r="112" spans="1:7" ht="15" customHeight="1" x14ac:dyDescent="0.25">
      <c r="A112" s="9" t="s">
        <v>2</v>
      </c>
      <c r="B112" s="4">
        <v>0</v>
      </c>
      <c r="C112" s="4">
        <v>5663</v>
      </c>
      <c r="D112" s="12">
        <v>1.0999999999999999E-2</v>
      </c>
      <c r="F112" s="7" t="s">
        <v>6</v>
      </c>
      <c r="G112" s="11">
        <f>1-D113</f>
        <v>0</v>
      </c>
    </row>
    <row r="113" spans="1:7" ht="15" customHeight="1" x14ac:dyDescent="0.25">
      <c r="A113" s="7" t="s">
        <v>6</v>
      </c>
      <c r="B113" s="3"/>
      <c r="C113" s="3">
        <v>2687</v>
      </c>
      <c r="D113" s="11">
        <v>1</v>
      </c>
      <c r="F113" s="9" t="s">
        <v>2</v>
      </c>
      <c r="G113" s="12">
        <f>1-D114</f>
        <v>1.100000000000001E-2</v>
      </c>
    </row>
    <row r="114" spans="1:7" ht="15" customHeight="1" x14ac:dyDescent="0.25">
      <c r="A114" s="9" t="s">
        <v>2</v>
      </c>
      <c r="B114" s="4"/>
      <c r="C114" s="4">
        <v>518152</v>
      </c>
      <c r="D114" s="12">
        <v>0.98899999999999999</v>
      </c>
      <c r="F114" s="7" t="s">
        <v>5</v>
      </c>
      <c r="G114" s="11">
        <f>1-D115</f>
        <v>0</v>
      </c>
    </row>
    <row r="115" spans="1:7" ht="15" customHeight="1" x14ac:dyDescent="0.25">
      <c r="A115" s="7" t="s">
        <v>5</v>
      </c>
      <c r="B115" s="3"/>
      <c r="C115" s="3">
        <v>68533</v>
      </c>
      <c r="D115" s="11">
        <v>1</v>
      </c>
      <c r="F115" s="9" t="s">
        <v>3</v>
      </c>
      <c r="G115" s="12">
        <f>1-D116</f>
        <v>0</v>
      </c>
    </row>
    <row r="116" spans="1:7" ht="15" customHeight="1" x14ac:dyDescent="0.25">
      <c r="A116" s="9" t="s">
        <v>3</v>
      </c>
      <c r="B116" s="4"/>
      <c r="C116" s="4">
        <v>566580</v>
      </c>
      <c r="D116" s="12">
        <v>1</v>
      </c>
      <c r="F116" s="7" t="s">
        <v>4</v>
      </c>
      <c r="G116" s="11">
        <f>1-D117</f>
        <v>0</v>
      </c>
    </row>
    <row r="117" spans="1:7" ht="15" customHeight="1" x14ac:dyDescent="0.25">
      <c r="A117" s="7" t="s">
        <v>4</v>
      </c>
      <c r="B117" s="3"/>
      <c r="C117" s="3">
        <v>130441</v>
      </c>
      <c r="D117" s="11">
        <v>1</v>
      </c>
    </row>
    <row r="118" spans="1:7" ht="15" customHeight="1" x14ac:dyDescent="0.25"/>
    <row r="119" spans="1:7" ht="15" customHeight="1" x14ac:dyDescent="0.25">
      <c r="A119" s="19" t="s">
        <v>9</v>
      </c>
      <c r="B119" s="19" t="s">
        <v>52</v>
      </c>
    </row>
    <row r="120" spans="1:7" ht="15" customHeight="1" x14ac:dyDescent="0.25">
      <c r="A120" s="1" t="s">
        <v>0</v>
      </c>
      <c r="B120" s="2" t="s">
        <v>52</v>
      </c>
      <c r="C120" s="2" t="s">
        <v>7</v>
      </c>
      <c r="D120" s="6" t="s">
        <v>8</v>
      </c>
      <c r="F120" s="1" t="s">
        <v>0</v>
      </c>
      <c r="G120" s="1" t="s">
        <v>29</v>
      </c>
    </row>
    <row r="121" spans="1:7" ht="15" customHeight="1" x14ac:dyDescent="0.25">
      <c r="A121" s="9" t="s">
        <v>2</v>
      </c>
      <c r="B121" s="4">
        <v>0</v>
      </c>
      <c r="C121" s="4">
        <v>5663</v>
      </c>
      <c r="D121" s="12">
        <v>1.0999999999999999E-2</v>
      </c>
      <c r="F121" s="7" t="s">
        <v>6</v>
      </c>
      <c r="G121" s="11">
        <f>1-D123</f>
        <v>0</v>
      </c>
    </row>
    <row r="122" spans="1:7" ht="15" customHeight="1" x14ac:dyDescent="0.25">
      <c r="A122" s="7" t="s">
        <v>3</v>
      </c>
      <c r="B122" s="3">
        <v>0</v>
      </c>
      <c r="C122" s="3">
        <v>381565</v>
      </c>
      <c r="D122" s="11">
        <v>0.67300000000000004</v>
      </c>
      <c r="F122" s="9" t="s">
        <v>2</v>
      </c>
      <c r="G122" s="12">
        <f>1-D121</f>
        <v>0.98899999999999999</v>
      </c>
    </row>
    <row r="123" spans="1:7" ht="15" customHeight="1" x14ac:dyDescent="0.25">
      <c r="A123" s="9" t="s">
        <v>6</v>
      </c>
      <c r="B123" s="4"/>
      <c r="C123" s="4">
        <v>2687</v>
      </c>
      <c r="D123" s="12">
        <v>1</v>
      </c>
      <c r="F123" s="7" t="s">
        <v>5</v>
      </c>
      <c r="G123" s="11">
        <f>1-D125</f>
        <v>0</v>
      </c>
    </row>
    <row r="124" spans="1:7" ht="15" customHeight="1" x14ac:dyDescent="0.25">
      <c r="A124" s="7" t="s">
        <v>2</v>
      </c>
      <c r="B124" s="3"/>
      <c r="C124" s="3">
        <v>518152</v>
      </c>
      <c r="D124" s="11">
        <v>0.98899999999999999</v>
      </c>
      <c r="F124" s="9" t="s">
        <v>3</v>
      </c>
      <c r="G124" s="12">
        <f>1-D122</f>
        <v>0.32699999999999996</v>
      </c>
    </row>
    <row r="125" spans="1:7" ht="15" customHeight="1" x14ac:dyDescent="0.25">
      <c r="A125" s="9" t="s">
        <v>5</v>
      </c>
      <c r="B125" s="4"/>
      <c r="C125" s="4">
        <v>68533</v>
      </c>
      <c r="D125" s="12">
        <v>1</v>
      </c>
      <c r="F125" s="7" t="s">
        <v>4</v>
      </c>
      <c r="G125" s="11">
        <f>1-D126</f>
        <v>0.28700000000000003</v>
      </c>
    </row>
    <row r="126" spans="1:7" ht="15" customHeight="1" x14ac:dyDescent="0.25">
      <c r="A126" s="7" t="s">
        <v>4</v>
      </c>
      <c r="B126" s="3"/>
      <c r="C126" s="3">
        <v>93043</v>
      </c>
      <c r="D126" s="11">
        <v>0.71299999999999997</v>
      </c>
    </row>
    <row r="127" spans="1:7" ht="15" customHeight="1" x14ac:dyDescent="0.25"/>
    <row r="128" spans="1:7" ht="15" customHeight="1" x14ac:dyDescent="0.25">
      <c r="A128" s="19" t="s">
        <v>9</v>
      </c>
      <c r="B128" s="19" t="s">
        <v>49</v>
      </c>
    </row>
    <row r="129" spans="1:7" ht="15" customHeight="1" x14ac:dyDescent="0.25">
      <c r="A129" s="1" t="s">
        <v>0</v>
      </c>
      <c r="B129" s="2" t="s">
        <v>49</v>
      </c>
      <c r="C129" s="2" t="s">
        <v>7</v>
      </c>
      <c r="D129" s="6" t="s">
        <v>8</v>
      </c>
      <c r="F129" s="1" t="s">
        <v>0</v>
      </c>
      <c r="G129" s="1" t="s">
        <v>29</v>
      </c>
    </row>
    <row r="130" spans="1:7" ht="15" customHeight="1" x14ac:dyDescent="0.25">
      <c r="A130" s="7" t="s">
        <v>23</v>
      </c>
      <c r="B130" s="3" t="s">
        <v>23</v>
      </c>
      <c r="C130" s="3" t="s">
        <v>23</v>
      </c>
      <c r="D130" s="8" t="s">
        <v>23</v>
      </c>
      <c r="F130" s="7" t="s">
        <v>6</v>
      </c>
      <c r="G130" s="11">
        <f>1</f>
        <v>1</v>
      </c>
    </row>
    <row r="131" spans="1:7" ht="15" customHeight="1" x14ac:dyDescent="0.25">
      <c r="F131" s="9" t="s">
        <v>2</v>
      </c>
      <c r="G131" s="12">
        <f>1</f>
        <v>1</v>
      </c>
    </row>
    <row r="132" spans="1:7" ht="15" customHeight="1" x14ac:dyDescent="0.25">
      <c r="F132" s="7" t="s">
        <v>5</v>
      </c>
      <c r="G132" s="11">
        <f>1</f>
        <v>1</v>
      </c>
    </row>
    <row r="133" spans="1:7" x14ac:dyDescent="0.25">
      <c r="F133" s="9" t="s">
        <v>3</v>
      </c>
      <c r="G133" s="12">
        <f>1</f>
        <v>1</v>
      </c>
    </row>
    <row r="134" spans="1:7" x14ac:dyDescent="0.25">
      <c r="F134" s="7" t="s">
        <v>4</v>
      </c>
      <c r="G134" s="11">
        <f>1</f>
        <v>1</v>
      </c>
    </row>
    <row r="136" spans="1:7" x14ac:dyDescent="0.25">
      <c r="A136" s="19" t="s">
        <v>9</v>
      </c>
      <c r="B136" s="19" t="s">
        <v>50</v>
      </c>
    </row>
    <row r="137" spans="1:7" x14ac:dyDescent="0.25">
      <c r="A137" s="1" t="s">
        <v>0</v>
      </c>
      <c r="B137" s="2" t="s">
        <v>50</v>
      </c>
      <c r="C137" s="2" t="s">
        <v>7</v>
      </c>
      <c r="D137" s="6" t="s">
        <v>8</v>
      </c>
      <c r="F137" s="1" t="s">
        <v>0</v>
      </c>
      <c r="G137" s="1" t="s">
        <v>29</v>
      </c>
    </row>
    <row r="138" spans="1:7" x14ac:dyDescent="0.25">
      <c r="A138" s="7" t="s">
        <v>23</v>
      </c>
      <c r="B138" s="3" t="s">
        <v>23</v>
      </c>
      <c r="C138" s="3" t="s">
        <v>23</v>
      </c>
      <c r="D138" s="8" t="s">
        <v>23</v>
      </c>
      <c r="F138" s="7" t="s">
        <v>6</v>
      </c>
      <c r="G138" s="11">
        <f>1</f>
        <v>1</v>
      </c>
    </row>
    <row r="139" spans="1:7" x14ac:dyDescent="0.25">
      <c r="F139" s="9" t="s">
        <v>2</v>
      </c>
      <c r="G139" s="12">
        <f>1</f>
        <v>1</v>
      </c>
    </row>
    <row r="140" spans="1:7" x14ac:dyDescent="0.25">
      <c r="F140" s="7" t="s">
        <v>5</v>
      </c>
      <c r="G140" s="11">
        <f>1</f>
        <v>1</v>
      </c>
    </row>
    <row r="141" spans="1:7" x14ac:dyDescent="0.25">
      <c r="F141" s="9" t="s">
        <v>3</v>
      </c>
      <c r="G141" s="12">
        <f>1</f>
        <v>1</v>
      </c>
    </row>
    <row r="142" spans="1:7" x14ac:dyDescent="0.25">
      <c r="F142" s="7" t="s">
        <v>4</v>
      </c>
      <c r="G142" s="11">
        <f>1</f>
        <v>1</v>
      </c>
    </row>
    <row r="144" spans="1:7" x14ac:dyDescent="0.25">
      <c r="A144" s="19" t="s">
        <v>9</v>
      </c>
      <c r="B144" s="19" t="s">
        <v>51</v>
      </c>
    </row>
    <row r="145" spans="1:7" x14ac:dyDescent="0.25">
      <c r="A145" s="1" t="s">
        <v>0</v>
      </c>
      <c r="B145" s="2" t="s">
        <v>51</v>
      </c>
      <c r="C145" s="2" t="s">
        <v>7</v>
      </c>
      <c r="D145" s="6" t="s">
        <v>8</v>
      </c>
      <c r="F145" s="1" t="s">
        <v>0</v>
      </c>
      <c r="G145" s="1" t="s">
        <v>29</v>
      </c>
    </row>
    <row r="146" spans="1:7" x14ac:dyDescent="0.25">
      <c r="A146" s="9" t="s">
        <v>6</v>
      </c>
      <c r="B146" s="4"/>
      <c r="C146" s="4">
        <v>31</v>
      </c>
      <c r="D146" s="12">
        <v>1.2E-2</v>
      </c>
      <c r="F146" s="7" t="s">
        <v>6</v>
      </c>
      <c r="G146" s="11">
        <f>1-D146</f>
        <v>0.98799999999999999</v>
      </c>
    </row>
    <row r="147" spans="1:7" x14ac:dyDescent="0.25">
      <c r="A147" s="7" t="s">
        <v>2</v>
      </c>
      <c r="B147" s="3"/>
      <c r="C147" s="3">
        <v>15073</v>
      </c>
      <c r="D147" s="11">
        <v>2.9000000000000001E-2</v>
      </c>
      <c r="F147" s="9" t="s">
        <v>2</v>
      </c>
      <c r="G147" s="12">
        <f>1-D147</f>
        <v>0.97099999999999997</v>
      </c>
    </row>
    <row r="148" spans="1:7" x14ac:dyDescent="0.25">
      <c r="A148" s="9" t="s">
        <v>3</v>
      </c>
      <c r="B148" s="4"/>
      <c r="C148" s="4">
        <v>24519</v>
      </c>
      <c r="D148" s="12">
        <v>4.2999999999999997E-2</v>
      </c>
      <c r="F148" s="7" t="s">
        <v>5</v>
      </c>
      <c r="G148" s="11">
        <f>1</f>
        <v>1</v>
      </c>
    </row>
    <row r="149" spans="1:7" x14ac:dyDescent="0.25">
      <c r="A149" s="7" t="s">
        <v>4</v>
      </c>
      <c r="B149" s="3"/>
      <c r="C149" s="3">
        <v>47020</v>
      </c>
      <c r="D149" s="11">
        <v>0.36</v>
      </c>
      <c r="F149" s="9" t="s">
        <v>3</v>
      </c>
      <c r="G149" s="12">
        <f>1-D148</f>
        <v>0.95699999999999996</v>
      </c>
    </row>
    <row r="150" spans="1:7" x14ac:dyDescent="0.25">
      <c r="F150" s="7" t="s">
        <v>4</v>
      </c>
      <c r="G150" s="11">
        <f>1-D149</f>
        <v>0.64</v>
      </c>
    </row>
  </sheetData>
  <mergeCells count="4">
    <mergeCell ref="A1:D1"/>
    <mergeCell ref="A2:D2"/>
    <mergeCell ref="A4:B4"/>
    <mergeCell ref="A3:D3"/>
  </mergeCell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ED2F-8DC1-4001-9AF5-E776CF8BCF36}">
  <dimension ref="A1:D68"/>
  <sheetViews>
    <sheetView tabSelected="1" workbookViewId="0">
      <selection sqref="A1:D1"/>
    </sheetView>
  </sheetViews>
  <sheetFormatPr baseColWidth="10" defaultRowHeight="15" x14ac:dyDescent="0.25"/>
  <cols>
    <col min="1" max="4" width="22.7109375" customWidth="1"/>
  </cols>
  <sheetData>
    <row r="1" spans="1:4" ht="23.25" x14ac:dyDescent="0.35">
      <c r="A1" s="20" t="s">
        <v>31</v>
      </c>
      <c r="B1" s="20"/>
      <c r="C1" s="20"/>
      <c r="D1" s="20"/>
    </row>
    <row r="2" spans="1:4" ht="21" x14ac:dyDescent="0.35">
      <c r="A2" s="21" t="s">
        <v>133</v>
      </c>
      <c r="B2" s="21"/>
      <c r="C2" s="21"/>
      <c r="D2" s="21"/>
    </row>
    <row r="3" spans="1:4" ht="21" customHeight="1" x14ac:dyDescent="0.25">
      <c r="A3" s="22" t="s">
        <v>140</v>
      </c>
      <c r="B3" s="22"/>
      <c r="C3" s="22"/>
      <c r="D3" s="22"/>
    </row>
    <row r="4" spans="1:4" x14ac:dyDescent="0.25">
      <c r="A4" s="23" t="s">
        <v>85</v>
      </c>
      <c r="B4" s="23"/>
      <c r="C4" s="24">
        <v>939856</v>
      </c>
    </row>
    <row r="6" spans="1:4" x14ac:dyDescent="0.25">
      <c r="A6" s="19" t="s">
        <v>9</v>
      </c>
      <c r="B6" s="19" t="s">
        <v>141</v>
      </c>
    </row>
    <row r="7" spans="1:4" x14ac:dyDescent="0.25">
      <c r="A7" s="2" t="s">
        <v>141</v>
      </c>
      <c r="B7" s="2" t="s">
        <v>7</v>
      </c>
      <c r="C7" s="6" t="s">
        <v>8</v>
      </c>
      <c r="D7" s="1" t="s">
        <v>29</v>
      </c>
    </row>
    <row r="8" spans="1:4" x14ac:dyDescent="0.25">
      <c r="A8" s="26" t="s">
        <v>23</v>
      </c>
      <c r="B8" s="26" t="s">
        <v>23</v>
      </c>
      <c r="C8" s="8" t="s">
        <v>23</v>
      </c>
      <c r="D8" s="8">
        <v>1</v>
      </c>
    </row>
    <row r="10" spans="1:4" x14ac:dyDescent="0.25">
      <c r="A10" s="19" t="s">
        <v>9</v>
      </c>
      <c r="B10" s="19" t="s">
        <v>50</v>
      </c>
    </row>
    <row r="11" spans="1:4" x14ac:dyDescent="0.25">
      <c r="A11" s="2" t="s">
        <v>50</v>
      </c>
      <c r="B11" s="2" t="s">
        <v>7</v>
      </c>
      <c r="C11" s="6" t="s">
        <v>8</v>
      </c>
      <c r="D11" s="1" t="s">
        <v>29</v>
      </c>
    </row>
    <row r="12" spans="1:4" x14ac:dyDescent="0.25">
      <c r="A12" s="26" t="s">
        <v>23</v>
      </c>
      <c r="B12" s="26" t="s">
        <v>23</v>
      </c>
      <c r="C12" s="8" t="s">
        <v>23</v>
      </c>
      <c r="D12" s="8">
        <v>1</v>
      </c>
    </row>
    <row r="14" spans="1:4" x14ac:dyDescent="0.25">
      <c r="A14" s="19" t="s">
        <v>9</v>
      </c>
      <c r="B14" s="19" t="s">
        <v>58</v>
      </c>
    </row>
    <row r="15" spans="1:4" x14ac:dyDescent="0.25">
      <c r="A15" s="2" t="s">
        <v>58</v>
      </c>
      <c r="B15" s="2" t="s">
        <v>7</v>
      </c>
      <c r="C15" s="6" t="s">
        <v>8</v>
      </c>
      <c r="D15" s="1" t="s">
        <v>29</v>
      </c>
    </row>
    <row r="16" spans="1:4" x14ac:dyDescent="0.25">
      <c r="A16" s="26"/>
      <c r="B16" s="26">
        <v>186</v>
      </c>
      <c r="C16" s="8">
        <f>B16/$C$4</f>
        <v>1.9790265742837201E-4</v>
      </c>
      <c r="D16" s="8">
        <f>1-C16</f>
        <v>0.99980209734257164</v>
      </c>
    </row>
    <row r="18" spans="1:4" x14ac:dyDescent="0.25">
      <c r="A18" s="19" t="s">
        <v>9</v>
      </c>
      <c r="B18" s="19" t="s">
        <v>59</v>
      </c>
    </row>
    <row r="19" spans="1:4" x14ac:dyDescent="0.25">
      <c r="A19" s="2" t="s">
        <v>59</v>
      </c>
      <c r="B19" s="2" t="s">
        <v>7</v>
      </c>
      <c r="C19" s="6" t="s">
        <v>8</v>
      </c>
      <c r="D19" s="1" t="s">
        <v>29</v>
      </c>
    </row>
    <row r="20" spans="1:4" x14ac:dyDescent="0.25">
      <c r="A20" s="26"/>
      <c r="B20" s="26">
        <v>48</v>
      </c>
      <c r="C20" s="8">
        <f>B20/$C$4</f>
        <v>5.1071653529902456E-5</v>
      </c>
      <c r="D20" s="8">
        <f>1-C20</f>
        <v>0.99994892834647009</v>
      </c>
    </row>
    <row r="22" spans="1:4" x14ac:dyDescent="0.25">
      <c r="A22" s="19" t="s">
        <v>9</v>
      </c>
      <c r="B22" s="19" t="s">
        <v>56</v>
      </c>
    </row>
    <row r="23" spans="1:4" x14ac:dyDescent="0.25">
      <c r="A23" s="2" t="s">
        <v>56</v>
      </c>
      <c r="B23" s="2" t="s">
        <v>7</v>
      </c>
      <c r="C23" s="6" t="s">
        <v>8</v>
      </c>
      <c r="D23" s="1" t="s">
        <v>29</v>
      </c>
    </row>
    <row r="24" spans="1:4" x14ac:dyDescent="0.25">
      <c r="A24" s="26" t="s">
        <v>72</v>
      </c>
      <c r="B24" s="26">
        <v>96</v>
      </c>
      <c r="C24" s="8">
        <f>B24/$C$4</f>
        <v>1.0214330705980491E-4</v>
      </c>
      <c r="D24" s="8">
        <f>1-C24</f>
        <v>0.99989785669294018</v>
      </c>
    </row>
    <row r="26" spans="1:4" x14ac:dyDescent="0.25">
      <c r="A26" s="19" t="s">
        <v>9</v>
      </c>
      <c r="B26" s="19" t="s">
        <v>142</v>
      </c>
    </row>
    <row r="27" spans="1:4" x14ac:dyDescent="0.25">
      <c r="A27" s="2" t="s">
        <v>142</v>
      </c>
      <c r="B27" s="2" t="s">
        <v>7</v>
      </c>
      <c r="C27" s="6" t="s">
        <v>8</v>
      </c>
      <c r="D27" s="1" t="s">
        <v>29</v>
      </c>
    </row>
    <row r="28" spans="1:4" x14ac:dyDescent="0.25">
      <c r="A28" s="26" t="s">
        <v>23</v>
      </c>
      <c r="B28" s="26" t="s">
        <v>23</v>
      </c>
      <c r="C28" s="8" t="s">
        <v>23</v>
      </c>
      <c r="D28" s="8">
        <v>1</v>
      </c>
    </row>
    <row r="30" spans="1:4" x14ac:dyDescent="0.25">
      <c r="A30" s="19" t="s">
        <v>9</v>
      </c>
      <c r="B30" s="19" t="s">
        <v>68</v>
      </c>
    </row>
    <row r="31" spans="1:4" x14ac:dyDescent="0.25">
      <c r="A31" s="2" t="s">
        <v>68</v>
      </c>
      <c r="B31" s="2" t="s">
        <v>7</v>
      </c>
      <c r="C31" s="6" t="s">
        <v>8</v>
      </c>
      <c r="D31" s="1" t="s">
        <v>29</v>
      </c>
    </row>
    <row r="32" spans="1:4" x14ac:dyDescent="0.25">
      <c r="A32" s="26" t="s">
        <v>69</v>
      </c>
      <c r="B32" s="26">
        <v>59</v>
      </c>
      <c r="C32" s="8">
        <f>B32/$C$4</f>
        <v>6.2775574130505095E-5</v>
      </c>
      <c r="D32" s="8">
        <f>1-C32</f>
        <v>0.99993722442586952</v>
      </c>
    </row>
    <row r="34" spans="1:4" x14ac:dyDescent="0.25">
      <c r="A34" s="19" t="s">
        <v>9</v>
      </c>
      <c r="B34" s="19" t="s">
        <v>143</v>
      </c>
    </row>
    <row r="35" spans="1:4" x14ac:dyDescent="0.25">
      <c r="A35" s="2" t="s">
        <v>143</v>
      </c>
      <c r="B35" s="2" t="s">
        <v>7</v>
      </c>
      <c r="C35" s="6" t="s">
        <v>8</v>
      </c>
      <c r="D35" s="1" t="s">
        <v>29</v>
      </c>
    </row>
    <row r="36" spans="1:4" x14ac:dyDescent="0.25">
      <c r="A36" s="26" t="s">
        <v>23</v>
      </c>
      <c r="B36" s="26" t="s">
        <v>23</v>
      </c>
      <c r="C36" s="8" t="s">
        <v>23</v>
      </c>
      <c r="D36" s="8">
        <v>1</v>
      </c>
    </row>
    <row r="38" spans="1:4" x14ac:dyDescent="0.25">
      <c r="A38" s="19" t="s">
        <v>9</v>
      </c>
      <c r="B38" s="19" t="s">
        <v>144</v>
      </c>
    </row>
    <row r="39" spans="1:4" x14ac:dyDescent="0.25">
      <c r="A39" s="2" t="s">
        <v>144</v>
      </c>
      <c r="B39" s="2" t="s">
        <v>7</v>
      </c>
      <c r="C39" s="6" t="s">
        <v>8</v>
      </c>
      <c r="D39" s="1" t="s">
        <v>29</v>
      </c>
    </row>
    <row r="40" spans="1:4" x14ac:dyDescent="0.25">
      <c r="A40" s="26"/>
      <c r="B40" s="26">
        <v>530078</v>
      </c>
      <c r="C40" s="8">
        <f>B40/$C$4</f>
        <v>0.56399916582965903</v>
      </c>
      <c r="D40" s="8">
        <f>1-C40</f>
        <v>0.43600083417034097</v>
      </c>
    </row>
    <row r="42" spans="1:4" x14ac:dyDescent="0.25">
      <c r="A42" s="19" t="s">
        <v>9</v>
      </c>
      <c r="B42" s="19" t="s">
        <v>145</v>
      </c>
    </row>
    <row r="43" spans="1:4" x14ac:dyDescent="0.25">
      <c r="A43" s="2" t="s">
        <v>145</v>
      </c>
      <c r="B43" s="2" t="s">
        <v>7</v>
      </c>
      <c r="C43" s="6" t="s">
        <v>8</v>
      </c>
      <c r="D43" s="1" t="s">
        <v>29</v>
      </c>
    </row>
    <row r="44" spans="1:4" x14ac:dyDescent="0.25">
      <c r="A44" s="26" t="s">
        <v>23</v>
      </c>
      <c r="B44" s="26" t="s">
        <v>23</v>
      </c>
      <c r="C44" s="8" t="s">
        <v>23</v>
      </c>
      <c r="D44" s="8">
        <v>1</v>
      </c>
    </row>
    <row r="46" spans="1:4" x14ac:dyDescent="0.25">
      <c r="A46" s="19" t="s">
        <v>9</v>
      </c>
      <c r="B46" s="19" t="s">
        <v>120</v>
      </c>
    </row>
    <row r="47" spans="1:4" x14ac:dyDescent="0.25">
      <c r="A47" s="2" t="s">
        <v>120</v>
      </c>
      <c r="B47" s="2" t="s">
        <v>7</v>
      </c>
      <c r="C47" s="6" t="s">
        <v>8</v>
      </c>
      <c r="D47" s="1" t="s">
        <v>29</v>
      </c>
    </row>
    <row r="48" spans="1:4" x14ac:dyDescent="0.25">
      <c r="A48" s="26"/>
      <c r="B48" s="26">
        <v>938766</v>
      </c>
      <c r="C48" s="8">
        <f>B48/$C$4</f>
        <v>0.99884024786775849</v>
      </c>
      <c r="D48" s="8">
        <f>1-C48</f>
        <v>1.1597521322415094E-3</v>
      </c>
    </row>
    <row r="50" spans="1:4" x14ac:dyDescent="0.25">
      <c r="A50" s="19" t="s">
        <v>9</v>
      </c>
      <c r="B50" s="19" t="s">
        <v>82</v>
      </c>
    </row>
    <row r="51" spans="1:4" x14ac:dyDescent="0.25">
      <c r="A51" s="2" t="s">
        <v>82</v>
      </c>
      <c r="B51" s="2" t="s">
        <v>7</v>
      </c>
      <c r="C51" s="6" t="s">
        <v>8</v>
      </c>
      <c r="D51" s="1" t="s">
        <v>29</v>
      </c>
    </row>
    <row r="52" spans="1:4" x14ac:dyDescent="0.25">
      <c r="A52" s="26"/>
      <c r="B52" s="26">
        <v>530078</v>
      </c>
      <c r="C52" s="8">
        <f>B52/$C$4</f>
        <v>0.56399916582965903</v>
      </c>
      <c r="D52" s="8">
        <f>1-C52</f>
        <v>0.43600083417034097</v>
      </c>
    </row>
    <row r="54" spans="1:4" x14ac:dyDescent="0.25">
      <c r="A54" s="19" t="s">
        <v>9</v>
      </c>
      <c r="B54" s="19" t="s">
        <v>146</v>
      </c>
    </row>
    <row r="55" spans="1:4" x14ac:dyDescent="0.25">
      <c r="A55" s="2" t="s">
        <v>146</v>
      </c>
      <c r="B55" s="2" t="s">
        <v>7</v>
      </c>
      <c r="C55" s="6" t="s">
        <v>8</v>
      </c>
      <c r="D55" s="1" t="s">
        <v>29</v>
      </c>
    </row>
    <row r="56" spans="1:4" x14ac:dyDescent="0.25">
      <c r="A56" s="26"/>
      <c r="B56" s="26">
        <v>530078</v>
      </c>
      <c r="C56" s="8">
        <f>B56/$C$4</f>
        <v>0.56399916582965903</v>
      </c>
      <c r="D56" s="8">
        <f>1-C56</f>
        <v>0.43600083417034097</v>
      </c>
    </row>
    <row r="58" spans="1:4" x14ac:dyDescent="0.25">
      <c r="A58" s="19" t="s">
        <v>9</v>
      </c>
      <c r="B58" s="19" t="s">
        <v>147</v>
      </c>
    </row>
    <row r="59" spans="1:4" x14ac:dyDescent="0.25">
      <c r="A59" s="2" t="s">
        <v>148</v>
      </c>
      <c r="B59" s="2" t="s">
        <v>7</v>
      </c>
      <c r="C59" s="6" t="s">
        <v>8</v>
      </c>
      <c r="D59" s="1" t="s">
        <v>29</v>
      </c>
    </row>
    <row r="60" spans="1:4" x14ac:dyDescent="0.25">
      <c r="A60" s="26">
        <v>217</v>
      </c>
      <c r="B60" s="26">
        <v>20</v>
      </c>
      <c r="C60" s="8">
        <v>2.0000000000000002E-5</v>
      </c>
      <c r="D60" s="31">
        <f>1-SUM(C60:C64)</f>
        <v>0.99167000000000005</v>
      </c>
    </row>
    <row r="61" spans="1:4" x14ac:dyDescent="0.25">
      <c r="A61" s="26">
        <v>2107</v>
      </c>
      <c r="B61" s="26">
        <v>9</v>
      </c>
      <c r="C61" s="8">
        <v>1.0000000000000001E-5</v>
      </c>
      <c r="D61" s="32"/>
    </row>
    <row r="62" spans="1:4" x14ac:dyDescent="0.25">
      <c r="A62" s="26">
        <v>2109</v>
      </c>
      <c r="B62" s="26">
        <v>18</v>
      </c>
      <c r="C62" s="8">
        <v>2.0000000000000002E-5</v>
      </c>
      <c r="D62" s="32"/>
    </row>
    <row r="63" spans="1:4" x14ac:dyDescent="0.25">
      <c r="A63" s="26">
        <v>4018</v>
      </c>
      <c r="B63" s="26">
        <v>19</v>
      </c>
      <c r="C63" s="8">
        <v>2.0000000000000002E-5</v>
      </c>
      <c r="D63" s="32"/>
    </row>
    <row r="64" spans="1:4" x14ac:dyDescent="0.25">
      <c r="A64" s="26"/>
      <c r="B64" s="26">
        <v>7767</v>
      </c>
      <c r="C64" s="8">
        <v>8.26E-3</v>
      </c>
      <c r="D64" s="32"/>
    </row>
    <row r="66" spans="1:4" x14ac:dyDescent="0.25">
      <c r="A66" s="19" t="s">
        <v>9</v>
      </c>
      <c r="B66" s="19" t="s">
        <v>103</v>
      </c>
    </row>
    <row r="67" spans="1:4" x14ac:dyDescent="0.25">
      <c r="A67" s="2" t="s">
        <v>103</v>
      </c>
      <c r="B67" s="2" t="s">
        <v>7</v>
      </c>
      <c r="C67" s="6" t="s">
        <v>8</v>
      </c>
      <c r="D67" s="1" t="s">
        <v>29</v>
      </c>
    </row>
    <row r="68" spans="1:4" x14ac:dyDescent="0.25">
      <c r="A68" s="26" t="s">
        <v>23</v>
      </c>
      <c r="B68" s="26" t="s">
        <v>23</v>
      </c>
      <c r="C68" s="8" t="s">
        <v>23</v>
      </c>
      <c r="D68" s="8">
        <v>1</v>
      </c>
    </row>
  </sheetData>
  <mergeCells count="5">
    <mergeCell ref="A1:D1"/>
    <mergeCell ref="A2:D2"/>
    <mergeCell ref="A3:D3"/>
    <mergeCell ref="A4:B4"/>
    <mergeCell ref="D60:D6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V E r V o W g y K 6 k A A A A 9 g A A A B I A H A B D b 2 5 m a W c v U G F j a 2 F n Z S 5 4 b W w g o h g A K K A U A A A A A A A A A A A A A A A A A A A A A A A A A A A A h Y 9 N C s I w G E S v U r J v / g S R 8 j V F 3 F o Q B X E b 0 t g G 2 1 S a 1 P R u L j y S V 7 C i V X c u 5 8 1 b z N y v N 8 i G p o 4 u u n O m t S l i m K J I W 9 U W x p Y p 6 v 0 x X q B M w E a q k y x 1 N M r W J Y M r U l R 5 f 0 4 I C S H g M M N t V x J O K S O H f L 1 T l W 4 k + s j m v x w b 6 7 y 0 S i M B + 9 c Y w T F j D M 8 p x x T I B C E 3 9 i v w c e + z / Y G w 6 m v f d 1 p o F y + 3 Q K Y I 5 P 1 B P A B Q S w M E F A A C A A g A K V E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l R K 1 Y o i k e 4 D g A A A B E A A A A T A B w A R m 9 y b X V s Y X M v U 2 V j d G l v b j E u b S C i G A A o o B Q A A A A A A A A A A A A A A A A A A A A A A A A A A A A r T k 0 u y c z P U w i G 0 I b W A F B L A Q I t A B Q A A g A I A C l R K 1 a F o M i u p A A A A P Y A A A A S A A A A A A A A A A A A A A A A A A A A A A B D b 2 5 m a W c v U G F j a 2 F n Z S 5 4 b W x Q S w E C L Q A U A A I A C A A p U S t W D 8 r p q 6 Q A A A D p A A A A E w A A A A A A A A A A A A A A A A D w A A A A W 0 N v b n R l b n R f V H l w Z X N d L n h t b F B L A Q I t A B Q A A g A I A C l R K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E R o J Y a h S T b b H 2 M U g s D S y A A A A A A I A A A A A A B B m A A A A A Q A A I A A A A A f C 7 k s 9 8 z t l B 0 H y 0 e w O H w r p Y l l t f N K F o u B E X X n D 3 h k M A A A A A A 6 A A A A A A g A A I A A A A B f d S i Y B a Q C 2 w d D t T D h 9 y F E T 2 0 J L + P 5 A K j h X 1 H Y L s Z T 5 U A A A A M 3 A U M G M J a M o / Z 6 9 S H s B 3 z p L B 4 M v b L t n 1 4 1 E 8 H 5 S T X 3 Y b C E T u S B C Y t f k b 0 / r Y S r r K Q Y q L J Q Z v I y U a 0 M 2 z W f Z h + Z 7 H D G p w m P H n H g 6 r Z m S w l K 6 Q A A A A O n D a f p 9 U W O 4 x E w J j r J k 4 r t k + x 9 q H Q x X g x 5 r y 9 H E D K j F x n O R 7 i 2 3 u E V / I B n N N M C 8 a J Y J f S R 1 0 L U O L / F 0 2 n 3 N h i I = < / D a t a M a s h u p > 
</file>

<file path=customXml/itemProps1.xml><?xml version="1.0" encoding="utf-8"?>
<ds:datastoreItem xmlns:ds="http://schemas.openxmlformats.org/officeDocument/2006/customXml" ds:itemID="{702E2762-CA67-4971-8F31-84EDA10875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PROGRAMA</vt:lpstr>
      <vt:lpstr>CAPACITACION</vt:lpstr>
      <vt:lpstr>APTITUDES</vt:lpstr>
      <vt:lpstr>VECINO</vt:lpstr>
      <vt:lpstr>EDICION CAPACITACION</vt:lpstr>
      <vt:lpstr>CURSADA</vt:lpstr>
      <vt:lpstr>TRAYECTORIA EDUCATIVA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2022-12-22T17:29:26Z</dcterms:created>
  <dcterms:modified xsi:type="dcterms:W3CDTF">2023-01-11T17:29:43Z</dcterms:modified>
</cp:coreProperties>
</file>