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doc\alex\work\aoc\aocoderive\laptop-work\advent_of_code-2024\"/>
    </mc:Choice>
  </mc:AlternateContent>
  <xr:revisionPtr revIDLastSave="0" documentId="13_ncr:1_{C2E93B0A-4DB6-4A5B-92F9-52472D6D2DB9}" xr6:coauthVersionLast="47" xr6:coauthVersionMax="47" xr10:uidLastSave="{00000000-0000-0000-0000-000000000000}"/>
  <bookViews>
    <workbookView xWindow="8030" yWindow="4540" windowWidth="28800" windowHeight="15290" tabRatio="496" xr2:uid="{14B5722B-7B58-420E-AFEE-7B7481F58355}"/>
  </bookViews>
  <sheets>
    <sheet name="Sheet1" sheetId="1" r:id="rId1"/>
    <sheet name="Sheet2" sheetId="2" r:id="rId2"/>
  </sheets>
  <definedNames>
    <definedName name="_xlnm._FilterDatabase" localSheetId="0" hidden="1">Sheet1!$J$1:$Q$1</definedName>
    <definedName name="_xlchart.v1.0" hidden="1">Sheet2!$AC$5</definedName>
    <definedName name="_xlchart.v1.1" hidden="1">Sheet2!$AC$7:$AC$31</definedName>
    <definedName name="_xlchart.v1.10" hidden="1">Sheet2!$R$5</definedName>
    <definedName name="_xlchart.v1.11" hidden="1">Sheet2!$R$7:$R$31</definedName>
    <definedName name="_xlchart.v1.12" hidden="1">Sheet2!$X$5</definedName>
    <definedName name="_xlchart.v1.13" hidden="1">Sheet2!$X$7:$X$31</definedName>
    <definedName name="_xlchart.v1.2" hidden="1">Sheet2!$AG$5</definedName>
    <definedName name="_xlchart.v1.3" hidden="1">Sheet2!$AG$7:$AG$31</definedName>
    <definedName name="_xlchart.v1.4" hidden="1">Sheet2!$C$5</definedName>
    <definedName name="_xlchart.v1.5" hidden="1">Sheet2!$C$7:$C$31</definedName>
    <definedName name="_xlchart.v1.6" hidden="1">Sheet2!$G$5</definedName>
    <definedName name="_xlchart.v1.7" hidden="1">Sheet2!$G$7:$G$31</definedName>
    <definedName name="_xlchart.v1.8" hidden="1">Sheet2!$M$5</definedName>
    <definedName name="_xlchart.v1.9" hidden="1">Sheet2!$M$7:$M$31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N2" i="1"/>
  <c r="O3" i="1"/>
  <c r="N3" i="1"/>
  <c r="O4" i="1"/>
  <c r="N4" i="1"/>
  <c r="O5" i="1"/>
  <c r="N5" i="1"/>
  <c r="O6" i="1"/>
  <c r="N6" i="1"/>
  <c r="P6" i="1" s="1"/>
  <c r="O7" i="1"/>
  <c r="N7" i="1"/>
  <c r="O8" i="1"/>
  <c r="N8" i="1"/>
  <c r="O9" i="1"/>
  <c r="N9" i="1"/>
  <c r="O10" i="1"/>
  <c r="N10" i="1"/>
  <c r="P10" i="1" s="1"/>
  <c r="O12" i="1"/>
  <c r="N12" i="1"/>
  <c r="O11" i="1"/>
  <c r="N11" i="1"/>
  <c r="O13" i="1"/>
  <c r="N13" i="1"/>
  <c r="O14" i="1"/>
  <c r="N14" i="1"/>
  <c r="O15" i="1"/>
  <c r="N15" i="1"/>
  <c r="O16" i="1"/>
  <c r="N16" i="1"/>
  <c r="O18" i="1"/>
  <c r="N18" i="1"/>
  <c r="O17" i="1"/>
  <c r="N17" i="1"/>
  <c r="O19" i="1"/>
  <c r="N19" i="1"/>
  <c r="O20" i="1"/>
  <c r="N20" i="1"/>
  <c r="O21" i="1"/>
  <c r="N21" i="1"/>
  <c r="O26" i="1"/>
  <c r="N26" i="1"/>
  <c r="O22" i="1"/>
  <c r="N22" i="1"/>
  <c r="O23" i="1"/>
  <c r="N23" i="1"/>
  <c r="O24" i="1"/>
  <c r="N24" i="1"/>
  <c r="O25" i="1"/>
  <c r="N25" i="1"/>
  <c r="AG2" i="2"/>
  <c r="AG3" i="2"/>
  <c r="AC3" i="2"/>
  <c r="AC2" i="2"/>
  <c r="X3" i="2"/>
  <c r="X2" i="2"/>
  <c r="R3" i="2"/>
  <c r="R2" i="2"/>
  <c r="M3" i="2"/>
  <c r="M2" i="2"/>
  <c r="G3" i="2"/>
  <c r="G2" i="2"/>
  <c r="C2" i="2"/>
  <c r="C3" i="2"/>
  <c r="AJ22" i="2"/>
  <c r="AJ28" i="2"/>
  <c r="AJ27" i="2"/>
  <c r="G6" i="1"/>
  <c r="F6" i="1"/>
  <c r="G20" i="1"/>
  <c r="F20" i="1"/>
  <c r="G9" i="1"/>
  <c r="F9" i="1"/>
  <c r="G7" i="1"/>
  <c r="F7" i="1"/>
  <c r="G13" i="1"/>
  <c r="F13" i="1"/>
  <c r="G23" i="1"/>
  <c r="F23" i="1"/>
  <c r="G5" i="1"/>
  <c r="F5" i="1"/>
  <c r="G4" i="1"/>
  <c r="F4" i="1"/>
  <c r="G17" i="1"/>
  <c r="F17" i="1"/>
  <c r="G2" i="1"/>
  <c r="F2" i="1"/>
  <c r="G14" i="1"/>
  <c r="F14" i="1"/>
  <c r="G21" i="1"/>
  <c r="F21" i="1"/>
  <c r="G11" i="1"/>
  <c r="F11" i="1"/>
  <c r="G10" i="1"/>
  <c r="F10" i="1"/>
  <c r="G22" i="1"/>
  <c r="F22" i="1"/>
  <c r="G18" i="1"/>
  <c r="F18" i="1"/>
  <c r="G24" i="1"/>
  <c r="F24" i="1"/>
  <c r="G3" i="1"/>
  <c r="F3" i="1"/>
  <c r="G8" i="1"/>
  <c r="F8" i="1"/>
  <c r="G16" i="1"/>
  <c r="F16" i="1"/>
  <c r="G19" i="1"/>
  <c r="F19" i="1"/>
  <c r="G15" i="1"/>
  <c r="F15" i="1"/>
  <c r="G12" i="1"/>
  <c r="F12" i="1"/>
  <c r="G25" i="1"/>
  <c r="F25" i="1"/>
  <c r="G26" i="1"/>
  <c r="F26" i="1"/>
  <c r="D38" i="2"/>
  <c r="D37" i="2"/>
  <c r="P23" i="1" l="1"/>
  <c r="P17" i="1"/>
  <c r="P25" i="1"/>
  <c r="P19" i="1"/>
  <c r="P26" i="1"/>
  <c r="P22" i="1"/>
  <c r="P14" i="1"/>
  <c r="P8" i="1"/>
  <c r="P13" i="1"/>
  <c r="P7" i="1"/>
  <c r="P15" i="1"/>
  <c r="P18" i="1"/>
  <c r="P16" i="1"/>
  <c r="P9" i="1"/>
  <c r="P12" i="1"/>
  <c r="P4" i="1"/>
  <c r="P20" i="1"/>
  <c r="P3" i="1"/>
  <c r="P24" i="1"/>
  <c r="P11" i="1"/>
  <c r="P5" i="1"/>
  <c r="P21" i="1"/>
  <c r="P2" i="1"/>
  <c r="H23" i="1"/>
  <c r="E38" i="2"/>
  <c r="H12" i="1"/>
  <c r="H4" i="1"/>
  <c r="H7" i="1"/>
  <c r="H21" i="1"/>
  <c r="H15" i="1"/>
  <c r="H10" i="1"/>
  <c r="H19" i="1"/>
  <c r="H24" i="1"/>
  <c r="H8" i="1"/>
  <c r="H14" i="1"/>
  <c r="H5" i="1"/>
  <c r="H3" i="1"/>
  <c r="H9" i="1"/>
  <c r="H26" i="1"/>
  <c r="H2" i="1"/>
  <c r="H20" i="1"/>
  <c r="H22" i="1"/>
  <c r="H25" i="1"/>
  <c r="H11" i="1"/>
  <c r="H17" i="1"/>
  <c r="H16" i="1"/>
  <c r="H18" i="1"/>
  <c r="H13" i="1"/>
  <c r="H6" i="1"/>
</calcChain>
</file>

<file path=xl/sharedStrings.xml><?xml version="1.0" encoding="utf-8"?>
<sst xmlns="http://schemas.openxmlformats.org/spreadsheetml/2006/main" count="106" uniqueCount="53">
  <si>
    <t>1 only</t>
  </si>
  <si>
    <t>****</t>
  </si>
  <si>
    <t>*****</t>
  </si>
  <si>
    <t>******</t>
  </si>
  <si>
    <t>********</t>
  </si>
  <si>
    <t>*********</t>
  </si>
  <si>
    <t>***********</t>
  </si>
  <si>
    <t>************</t>
  </si>
  <si>
    <t>**************</t>
  </si>
  <si>
    <t>**********************</t>
  </si>
  <si>
    <t>**********************************</t>
  </si>
  <si>
    <t>*****************************************</t>
  </si>
  <si>
    <t>both</t>
  </si>
  <si>
    <t>challenge</t>
  </si>
  <si>
    <t>total completed 1</t>
  </si>
  <si>
    <t>total completed 2</t>
  </si>
  <si>
    <t>ratio</t>
  </si>
  <si>
    <t>1 day, 2:01:33</t>
  </si>
  <si>
    <t>Day</t>
  </si>
  <si>
    <t>Star 1*</t>
  </si>
  <si>
    <t>Star 2**</t>
  </si>
  <si>
    <t>1 day, 9:09:45</t>
  </si>
  <si>
    <t>1 day, 10:37:58</t>
  </si>
  <si>
    <t>Andrew Dufresne</t>
  </si>
  <si>
    <t>Arsenio Generosa</t>
  </si>
  <si>
    <t>Jason Robert Cohen</t>
  </si>
  <si>
    <t>1 day, 22:05:22</t>
  </si>
  <si>
    <t>2 days, 22:32:01</t>
  </si>
  <si>
    <t>3 days, 22:42:51</t>
  </si>
  <si>
    <t>John Carto</t>
  </si>
  <si>
    <t>2 days, 9:13:35</t>
  </si>
  <si>
    <t>1 day, 12:51:37</t>
  </si>
  <si>
    <t>anon877407</t>
  </si>
  <si>
    <t>1 day, 20:21:35</t>
  </si>
  <si>
    <t>anon1820425</t>
  </si>
  <si>
    <t>1 day, 13:53:17</t>
  </si>
  <si>
    <t>1 day, 22:38:23</t>
  </si>
  <si>
    <t>1 day, 13:58:22</t>
  </si>
  <si>
    <t>2 days, 11:57:55</t>
  </si>
  <si>
    <t>aocoderive</t>
  </si>
  <si>
    <t>1 day, 0:11:06</t>
  </si>
  <si>
    <t>2 days, 6:19:30</t>
  </si>
  <si>
    <t>5 days, 1:00:19</t>
  </si>
  <si>
    <t>3 days, 1:23:48</t>
  </si>
  <si>
    <t>19 days, 17:15:20</t>
  </si>
  <si>
    <t>mean</t>
  </si>
  <si>
    <t>median</t>
  </si>
  <si>
    <t>*******</t>
  </si>
  <si>
    <t>*****************</t>
  </si>
  <si>
    <t>paste here, TXT2Columns, and copy over</t>
  </si>
  <si>
    <t>*******************</t>
  </si>
  <si>
    <t>***************************</t>
  </si>
  <si>
    <t>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</si>
</sst>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1" applyNumberFormat="1" applyFont="1"/>
    <xf numFmtId="165" fontId="0" fillId="0" borderId="0" xfId="0" applyNumberFormat="1"/>
    <xf numFmtId="21" fontId="0" fillId="0" borderId="0" xfId="0" applyNumberFormat="1"/>
    <xf numFmtId="166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0" xfId="0" applyBorder="1"/>
    <xf numFmtId="0" fontId="2" fillId="0" borderId="2" xfId="0" applyFont="1" applyBorder="1" applyAlignment="1">
      <alignment horizontal="center" wrapText="1"/>
    </xf>
    <xf numFmtId="165" fontId="2" fillId="0" borderId="2" xfId="0" applyNumberFormat="1" applyFont="1" applyBorder="1" applyAlignment="1">
      <alignment horizontal="center" wrapText="1"/>
    </xf>
    <xf numFmtId="0" fontId="2" fillId="0" borderId="2" xfId="0" applyNumberFormat="1" applyFont="1" applyFill="1" applyBorder="1" applyAlignment="1">
      <alignment horizontal="center" wrapText="1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Sheet1!$P$1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Sheet1!$J$2:$J$26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10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17</c:v>
                </c:pt>
                <c:pt idx="16">
                  <c:v>16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21</c:v>
                </c:pt>
              </c:numCache>
            </c:numRef>
          </c:cat>
          <c:val>
            <c:numRef>
              <c:f>Sheet1!$P$2:$P$26</c:f>
              <c:numCache>
                <c:formatCode>0.000</c:formatCode>
                <c:ptCount val="25"/>
                <c:pt idx="0">
                  <c:v>0.92672961007094468</c:v>
                </c:pt>
                <c:pt idx="1">
                  <c:v>0.79989559470035243</c:v>
                </c:pt>
                <c:pt idx="2">
                  <c:v>0.90008343316789319</c:v>
                </c:pt>
                <c:pt idx="3">
                  <c:v>0.91841757471140362</c:v>
                </c:pt>
                <c:pt idx="4">
                  <c:v>0.88318926833876532</c:v>
                </c:pt>
                <c:pt idx="5">
                  <c:v>0.74034978968341825</c:v>
                </c:pt>
                <c:pt idx="6">
                  <c:v>0.94755915811594671</c:v>
                </c:pt>
                <c:pt idx="7">
                  <c:v>0.95764685262156346</c:v>
                </c:pt>
                <c:pt idx="8">
                  <c:v>0.84272490338815498</c:v>
                </c:pt>
                <c:pt idx="9">
                  <c:v>0.86789274377680015</c:v>
                </c:pt>
                <c:pt idx="10">
                  <c:v>0.97674990595792699</c:v>
                </c:pt>
                <c:pt idx="11">
                  <c:v>0.79587125042130102</c:v>
                </c:pt>
                <c:pt idx="12">
                  <c:v>0.89568129288223197</c:v>
                </c:pt>
                <c:pt idx="13">
                  <c:v>0.89436794560837263</c:v>
                </c:pt>
                <c:pt idx="14">
                  <c:v>0.77953829116619811</c:v>
                </c:pt>
                <c:pt idx="15">
                  <c:v>0.72525981672042183</c:v>
                </c:pt>
                <c:pt idx="16">
                  <c:v>0.83304507337526201</c:v>
                </c:pt>
                <c:pt idx="17">
                  <c:v>0.97669303933049612</c:v>
                </c:pt>
                <c:pt idx="18">
                  <c:v>0.9134296507771722</c:v>
                </c:pt>
                <c:pt idx="19">
                  <c:v>0.86716866475114762</c:v>
                </c:pt>
                <c:pt idx="20">
                  <c:v>0.86459554513481829</c:v>
                </c:pt>
                <c:pt idx="21">
                  <c:v>0.89968845094913785</c:v>
                </c:pt>
                <c:pt idx="22">
                  <c:v>0.68853477577573918</c:v>
                </c:pt>
                <c:pt idx="23">
                  <c:v>0.65281841983674727</c:v>
                </c:pt>
                <c:pt idx="24">
                  <c:v>0.8492032813640854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7-4564-8C9F-4B7EFFFEB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753263"/>
        <c:axId val="590751823"/>
      </c:lineChart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total completed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Sheet1!$J$2:$J$26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10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17</c:v>
                </c:pt>
                <c:pt idx="16">
                  <c:v>16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21</c:v>
                </c:pt>
              </c:numCache>
            </c:numRef>
          </c:cat>
          <c:val>
            <c:numRef>
              <c:f>Sheet1!$O$2:$O$26</c:f>
              <c:numCache>
                <c:formatCode>General</c:formatCode>
                <c:ptCount val="25"/>
                <c:pt idx="0">
                  <c:v>260601</c:v>
                </c:pt>
                <c:pt idx="1">
                  <c:v>185407</c:v>
                </c:pt>
                <c:pt idx="2">
                  <c:v>168294</c:v>
                </c:pt>
                <c:pt idx="3">
                  <c:v>136205</c:v>
                </c:pt>
                <c:pt idx="4">
                  <c:v>112188</c:v>
                </c:pt>
                <c:pt idx="5">
                  <c:v>83604</c:v>
                </c:pt>
                <c:pt idx="6">
                  <c:v>88376</c:v>
                </c:pt>
                <c:pt idx="7">
                  <c:v>76493</c:v>
                </c:pt>
                <c:pt idx="8">
                  <c:v>65639</c:v>
                </c:pt>
                <c:pt idx="9">
                  <c:v>62339</c:v>
                </c:pt>
                <c:pt idx="10">
                  <c:v>67511</c:v>
                </c:pt>
                <c:pt idx="11">
                  <c:v>47227</c:v>
                </c:pt>
                <c:pt idx="12">
                  <c:v>49215</c:v>
                </c:pt>
                <c:pt idx="13">
                  <c:v>46830</c:v>
                </c:pt>
                <c:pt idx="14">
                  <c:v>36604</c:v>
                </c:pt>
                <c:pt idx="15">
                  <c:v>28333</c:v>
                </c:pt>
                <c:pt idx="16">
                  <c:v>31789</c:v>
                </c:pt>
                <c:pt idx="17">
                  <c:v>34195</c:v>
                </c:pt>
                <c:pt idx="18">
                  <c:v>31675</c:v>
                </c:pt>
                <c:pt idx="19">
                  <c:v>26257</c:v>
                </c:pt>
                <c:pt idx="20">
                  <c:v>25075</c:v>
                </c:pt>
                <c:pt idx="21">
                  <c:v>24835</c:v>
                </c:pt>
                <c:pt idx="22">
                  <c:v>18839</c:v>
                </c:pt>
                <c:pt idx="23">
                  <c:v>16955</c:v>
                </c:pt>
                <c:pt idx="24">
                  <c:v>19772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2-4DF1-8050-3DF1D959C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310607"/>
        <c:axId val="413310127"/>
      </c:lineChart>
      <c:catAx>
        <c:axId val="59075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51823"/>
        <c:crosses val="autoZero"/>
        <c:auto val="1"/>
        <c:lblAlgn val="ctr"/>
        <c:lblOffset val="100"/>
        <c:noMultiLvlLbl val="0"/>
      </c:catAx>
      <c:valAx>
        <c:axId val="590751823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53263"/>
        <c:crosses val="autoZero"/>
        <c:crossBetween val="between"/>
      </c:valAx>
      <c:valAx>
        <c:axId val="4133101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0607"/>
        <c:crosses val="max"/>
        <c:crossBetween val="between"/>
      </c:valAx>
      <c:catAx>
        <c:axId val="4133106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3310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Sheet2!$C$5</c:f>
              <c:strCache>
                <c:ptCount val="1"/>
                <c:pt idx="0">
                  <c:v>Andrew Dufresne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Sheet2!$B$7:$B$31</c:f>
              <c:numCache>
                <c:formatCode>General</c:formatCode>
                <c:ptCount val="25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</c:numCache>
            </c:numRef>
          </c:xVal>
          <c:yVal>
            <c:numRef>
              <c:f>Sheet2!$C$7:$C$31</c:f>
              <c:numCache>
                <c:formatCode>h:mm:ss</c:formatCode>
                <c:ptCount val="25"/>
                <c:pt idx="1">
                  <c:v>0.61995370370370373</c:v>
                </c:pt>
                <c:pt idx="2">
                  <c:v>2.5763888888888888E-2</c:v>
                </c:pt>
                <c:pt idx="3">
                  <c:v>1.3113425925925926E-2</c:v>
                </c:pt>
                <c:pt idx="5">
                  <c:v>3.1875000000000001E-2</c:v>
                </c:pt>
                <c:pt idx="6">
                  <c:v>7.1527777777777779E-3</c:v>
                </c:pt>
                <c:pt idx="7">
                  <c:v>8.5590277777777779E-2</c:v>
                </c:pt>
                <c:pt idx="8">
                  <c:v>3.0104166666666668E-2</c:v>
                </c:pt>
                <c:pt idx="9">
                  <c:v>0.50760416666666663</c:v>
                </c:pt>
                <c:pt idx="10">
                  <c:v>5.9004629629629629E-2</c:v>
                </c:pt>
                <c:pt idx="11">
                  <c:v>4.1608796296296297E-2</c:v>
                </c:pt>
                <c:pt idx="12">
                  <c:v>0.41883101851851851</c:v>
                </c:pt>
                <c:pt idx="13">
                  <c:v>0.49601851851851853</c:v>
                </c:pt>
                <c:pt idx="14">
                  <c:v>0.36003472222222221</c:v>
                </c:pt>
                <c:pt idx="15">
                  <c:v>0.34453703703703703</c:v>
                </c:pt>
                <c:pt idx="16">
                  <c:v>0.79152777777777783</c:v>
                </c:pt>
                <c:pt idx="17">
                  <c:v>1.2662037037037038E-2</c:v>
                </c:pt>
                <c:pt idx="18">
                  <c:v>1.2291666666666666E-2</c:v>
                </c:pt>
                <c:pt idx="19">
                  <c:v>1.2511574074074074E-2</c:v>
                </c:pt>
                <c:pt idx="20">
                  <c:v>1.8368055555555554E-2</c:v>
                </c:pt>
                <c:pt idx="21">
                  <c:v>0.33274305555555556</c:v>
                </c:pt>
                <c:pt idx="22">
                  <c:v>0.81061342592592589</c:v>
                </c:pt>
                <c:pt idx="23">
                  <c:v>0.66784722222222226</c:v>
                </c:pt>
                <c:pt idx="24">
                  <c:v>3.0902777777777777E-3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14-49DD-AA71-EDA51BD79D55}"/>
            </c:ext>
          </c:extLst>
        </c:ser>
        <c:ser>
          <c:idx val="1"/>
          <c:order val="1"/>
          <c:tx>
            <c:strRef>
              <c:f>Sheet2!$G$5</c:f>
              <c:strCache>
                <c:ptCount val="1"/>
                <c:pt idx="0">
                  <c:v>Arsenio Generosa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Sheet2!$F$7:$F$31</c:f>
              <c:numCache>
                <c:formatCode>General</c:formatCode>
                <c:ptCount val="25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</c:numCache>
            </c:numRef>
          </c:xVal>
          <c:yVal>
            <c:numRef>
              <c:f>Sheet2!$G$7:$G$31</c:f>
              <c:numCache>
                <c:formatCode>h:mm:ss</c:formatCode>
                <c:ptCount val="25"/>
                <c:pt idx="0">
                  <c:v>6.8599537037037042E-2</c:v>
                </c:pt>
                <c:pt idx="1">
                  <c:v>7.7083333333333335E-3</c:v>
                </c:pt>
                <c:pt idx="2">
                  <c:v>0.37748842592592591</c:v>
                </c:pt>
                <c:pt idx="3">
                  <c:v>0.38177083333333334</c:v>
                </c:pt>
                <c:pt idx="5">
                  <c:v>4.0474537037037038E-2</c:v>
                </c:pt>
                <c:pt idx="6">
                  <c:v>6.4050925925925928E-2</c:v>
                </c:pt>
                <c:pt idx="7">
                  <c:v>4.746527777777778E-2</c:v>
                </c:pt>
                <c:pt idx="8">
                  <c:v>9.3738425925925919E-2</c:v>
                </c:pt>
                <c:pt idx="9">
                  <c:v>6.9780092592592588E-2</c:v>
                </c:pt>
                <c:pt idx="10">
                  <c:v>3.9953703703703707E-2</c:v>
                </c:pt>
                <c:pt idx="11">
                  <c:v>3.2037037037037037E-2</c:v>
                </c:pt>
                <c:pt idx="12">
                  <c:v>4.5879629629629631E-2</c:v>
                </c:pt>
                <c:pt idx="13">
                  <c:v>7.4502314814814813E-2</c:v>
                </c:pt>
                <c:pt idx="14">
                  <c:v>2.9212962962962961E-2</c:v>
                </c:pt>
                <c:pt idx="15">
                  <c:v>5.5740740740740743E-2</c:v>
                </c:pt>
                <c:pt idx="16">
                  <c:v>2.9131944444444443E-2</c:v>
                </c:pt>
                <c:pt idx="17">
                  <c:v>3.1574074074074074E-2</c:v>
                </c:pt>
                <c:pt idx="18">
                  <c:v>2.7337962962962963E-2</c:v>
                </c:pt>
                <c:pt idx="19">
                  <c:v>2.9502314814814815E-2</c:v>
                </c:pt>
                <c:pt idx="20">
                  <c:v>2.2638888888888889E-2</c:v>
                </c:pt>
                <c:pt idx="21">
                  <c:v>1.7013888888888887E-2</c:v>
                </c:pt>
                <c:pt idx="22">
                  <c:v>1.105324074074074E-2</c:v>
                </c:pt>
                <c:pt idx="23">
                  <c:v>0.22795138888888888</c:v>
                </c:pt>
                <c:pt idx="24">
                  <c:v>1.0254629629629629E-2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14-49DD-AA71-EDA51BD79D55}"/>
            </c:ext>
          </c:extLst>
        </c:ser>
        <c:ser>
          <c:idx val="2"/>
          <c:order val="2"/>
          <c:tx>
            <c:strRef>
              <c:f>Sheet2!$M$5</c:f>
              <c:strCache>
                <c:ptCount val="1"/>
                <c:pt idx="0">
                  <c:v>Jason Robert Cohen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Sheet2!$L$7:$L$31</c:f>
              <c:numCache>
                <c:formatCode>General</c:formatCode>
                <c:ptCount val="25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</c:numCache>
            </c:numRef>
          </c:xVal>
          <c:yVal>
            <c:numRef>
              <c:f>Sheet2!$M$7:$M$31</c:f>
              <c:numCache>
                <c:formatCode>h:mm:ss</c:formatCode>
                <c:ptCount val="25"/>
                <c:pt idx="0">
                  <c:v>0.31083333333333335</c:v>
                </c:pt>
                <c:pt idx="1">
                  <c:v>1.6643518518518519E-2</c:v>
                </c:pt>
                <c:pt idx="2">
                  <c:v>0.36572916666666666</c:v>
                </c:pt>
                <c:pt idx="3">
                  <c:v>5.4166666666666669E-2</c:v>
                </c:pt>
                <c:pt idx="4">
                  <c:v>0.32071759259259258</c:v>
                </c:pt>
                <c:pt idx="5">
                  <c:v>0.34706018518518517</c:v>
                </c:pt>
                <c:pt idx="6">
                  <c:v>0.25143518518518521</c:v>
                </c:pt>
                <c:pt idx="7">
                  <c:v>0.33260416666666665</c:v>
                </c:pt>
                <c:pt idx="8">
                  <c:v>0.28509259259259262</c:v>
                </c:pt>
                <c:pt idx="9">
                  <c:v>0.35619212962962965</c:v>
                </c:pt>
                <c:pt idx="10">
                  <c:v>0.17337962962962963</c:v>
                </c:pt>
                <c:pt idx="11">
                  <c:v>0.30261574074074077</c:v>
                </c:pt>
                <c:pt idx="12">
                  <c:v>0.17150462962962962</c:v>
                </c:pt>
                <c:pt idx="13">
                  <c:v>0.27980324074074076</c:v>
                </c:pt>
                <c:pt idx="14">
                  <c:v>0.34206018518518516</c:v>
                </c:pt>
                <c:pt idx="15">
                  <c:v>0.34368055555555554</c:v>
                </c:pt>
                <c:pt idx="16">
                  <c:v>0.33241898148148147</c:v>
                </c:pt>
                <c:pt idx="17">
                  <c:v>0.30085648148148147</c:v>
                </c:pt>
                <c:pt idx="18">
                  <c:v>0.28533564814814816</c:v>
                </c:pt>
                <c:pt idx="19">
                  <c:v>0.19146990740740741</c:v>
                </c:pt>
                <c:pt idx="20">
                  <c:v>0.32754629629629628</c:v>
                </c:pt>
                <c:pt idx="21">
                  <c:v>0.90326388888888887</c:v>
                </c:pt>
                <c:pt idx="22">
                  <c:v>0.92039351851851847</c:v>
                </c:pt>
                <c:pt idx="23">
                  <c:v>0.93890046296296292</c:v>
                </c:pt>
                <c:pt idx="24">
                  <c:v>0.94646990740740744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14-49DD-AA71-EDA51BD79D55}"/>
            </c:ext>
          </c:extLst>
        </c:ser>
        <c:ser>
          <c:idx val="3"/>
          <c:order val="3"/>
          <c:tx>
            <c:strRef>
              <c:f>Sheet2!$R$5</c:f>
              <c:strCache>
                <c:ptCount val="1"/>
                <c:pt idx="0">
                  <c:v>John Carto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Sheet2!$Q$7:$Q$31</c:f>
              <c:numCache>
                <c:formatCode>General</c:formatCode>
                <c:ptCount val="25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</c:numCache>
            </c:numRef>
          </c:xVal>
          <c:yVal>
            <c:numRef>
              <c:f>Sheet2!$R$7:$R$31</c:f>
              <c:numCache>
                <c:formatCode>General</c:formatCode>
                <c:ptCount val="25"/>
                <c:pt idx="5" formatCode="h:mm:ss">
                  <c:v>0.42800925925925926</c:v>
                </c:pt>
                <c:pt idx="6" formatCode="h:mm:ss">
                  <c:v>0.87861111111111112</c:v>
                </c:pt>
                <c:pt idx="7" formatCode="h:mm:ss">
                  <c:v>0.38443287037037038</c:v>
                </c:pt>
                <c:pt idx="8" formatCode="h:mm:ss">
                  <c:v>0.11332175925925926</c:v>
                </c:pt>
                <c:pt idx="9" formatCode="h:mm:ss">
                  <c:v>7.2812500000000002E-2</c:v>
                </c:pt>
                <c:pt idx="10" formatCode="h:mm:ss">
                  <c:v>0.19045138888888888</c:v>
                </c:pt>
                <c:pt idx="11" formatCode="h:mm:ss">
                  <c:v>0.53584490740740742</c:v>
                </c:pt>
                <c:pt idx="12" formatCode="h:mm:ss">
                  <c:v>0.15137731481481481</c:v>
                </c:pt>
                <c:pt idx="13" formatCode="h:mm:ss">
                  <c:v>0.24364583333333334</c:v>
                </c:pt>
                <c:pt idx="14" formatCode="h:mm:ss">
                  <c:v>9.46412037037037E-2</c:v>
                </c:pt>
                <c:pt idx="15" formatCode="h:mm:ss">
                  <c:v>2.8298611111111111E-2</c:v>
                </c:pt>
                <c:pt idx="16" formatCode="h:mm:ss">
                  <c:v>5.0266203703703702E-2</c:v>
                </c:pt>
                <c:pt idx="17" formatCode="h:mm:ss">
                  <c:v>7.9166666666666663E-2</c:v>
                </c:pt>
                <c:pt idx="18" formatCode="h:mm:ss">
                  <c:v>7.4849537037037034E-2</c:v>
                </c:pt>
                <c:pt idx="19" formatCode="h:mm:ss">
                  <c:v>0.12593750000000001</c:v>
                </c:pt>
                <c:pt idx="20" formatCode="h:mm:ss">
                  <c:v>0.21461805555555555</c:v>
                </c:pt>
                <c:pt idx="21" formatCode="h:mm:ss">
                  <c:v>3.6597222222222225E-2</c:v>
                </c:pt>
                <c:pt idx="22" formatCode="h:mm:ss">
                  <c:v>1.7881944444444443E-2</c:v>
                </c:pt>
                <c:pt idx="23" formatCode="h:mm:ss">
                  <c:v>2.6666666666666668E-2</c:v>
                </c:pt>
                <c:pt idx="24" formatCode="h:mm:ss">
                  <c:v>0.29795138888888889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14-49DD-AA71-EDA51BD79D55}"/>
            </c:ext>
          </c:extLst>
        </c:ser>
        <c:ser>
          <c:idx val="4"/>
          <c:order val="4"/>
          <c:tx>
            <c:strRef>
              <c:f>Sheet2!$X$5</c:f>
              <c:strCache>
                <c:ptCount val="1"/>
                <c:pt idx="0">
                  <c:v>anon877407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Sheet2!$W$7:$W$31</c:f>
              <c:numCache>
                <c:formatCode>General</c:formatCode>
                <c:ptCount val="25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</c:numCache>
            </c:numRef>
          </c:xVal>
          <c:yVal>
            <c:numRef>
              <c:f>Sheet2!$X$7:$X$31</c:f>
              <c:numCache>
                <c:formatCode>h:mm:ss</c:formatCode>
                <c:ptCount val="25"/>
                <c:pt idx="0">
                  <c:v>0.88302083333333337</c:v>
                </c:pt>
                <c:pt idx="1">
                  <c:v>1.2662037037037038E-2</c:v>
                </c:pt>
                <c:pt idx="2">
                  <c:v>0.90052083333333333</c:v>
                </c:pt>
                <c:pt idx="3">
                  <c:v>0.67155092592592591</c:v>
                </c:pt>
                <c:pt idx="4">
                  <c:v>0.70089120370370372</c:v>
                </c:pt>
                <c:pt idx="5">
                  <c:v>0.5593055555555555</c:v>
                </c:pt>
                <c:pt idx="6">
                  <c:v>0.91971064814814818</c:v>
                </c:pt>
                <c:pt idx="7">
                  <c:v>0.92199074074074072</c:v>
                </c:pt>
                <c:pt idx="8">
                  <c:v>0.92373842592592592</c:v>
                </c:pt>
                <c:pt idx="9">
                  <c:v>0.92820601851851847</c:v>
                </c:pt>
                <c:pt idx="10">
                  <c:v>0.69464120370370375</c:v>
                </c:pt>
                <c:pt idx="11">
                  <c:v>0.6315856481481481</c:v>
                </c:pt>
                <c:pt idx="12">
                  <c:v>0.45333333333333331</c:v>
                </c:pt>
                <c:pt idx="13">
                  <c:v>0.90696759259259263</c:v>
                </c:pt>
                <c:pt idx="14">
                  <c:v>0.91517361111111106</c:v>
                </c:pt>
                <c:pt idx="15">
                  <c:v>0.90943287037037035</c:v>
                </c:pt>
                <c:pt idx="16">
                  <c:v>0.94453703703703706</c:v>
                </c:pt>
                <c:pt idx="17">
                  <c:v>0.82518518518518513</c:v>
                </c:pt>
                <c:pt idx="18">
                  <c:v>1.412037037037037E-2</c:v>
                </c:pt>
                <c:pt idx="19">
                  <c:v>0.51015046296296296</c:v>
                </c:pt>
                <c:pt idx="20">
                  <c:v>0.83715277777777775</c:v>
                </c:pt>
                <c:pt idx="21">
                  <c:v>0.92442129629629632</c:v>
                </c:pt>
                <c:pt idx="22">
                  <c:v>0.90508101851851852</c:v>
                </c:pt>
                <c:pt idx="23">
                  <c:v>0.8883564814814815</c:v>
                </c:pt>
                <c:pt idx="24">
                  <c:v>0.84832175925925923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14-49DD-AA71-EDA51BD79D55}"/>
            </c:ext>
          </c:extLst>
        </c:ser>
        <c:ser>
          <c:idx val="5"/>
          <c:order val="5"/>
          <c:tx>
            <c:strRef>
              <c:f>Sheet2!$AG$5</c:f>
              <c:strCache>
                <c:ptCount val="1"/>
                <c:pt idx="0">
                  <c:v>aocoderive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Sheet2!$AF$7:$AF$31</c:f>
              <c:numCache>
                <c:formatCode>General</c:formatCode>
                <c:ptCount val="25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</c:numCache>
            </c:numRef>
          </c:xVal>
          <c:yVal>
            <c:numRef>
              <c:f>Sheet2!$AG$7:$AG$31</c:f>
              <c:numCache>
                <c:formatCode>General</c:formatCode>
                <c:ptCount val="25"/>
                <c:pt idx="11" formatCode="h:mm:ss">
                  <c:v>8.4212962962962962E-2</c:v>
                </c:pt>
                <c:pt idx="15" formatCode="h:mm:ss">
                  <c:v>0.71898148148148144</c:v>
                </c:pt>
                <c:pt idx="19" formatCode="h:mm:ss">
                  <c:v>0.94039351851851849</c:v>
                </c:pt>
                <c:pt idx="20" formatCode="h:mm:ss">
                  <c:v>0.58219907407407412</c:v>
                </c:pt>
                <c:pt idx="21" formatCode="h:mm:ss">
                  <c:v>0.49855324074074076</c:v>
                </c:pt>
                <c:pt idx="22" formatCode="h:mm:ss">
                  <c:v>0.94858796296296299</c:v>
                </c:pt>
                <c:pt idx="23" formatCode="h:mm:ss">
                  <c:v>1.7326388888888888E-2</c:v>
                </c:pt>
                <c:pt idx="24" formatCode="h:mm:ss">
                  <c:v>1.4895833333333334E-2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14-49DD-AA71-EDA51BD79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605663"/>
        <c:axId val="670595583"/>
      </c:scatterChart>
      <c:valAx>
        <c:axId val="670605663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95583"/>
        <c:crosses val="autoZero"/>
        <c:crossBetween val="midCat"/>
      </c:valAx>
      <c:valAx>
        <c:axId val="67059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05663"/>
        <c:crosses val="autoZero"/>
        <c:crossBetween val="midCat"/>
        <c:majorUnit val="8.3333300000000013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  <cx:data id="2">
      <cx:numDim type="val">
        <cx:f>_xlchart.v1.9</cx:f>
      </cx:numDim>
    </cx:data>
    <cx:data id="3">
      <cx:numDim type="val">
        <cx:f>_xlchart.v1.11</cx:f>
      </cx:numDim>
    </cx:data>
    <cx:data id="4">
      <cx:numDim type="val">
        <cx:f>_xlchart.v1.13</cx:f>
      </cx:numDim>
    </cx:data>
    <cx:data id="5">
      <cx:numDim type="val">
        <cx:f>_xlchart.v1.1</cx:f>
      </cx:numDim>
    </cx:data>
    <cx:data id="6">
      <cx:numDim type="val">
        <cx:f>_xlchart.v1.3</cx:f>
      </cx:numDim>
    </cx:data>
  </cx:chartData>
  <cx:chart>
    <cx:title pos="t" align="ctr" overlay="0"/>
    <cx:plotArea>
      <cx:plotAreaRegion>
        <cx:series layoutId="boxWhisker" uniqueId="{BF56DC1C-74DD-460B-9F44-CDA9FE2BF5FC}">
          <cx:tx>
            <cx:txData>
              <cx:f>_xlchart.v1.4</cx:f>
              <cx:v>Andrew Dufresne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1774-4F9E-9273-9255BD59AF65}">
          <cx:tx>
            <cx:txData>
              <cx:f>_xlchart.v1.6</cx:f>
              <cx:v>Arsenio Generosa</cx:v>
            </cx:txData>
          </cx:tx>
          <cx:dataId val="1"/>
          <cx:layoutPr>
            <cx:statistics quartileMethod="exclusive"/>
          </cx:layoutPr>
        </cx:series>
        <cx:series layoutId="boxWhisker" uniqueId="{00000002-1774-4F9E-9273-9255BD59AF65}">
          <cx:tx>
            <cx:txData>
              <cx:f>_xlchart.v1.8</cx:f>
              <cx:v>Jason Robert Cohen</cx:v>
            </cx:txData>
          </cx:tx>
          <cx:dataId val="2"/>
          <cx:layoutPr>
            <cx:statistics quartileMethod="exclusive"/>
          </cx:layoutPr>
        </cx:series>
        <cx:series layoutId="boxWhisker" uniqueId="{00000003-1774-4F9E-9273-9255BD59AF65}">
          <cx:tx>
            <cx:txData>
              <cx:f>_xlchart.v1.10</cx:f>
              <cx:v>John Carto</cx:v>
            </cx:txData>
          </cx:tx>
          <cx:dataId val="3"/>
          <cx:layoutPr>
            <cx:statistics quartileMethod="exclusive"/>
          </cx:layoutPr>
        </cx:series>
        <cx:series layoutId="boxWhisker" uniqueId="{00000004-1774-4F9E-9273-9255BD59AF65}">
          <cx:tx>
            <cx:txData>
              <cx:f>_xlchart.v1.12</cx:f>
              <cx:v>anon877407</cx:v>
            </cx:txData>
          </cx:tx>
          <cx:dataId val="4"/>
          <cx:layoutPr>
            <cx:statistics quartileMethod="exclusive"/>
          </cx:layoutPr>
        </cx:series>
        <cx:series layoutId="boxWhisker" uniqueId="{00000005-1774-4F9E-9273-9255BD59AF65}">
          <cx:tx>
            <cx:txData>
              <cx:f>_xlchart.v1.0</cx:f>
              <cx:v>anon1820425</cx:v>
            </cx:txData>
          </cx:tx>
          <cx:dataId val="5"/>
          <cx:layoutPr>
            <cx:statistics quartileMethod="exclusive"/>
          </cx:layoutPr>
        </cx:series>
        <cx:series layoutId="boxWhisker" uniqueId="{00000006-1774-4F9E-9273-9255BD59AF65}">
          <cx:tx>
            <cx:txData>
              <cx:f>_xlchart.v1.2</cx:f>
              <cx:v>aocoderive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</cx:spPr>
          <cx:dataId val="6"/>
          <cx:layoutPr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"/>
        <cx:majorGridlines/>
        <cx:tickLabels/>
        <cx:numFmt formatCode="[$-x-systime]h:mm:ss AM/PM" sourceLinked="0"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75404</xdr:colOff>
      <xdr:row>26</xdr:row>
      <xdr:rowOff>113506</xdr:rowOff>
    </xdr:from>
    <xdr:to>
      <xdr:col>15</xdr:col>
      <xdr:colOff>463550</xdr:colOff>
      <xdr:row>55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AB123-0DC0-39AE-4AB6-97856E59E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395289</xdr:colOff>
      <xdr:row>32</xdr:row>
      <xdr:rowOff>38101</xdr:rowOff>
    </xdr:from>
    <xdr:to>
      <xdr:col>28</xdr:col>
      <xdr:colOff>14289</xdr:colOff>
      <xdr:row>53</xdr:row>
      <xdr:rowOff>138113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FBAAF74-EB32-CE44-3952-C7E66CCE49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83439" y="5930901"/>
              <a:ext cx="9093200" cy="3967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109538</xdr:colOff>
      <xdr:row>31</xdr:row>
      <xdr:rowOff>166686</xdr:rowOff>
    </xdr:from>
    <xdr:to>
      <xdr:col>13</xdr:col>
      <xdr:colOff>188121</xdr:colOff>
      <xdr:row>53</xdr:row>
      <xdr:rowOff>100011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B3A19E-2BFB-C9F6-4D98-ACCA0C956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6933D-7C94-4739-98BE-4839DADAE2C0}">
  <dimension ref="B1:Q26"/>
  <sheetViews>
    <sheetView tabSelected="1" zoomScale="190" zoomScaleNormal="190" workbookViewId="0">
      <selection activeCell="Q8" sqref="Q8"/>
    </sheetView>
  </sheetViews>
  <sheetFormatPr defaultRowHeight="14.5" x14ac:dyDescent="0.35"/>
  <cols>
    <col min="1" max="1" width="5.6328125" customWidth="1"/>
    <col min="2" max="2" width="9.26953125" customWidth="1"/>
    <col min="3" max="3" width="8.08984375" customWidth="1"/>
    <col min="4" max="5" width="8.54296875" customWidth="1"/>
    <col min="6" max="8" width="9.1796875" customWidth="1"/>
    <col min="9" max="9" width="5.54296875" customWidth="1"/>
    <col min="10" max="10" width="6.6328125" customWidth="1"/>
    <col min="11" max="11" width="8.6328125" customWidth="1"/>
    <col min="12" max="12" width="6.7265625" bestFit="1" customWidth="1"/>
    <col min="13" max="13" width="39.453125" bestFit="1" customWidth="1"/>
    <col min="14" max="15" width="9.1796875" customWidth="1"/>
    <col min="16" max="16" width="9.1796875" style="3" customWidth="1"/>
    <col min="17" max="17" width="8.7265625" style="15"/>
  </cols>
  <sheetData>
    <row r="1" spans="2:17" ht="44.65" customHeight="1" x14ac:dyDescent="0.35">
      <c r="B1" s="1" t="s">
        <v>49</v>
      </c>
      <c r="J1" s="12" t="s">
        <v>13</v>
      </c>
      <c r="K1" s="12" t="s">
        <v>12</v>
      </c>
      <c r="L1" s="12" t="s">
        <v>0</v>
      </c>
      <c r="M1" s="12"/>
      <c r="N1" s="12" t="s">
        <v>14</v>
      </c>
      <c r="O1" s="12" t="s">
        <v>15</v>
      </c>
      <c r="P1" s="13" t="s">
        <v>16</v>
      </c>
      <c r="Q1" s="14" t="s">
        <v>52</v>
      </c>
    </row>
    <row r="2" spans="2:17" x14ac:dyDescent="0.35">
      <c r="B2">
        <v>25</v>
      </c>
      <c r="C2" s="6">
        <v>16955</v>
      </c>
      <c r="D2" s="6">
        <v>9017</v>
      </c>
      <c r="E2" s="7" t="s">
        <v>2</v>
      </c>
      <c r="F2">
        <f t="shared" ref="F2:F26" si="0">D2+C2</f>
        <v>25972</v>
      </c>
      <c r="G2" s="2">
        <f t="shared" ref="G2:G26" si="1">C2</f>
        <v>16955</v>
      </c>
      <c r="H2" s="3">
        <f t="shared" ref="H2:H26" si="2">G2/F2</f>
        <v>0.65281841983674727</v>
      </c>
      <c r="J2">
        <v>1</v>
      </c>
      <c r="K2" s="11">
        <v>260601</v>
      </c>
      <c r="L2" s="11">
        <v>20604</v>
      </c>
      <c r="M2" s="8" t="s">
        <v>11</v>
      </c>
      <c r="N2">
        <f>L2+K2</f>
        <v>281205</v>
      </c>
      <c r="O2" s="2">
        <f>K2</f>
        <v>260601</v>
      </c>
      <c r="P2" s="3">
        <f>O2/N2</f>
        <v>0.92672961007094468</v>
      </c>
      <c r="Q2" s="2">
        <v>2</v>
      </c>
    </row>
    <row r="3" spans="2:17" x14ac:dyDescent="0.35">
      <c r="B3">
        <v>24</v>
      </c>
      <c r="C3">
        <v>18839</v>
      </c>
      <c r="D3">
        <v>8522</v>
      </c>
      <c r="E3" s="8" t="s">
        <v>2</v>
      </c>
      <c r="F3">
        <f t="shared" si="0"/>
        <v>27361</v>
      </c>
      <c r="G3" s="2">
        <f t="shared" si="1"/>
        <v>18839</v>
      </c>
      <c r="H3" s="3">
        <f t="shared" si="2"/>
        <v>0.68853477577573918</v>
      </c>
      <c r="J3">
        <v>2</v>
      </c>
      <c r="K3">
        <v>185407</v>
      </c>
      <c r="L3">
        <v>46382</v>
      </c>
      <c r="M3" s="8" t="s">
        <v>10</v>
      </c>
      <c r="N3">
        <f>L3+K3</f>
        <v>231789</v>
      </c>
      <c r="O3" s="2">
        <f>K3</f>
        <v>185407</v>
      </c>
      <c r="P3" s="3">
        <f>O3/N3</f>
        <v>0.79989559470035243</v>
      </c>
      <c r="Q3" s="15">
        <v>2</v>
      </c>
    </row>
    <row r="4" spans="2:17" x14ac:dyDescent="0.35">
      <c r="B4">
        <v>23</v>
      </c>
      <c r="C4">
        <v>24835</v>
      </c>
      <c r="D4">
        <v>2769</v>
      </c>
      <c r="E4" s="8" t="s">
        <v>2</v>
      </c>
      <c r="F4">
        <f t="shared" si="0"/>
        <v>27604</v>
      </c>
      <c r="G4" s="2">
        <f t="shared" si="1"/>
        <v>24835</v>
      </c>
      <c r="H4" s="3">
        <f t="shared" si="2"/>
        <v>0.89968845094913785</v>
      </c>
      <c r="J4">
        <v>3</v>
      </c>
      <c r="K4">
        <v>168294</v>
      </c>
      <c r="L4">
        <v>18682</v>
      </c>
      <c r="M4" s="8" t="s">
        <v>51</v>
      </c>
      <c r="N4">
        <f>L4+K4</f>
        <v>186976</v>
      </c>
      <c r="O4" s="2">
        <f>K4</f>
        <v>168294</v>
      </c>
      <c r="P4" s="3">
        <f>O4/N4</f>
        <v>0.90008343316789319</v>
      </c>
      <c r="Q4" s="2">
        <v>2</v>
      </c>
    </row>
    <row r="5" spans="2:17" x14ac:dyDescent="0.35">
      <c r="B5">
        <v>22</v>
      </c>
      <c r="C5">
        <v>25075</v>
      </c>
      <c r="D5">
        <v>3927</v>
      </c>
      <c r="E5" s="8" t="s">
        <v>2</v>
      </c>
      <c r="F5">
        <f t="shared" si="0"/>
        <v>29002</v>
      </c>
      <c r="G5" s="2">
        <f t="shared" si="1"/>
        <v>25075</v>
      </c>
      <c r="H5" s="3">
        <f t="shared" si="2"/>
        <v>0.86459554513481829</v>
      </c>
      <c r="J5">
        <v>4</v>
      </c>
      <c r="K5">
        <v>136205</v>
      </c>
      <c r="L5">
        <v>12099</v>
      </c>
      <c r="M5" s="8" t="s">
        <v>9</v>
      </c>
      <c r="N5">
        <f>L5+K5</f>
        <v>148304</v>
      </c>
      <c r="O5" s="2">
        <f>K5</f>
        <v>136205</v>
      </c>
      <c r="P5" s="3">
        <f>O5/N5</f>
        <v>0.91841757471140362</v>
      </c>
      <c r="Q5" s="2">
        <v>2</v>
      </c>
    </row>
    <row r="6" spans="2:17" x14ac:dyDescent="0.35">
      <c r="B6">
        <v>21</v>
      </c>
      <c r="C6">
        <v>19772</v>
      </c>
      <c r="D6">
        <v>3511</v>
      </c>
      <c r="E6" s="8" t="s">
        <v>1</v>
      </c>
      <c r="F6">
        <f t="shared" si="0"/>
        <v>23283</v>
      </c>
      <c r="G6" s="2">
        <f t="shared" si="1"/>
        <v>19772</v>
      </c>
      <c r="H6" s="3">
        <f t="shared" si="2"/>
        <v>0.8492032813640854</v>
      </c>
      <c r="J6">
        <v>5</v>
      </c>
      <c r="K6">
        <v>112188</v>
      </c>
      <c r="L6">
        <v>14838</v>
      </c>
      <c r="M6" s="8" t="s">
        <v>50</v>
      </c>
      <c r="N6">
        <f>L6+K6</f>
        <v>127026</v>
      </c>
      <c r="O6" s="2">
        <f>K6</f>
        <v>112188</v>
      </c>
      <c r="P6" s="3">
        <f>O6/N6</f>
        <v>0.88318926833876532</v>
      </c>
      <c r="Q6" s="2">
        <v>2</v>
      </c>
    </row>
    <row r="7" spans="2:17" x14ac:dyDescent="0.35">
      <c r="B7">
        <v>20</v>
      </c>
      <c r="C7">
        <v>26257</v>
      </c>
      <c r="D7">
        <v>4022</v>
      </c>
      <c r="E7" s="8" t="s">
        <v>2</v>
      </c>
      <c r="F7">
        <f t="shared" si="0"/>
        <v>30279</v>
      </c>
      <c r="G7" s="2">
        <f t="shared" si="1"/>
        <v>26257</v>
      </c>
      <c r="H7" s="3">
        <f t="shared" si="2"/>
        <v>0.86716866475114762</v>
      </c>
      <c r="J7">
        <v>6</v>
      </c>
      <c r="K7">
        <v>83604</v>
      </c>
      <c r="L7">
        <v>29321</v>
      </c>
      <c r="M7" s="8" t="s">
        <v>48</v>
      </c>
      <c r="N7">
        <f>L7+K7</f>
        <v>112925</v>
      </c>
      <c r="O7" s="2">
        <f>K7</f>
        <v>83604</v>
      </c>
      <c r="P7" s="3">
        <f>O7/N7</f>
        <v>0.74034978968341825</v>
      </c>
      <c r="Q7" s="2">
        <v>1</v>
      </c>
    </row>
    <row r="8" spans="2:17" x14ac:dyDescent="0.35">
      <c r="B8">
        <v>19</v>
      </c>
      <c r="C8">
        <v>31675</v>
      </c>
      <c r="D8">
        <v>3002</v>
      </c>
      <c r="E8" s="8" t="s">
        <v>3</v>
      </c>
      <c r="F8">
        <f t="shared" si="0"/>
        <v>34677</v>
      </c>
      <c r="G8" s="2">
        <f t="shared" si="1"/>
        <v>31675</v>
      </c>
      <c r="H8" s="3">
        <f t="shared" si="2"/>
        <v>0.9134296507771722</v>
      </c>
      <c r="J8">
        <v>7</v>
      </c>
      <c r="K8">
        <v>88376</v>
      </c>
      <c r="L8">
        <v>4891</v>
      </c>
      <c r="M8" s="8" t="s">
        <v>8</v>
      </c>
      <c r="N8">
        <f>L8+K8</f>
        <v>93267</v>
      </c>
      <c r="O8" s="2">
        <f>K8</f>
        <v>88376</v>
      </c>
      <c r="P8" s="3">
        <f>O8/N8</f>
        <v>0.94755915811594671</v>
      </c>
      <c r="Q8" s="2"/>
    </row>
    <row r="9" spans="2:17" x14ac:dyDescent="0.35">
      <c r="B9">
        <v>18</v>
      </c>
      <c r="C9">
        <v>34195</v>
      </c>
      <c r="D9">
        <v>816</v>
      </c>
      <c r="E9" s="8" t="s">
        <v>3</v>
      </c>
      <c r="F9">
        <f t="shared" si="0"/>
        <v>35011</v>
      </c>
      <c r="G9" s="2">
        <f t="shared" si="1"/>
        <v>34195</v>
      </c>
      <c r="H9" s="3">
        <f t="shared" si="2"/>
        <v>0.97669303933049612</v>
      </c>
      <c r="J9">
        <v>8</v>
      </c>
      <c r="K9">
        <v>76493</v>
      </c>
      <c r="L9">
        <v>3383</v>
      </c>
      <c r="M9" s="8" t="s">
        <v>7</v>
      </c>
      <c r="N9">
        <f>L9+K9</f>
        <v>79876</v>
      </c>
      <c r="O9" s="2">
        <f>K9</f>
        <v>76493</v>
      </c>
      <c r="P9" s="3">
        <f>O9/N9</f>
        <v>0.95764685262156346</v>
      </c>
      <c r="Q9" s="2">
        <v>2</v>
      </c>
    </row>
    <row r="10" spans="2:17" x14ac:dyDescent="0.35">
      <c r="B10">
        <v>17</v>
      </c>
      <c r="C10">
        <v>28333</v>
      </c>
      <c r="D10">
        <v>10733</v>
      </c>
      <c r="E10" s="8" t="s">
        <v>47</v>
      </c>
      <c r="F10">
        <f t="shared" si="0"/>
        <v>39066</v>
      </c>
      <c r="G10" s="2">
        <f t="shared" si="1"/>
        <v>28333</v>
      </c>
      <c r="H10" s="3">
        <f t="shared" si="2"/>
        <v>0.72525981672042183</v>
      </c>
      <c r="J10">
        <v>9</v>
      </c>
      <c r="K10">
        <v>65639</v>
      </c>
      <c r="L10">
        <v>12250</v>
      </c>
      <c r="M10" s="8" t="s">
        <v>7</v>
      </c>
      <c r="N10">
        <f>L10+K10</f>
        <v>77889</v>
      </c>
      <c r="O10" s="2">
        <f>K10</f>
        <v>65639</v>
      </c>
      <c r="P10" s="3">
        <f>O10/N10</f>
        <v>0.84272490338815498</v>
      </c>
    </row>
    <row r="11" spans="2:17" x14ac:dyDescent="0.35">
      <c r="B11">
        <v>16</v>
      </c>
      <c r="C11">
        <v>31789</v>
      </c>
      <c r="D11">
        <v>6371</v>
      </c>
      <c r="E11" s="8" t="s">
        <v>3</v>
      </c>
      <c r="F11">
        <f t="shared" si="0"/>
        <v>38160</v>
      </c>
      <c r="G11" s="2">
        <f t="shared" si="1"/>
        <v>31789</v>
      </c>
      <c r="H11" s="3">
        <f t="shared" si="2"/>
        <v>0.83304507337526201</v>
      </c>
      <c r="J11">
        <v>11</v>
      </c>
      <c r="K11">
        <v>62339</v>
      </c>
      <c r="L11">
        <v>9489</v>
      </c>
      <c r="M11" s="8" t="s">
        <v>6</v>
      </c>
      <c r="N11">
        <f>L11+K11</f>
        <v>71828</v>
      </c>
      <c r="O11" s="2">
        <f>K11</f>
        <v>62339</v>
      </c>
      <c r="P11" s="3">
        <f>O11/N11</f>
        <v>0.86789274377680015</v>
      </c>
      <c r="Q11" s="2"/>
    </row>
    <row r="12" spans="2:17" x14ac:dyDescent="0.35">
      <c r="B12">
        <v>15</v>
      </c>
      <c r="C12">
        <v>36604</v>
      </c>
      <c r="D12">
        <v>10352</v>
      </c>
      <c r="E12" s="8" t="s">
        <v>4</v>
      </c>
      <c r="F12">
        <f t="shared" si="0"/>
        <v>46956</v>
      </c>
      <c r="G12" s="2">
        <f t="shared" si="1"/>
        <v>36604</v>
      </c>
      <c r="H12" s="3">
        <f t="shared" si="2"/>
        <v>0.77953829116619811</v>
      </c>
      <c r="J12">
        <v>10</v>
      </c>
      <c r="K12" s="11">
        <v>67511</v>
      </c>
      <c r="L12" s="11">
        <v>1607</v>
      </c>
      <c r="M12" s="8" t="s">
        <v>6</v>
      </c>
      <c r="N12">
        <f>L12+K12</f>
        <v>69118</v>
      </c>
      <c r="O12" s="2">
        <f>K12</f>
        <v>67511</v>
      </c>
      <c r="P12" s="3">
        <f>O12/N12</f>
        <v>0.97674990595792699</v>
      </c>
      <c r="Q12" s="2">
        <v>2</v>
      </c>
    </row>
    <row r="13" spans="2:17" x14ac:dyDescent="0.35">
      <c r="B13">
        <v>14</v>
      </c>
      <c r="C13">
        <v>46830</v>
      </c>
      <c r="D13">
        <v>5531</v>
      </c>
      <c r="E13" s="8" t="s">
        <v>4</v>
      </c>
      <c r="F13">
        <f t="shared" si="0"/>
        <v>52361</v>
      </c>
      <c r="G13" s="2">
        <f t="shared" si="1"/>
        <v>46830</v>
      </c>
      <c r="H13" s="3">
        <f t="shared" si="2"/>
        <v>0.89436794560837263</v>
      </c>
      <c r="J13">
        <v>12</v>
      </c>
      <c r="K13">
        <v>47227</v>
      </c>
      <c r="L13">
        <v>12113</v>
      </c>
      <c r="M13" s="8" t="s">
        <v>5</v>
      </c>
      <c r="N13">
        <f>L13+K13</f>
        <v>59340</v>
      </c>
      <c r="O13" s="2">
        <f>K13</f>
        <v>47227</v>
      </c>
      <c r="P13" s="3">
        <f>O13/N13</f>
        <v>0.79587125042130102</v>
      </c>
    </row>
    <row r="14" spans="2:17" x14ac:dyDescent="0.35">
      <c r="B14">
        <v>13</v>
      </c>
      <c r="C14">
        <v>49215</v>
      </c>
      <c r="D14">
        <v>5732</v>
      </c>
      <c r="E14" s="8" t="s">
        <v>4</v>
      </c>
      <c r="F14">
        <f t="shared" si="0"/>
        <v>54947</v>
      </c>
      <c r="G14" s="2">
        <f t="shared" si="1"/>
        <v>49215</v>
      </c>
      <c r="H14" s="3">
        <f t="shared" si="2"/>
        <v>0.89568129288223197</v>
      </c>
      <c r="J14">
        <v>13</v>
      </c>
      <c r="K14">
        <v>49215</v>
      </c>
      <c r="L14">
        <v>5732</v>
      </c>
      <c r="M14" s="8" t="s">
        <v>4</v>
      </c>
      <c r="N14">
        <f>L14+K14</f>
        <v>54947</v>
      </c>
      <c r="O14" s="2">
        <f>K14</f>
        <v>49215</v>
      </c>
      <c r="P14" s="3">
        <f>O14/N14</f>
        <v>0.89568129288223197</v>
      </c>
      <c r="Q14" s="2"/>
    </row>
    <row r="15" spans="2:17" x14ac:dyDescent="0.35">
      <c r="B15">
        <v>12</v>
      </c>
      <c r="C15">
        <v>47227</v>
      </c>
      <c r="D15">
        <v>12113</v>
      </c>
      <c r="E15" s="8" t="s">
        <v>5</v>
      </c>
      <c r="F15">
        <f t="shared" si="0"/>
        <v>59340</v>
      </c>
      <c r="G15" s="2">
        <f t="shared" si="1"/>
        <v>47227</v>
      </c>
      <c r="H15" s="3">
        <f t="shared" si="2"/>
        <v>0.79587125042130102</v>
      </c>
      <c r="J15">
        <v>14</v>
      </c>
      <c r="K15">
        <v>46830</v>
      </c>
      <c r="L15">
        <v>5531</v>
      </c>
      <c r="M15" s="8" t="s">
        <v>4</v>
      </c>
      <c r="N15">
        <f>L15+K15</f>
        <v>52361</v>
      </c>
      <c r="O15" s="2">
        <f>K15</f>
        <v>46830</v>
      </c>
      <c r="P15" s="3">
        <f>O15/N15</f>
        <v>0.89436794560837263</v>
      </c>
      <c r="Q15" s="2">
        <v>2</v>
      </c>
    </row>
    <row r="16" spans="2:17" x14ac:dyDescent="0.35">
      <c r="B16">
        <v>11</v>
      </c>
      <c r="C16">
        <v>62339</v>
      </c>
      <c r="D16">
        <v>9489</v>
      </c>
      <c r="E16" s="8" t="s">
        <v>6</v>
      </c>
      <c r="F16">
        <f t="shared" si="0"/>
        <v>71828</v>
      </c>
      <c r="G16" s="2">
        <f t="shared" si="1"/>
        <v>62339</v>
      </c>
      <c r="H16" s="3">
        <f t="shared" si="2"/>
        <v>0.86789274377680015</v>
      </c>
      <c r="J16">
        <v>15</v>
      </c>
      <c r="K16">
        <v>36604</v>
      </c>
      <c r="L16">
        <v>10352</v>
      </c>
      <c r="M16" s="8" t="s">
        <v>4</v>
      </c>
      <c r="N16">
        <f>L16+K16</f>
        <v>46956</v>
      </c>
      <c r="O16" s="2">
        <f>K16</f>
        <v>36604</v>
      </c>
      <c r="P16" s="3">
        <f>O16/N16</f>
        <v>0.77953829116619811</v>
      </c>
    </row>
    <row r="17" spans="2:17" x14ac:dyDescent="0.35">
      <c r="B17">
        <v>10</v>
      </c>
      <c r="C17">
        <v>67511</v>
      </c>
      <c r="D17">
        <v>1607</v>
      </c>
      <c r="E17" s="8" t="s">
        <v>6</v>
      </c>
      <c r="F17">
        <f t="shared" si="0"/>
        <v>69118</v>
      </c>
      <c r="G17" s="2">
        <f t="shared" si="1"/>
        <v>67511</v>
      </c>
      <c r="H17" s="3">
        <f t="shared" si="2"/>
        <v>0.97674990595792699</v>
      </c>
      <c r="J17">
        <v>17</v>
      </c>
      <c r="K17">
        <v>28333</v>
      </c>
      <c r="L17">
        <v>10733</v>
      </c>
      <c r="M17" s="8" t="s">
        <v>47</v>
      </c>
      <c r="N17">
        <f>L17+K17</f>
        <v>39066</v>
      </c>
      <c r="O17" s="2">
        <f>K17</f>
        <v>28333</v>
      </c>
      <c r="P17" s="3">
        <f>O17/N17</f>
        <v>0.72525981672042183</v>
      </c>
    </row>
    <row r="18" spans="2:17" x14ac:dyDescent="0.35">
      <c r="B18">
        <v>9</v>
      </c>
      <c r="C18">
        <v>65639</v>
      </c>
      <c r="D18">
        <v>12250</v>
      </c>
      <c r="E18" s="8" t="s">
        <v>7</v>
      </c>
      <c r="F18">
        <f t="shared" si="0"/>
        <v>77889</v>
      </c>
      <c r="G18" s="2">
        <f t="shared" si="1"/>
        <v>65639</v>
      </c>
      <c r="H18" s="3">
        <f t="shared" si="2"/>
        <v>0.84272490338815498</v>
      </c>
      <c r="J18">
        <v>16</v>
      </c>
      <c r="K18">
        <v>31789</v>
      </c>
      <c r="L18">
        <v>6371</v>
      </c>
      <c r="M18" s="8" t="s">
        <v>3</v>
      </c>
      <c r="N18">
        <f>L18+K18</f>
        <v>38160</v>
      </c>
      <c r="O18" s="2">
        <f>K18</f>
        <v>31789</v>
      </c>
      <c r="P18" s="3">
        <f>O18/N18</f>
        <v>0.83304507337526201</v>
      </c>
    </row>
    <row r="19" spans="2:17" x14ac:dyDescent="0.35">
      <c r="B19">
        <v>8</v>
      </c>
      <c r="C19">
        <v>76493</v>
      </c>
      <c r="D19">
        <v>3383</v>
      </c>
      <c r="E19" s="8" t="s">
        <v>7</v>
      </c>
      <c r="F19">
        <f t="shared" si="0"/>
        <v>79876</v>
      </c>
      <c r="G19" s="2">
        <f t="shared" si="1"/>
        <v>76493</v>
      </c>
      <c r="H19" s="3">
        <f t="shared" si="2"/>
        <v>0.95764685262156346</v>
      </c>
      <c r="J19">
        <v>18</v>
      </c>
      <c r="K19">
        <v>34195</v>
      </c>
      <c r="L19">
        <v>816</v>
      </c>
      <c r="M19" s="8" t="s">
        <v>3</v>
      </c>
      <c r="N19">
        <f>L19+K19</f>
        <v>35011</v>
      </c>
      <c r="O19" s="2">
        <f>K19</f>
        <v>34195</v>
      </c>
      <c r="P19" s="3">
        <f>O19/N19</f>
        <v>0.97669303933049612</v>
      </c>
      <c r="Q19" s="2"/>
    </row>
    <row r="20" spans="2:17" x14ac:dyDescent="0.35">
      <c r="B20">
        <v>7</v>
      </c>
      <c r="C20">
        <v>88376</v>
      </c>
      <c r="D20">
        <v>4891</v>
      </c>
      <c r="E20" s="8" t="s">
        <v>8</v>
      </c>
      <c r="F20">
        <f t="shared" si="0"/>
        <v>93267</v>
      </c>
      <c r="G20" s="2">
        <f t="shared" si="1"/>
        <v>88376</v>
      </c>
      <c r="H20" s="3">
        <f t="shared" si="2"/>
        <v>0.94755915811594671</v>
      </c>
      <c r="J20">
        <v>19</v>
      </c>
      <c r="K20">
        <v>31675</v>
      </c>
      <c r="L20">
        <v>3002</v>
      </c>
      <c r="M20" s="8" t="s">
        <v>3</v>
      </c>
      <c r="N20">
        <f>L20+K20</f>
        <v>34677</v>
      </c>
      <c r="O20" s="2">
        <f>K20</f>
        <v>31675</v>
      </c>
      <c r="P20" s="3">
        <f>O20/N20</f>
        <v>0.9134296507771722</v>
      </c>
      <c r="Q20" s="2"/>
    </row>
    <row r="21" spans="2:17" x14ac:dyDescent="0.35">
      <c r="B21">
        <v>6</v>
      </c>
      <c r="C21">
        <v>83604</v>
      </c>
      <c r="D21">
        <v>29321</v>
      </c>
      <c r="E21" s="8" t="s">
        <v>48</v>
      </c>
      <c r="F21">
        <f t="shared" si="0"/>
        <v>112925</v>
      </c>
      <c r="G21" s="2">
        <f t="shared" si="1"/>
        <v>83604</v>
      </c>
      <c r="H21" s="3">
        <f t="shared" si="2"/>
        <v>0.74034978968341825</v>
      </c>
      <c r="J21">
        <v>20</v>
      </c>
      <c r="K21">
        <v>26257</v>
      </c>
      <c r="L21">
        <v>4022</v>
      </c>
      <c r="M21" s="8" t="s">
        <v>2</v>
      </c>
      <c r="N21">
        <f>L21+K21</f>
        <v>30279</v>
      </c>
      <c r="O21" s="2">
        <f>K21</f>
        <v>26257</v>
      </c>
      <c r="P21" s="3">
        <f>O21/N21</f>
        <v>0.86716866475114762</v>
      </c>
      <c r="Q21" s="2"/>
    </row>
    <row r="22" spans="2:17" x14ac:dyDescent="0.35">
      <c r="B22">
        <v>5</v>
      </c>
      <c r="C22">
        <v>112188</v>
      </c>
      <c r="D22">
        <v>14838</v>
      </c>
      <c r="E22" s="8" t="s">
        <v>50</v>
      </c>
      <c r="F22">
        <f t="shared" si="0"/>
        <v>127026</v>
      </c>
      <c r="G22" s="2">
        <f t="shared" si="1"/>
        <v>112188</v>
      </c>
      <c r="H22" s="3">
        <f t="shared" si="2"/>
        <v>0.88318926833876532</v>
      </c>
      <c r="J22">
        <v>22</v>
      </c>
      <c r="K22">
        <v>25075</v>
      </c>
      <c r="L22">
        <v>3927</v>
      </c>
      <c r="M22" s="8" t="s">
        <v>2</v>
      </c>
      <c r="N22">
        <f>L22+K22</f>
        <v>29002</v>
      </c>
      <c r="O22" s="2">
        <f>K22</f>
        <v>25075</v>
      </c>
      <c r="P22" s="3">
        <f>O22/N22</f>
        <v>0.86459554513481829</v>
      </c>
    </row>
    <row r="23" spans="2:17" x14ac:dyDescent="0.35">
      <c r="B23">
        <v>4</v>
      </c>
      <c r="C23">
        <v>136205</v>
      </c>
      <c r="D23">
        <v>12099</v>
      </c>
      <c r="E23" s="8" t="s">
        <v>9</v>
      </c>
      <c r="F23">
        <f t="shared" si="0"/>
        <v>148304</v>
      </c>
      <c r="G23" s="2">
        <f t="shared" si="1"/>
        <v>136205</v>
      </c>
      <c r="H23" s="3">
        <f t="shared" si="2"/>
        <v>0.91841757471140362</v>
      </c>
      <c r="J23">
        <v>23</v>
      </c>
      <c r="K23">
        <v>24835</v>
      </c>
      <c r="L23">
        <v>2769</v>
      </c>
      <c r="M23" s="8" t="s">
        <v>2</v>
      </c>
      <c r="N23">
        <f>L23+K23</f>
        <v>27604</v>
      </c>
      <c r="O23" s="2">
        <f>K23</f>
        <v>24835</v>
      </c>
      <c r="P23" s="3">
        <f>O23/N23</f>
        <v>0.89968845094913785</v>
      </c>
      <c r="Q23" s="2"/>
    </row>
    <row r="24" spans="2:17" x14ac:dyDescent="0.35">
      <c r="B24">
        <v>3</v>
      </c>
      <c r="C24">
        <v>168294</v>
      </c>
      <c r="D24">
        <v>18682</v>
      </c>
      <c r="E24" s="8" t="s">
        <v>51</v>
      </c>
      <c r="F24">
        <f t="shared" si="0"/>
        <v>186976</v>
      </c>
      <c r="G24" s="2">
        <f t="shared" si="1"/>
        <v>168294</v>
      </c>
      <c r="H24" s="3">
        <f t="shared" si="2"/>
        <v>0.90008343316789319</v>
      </c>
      <c r="J24">
        <v>24</v>
      </c>
      <c r="K24">
        <v>18839</v>
      </c>
      <c r="L24">
        <v>8522</v>
      </c>
      <c r="M24" s="8" t="s">
        <v>2</v>
      </c>
      <c r="N24">
        <f>L24+K24</f>
        <v>27361</v>
      </c>
      <c r="O24" s="2">
        <f>K24</f>
        <v>18839</v>
      </c>
      <c r="P24" s="3">
        <f>O24/N24</f>
        <v>0.68853477577573918</v>
      </c>
    </row>
    <row r="25" spans="2:17" x14ac:dyDescent="0.35">
      <c r="B25">
        <v>2</v>
      </c>
      <c r="C25">
        <v>185407</v>
      </c>
      <c r="D25">
        <v>46382</v>
      </c>
      <c r="E25" s="8" t="s">
        <v>10</v>
      </c>
      <c r="F25">
        <f t="shared" si="0"/>
        <v>231789</v>
      </c>
      <c r="G25" s="2">
        <f t="shared" si="1"/>
        <v>185407</v>
      </c>
      <c r="H25" s="3">
        <f t="shared" si="2"/>
        <v>0.79989559470035243</v>
      </c>
      <c r="J25">
        <v>25</v>
      </c>
      <c r="K25" s="11">
        <v>16955</v>
      </c>
      <c r="L25" s="11">
        <v>9017</v>
      </c>
      <c r="M25" s="8" t="s">
        <v>2</v>
      </c>
      <c r="N25">
        <f>L25+K25</f>
        <v>25972</v>
      </c>
      <c r="O25" s="2">
        <f>K25</f>
        <v>16955</v>
      </c>
      <c r="P25" s="3">
        <f>O25/N25</f>
        <v>0.65281841983674727</v>
      </c>
    </row>
    <row r="26" spans="2:17" x14ac:dyDescent="0.35">
      <c r="B26">
        <v>1</v>
      </c>
      <c r="C26" s="9">
        <v>260601</v>
      </c>
      <c r="D26" s="9">
        <v>20604</v>
      </c>
      <c r="E26" s="10" t="s">
        <v>11</v>
      </c>
      <c r="F26">
        <f t="shared" si="0"/>
        <v>281205</v>
      </c>
      <c r="G26" s="2">
        <f t="shared" si="1"/>
        <v>260601</v>
      </c>
      <c r="H26" s="3">
        <f t="shared" si="2"/>
        <v>0.92672961007094468</v>
      </c>
      <c r="J26">
        <v>21</v>
      </c>
      <c r="K26" s="9">
        <v>19772</v>
      </c>
      <c r="L26" s="9">
        <v>3511</v>
      </c>
      <c r="M26" s="10" t="s">
        <v>1</v>
      </c>
      <c r="N26">
        <f>L26+K26</f>
        <v>23283</v>
      </c>
      <c r="O26" s="2">
        <f>K26</f>
        <v>19772</v>
      </c>
      <c r="P26" s="3">
        <f>O26/N26</f>
        <v>0.8492032813640854</v>
      </c>
    </row>
  </sheetData>
  <autoFilter ref="J1:Q1" xr:uid="{BD66933D-7C94-4739-98BE-4839DADAE2C0}">
    <sortState xmlns:xlrd2="http://schemas.microsoft.com/office/spreadsheetml/2017/richdata2" ref="J2:Q26">
      <sortCondition descending="1" ref="N1"/>
    </sortState>
  </autoFilter>
  <sortState xmlns:xlrd2="http://schemas.microsoft.com/office/spreadsheetml/2017/richdata2" ref="J2:P26">
    <sortCondition descending="1" ref="P2:P26"/>
  </sortState>
  <conditionalFormatting sqref="P2:P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7C765-E877-49F4-B9A3-3961E07DEEFB}">
  <dimension ref="A2:AK38"/>
  <sheetViews>
    <sheetView zoomScale="96" workbookViewId="0"/>
  </sheetViews>
  <sheetFormatPr defaultRowHeight="14.5" x14ac:dyDescent="0.35"/>
  <cols>
    <col min="2" max="2" width="3.7265625" bestFit="1" customWidth="1"/>
    <col min="3" max="4" width="9.36328125" customWidth="1"/>
    <col min="6" max="6" width="3.7265625" bestFit="1" customWidth="1"/>
    <col min="7" max="10" width="8.1796875" customWidth="1"/>
    <col min="12" max="12" width="3.7265625" bestFit="1" customWidth="1"/>
    <col min="13" max="14" width="8.36328125" customWidth="1"/>
    <col min="15" max="15" width="13.81640625" bestFit="1" customWidth="1"/>
    <col min="36" max="37" width="7.81640625" bestFit="1" customWidth="1"/>
  </cols>
  <sheetData>
    <row r="2" spans="1:34" x14ac:dyDescent="0.35">
      <c r="A2" t="s">
        <v>46</v>
      </c>
      <c r="C2" s="4">
        <f>MEDIAN(C7:C31)</f>
        <v>5.9004629629629629E-2</v>
      </c>
      <c r="G2" s="4">
        <f>MEDIAN(G7:G31)</f>
        <v>4.0214120370370372E-2</v>
      </c>
      <c r="M2" s="4">
        <f>MEDIAN(M7:M31)</f>
        <v>0.32071759259259258</v>
      </c>
      <c r="R2" s="4">
        <f>MEDIAN(R7:R31)</f>
        <v>0.11962962962962964</v>
      </c>
      <c r="X2" s="4">
        <f>MEDIAN(X7:X31)</f>
        <v>0.88302083333333337</v>
      </c>
      <c r="AC2" s="4">
        <f>MEDIAN(AC7:AC31)</f>
        <v>1.0439814814814815E-2</v>
      </c>
      <c r="AG2" s="4">
        <f>MEDIAN(AG7:AG31)</f>
        <v>0.54037615740740741</v>
      </c>
    </row>
    <row r="3" spans="1:34" x14ac:dyDescent="0.35">
      <c r="A3" t="s">
        <v>45</v>
      </c>
      <c r="C3" s="4">
        <f>AVERAGE(C7:C31)</f>
        <v>0.24794987922705311</v>
      </c>
      <c r="G3" s="4">
        <f>AVERAGE(G7:G31)</f>
        <v>7.6452546296296275E-2</v>
      </c>
      <c r="M3" s="4">
        <f>AVERAGE(M7:M31)</f>
        <v>0.37600694444444444</v>
      </c>
      <c r="R3" s="4">
        <f>AVERAGE(R7:R31)</f>
        <v>0.20226909722222222</v>
      </c>
      <c r="X3" s="4">
        <f>AVERAGE(X7:X31)</f>
        <v>0.74520231481481491</v>
      </c>
      <c r="AC3" s="4">
        <f>AVERAGE(AC7:AC31)</f>
        <v>0.22362991898148149</v>
      </c>
      <c r="AG3" s="4">
        <f>AVERAGE(AG7:AG31)</f>
        <v>0.47564380787037042</v>
      </c>
    </row>
    <row r="5" spans="1:34" x14ac:dyDescent="0.35">
      <c r="C5" t="s">
        <v>23</v>
      </c>
      <c r="G5" t="s">
        <v>24</v>
      </c>
      <c r="M5" t="s">
        <v>25</v>
      </c>
      <c r="R5" t="s">
        <v>29</v>
      </c>
      <c r="X5" t="s">
        <v>32</v>
      </c>
      <c r="AC5" t="s">
        <v>34</v>
      </c>
      <c r="AG5" t="s">
        <v>39</v>
      </c>
    </row>
    <row r="6" spans="1:34" x14ac:dyDescent="0.35">
      <c r="B6" t="s">
        <v>18</v>
      </c>
      <c r="C6" t="s">
        <v>19</v>
      </c>
      <c r="D6" t="s">
        <v>20</v>
      </c>
      <c r="F6" t="s">
        <v>18</v>
      </c>
      <c r="G6" t="s">
        <v>19</v>
      </c>
      <c r="H6" t="s">
        <v>20</v>
      </c>
      <c r="L6" t="s">
        <v>18</v>
      </c>
      <c r="M6" t="s">
        <v>19</v>
      </c>
      <c r="N6" t="s">
        <v>20</v>
      </c>
      <c r="Q6" t="s">
        <v>18</v>
      </c>
      <c r="R6" t="s">
        <v>19</v>
      </c>
      <c r="S6" t="s">
        <v>20</v>
      </c>
      <c r="W6" t="s">
        <v>18</v>
      </c>
      <c r="X6" t="s">
        <v>19</v>
      </c>
      <c r="Y6" t="s">
        <v>20</v>
      </c>
      <c r="AB6" t="s">
        <v>18</v>
      </c>
      <c r="AC6" t="s">
        <v>19</v>
      </c>
      <c r="AD6" t="s">
        <v>20</v>
      </c>
      <c r="AF6" t="s">
        <v>18</v>
      </c>
      <c r="AG6" t="s">
        <v>19</v>
      </c>
      <c r="AH6" t="s">
        <v>20</v>
      </c>
    </row>
    <row r="7" spans="1:34" x14ac:dyDescent="0.35">
      <c r="B7">
        <v>25</v>
      </c>
      <c r="F7">
        <v>25</v>
      </c>
      <c r="G7" s="4">
        <v>6.8599537037037042E-2</v>
      </c>
      <c r="L7">
        <v>25</v>
      </c>
      <c r="M7" s="4">
        <v>0.31083333333333335</v>
      </c>
      <c r="N7" s="4">
        <v>8.564814814814815E-4</v>
      </c>
      <c r="O7" s="4"/>
      <c r="Q7">
        <v>25</v>
      </c>
      <c r="W7">
        <v>25</v>
      </c>
      <c r="X7" s="4">
        <v>0.88302083333333337</v>
      </c>
      <c r="Y7" s="4">
        <v>6.5972222222222224E-4</v>
      </c>
      <c r="AB7">
        <v>25</v>
      </c>
      <c r="AF7">
        <v>25</v>
      </c>
    </row>
    <row r="8" spans="1:34" x14ac:dyDescent="0.35">
      <c r="B8">
        <v>24</v>
      </c>
      <c r="C8" s="4">
        <v>0.61995370370370373</v>
      </c>
      <c r="F8">
        <v>24</v>
      </c>
      <c r="G8" s="4">
        <v>7.7083333333333335E-3</v>
      </c>
      <c r="I8" t="s">
        <v>40</v>
      </c>
      <c r="L8">
        <v>24</v>
      </c>
      <c r="M8" s="4">
        <v>1.6643518518518519E-2</v>
      </c>
      <c r="N8" s="4">
        <v>8.6249999999999993E-2</v>
      </c>
      <c r="O8" s="4"/>
      <c r="Q8">
        <v>24</v>
      </c>
      <c r="W8">
        <v>24</v>
      </c>
      <c r="X8" s="4">
        <v>1.2662037037037038E-2</v>
      </c>
      <c r="Y8" s="4">
        <v>0.57623842592592589</v>
      </c>
      <c r="AB8">
        <v>24</v>
      </c>
      <c r="AF8">
        <v>24</v>
      </c>
    </row>
    <row r="9" spans="1:34" x14ac:dyDescent="0.35">
      <c r="B9">
        <v>23</v>
      </c>
      <c r="C9" s="4">
        <v>2.5763888888888888E-2</v>
      </c>
      <c r="D9" s="4">
        <v>1.1712962962962963E-2</v>
      </c>
      <c r="F9">
        <v>23</v>
      </c>
      <c r="G9" s="4">
        <v>0.37748842592592591</v>
      </c>
      <c r="H9" t="s">
        <v>41</v>
      </c>
      <c r="L9">
        <v>23</v>
      </c>
      <c r="M9" s="4">
        <v>0.36572916666666666</v>
      </c>
      <c r="N9" s="4">
        <v>2.1550925925925925E-2</v>
      </c>
      <c r="O9" s="4"/>
      <c r="Q9">
        <v>23</v>
      </c>
      <c r="W9">
        <v>23</v>
      </c>
      <c r="X9" s="4">
        <v>0.90052083333333333</v>
      </c>
      <c r="Y9" s="4">
        <v>3.6307870370370372E-2</v>
      </c>
      <c r="AB9">
        <v>23</v>
      </c>
      <c r="AF9">
        <v>23</v>
      </c>
    </row>
    <row r="10" spans="1:34" x14ac:dyDescent="0.35">
      <c r="B10">
        <v>22</v>
      </c>
      <c r="C10" s="4">
        <v>1.3113425925925926E-2</v>
      </c>
      <c r="D10" s="4">
        <v>3.0231481481481481E-2</v>
      </c>
      <c r="F10">
        <v>22</v>
      </c>
      <c r="G10" s="4">
        <v>0.38177083333333334</v>
      </c>
      <c r="I10" t="s">
        <v>21</v>
      </c>
      <c r="L10">
        <v>22</v>
      </c>
      <c r="M10" s="4">
        <v>5.4166666666666669E-2</v>
      </c>
      <c r="N10" s="4">
        <v>4.5983796296296293E-2</v>
      </c>
      <c r="O10" s="4"/>
      <c r="Q10">
        <v>22</v>
      </c>
      <c r="W10">
        <v>22</v>
      </c>
      <c r="X10" s="4">
        <v>0.67155092592592591</v>
      </c>
      <c r="Y10" s="4">
        <v>3.7314814814814815E-2</v>
      </c>
      <c r="AB10">
        <v>22</v>
      </c>
      <c r="AF10">
        <v>22</v>
      </c>
    </row>
    <row r="11" spans="1:34" x14ac:dyDescent="0.35">
      <c r="B11">
        <v>21</v>
      </c>
      <c r="F11">
        <v>21</v>
      </c>
      <c r="L11">
        <v>21</v>
      </c>
      <c r="M11" s="4">
        <v>0.32071759259259258</v>
      </c>
      <c r="N11" t="s">
        <v>43</v>
      </c>
      <c r="Q11">
        <v>21</v>
      </c>
      <c r="W11">
        <v>21</v>
      </c>
      <c r="X11" s="4">
        <v>0.70089120370370372</v>
      </c>
      <c r="Y11" s="4">
        <v>0.68804398148148149</v>
      </c>
      <c r="AB11">
        <v>21</v>
      </c>
      <c r="AF11">
        <v>21</v>
      </c>
    </row>
    <row r="12" spans="1:34" x14ac:dyDescent="0.35">
      <c r="B12">
        <v>20</v>
      </c>
      <c r="C12" s="4">
        <v>3.1875000000000001E-2</v>
      </c>
      <c r="D12" s="4">
        <v>6.9467592592592595E-2</v>
      </c>
      <c r="F12">
        <v>20</v>
      </c>
      <c r="G12" s="4">
        <v>4.0474537037037038E-2</v>
      </c>
      <c r="H12" t="s">
        <v>42</v>
      </c>
      <c r="L12">
        <v>20</v>
      </c>
      <c r="M12" s="4">
        <v>0.34706018518518517</v>
      </c>
      <c r="N12" s="4">
        <v>1.6261574074074074E-2</v>
      </c>
      <c r="O12" s="4"/>
      <c r="Q12">
        <v>20</v>
      </c>
      <c r="R12" s="4">
        <v>0.42800925925925926</v>
      </c>
      <c r="S12" s="4">
        <v>0.1265162037037037</v>
      </c>
      <c r="T12" s="4"/>
      <c r="U12" s="4"/>
      <c r="W12">
        <v>20</v>
      </c>
      <c r="X12" s="4">
        <v>0.5593055555555555</v>
      </c>
      <c r="Y12" s="4">
        <v>4.4791666666666669E-3</v>
      </c>
      <c r="AB12">
        <v>20</v>
      </c>
      <c r="AF12">
        <v>20</v>
      </c>
    </row>
    <row r="13" spans="1:34" x14ac:dyDescent="0.35">
      <c r="B13">
        <v>19</v>
      </c>
      <c r="C13" s="4">
        <v>7.1527777777777779E-3</v>
      </c>
      <c r="D13" s="4">
        <v>2.3217592592592592E-2</v>
      </c>
      <c r="F13">
        <v>19</v>
      </c>
      <c r="G13" s="4">
        <v>6.4050925925925928E-2</v>
      </c>
      <c r="H13" s="4">
        <v>0.42555555555555558</v>
      </c>
      <c r="I13" s="4"/>
      <c r="J13" s="4"/>
      <c r="L13">
        <v>19</v>
      </c>
      <c r="M13" s="4">
        <v>0.25143518518518521</v>
      </c>
      <c r="N13" s="4">
        <v>0.47668981481481482</v>
      </c>
      <c r="O13" s="4"/>
      <c r="Q13">
        <v>19</v>
      </c>
      <c r="R13" s="4">
        <v>0.87861111111111112</v>
      </c>
      <c r="S13" s="4">
        <v>1.7962962962962962E-2</v>
      </c>
      <c r="T13" s="4"/>
      <c r="U13" s="4"/>
      <c r="W13">
        <v>19</v>
      </c>
      <c r="X13" s="4">
        <v>0.91971064814814818</v>
      </c>
      <c r="Y13" s="4">
        <v>1.8703703703703705E-2</v>
      </c>
      <c r="AB13">
        <v>19</v>
      </c>
      <c r="AF13">
        <v>19</v>
      </c>
    </row>
    <row r="14" spans="1:34" x14ac:dyDescent="0.35">
      <c r="B14">
        <v>18</v>
      </c>
      <c r="C14" s="4">
        <v>8.5590277777777779E-2</v>
      </c>
      <c r="D14" s="4">
        <v>1.2638888888888889E-2</v>
      </c>
      <c r="F14">
        <v>18</v>
      </c>
      <c r="G14" s="4">
        <v>4.746527777777778E-2</v>
      </c>
      <c r="H14" s="4">
        <v>2.5949074074074076E-2</v>
      </c>
      <c r="I14" s="4"/>
      <c r="J14" s="4"/>
      <c r="L14">
        <v>18</v>
      </c>
      <c r="M14" s="4">
        <v>0.33260416666666665</v>
      </c>
      <c r="N14" s="4">
        <v>7.4884259259259262E-3</v>
      </c>
      <c r="O14" s="4"/>
      <c r="Q14">
        <v>18</v>
      </c>
      <c r="R14" s="4">
        <v>0.38443287037037038</v>
      </c>
      <c r="S14" s="4">
        <v>3.4953703703703705E-3</v>
      </c>
      <c r="T14" t="s">
        <v>30</v>
      </c>
      <c r="U14" s="4">
        <v>0.38443287037037038</v>
      </c>
      <c r="W14">
        <v>18</v>
      </c>
      <c r="X14" s="4">
        <v>0.92199074074074072</v>
      </c>
      <c r="Y14" s="4">
        <v>8.8773148148148153E-3</v>
      </c>
      <c r="AB14">
        <v>18</v>
      </c>
      <c r="AF14">
        <v>18</v>
      </c>
    </row>
    <row r="15" spans="1:34" x14ac:dyDescent="0.35">
      <c r="B15">
        <v>17</v>
      </c>
      <c r="C15" s="4">
        <v>3.0104166666666668E-2</v>
      </c>
      <c r="D15" s="4">
        <v>0.96068287037037037</v>
      </c>
      <c r="F15">
        <v>17</v>
      </c>
      <c r="G15" s="4">
        <v>9.3738425925925919E-2</v>
      </c>
      <c r="H15" t="s">
        <v>22</v>
      </c>
      <c r="L15">
        <v>17</v>
      </c>
      <c r="M15" s="4">
        <v>0.28509259259259262</v>
      </c>
      <c r="N15" s="4">
        <v>6.5405092592592598E-2</v>
      </c>
      <c r="O15" s="4"/>
      <c r="Q15">
        <v>17</v>
      </c>
      <c r="R15" s="4">
        <v>0.11332175925925926</v>
      </c>
      <c r="S15" s="4">
        <v>0.66505787037037034</v>
      </c>
      <c r="T15" s="4"/>
      <c r="U15" s="4"/>
      <c r="W15">
        <v>17</v>
      </c>
      <c r="X15" s="4">
        <v>0.92373842592592592</v>
      </c>
      <c r="Y15" s="4">
        <v>4.207175925925926E-2</v>
      </c>
      <c r="AB15">
        <v>17</v>
      </c>
      <c r="AF15">
        <v>17</v>
      </c>
    </row>
    <row r="16" spans="1:34" x14ac:dyDescent="0.35">
      <c r="B16">
        <v>16</v>
      </c>
      <c r="C16" s="4">
        <v>0.50760416666666663</v>
      </c>
      <c r="D16" s="4">
        <v>0.16979166666666667</v>
      </c>
      <c r="F16">
        <v>16</v>
      </c>
      <c r="G16" s="4">
        <v>6.9780092592592588E-2</v>
      </c>
      <c r="H16" s="4">
        <v>0.14853009259259259</v>
      </c>
      <c r="I16" s="4"/>
      <c r="J16" s="4"/>
      <c r="L16">
        <v>16</v>
      </c>
      <c r="M16" s="4">
        <v>0.35619212962962965</v>
      </c>
      <c r="N16" s="4">
        <v>0.30456018518518518</v>
      </c>
      <c r="O16" s="4"/>
      <c r="Q16">
        <v>16</v>
      </c>
      <c r="R16" s="4">
        <v>7.2812500000000002E-2</v>
      </c>
      <c r="S16" s="4">
        <v>1.755787037037037E-2</v>
      </c>
      <c r="T16" s="4"/>
      <c r="U16" s="4"/>
      <c r="W16">
        <v>16</v>
      </c>
      <c r="X16" s="4">
        <v>0.92820601851851847</v>
      </c>
      <c r="Y16" s="4">
        <v>2.5347222222222222E-2</v>
      </c>
      <c r="AB16">
        <v>16</v>
      </c>
      <c r="AF16">
        <v>16</v>
      </c>
    </row>
    <row r="17" spans="2:37" x14ac:dyDescent="0.35">
      <c r="B17">
        <v>15</v>
      </c>
      <c r="C17" s="4">
        <v>5.9004629629629629E-2</v>
      </c>
      <c r="D17" s="4">
        <v>6.2164351851851853E-2</v>
      </c>
      <c r="F17">
        <v>15</v>
      </c>
      <c r="G17" s="4">
        <v>3.9953703703703707E-2</v>
      </c>
      <c r="H17" s="4">
        <v>0.18464120370370371</v>
      </c>
      <c r="I17" s="4"/>
      <c r="J17" s="4"/>
      <c r="L17">
        <v>15</v>
      </c>
      <c r="M17" s="4">
        <v>0.17337962962962963</v>
      </c>
      <c r="N17" s="4">
        <v>7.2743055555555561E-2</v>
      </c>
      <c r="O17" s="4"/>
      <c r="Q17">
        <v>15</v>
      </c>
      <c r="R17" s="4">
        <v>0.19045138888888888</v>
      </c>
      <c r="S17" s="4">
        <v>0.3298726851851852</v>
      </c>
      <c r="T17" s="4"/>
      <c r="U17" s="4"/>
      <c r="W17">
        <v>15</v>
      </c>
      <c r="X17" s="4">
        <v>0.69464120370370375</v>
      </c>
      <c r="Y17" s="4">
        <v>2.8391203703703703E-2</v>
      </c>
      <c r="AB17">
        <v>15</v>
      </c>
      <c r="AF17">
        <v>15</v>
      </c>
    </row>
    <row r="18" spans="2:37" x14ac:dyDescent="0.35">
      <c r="B18">
        <v>14</v>
      </c>
      <c r="C18" s="4">
        <v>4.1608796296296297E-2</v>
      </c>
      <c r="D18" t="s">
        <v>17</v>
      </c>
      <c r="F18">
        <v>14</v>
      </c>
      <c r="G18" s="4">
        <v>3.2037037037037037E-2</v>
      </c>
      <c r="H18" s="4">
        <v>8.2546296296296298E-2</v>
      </c>
      <c r="I18" s="4"/>
      <c r="J18" s="4"/>
      <c r="L18">
        <v>14</v>
      </c>
      <c r="M18" s="4">
        <v>0.30261574074074077</v>
      </c>
      <c r="N18" s="4">
        <v>1.8888888888888889E-2</v>
      </c>
      <c r="O18" s="4"/>
      <c r="Q18">
        <v>14</v>
      </c>
      <c r="R18" s="4">
        <v>0.53584490740740742</v>
      </c>
      <c r="S18" s="4">
        <v>3.4027777777777775E-2</v>
      </c>
      <c r="T18" t="s">
        <v>31</v>
      </c>
      <c r="U18" s="4">
        <v>0.53584490740740742</v>
      </c>
      <c r="W18">
        <v>14</v>
      </c>
      <c r="X18" s="4">
        <v>0.6315856481481481</v>
      </c>
      <c r="Y18" s="4">
        <v>3.6828703703703704E-2</v>
      </c>
      <c r="AB18">
        <v>14</v>
      </c>
      <c r="AF18">
        <v>14</v>
      </c>
      <c r="AG18" s="4">
        <v>8.4212962962962962E-2</v>
      </c>
      <c r="AH18" s="4">
        <v>5.2916666666666667E-2</v>
      </c>
      <c r="AI18" s="4"/>
    </row>
    <row r="19" spans="2:37" x14ac:dyDescent="0.35">
      <c r="B19">
        <v>13</v>
      </c>
      <c r="C19" s="4">
        <v>0.41883101851851851</v>
      </c>
      <c r="D19" s="4">
        <v>0.21113425925925927</v>
      </c>
      <c r="F19">
        <v>13</v>
      </c>
      <c r="G19" s="4">
        <v>4.5879629629629631E-2</v>
      </c>
      <c r="H19" s="4">
        <v>1.9675925925925924E-3</v>
      </c>
      <c r="I19" s="4"/>
      <c r="J19" s="4"/>
      <c r="L19">
        <v>13</v>
      </c>
      <c r="M19" s="4">
        <v>0.17150462962962962</v>
      </c>
      <c r="N19" s="4">
        <v>0.14186342592592593</v>
      </c>
      <c r="O19" s="4"/>
      <c r="Q19">
        <v>13</v>
      </c>
      <c r="R19" s="4">
        <v>0.15137731481481481</v>
      </c>
      <c r="S19" s="4">
        <v>0.27197916666666666</v>
      </c>
      <c r="T19" s="4"/>
      <c r="U19" s="4"/>
      <c r="W19">
        <v>13</v>
      </c>
      <c r="X19" s="4">
        <v>0.45333333333333331</v>
      </c>
      <c r="Y19" s="4">
        <v>3.3148148148148149E-2</v>
      </c>
      <c r="AB19">
        <v>13</v>
      </c>
      <c r="AF19">
        <v>13</v>
      </c>
    </row>
    <row r="20" spans="2:37" x14ac:dyDescent="0.35">
      <c r="B20">
        <v>12</v>
      </c>
      <c r="C20" s="4">
        <v>0.49601851851851853</v>
      </c>
      <c r="D20" s="4">
        <v>1.5868055555555555E-2</v>
      </c>
      <c r="F20">
        <v>12</v>
      </c>
      <c r="G20" s="4">
        <v>7.4502314814814813E-2</v>
      </c>
      <c r="H20" s="4">
        <v>0.70638888888888884</v>
      </c>
      <c r="I20" s="4"/>
      <c r="J20" s="4"/>
      <c r="L20">
        <v>12</v>
      </c>
      <c r="M20" s="4">
        <v>0.27980324074074076</v>
      </c>
      <c r="N20" s="4">
        <v>0.33525462962962965</v>
      </c>
      <c r="O20" s="4"/>
      <c r="Q20">
        <v>12</v>
      </c>
      <c r="R20" s="4">
        <v>0.24364583333333334</v>
      </c>
      <c r="S20" s="4">
        <v>0.31844907407407408</v>
      </c>
      <c r="T20" s="4"/>
      <c r="U20" s="4"/>
      <c r="W20">
        <v>12</v>
      </c>
      <c r="X20" s="4">
        <v>0.90696759259259263</v>
      </c>
      <c r="Y20" s="4">
        <v>4.4340277777777777E-2</v>
      </c>
      <c r="AB20">
        <v>12</v>
      </c>
      <c r="AF20">
        <v>12</v>
      </c>
    </row>
    <row r="21" spans="2:37" x14ac:dyDescent="0.35">
      <c r="B21">
        <v>11</v>
      </c>
      <c r="C21" s="4">
        <v>0.36003472222222221</v>
      </c>
      <c r="D21" s="4">
        <v>0.42659722222222224</v>
      </c>
      <c r="F21">
        <v>11</v>
      </c>
      <c r="G21" s="4">
        <v>2.9212962962962961E-2</v>
      </c>
      <c r="H21" s="4">
        <v>8.7152777777777784E-3</v>
      </c>
      <c r="I21" s="4"/>
      <c r="J21" s="4"/>
      <c r="L21">
        <v>11</v>
      </c>
      <c r="M21" s="4">
        <v>0.34206018518518516</v>
      </c>
      <c r="N21" s="4">
        <v>1.3171296296296296E-2</v>
      </c>
      <c r="O21" s="4"/>
      <c r="Q21">
        <v>11</v>
      </c>
      <c r="R21" s="4">
        <v>9.46412037037037E-2</v>
      </c>
      <c r="S21" s="4">
        <v>0.23253472222222221</v>
      </c>
      <c r="T21" s="4"/>
      <c r="U21" s="4"/>
      <c r="W21">
        <v>11</v>
      </c>
      <c r="X21" s="4">
        <v>0.91517361111111106</v>
      </c>
      <c r="Y21" s="4">
        <v>1.8275462962962962E-2</v>
      </c>
      <c r="AB21">
        <v>11</v>
      </c>
      <c r="AF21">
        <v>11</v>
      </c>
    </row>
    <row r="22" spans="2:37" x14ac:dyDescent="0.35">
      <c r="B22">
        <v>10</v>
      </c>
      <c r="C22" s="4">
        <v>0.34453703703703703</v>
      </c>
      <c r="D22" s="4">
        <v>9.6064814814814819E-4</v>
      </c>
      <c r="F22">
        <v>10</v>
      </c>
      <c r="G22" s="4">
        <v>5.5740740740740743E-2</v>
      </c>
      <c r="H22" s="4">
        <v>1.8634259259259259E-3</v>
      </c>
      <c r="I22" s="4"/>
      <c r="J22" s="4"/>
      <c r="L22">
        <v>10</v>
      </c>
      <c r="M22" s="4">
        <v>0.34368055555555554</v>
      </c>
      <c r="N22" s="4">
        <v>1.5162037037037036E-3</v>
      </c>
      <c r="O22" s="4"/>
      <c r="Q22">
        <v>10</v>
      </c>
      <c r="R22" s="4">
        <v>2.8298611111111111E-2</v>
      </c>
      <c r="S22" s="4">
        <v>3.7847222222222223E-3</v>
      </c>
      <c r="T22" s="4"/>
      <c r="U22" s="4"/>
      <c r="W22">
        <v>10</v>
      </c>
      <c r="X22" s="4">
        <v>0.90943287037037035</v>
      </c>
      <c r="Y22" s="4">
        <v>1.6203703703703703E-3</v>
      </c>
      <c r="AB22">
        <v>10</v>
      </c>
      <c r="AF22">
        <v>10</v>
      </c>
      <c r="AG22" s="4">
        <v>0.71898148148148144</v>
      </c>
      <c r="AH22" s="4">
        <v>1.0763888888888889E-3</v>
      </c>
      <c r="AI22" t="s">
        <v>44</v>
      </c>
      <c r="AJ22" t="str">
        <f>MID(AI22,FIND(",",AI22)+2,200)</f>
        <v>17:15:20</v>
      </c>
      <c r="AK22" s="4">
        <v>0.71898148148148144</v>
      </c>
    </row>
    <row r="23" spans="2:37" x14ac:dyDescent="0.35">
      <c r="B23">
        <v>9</v>
      </c>
      <c r="C23" s="4">
        <v>0.79152777777777783</v>
      </c>
      <c r="D23" s="4">
        <v>6.7708333333333329E-2</v>
      </c>
      <c r="F23">
        <v>9</v>
      </c>
      <c r="G23" s="4">
        <v>2.9131944444444443E-2</v>
      </c>
      <c r="H23" s="4">
        <v>1.3564814814814814E-2</v>
      </c>
      <c r="I23" s="4"/>
      <c r="J23" s="4"/>
      <c r="L23">
        <v>9</v>
      </c>
      <c r="M23" s="4">
        <v>0.33241898148148147</v>
      </c>
      <c r="N23" s="4">
        <v>3.1550925925925927E-2</v>
      </c>
      <c r="O23" s="4"/>
      <c r="Q23">
        <v>9</v>
      </c>
      <c r="R23" s="4">
        <v>5.0266203703703702E-2</v>
      </c>
      <c r="S23" s="4">
        <v>6.3576388888888891E-2</v>
      </c>
      <c r="T23" s="4"/>
      <c r="U23" s="4"/>
      <c r="W23">
        <v>9</v>
      </c>
      <c r="X23" s="4">
        <v>0.94453703703703706</v>
      </c>
      <c r="Y23" s="4">
        <v>3.8090277777777778E-2</v>
      </c>
      <c r="AB23">
        <v>9</v>
      </c>
      <c r="AF23">
        <v>9</v>
      </c>
    </row>
    <row r="24" spans="2:37" x14ac:dyDescent="0.35">
      <c r="B24">
        <v>8</v>
      </c>
      <c r="C24" s="4">
        <v>1.2662037037037038E-2</v>
      </c>
      <c r="D24" s="4">
        <v>1.6782407407407409E-2</v>
      </c>
      <c r="F24">
        <v>8</v>
      </c>
      <c r="G24" s="4">
        <v>3.1574074074074074E-2</v>
      </c>
      <c r="H24" s="4">
        <v>5.1736111111111115E-3</v>
      </c>
      <c r="I24" s="4"/>
      <c r="J24" s="4"/>
      <c r="L24">
        <v>8</v>
      </c>
      <c r="M24" s="4">
        <v>0.30085648148148147</v>
      </c>
      <c r="N24" s="4">
        <v>2.4305555555555556E-3</v>
      </c>
      <c r="O24" s="4"/>
      <c r="Q24">
        <v>8</v>
      </c>
      <c r="R24" s="4">
        <v>7.9166666666666663E-2</v>
      </c>
      <c r="S24" s="4">
        <v>4.9768518518518521E-3</v>
      </c>
      <c r="T24" s="4"/>
      <c r="U24" s="4"/>
      <c r="W24">
        <v>8</v>
      </c>
      <c r="X24" s="4">
        <v>0.82518518518518513</v>
      </c>
      <c r="Y24" s="4">
        <v>3.3333333333333335E-3</v>
      </c>
      <c r="AB24">
        <v>8</v>
      </c>
      <c r="AC24" s="4">
        <v>9.7916666666666673E-3</v>
      </c>
      <c r="AD24" s="4">
        <v>4.6296296296296294E-3</v>
      </c>
      <c r="AE24" s="4"/>
      <c r="AF24">
        <v>8</v>
      </c>
    </row>
    <row r="25" spans="2:37" x14ac:dyDescent="0.35">
      <c r="B25">
        <v>7</v>
      </c>
      <c r="C25" s="4">
        <v>1.2291666666666666E-2</v>
      </c>
      <c r="D25" s="4">
        <v>2.988425925925926E-2</v>
      </c>
      <c r="F25">
        <v>7</v>
      </c>
      <c r="G25" s="4">
        <v>2.7337962962962963E-2</v>
      </c>
      <c r="H25" s="4">
        <v>3.9004629629629628E-3</v>
      </c>
      <c r="I25" s="4"/>
      <c r="J25" s="4"/>
      <c r="L25">
        <v>7</v>
      </c>
      <c r="M25" s="4">
        <v>0.28533564814814816</v>
      </c>
      <c r="N25" s="4">
        <v>8.3333333333333339E-4</v>
      </c>
      <c r="O25" s="4"/>
      <c r="Q25">
        <v>7</v>
      </c>
      <c r="R25" s="4">
        <v>7.4849537037037034E-2</v>
      </c>
      <c r="S25" s="4">
        <v>3.7731481481481483E-3</v>
      </c>
      <c r="T25" s="4"/>
      <c r="U25" s="4"/>
      <c r="W25">
        <v>7</v>
      </c>
      <c r="X25" s="4">
        <v>1.412037037037037E-2</v>
      </c>
      <c r="Y25" s="4">
        <v>1.1111111111111111E-3</v>
      </c>
      <c r="AB25">
        <v>7</v>
      </c>
      <c r="AC25" s="4">
        <v>7.789351851851852E-3</v>
      </c>
      <c r="AD25" s="4">
        <v>1.6782407407407408E-3</v>
      </c>
      <c r="AE25" s="4"/>
      <c r="AF25">
        <v>7</v>
      </c>
    </row>
    <row r="26" spans="2:37" x14ac:dyDescent="0.35">
      <c r="B26">
        <v>6</v>
      </c>
      <c r="C26" s="4">
        <v>1.2511574074074074E-2</v>
      </c>
      <c r="D26" s="4">
        <v>2.8900462962962965E-2</v>
      </c>
      <c r="F26">
        <v>6</v>
      </c>
      <c r="G26" s="4">
        <v>2.9502314814814815E-2</v>
      </c>
      <c r="H26" s="4">
        <v>9.3726851851851853E-2</v>
      </c>
      <c r="I26" s="4"/>
      <c r="J26" s="4"/>
      <c r="L26">
        <v>6</v>
      </c>
      <c r="M26" s="4">
        <v>0.19146990740740741</v>
      </c>
      <c r="N26" s="4">
        <v>1.8252314814814815E-2</v>
      </c>
      <c r="O26" s="4"/>
      <c r="Q26">
        <v>6</v>
      </c>
      <c r="R26" s="4">
        <v>0.12593750000000001</v>
      </c>
      <c r="S26" s="4">
        <v>2.9537037037037039E-2</v>
      </c>
      <c r="T26" s="4"/>
      <c r="U26" s="4"/>
      <c r="W26">
        <v>6</v>
      </c>
      <c r="X26" s="4">
        <v>0.51015046296296296</v>
      </c>
      <c r="Y26" s="4">
        <v>1.2430555555555556E-2</v>
      </c>
      <c r="AB26">
        <v>6</v>
      </c>
      <c r="AC26" s="4">
        <v>1.1087962962962963E-2</v>
      </c>
      <c r="AD26" t="s">
        <v>35</v>
      </c>
      <c r="AF26">
        <v>6</v>
      </c>
      <c r="AG26" s="4">
        <v>0.94039351851851849</v>
      </c>
      <c r="AI26" s="4">
        <v>0.94039351851851849</v>
      </c>
    </row>
    <row r="27" spans="2:37" x14ac:dyDescent="0.35">
      <c r="B27">
        <v>5</v>
      </c>
      <c r="C27" s="4">
        <v>1.8368055555555554E-2</v>
      </c>
      <c r="D27" s="4">
        <v>1.5416666666666667E-2</v>
      </c>
      <c r="F27">
        <v>5</v>
      </c>
      <c r="G27" s="4">
        <v>2.2638888888888889E-2</v>
      </c>
      <c r="H27" s="4">
        <v>1.0891203703703703E-2</v>
      </c>
      <c r="I27" s="4"/>
      <c r="J27" s="4"/>
      <c r="L27">
        <v>5</v>
      </c>
      <c r="M27" s="4">
        <v>0.32754629629629628</v>
      </c>
      <c r="N27" s="4">
        <v>1.5185185185185185E-2</v>
      </c>
      <c r="O27" s="4"/>
      <c r="Q27">
        <v>5</v>
      </c>
      <c r="R27" s="4">
        <v>0.21461805555555555</v>
      </c>
      <c r="S27" s="4">
        <v>8.5416666666666662E-3</v>
      </c>
      <c r="T27" s="4"/>
      <c r="U27" s="4"/>
      <c r="W27">
        <v>5</v>
      </c>
      <c r="X27" s="4">
        <v>0.83715277777777775</v>
      </c>
      <c r="Y27" s="4">
        <v>4.6643518518518518E-3</v>
      </c>
      <c r="AB27">
        <v>5</v>
      </c>
      <c r="AC27" s="4">
        <v>9.2245370370370363E-3</v>
      </c>
      <c r="AD27" s="4">
        <v>1.7476851851851851E-2</v>
      </c>
      <c r="AE27" s="4"/>
      <c r="AF27">
        <v>5</v>
      </c>
      <c r="AG27" s="4">
        <v>0.58219907407407412</v>
      </c>
      <c r="AH27" s="4">
        <v>3.6597222222222225E-2</v>
      </c>
      <c r="AI27" t="s">
        <v>37</v>
      </c>
      <c r="AJ27" t="str">
        <f>MID(AI27,FIND(",",AI27)+2,200)</f>
        <v>13:58:22</v>
      </c>
      <c r="AK27" s="4">
        <v>0.58219907407407412</v>
      </c>
    </row>
    <row r="28" spans="2:37" x14ac:dyDescent="0.35">
      <c r="B28">
        <v>4</v>
      </c>
      <c r="C28" s="4">
        <v>0.33274305555555556</v>
      </c>
      <c r="D28" s="4">
        <v>7.1643518518518514E-3</v>
      </c>
      <c r="F28">
        <v>4</v>
      </c>
      <c r="G28" s="4">
        <v>1.7013888888888887E-2</v>
      </c>
      <c r="H28" s="4">
        <v>1.1157407407407408E-2</v>
      </c>
      <c r="I28" s="4"/>
      <c r="J28" s="4"/>
      <c r="L28">
        <v>4</v>
      </c>
      <c r="M28" s="4">
        <v>0.90326388888888887</v>
      </c>
      <c r="N28" s="4">
        <v>7.060185185185185E-3</v>
      </c>
      <c r="O28" s="4"/>
      <c r="Q28">
        <v>4</v>
      </c>
      <c r="R28" s="4">
        <v>3.6597222222222225E-2</v>
      </c>
      <c r="S28" s="4">
        <v>1.4074074074074074E-2</v>
      </c>
      <c r="T28" s="4"/>
      <c r="U28" s="4"/>
      <c r="W28">
        <v>4</v>
      </c>
      <c r="X28" s="4">
        <v>0.92442129629629632</v>
      </c>
      <c r="Y28" s="4">
        <v>1.7754629629629631E-2</v>
      </c>
      <c r="AB28">
        <v>4</v>
      </c>
      <c r="AC28" s="4">
        <v>1.7071759259259259E-2</v>
      </c>
      <c r="AD28" s="4">
        <v>4.6180555555555558E-3</v>
      </c>
      <c r="AE28" s="4"/>
      <c r="AF28">
        <v>4</v>
      </c>
      <c r="AG28" s="4">
        <v>0.49855324074074076</v>
      </c>
      <c r="AH28" s="4">
        <v>1.5856481481481482E-2</v>
      </c>
      <c r="AI28" t="s">
        <v>38</v>
      </c>
      <c r="AJ28" t="str">
        <f>MID(AI28,FIND(",",AI28)+2,200)</f>
        <v>11:57:55</v>
      </c>
      <c r="AK28" s="4">
        <v>0.49855324074074076</v>
      </c>
    </row>
    <row r="29" spans="2:37" x14ac:dyDescent="0.35">
      <c r="B29">
        <v>3</v>
      </c>
      <c r="C29" s="4">
        <v>0.81061342592592589</v>
      </c>
      <c r="D29" s="4">
        <v>2.361111111111111E-2</v>
      </c>
      <c r="F29">
        <v>3</v>
      </c>
      <c r="G29" s="4">
        <v>1.105324074074074E-2</v>
      </c>
      <c r="H29" s="4">
        <v>8.0324074074074082E-3</v>
      </c>
      <c r="I29" s="4"/>
      <c r="J29" s="4"/>
      <c r="L29">
        <v>3</v>
      </c>
      <c r="M29" s="4">
        <v>0.92039351851851847</v>
      </c>
      <c r="N29" s="4">
        <v>8.5763888888888886E-3</v>
      </c>
      <c r="O29" t="s">
        <v>26</v>
      </c>
      <c r="P29" s="4">
        <v>0.92039351851851847</v>
      </c>
      <c r="Q29">
        <v>3</v>
      </c>
      <c r="R29" s="4">
        <v>1.7881944444444443E-2</v>
      </c>
      <c r="S29" s="4">
        <v>1.2685185185185185E-2</v>
      </c>
      <c r="T29" s="4"/>
      <c r="U29" s="4"/>
      <c r="W29">
        <v>3</v>
      </c>
      <c r="X29" s="4">
        <v>0.90508101851851852</v>
      </c>
      <c r="Y29" s="4">
        <v>4.43287037037037E-3</v>
      </c>
      <c r="AB29">
        <v>3</v>
      </c>
      <c r="AC29" s="4">
        <v>0.95391203703703709</v>
      </c>
      <c r="AD29" s="4">
        <v>7.1064814814814819E-3</v>
      </c>
      <c r="AE29" s="4"/>
      <c r="AF29">
        <v>3</v>
      </c>
      <c r="AG29" s="4">
        <v>0.94858796296296299</v>
      </c>
      <c r="AH29" s="4">
        <v>4.2789351851851849E-2</v>
      </c>
      <c r="AI29" s="4"/>
    </row>
    <row r="30" spans="2:37" x14ac:dyDescent="0.35">
      <c r="B30">
        <v>2</v>
      </c>
      <c r="C30" s="4">
        <v>0.66784722222222226</v>
      </c>
      <c r="D30" s="4">
        <v>3.3842592592592591E-2</v>
      </c>
      <c r="F30">
        <v>2</v>
      </c>
      <c r="G30" s="4">
        <v>0.22795138888888888</v>
      </c>
      <c r="H30" s="4">
        <v>0.50964120370370369</v>
      </c>
      <c r="I30" s="4"/>
      <c r="J30" s="4"/>
      <c r="L30">
        <v>2</v>
      </c>
      <c r="M30" s="4">
        <v>0.93890046296296292</v>
      </c>
      <c r="N30" s="4">
        <v>3.1712962962962962E-3</v>
      </c>
      <c r="O30" t="s">
        <v>27</v>
      </c>
      <c r="P30" s="4">
        <v>0.93890046296296292</v>
      </c>
      <c r="Q30">
        <v>2</v>
      </c>
      <c r="R30" s="4">
        <v>2.6666666666666668E-2</v>
      </c>
      <c r="S30" s="4">
        <v>8.7037037037037031E-3</v>
      </c>
      <c r="T30" s="4"/>
      <c r="U30" s="4"/>
      <c r="W30">
        <v>2</v>
      </c>
      <c r="X30" s="4">
        <v>0.8883564814814815</v>
      </c>
      <c r="Y30" s="4">
        <v>3.1597222222222222E-3</v>
      </c>
      <c r="AB30">
        <v>2</v>
      </c>
      <c r="AC30" s="4">
        <v>5.092592592592593E-3</v>
      </c>
      <c r="AD30" t="s">
        <v>36</v>
      </c>
      <c r="AF30">
        <v>2</v>
      </c>
      <c r="AG30" s="4">
        <v>1.7326388888888888E-2</v>
      </c>
      <c r="AH30" s="4">
        <v>3.8067129629629631E-2</v>
      </c>
      <c r="AI30" s="4"/>
    </row>
    <row r="31" spans="2:37" x14ac:dyDescent="0.35">
      <c r="B31">
        <v>1</v>
      </c>
      <c r="C31" s="4">
        <v>3.0902777777777777E-3</v>
      </c>
      <c r="D31" s="4">
        <v>1.2731481481481483E-3</v>
      </c>
      <c r="F31">
        <v>1</v>
      </c>
      <c r="G31" s="4">
        <v>1.0254629629629629E-2</v>
      </c>
      <c r="H31" s="4">
        <v>5.2893518518518515E-3</v>
      </c>
      <c r="I31" s="4"/>
      <c r="J31" s="4"/>
      <c r="L31">
        <v>1</v>
      </c>
      <c r="M31" s="4">
        <v>0.94646990740740744</v>
      </c>
      <c r="N31" s="4">
        <v>1.3657407407407407E-3</v>
      </c>
      <c r="O31" t="s">
        <v>28</v>
      </c>
      <c r="P31" s="4">
        <v>0.94646990740740744</v>
      </c>
      <c r="Q31">
        <v>1</v>
      </c>
      <c r="R31" s="4">
        <v>0.29795138888888889</v>
      </c>
      <c r="S31" s="4">
        <v>2.9166666666666668E-3</v>
      </c>
      <c r="T31" s="4"/>
      <c r="U31" s="4"/>
      <c r="W31">
        <v>1</v>
      </c>
      <c r="X31" s="4">
        <v>0.84832175925925923</v>
      </c>
      <c r="Y31" s="4">
        <v>3.2777777777777781E-2</v>
      </c>
      <c r="Z31" t="s">
        <v>33</v>
      </c>
      <c r="AA31" s="4">
        <v>0.84832175925925923</v>
      </c>
      <c r="AB31">
        <v>1</v>
      </c>
      <c r="AC31" s="4">
        <v>0.77506944444444448</v>
      </c>
      <c r="AD31" s="4">
        <v>2.1875000000000002E-3</v>
      </c>
      <c r="AE31" s="4"/>
      <c r="AF31">
        <v>1</v>
      </c>
      <c r="AG31" s="4">
        <v>1.4895833333333334E-2</v>
      </c>
      <c r="AH31" s="4">
        <v>7.5925925925925926E-3</v>
      </c>
      <c r="AI31" s="4"/>
    </row>
    <row r="37" spans="3:5" x14ac:dyDescent="0.35">
      <c r="C37" s="4">
        <v>8.3333333333333329E-2</v>
      </c>
      <c r="D37" s="5">
        <f>C37</f>
        <v>8.3333333333333329E-2</v>
      </c>
    </row>
    <row r="38" spans="3:5" x14ac:dyDescent="0.35">
      <c r="C38" s="4">
        <v>0.16666666666666666</v>
      </c>
      <c r="D38" s="5">
        <f>C38</f>
        <v>0.16666666666666666</v>
      </c>
      <c r="E38" s="5">
        <f>D38-D37</f>
        <v>8.3333333333333329E-2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Butler</dc:creator>
  <cp:lastModifiedBy>Alexander Butler</cp:lastModifiedBy>
  <dcterms:created xsi:type="dcterms:W3CDTF">2024-12-14T21:22:42Z</dcterms:created>
  <dcterms:modified xsi:type="dcterms:W3CDTF">2025-10-13T13:15:58Z</dcterms:modified>
</cp:coreProperties>
</file>