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7485" activeTab="1"/>
  </bookViews>
  <sheets>
    <sheet name="GBR moorings" sheetId="3" r:id="rId1"/>
    <sheet name="Tables" sheetId="7" r:id="rId2"/>
    <sheet name="Sheet5" sheetId="8" r:id="rId3"/>
    <sheet name="Sheet6" sheetId="9" r:id="rId4"/>
    <sheet name="Sheet7" sheetId="10" r:id="rId5"/>
    <sheet name="Sheet8" sheetId="11" r:id="rId6"/>
    <sheet name="Sheet9" sheetId="12" r:id="rId7"/>
  </sheets>
  <calcPr calcId="145621"/>
</workbook>
</file>

<file path=xl/calcChain.xml><?xml version="1.0" encoding="utf-8"?>
<calcChain xmlns="http://schemas.openxmlformats.org/spreadsheetml/2006/main">
  <c r="AM17" i="3" l="1"/>
  <c r="F15" i="3"/>
  <c r="V20" i="7" l="1"/>
  <c r="U20" i="7"/>
  <c r="T20" i="7"/>
  <c r="V19" i="7"/>
  <c r="U19" i="7"/>
  <c r="T19" i="7"/>
  <c r="V18" i="7"/>
  <c r="U18" i="7"/>
  <c r="T18" i="7"/>
  <c r="V17" i="7"/>
  <c r="U17" i="7"/>
  <c r="T17" i="7"/>
  <c r="U2" i="7" l="1"/>
  <c r="T2" i="7"/>
  <c r="S2" i="7"/>
  <c r="D2" i="7"/>
  <c r="T7" i="7" l="1"/>
  <c r="U7" i="7"/>
  <c r="V7" i="7"/>
  <c r="T8" i="7"/>
  <c r="U8" i="7"/>
  <c r="V8" i="7"/>
  <c r="T9" i="7"/>
  <c r="U9" i="7"/>
  <c r="V9" i="7"/>
  <c r="T10" i="7"/>
  <c r="U10" i="7"/>
  <c r="V10" i="7"/>
  <c r="T11" i="7"/>
  <c r="U11" i="7"/>
  <c r="V11" i="7"/>
  <c r="T12" i="7"/>
  <c r="U12" i="7"/>
  <c r="V12" i="7"/>
  <c r="T5" i="7"/>
  <c r="V6" i="7"/>
  <c r="U6" i="7"/>
  <c r="T6" i="7"/>
  <c r="V5" i="7"/>
  <c r="U5" i="7"/>
  <c r="V21" i="7"/>
  <c r="U21" i="7"/>
  <c r="T21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D13" i="7"/>
  <c r="E2" i="7"/>
  <c r="F2" i="7"/>
  <c r="G2" i="7"/>
  <c r="H2" i="7"/>
  <c r="I2" i="7"/>
  <c r="J2" i="7"/>
  <c r="K2" i="7"/>
  <c r="L2" i="7"/>
  <c r="M2" i="7"/>
  <c r="N2" i="7"/>
  <c r="O2" i="7"/>
  <c r="P2" i="7"/>
  <c r="Q2" i="7"/>
  <c r="N27" i="7"/>
  <c r="M27" i="7"/>
  <c r="Q27" i="7"/>
  <c r="P27" i="7"/>
  <c r="O27" i="7"/>
  <c r="L27" i="7"/>
  <c r="K27" i="7"/>
  <c r="J27" i="7"/>
  <c r="I27" i="7"/>
  <c r="H27" i="7"/>
  <c r="G27" i="7"/>
  <c r="F27" i="7"/>
  <c r="E27" i="7"/>
  <c r="D27" i="7"/>
  <c r="AB19" i="7"/>
  <c r="AA19" i="7"/>
  <c r="AB11" i="7"/>
  <c r="AA11" i="7"/>
  <c r="AB6" i="7"/>
  <c r="AA6" i="7"/>
  <c r="AB5" i="7"/>
  <c r="AA5" i="7"/>
  <c r="AR13" i="3" l="1"/>
  <c r="AO13" i="3"/>
  <c r="AL13" i="3"/>
  <c r="AF13" i="3"/>
  <c r="AC13" i="3"/>
  <c r="Z13" i="3"/>
  <c r="W13" i="3"/>
  <c r="T13" i="3"/>
  <c r="Q13" i="3"/>
  <c r="N13" i="3"/>
  <c r="K13" i="3"/>
  <c r="H13" i="3"/>
  <c r="E13" i="3"/>
  <c r="E25" i="3"/>
  <c r="AI13" i="3"/>
  <c r="AR25" i="3"/>
  <c r="AO25" i="3"/>
  <c r="AL25" i="3"/>
  <c r="AI25" i="3"/>
  <c r="AF25" i="3"/>
  <c r="AC25" i="3"/>
  <c r="Z25" i="3"/>
  <c r="W25" i="3"/>
  <c r="T25" i="3"/>
  <c r="Q25" i="3"/>
  <c r="N25" i="3"/>
  <c r="K25" i="3"/>
  <c r="H25" i="3"/>
  <c r="AX19" i="3" l="1"/>
  <c r="AW19" i="3"/>
  <c r="AX12" i="3"/>
  <c r="AW12" i="3"/>
  <c r="AX6" i="3"/>
  <c r="AX7" i="3"/>
  <c r="AW7" i="3"/>
  <c r="AW6" i="3"/>
</calcChain>
</file>

<file path=xl/sharedStrings.xml><?xml version="1.0" encoding="utf-8"?>
<sst xmlns="http://schemas.openxmlformats.org/spreadsheetml/2006/main" count="391" uniqueCount="171">
  <si>
    <t>Table for the percentage removed by each flag</t>
  </si>
  <si>
    <t>count_flag7</t>
  </si>
  <si>
    <t>name</t>
  </si>
  <si>
    <t>test</t>
  </si>
  <si>
    <t>count_flag13_o</t>
  </si>
  <si>
    <t>count_flag13_f</t>
  </si>
  <si>
    <t>count_flag14_o</t>
  </si>
  <si>
    <t>count_flag14_f</t>
  </si>
  <si>
    <t>HIN01000b</t>
  </si>
  <si>
    <t>number</t>
  </si>
  <si>
    <t>%</t>
  </si>
  <si>
    <t>HIN02000</t>
  </si>
  <si>
    <t>HIN03000b</t>
  </si>
  <si>
    <t>echo_gradient test; echo_lim=30</t>
  </si>
  <si>
    <t>percent of good; pergood_lim=50</t>
  </si>
  <si>
    <t>error velocity;err_vel_lim=0.15 m/s</t>
  </si>
  <si>
    <t>vertical velocity;w_vel_lim=0.20m/s</t>
  </si>
  <si>
    <t>HIS02000</t>
  </si>
  <si>
    <t>HIS04000b</t>
  </si>
  <si>
    <t>OTE01000b</t>
  </si>
  <si>
    <t>OTE03000</t>
  </si>
  <si>
    <t>TIS03000</t>
  </si>
  <si>
    <t>TIS04000</t>
  </si>
  <si>
    <t>P1001000</t>
  </si>
  <si>
    <t>NEMO_NRSDAR1101_CURRENTS_CONCATENATE</t>
  </si>
  <si>
    <t>NRSDAR1201_RDI_CONCATENATED</t>
  </si>
  <si>
    <t>remove coarse outliers (ts_lim=5)</t>
  </si>
  <si>
    <t>normalized_echo_test_only_whole_water column</t>
  </si>
  <si>
    <t>RDI pre_removed</t>
  </si>
  <si>
    <r>
      <t xml:space="preserve">tilting angle &lt; 20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(except TIS03000/TIS04000=50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</si>
  <si>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 xml:space="preserve">Table 1 - essential QC </t>
  </si>
  <si>
    <t>mean correlation;cor_lim=64</t>
  </si>
  <si>
    <t>nfi (number of instants of time) nfj (depth strata with dry cells)</t>
  </si>
  <si>
    <t>Table 3 - % of each QC criteria only and % each criteria+removed steps 0_7</t>
  </si>
  <si>
    <t>Table 2 -extra data removed without considering data removed in step 0_7</t>
  </si>
  <si>
    <t>normalized_echo_test_only_top_water column</t>
  </si>
  <si>
    <t>echo_gradient test (IMOS; echo_lim=30)</t>
  </si>
  <si>
    <t>correlation test using the mean correlation of 4 beams (cor_lim_imos=64)</t>
  </si>
  <si>
    <t>percent of good test (pergood_lim=50)</t>
  </si>
  <si>
    <t>error velocity test (err_vel_lim=0.15m/s)</t>
  </si>
  <si>
    <t>vertical velocity (w_vel_lim=0.20 m/s)</t>
  </si>
  <si>
    <t>echo_normalized test all water column (echo_lim_top=15dB;echo_lim_bottom=15dB)</t>
  </si>
  <si>
    <t>echo_normalized test top half (echo_lim_top=15dB)</t>
  </si>
  <si>
    <t>count_all_imos_once</t>
  </si>
  <si>
    <t>count_all_imos_repeated</t>
  </si>
  <si>
    <t>this counts cells with flag&gt;=1 just once</t>
  </si>
  <si>
    <t>this gives the percentage of repeated data only (flag&gt;=1-flag==1)</t>
  </si>
  <si>
    <t>HIS05000</t>
  </si>
  <si>
    <t>OTE04000</t>
  </si>
  <si>
    <t>Flag_7</t>
  </si>
  <si>
    <t>Flag_9</t>
  </si>
  <si>
    <t>Mean location GBR</t>
  </si>
  <si>
    <t>HIN01</t>
  </si>
  <si>
    <t>HIN02</t>
  </si>
  <si>
    <t>HIN03</t>
  </si>
  <si>
    <t>lat</t>
  </si>
  <si>
    <t>lon</t>
  </si>
  <si>
    <t>HIS01</t>
  </si>
  <si>
    <t>HIS02</t>
  </si>
  <si>
    <t>HIS03</t>
  </si>
  <si>
    <t>OTE01</t>
  </si>
  <si>
    <t>OTE02</t>
  </si>
  <si>
    <t>OTE03</t>
  </si>
  <si>
    <t>mean</t>
  </si>
  <si>
    <t>std</t>
  </si>
  <si>
    <t>count_step0_9_once</t>
  </si>
  <si>
    <t>count_step0_9_repeated</t>
  </si>
  <si>
    <t>count_flag0_RDI</t>
  </si>
  <si>
    <t>count_flag8</t>
  </si>
  <si>
    <t>side lobe</t>
  </si>
  <si>
    <t>count_flag9</t>
  </si>
  <si>
    <t>flag12eextra_echo_tophalf_pc</t>
  </si>
  <si>
    <t>flag12eextra_echo_allcolumn_pc</t>
  </si>
  <si>
    <t>flag12b_extra_echo_top_pc</t>
  </si>
  <si>
    <t>flag13_cor_pc</t>
  </si>
  <si>
    <t>flag14_pergood_pc</t>
  </si>
  <si>
    <t>flag15_errvel_pc</t>
  </si>
  <si>
    <t>flag16_vertvel_pc</t>
  </si>
  <si>
    <t>flag15b_errvel_pc</t>
  </si>
  <si>
    <t>error velocity;err_vel_lim=0.30 m/s</t>
  </si>
  <si>
    <t>count_flag12e_top_o</t>
  </si>
  <si>
    <t>count_flag12e_o</t>
  </si>
  <si>
    <t>count_flag12e_f</t>
  </si>
  <si>
    <t>count_flag12b_o</t>
  </si>
  <si>
    <t>count_flag12b_f</t>
  </si>
  <si>
    <t>count_flag15_o</t>
  </si>
  <si>
    <t>count_flag15_f</t>
  </si>
  <si>
    <t>count_flag15b_o</t>
  </si>
  <si>
    <t>count_flag15b_f</t>
  </si>
  <si>
    <t>error velocity test (err_vel_lim=0.3m/s)</t>
  </si>
  <si>
    <t>count_flag16_o</t>
  </si>
  <si>
    <t>count_flag16_f</t>
  </si>
  <si>
    <t>count_all_imos_plusstep0_9_once</t>
  </si>
  <si>
    <t>count_all_imos_plusstep0_9_repeated</t>
  </si>
  <si>
    <t>count_0_9_13_repeated</t>
  </si>
  <si>
    <t>count_0_9_13_once</t>
  </si>
  <si>
    <t>Table 4 - Imos/ combo(0_9+13)</t>
  </si>
  <si>
    <t>Flag_0_9(overlap)</t>
  </si>
  <si>
    <t>Flag_0_9_once</t>
  </si>
  <si>
    <t>Flag_0_RDI</t>
  </si>
  <si>
    <t>Flag_8</t>
  </si>
  <si>
    <t>Flag_all_imos</t>
  </si>
  <si>
    <t>Flag 0_9_plus_all_imos</t>
  </si>
  <si>
    <t>NaN</t>
  </si>
  <si>
    <t>surface_distance_mean</t>
  </si>
  <si>
    <t>OTE04000.000 (line 15820)</t>
  </si>
  <si>
    <t>correlation1</t>
  </si>
  <si>
    <t>correlation2</t>
  </si>
  <si>
    <t>correlation3</t>
  </si>
  <si>
    <t>correlation4</t>
  </si>
  <si>
    <t>mean_cor_B1</t>
  </si>
  <si>
    <t>mean_cor_B2</t>
  </si>
  <si>
    <t>mean_cor_B3</t>
  </si>
  <si>
    <t>mean_cor_B4</t>
  </si>
  <si>
    <t>echo1</t>
  </si>
  <si>
    <t>echo2</t>
  </si>
  <si>
    <t>echo3</t>
  </si>
  <si>
    <t>echo4</t>
  </si>
  <si>
    <t>mean_echo1_fB1</t>
  </si>
  <si>
    <t>mean_echo1_fB2</t>
  </si>
  <si>
    <t>mean_echo1_fB3</t>
  </si>
  <si>
    <t>mean_echo1_fB4</t>
  </si>
  <si>
    <t>mean_echo1_raw</t>
  </si>
  <si>
    <t>surface_dist_beam1</t>
  </si>
  <si>
    <t>surface_dist_beam2</t>
  </si>
  <si>
    <t>surface_dist_beam3</t>
  </si>
  <si>
    <t>surface_dist_beam4</t>
  </si>
  <si>
    <t>depthcentreofbin</t>
  </si>
  <si>
    <t>0-4</t>
  </si>
  <si>
    <t>.4-8</t>
  </si>
  <si>
    <t>.8-12</t>
  </si>
  <si>
    <t>.12-16</t>
  </si>
  <si>
    <t>.16-20</t>
  </si>
  <si>
    <t>.20-24</t>
  </si>
  <si>
    <t>.24-28</t>
  </si>
  <si>
    <t>.28-32</t>
  </si>
  <si>
    <t>.32-36</t>
  </si>
  <si>
    <t>.36-40</t>
  </si>
  <si>
    <t>40.-44</t>
  </si>
  <si>
    <t>.44-48</t>
  </si>
  <si>
    <t>flag13a_cor_pc</t>
  </si>
  <si>
    <t>count_flag13a_o</t>
  </si>
  <si>
    <t>count_flag13a_f</t>
  </si>
  <si>
    <t>correlation test using the individual correlation of 4 beams (cor_lim_imos=64)</t>
  </si>
  <si>
    <t>HIS (01)</t>
  </si>
  <si>
    <t>HIN (01)</t>
  </si>
  <si>
    <t>HIN (02)</t>
  </si>
  <si>
    <t>HIN (03)</t>
  </si>
  <si>
    <t>HIS (02)</t>
  </si>
  <si>
    <t>HIS (03)</t>
  </si>
  <si>
    <t>OTE (01)</t>
  </si>
  <si>
    <t>OTE (02)</t>
  </si>
  <si>
    <t>OTE (03)</t>
  </si>
  <si>
    <t>NRSDAR (01)</t>
  </si>
  <si>
    <t>NRSDAR (02)</t>
  </si>
  <si>
    <t>TIS (01)</t>
  </si>
  <si>
    <t>TIS (02)</t>
  </si>
  <si>
    <t>PIL (01)</t>
  </si>
  <si>
    <t>Flag 14 percent of good (&lt; 50)</t>
  </si>
  <si>
    <t>Flag 13b beam correlation (&lt; 64)</t>
  </si>
  <si>
    <t>Flag 13a mean correlation (&lt;64)</t>
  </si>
  <si>
    <t>Flag 12b top half difference (&gt; 30 counts)</t>
  </si>
  <si>
    <t>Flag 12 all column echo (&gt; 15 dB)</t>
  </si>
  <si>
    <t>Flag 12 top half echo (&gt; 15 dB)</t>
  </si>
  <si>
    <r>
      <t>Flag 15 error velocity (&lt;0.15 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</si>
  <si>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r>
      <t>Flag 15 error velocity (&lt;0.30 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</si>
  <si>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r>
      <t>Flag 16 vertical velocity (&lt;0.2 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</si>
  <si>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t>max</t>
  </si>
  <si>
    <t>min</t>
  </si>
  <si>
    <t>avg</t>
  </si>
  <si>
    <t>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</si>
</sst>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vertical="center"/>
    </xf>
    <xf numFmtId="0" fontId="0" fillId="0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3" borderId="0" xfId="0" applyFont="1" applyFill="1"/>
    <xf numFmtId="165" fontId="0" fillId="0" borderId="0" xfId="0" applyNumberFormat="1" applyFill="1"/>
    <xf numFmtId="0" fontId="0" fillId="0" borderId="1" xfId="0" applyBorder="1"/>
    <xf numFmtId="0" fontId="4" fillId="4" borderId="2" xfId="0" applyFont="1" applyFill="1" applyBorder="1"/>
    <xf numFmtId="0" fontId="4" fillId="4" borderId="2" xfId="0" applyFont="1" applyFill="1" applyBorder="1" applyAlignment="1">
      <alignment horizontal="center"/>
    </xf>
    <xf numFmtId="1" fontId="4" fillId="4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3" fillId="4" borderId="0" xfId="0" applyFont="1" applyFill="1"/>
    <xf numFmtId="2" fontId="4" fillId="4" borderId="0" xfId="0" applyNumberFormat="1" applyFont="1" applyFill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4" borderId="1" xfId="0" applyFont="1" applyFill="1" applyBorder="1"/>
    <xf numFmtId="0" fontId="5" fillId="0" borderId="0" xfId="0" applyFont="1"/>
    <xf numFmtId="167" fontId="5" fillId="0" borderId="0" xfId="0" applyNumberFormat="1" applyFont="1"/>
    <xf numFmtId="165" fontId="5" fillId="0" borderId="0" xfId="0" applyNumberFormat="1" applyFont="1"/>
    <xf numFmtId="2" fontId="0" fillId="3" borderId="0" xfId="0" applyNumberFormat="1" applyFill="1" applyAlignment="1">
      <alignment horizontal="center"/>
    </xf>
    <xf numFmtId="16" fontId="0" fillId="0" borderId="0" xfId="0" applyNumberFormat="1"/>
    <xf numFmtId="0" fontId="0" fillId="5" borderId="0" xfId="0" applyFill="1"/>
    <xf numFmtId="2" fontId="0" fillId="5" borderId="0" xfId="0" applyNumberFormat="1" applyFill="1" applyAlignment="1">
      <alignment horizontal="center"/>
    </xf>
    <xf numFmtId="2" fontId="0" fillId="5" borderId="0" xfId="0" applyNumberFormat="1" applyFill="1"/>
    <xf numFmtId="2" fontId="0" fillId="0" borderId="0" xfId="0" applyNumberFormat="1" applyAlignment="1"/>
    <xf numFmtId="0" fontId="1" fillId="0" borderId="0" xfId="0" applyFont="1" applyFill="1" applyAlignment="1">
      <alignment vertic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vertical="center"/>
    </xf>
    <xf numFmtId="0" fontId="4" fillId="4" borderId="0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2" fontId="4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2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21229451611223E-2"/>
          <c:y val="3.4448144574813523E-2"/>
          <c:w val="0.79134440101834358"/>
          <c:h val="0.8227735922393053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Sheet8!$A$4:$A$18</c:f>
              <c:numCache>
                <c:formatCode>General</c:formatCode>
                <c:ptCount val="15"/>
                <c:pt idx="0">
                  <c:v>47.182745700681799</c:v>
                </c:pt>
                <c:pt idx="1">
                  <c:v>44.385110784879501</c:v>
                </c:pt>
                <c:pt idx="2">
                  <c:v>41.587475869077203</c:v>
                </c:pt>
                <c:pt idx="3">
                  <c:v>38.789840953274897</c:v>
                </c:pt>
                <c:pt idx="4">
                  <c:v>35.992206037472599</c:v>
                </c:pt>
                <c:pt idx="5">
                  <c:v>33.1945711216703</c:v>
                </c:pt>
                <c:pt idx="6">
                  <c:v>30.396936205867998</c:v>
                </c:pt>
                <c:pt idx="7">
                  <c:v>27.5993012900657</c:v>
                </c:pt>
                <c:pt idx="8">
                  <c:v>24.801666374263402</c:v>
                </c:pt>
                <c:pt idx="9">
                  <c:v>22.0040314584611</c:v>
                </c:pt>
                <c:pt idx="10">
                  <c:v>19.206396542658801</c:v>
                </c:pt>
                <c:pt idx="11">
                  <c:v>16.408761626856499</c:v>
                </c:pt>
                <c:pt idx="12">
                  <c:v>13.611126711054199</c:v>
                </c:pt>
                <c:pt idx="13">
                  <c:v>10.813491795251901</c:v>
                </c:pt>
                <c:pt idx="14">
                  <c:v>8.0158568794495704</c:v>
                </c:pt>
              </c:numCache>
            </c:numRef>
          </c:xVal>
          <c:yVal>
            <c:numRef>
              <c:f>Sheet8!$E$4:$E$18</c:f>
              <c:numCache>
                <c:formatCode>General</c:formatCode>
                <c:ptCount val="15"/>
                <c:pt idx="0">
                  <c:v>127</c:v>
                </c:pt>
                <c:pt idx="1">
                  <c:v>122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124</c:v>
                </c:pt>
                <c:pt idx="6">
                  <c:v>123</c:v>
                </c:pt>
                <c:pt idx="7">
                  <c:v>91</c:v>
                </c:pt>
                <c:pt idx="8">
                  <c:v>81</c:v>
                </c:pt>
                <c:pt idx="9">
                  <c:v>80</c:v>
                </c:pt>
                <c:pt idx="10">
                  <c:v>110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Sheet8!$Q$4:$Q$17</c:f>
              <c:numCache>
                <c:formatCode>General</c:formatCode>
                <c:ptCount val="14"/>
                <c:pt idx="0">
                  <c:v>45.361162598122299</c:v>
                </c:pt>
                <c:pt idx="1">
                  <c:v>41.361162598122299</c:v>
                </c:pt>
                <c:pt idx="2">
                  <c:v>37.361162598122299</c:v>
                </c:pt>
                <c:pt idx="3">
                  <c:v>33.361162598122299</c:v>
                </c:pt>
                <c:pt idx="4">
                  <c:v>29.361162598122299</c:v>
                </c:pt>
                <c:pt idx="5">
                  <c:v>25.361162598122299</c:v>
                </c:pt>
                <c:pt idx="6">
                  <c:v>21.361162598122299</c:v>
                </c:pt>
                <c:pt idx="7">
                  <c:v>17.361162598122299</c:v>
                </c:pt>
                <c:pt idx="8">
                  <c:v>13.3611625981223</c:v>
                </c:pt>
                <c:pt idx="9">
                  <c:v>9.3611625981222595</c:v>
                </c:pt>
                <c:pt idx="10">
                  <c:v>5.3611625981222604</c:v>
                </c:pt>
                <c:pt idx="11">
                  <c:v>1.3611625981222599</c:v>
                </c:pt>
              </c:numCache>
            </c:numRef>
          </c:xVal>
          <c:yVal>
            <c:numRef>
              <c:f>Sheet8!$R$4:$R$17</c:f>
              <c:numCache>
                <c:formatCode>General</c:formatCode>
                <c:ptCount val="14"/>
                <c:pt idx="0">
                  <c:v>124.5</c:v>
                </c:pt>
                <c:pt idx="1">
                  <c:v>125</c:v>
                </c:pt>
                <c:pt idx="2">
                  <c:v>125</c:v>
                </c:pt>
                <c:pt idx="3">
                  <c:v>124.5</c:v>
                </c:pt>
                <c:pt idx="4">
                  <c:v>123</c:v>
                </c:pt>
                <c:pt idx="5">
                  <c:v>86</c:v>
                </c:pt>
                <c:pt idx="6">
                  <c:v>80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3280"/>
        <c:axId val="95948800"/>
      </c:scatterChart>
      <c:valAx>
        <c:axId val="958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48800"/>
        <c:crosses val="autoZero"/>
        <c:crossBetween val="midCat"/>
      </c:valAx>
      <c:valAx>
        <c:axId val="9594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7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Sheet8!$A$25:$A$39</c:f>
              <c:numCache>
                <c:formatCode>General</c:formatCode>
                <c:ptCount val="15"/>
                <c:pt idx="0">
                  <c:v>47.182745700681799</c:v>
                </c:pt>
                <c:pt idx="1">
                  <c:v>44.385110784879501</c:v>
                </c:pt>
                <c:pt idx="2">
                  <c:v>41.587475869077203</c:v>
                </c:pt>
                <c:pt idx="3">
                  <c:v>38.789840953274897</c:v>
                </c:pt>
                <c:pt idx="4">
                  <c:v>35.992206037472599</c:v>
                </c:pt>
                <c:pt idx="5">
                  <c:v>33.1945711216703</c:v>
                </c:pt>
                <c:pt idx="6">
                  <c:v>30.396936205867998</c:v>
                </c:pt>
                <c:pt idx="7">
                  <c:v>27.5993012900657</c:v>
                </c:pt>
                <c:pt idx="8">
                  <c:v>24.801666374263402</c:v>
                </c:pt>
                <c:pt idx="9">
                  <c:v>22.0040314584611</c:v>
                </c:pt>
                <c:pt idx="10">
                  <c:v>19.206396542658801</c:v>
                </c:pt>
                <c:pt idx="11">
                  <c:v>16.408761626856499</c:v>
                </c:pt>
                <c:pt idx="12">
                  <c:v>13.611126711054199</c:v>
                </c:pt>
                <c:pt idx="13">
                  <c:v>10.813491795251901</c:v>
                </c:pt>
                <c:pt idx="14">
                  <c:v>8.0158568794495704</c:v>
                </c:pt>
              </c:numCache>
            </c:numRef>
          </c:xVal>
          <c:yVal>
            <c:numRef>
              <c:f>Sheet8!$E$25:$E$39</c:f>
              <c:numCache>
                <c:formatCode>General</c:formatCode>
                <c:ptCount val="15"/>
                <c:pt idx="0">
                  <c:v>127</c:v>
                </c:pt>
                <c:pt idx="1">
                  <c:v>122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124</c:v>
                </c:pt>
                <c:pt idx="6">
                  <c:v>123</c:v>
                </c:pt>
                <c:pt idx="7">
                  <c:v>91</c:v>
                </c:pt>
                <c:pt idx="8">
                  <c:v>81</c:v>
                </c:pt>
                <c:pt idx="9">
                  <c:v>80</c:v>
                </c:pt>
                <c:pt idx="10">
                  <c:v>110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Sheet8!$Q$24:$Q$31</c:f>
              <c:numCache>
                <c:formatCode>General</c:formatCode>
                <c:ptCount val="8"/>
                <c:pt idx="0">
                  <c:v>45.361162598122299</c:v>
                </c:pt>
                <c:pt idx="1">
                  <c:v>41.361162598122299</c:v>
                </c:pt>
                <c:pt idx="2">
                  <c:v>37.361162598122299</c:v>
                </c:pt>
                <c:pt idx="3">
                  <c:v>33.361162598122299</c:v>
                </c:pt>
                <c:pt idx="4">
                  <c:v>29.361162598122299</c:v>
                </c:pt>
                <c:pt idx="5">
                  <c:v>25.361162598122299</c:v>
                </c:pt>
                <c:pt idx="6">
                  <c:v>21.361162598122299</c:v>
                </c:pt>
                <c:pt idx="7">
                  <c:v>17.361162598122299</c:v>
                </c:pt>
              </c:numCache>
            </c:numRef>
          </c:xVal>
          <c:yVal>
            <c:numRef>
              <c:f>Sheet8!$R$24:$R$31</c:f>
              <c:numCache>
                <c:formatCode>General</c:formatCode>
                <c:ptCount val="8"/>
                <c:pt idx="0">
                  <c:v>124.5</c:v>
                </c:pt>
                <c:pt idx="1">
                  <c:v>125</c:v>
                </c:pt>
                <c:pt idx="2">
                  <c:v>125</c:v>
                </c:pt>
                <c:pt idx="3">
                  <c:v>124.5</c:v>
                </c:pt>
                <c:pt idx="4">
                  <c:v>123</c:v>
                </c:pt>
                <c:pt idx="5">
                  <c:v>86</c:v>
                </c:pt>
                <c:pt idx="6">
                  <c:v>80</c:v>
                </c:pt>
                <c:pt idx="7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7856"/>
        <c:axId val="95979392"/>
      </c:scatterChart>
      <c:valAx>
        <c:axId val="959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79392"/>
        <c:crosses val="autoZero"/>
        <c:crossBetween val="midCat"/>
      </c:valAx>
      <c:valAx>
        <c:axId val="959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7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</xdr:row>
      <xdr:rowOff>85725</xdr:rowOff>
    </xdr:from>
    <xdr:to>
      <xdr:col>7</xdr:col>
      <xdr:colOff>352424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6</xdr:row>
      <xdr:rowOff>66675</xdr:rowOff>
    </xdr:from>
    <xdr:to>
      <xdr:col>16</xdr:col>
      <xdr:colOff>409575</xdr:colOff>
      <xdr:row>22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opLeftCell="B24" workbookViewId="0">
      <selection activeCell="AL30" sqref="AL30"/>
    </sheetView>
  </sheetViews>
  <sheetFormatPr defaultRowHeight="15" x14ac:dyDescent="0.25"/>
  <cols>
    <col min="1" max="1" width="31.42578125" customWidth="1"/>
    <col min="2" max="2" width="68.140625" customWidth="1"/>
    <col min="3" max="4" width="10.7109375" customWidth="1"/>
    <col min="5" max="5" width="9.140625" style="4"/>
    <col min="6" max="6" width="6.42578125" customWidth="1"/>
    <col min="8" max="8" width="9.28515625" style="4" customWidth="1"/>
    <col min="9" max="9" width="4.5703125" customWidth="1"/>
    <col min="11" max="11" width="9.140625" style="4"/>
    <col min="12" max="12" width="4.28515625" customWidth="1"/>
    <col min="15" max="15" width="5" customWidth="1"/>
    <col min="17" max="17" width="9.5703125" bestFit="1" customWidth="1"/>
    <col min="18" max="18" width="4.85546875" customWidth="1"/>
    <col min="19" max="19" width="10.140625" customWidth="1"/>
    <col min="20" max="20" width="10" customWidth="1"/>
    <col min="21" max="21" width="5.85546875" customWidth="1"/>
    <col min="22" max="22" width="11" customWidth="1"/>
    <col min="23" max="23" width="10.5703125" bestFit="1" customWidth="1"/>
    <col min="24" max="24" width="4.42578125" customWidth="1"/>
    <col min="27" max="27" width="4.7109375" customWidth="1"/>
    <col min="28" max="29" width="10.7109375" customWidth="1"/>
    <col min="30" max="30" width="6.5703125" customWidth="1"/>
    <col min="33" max="33" width="5" customWidth="1"/>
    <col min="36" max="36" width="5.140625" customWidth="1"/>
    <col min="39" max="39" width="7.140625" customWidth="1"/>
    <col min="49" max="49" width="10.42578125" customWidth="1"/>
    <col min="50" max="50" width="10.140625" customWidth="1"/>
  </cols>
  <sheetData>
    <row r="1" spans="1:50" x14ac:dyDescent="0.25">
      <c r="A1" s="18" t="s">
        <v>0</v>
      </c>
      <c r="B1" s="18"/>
      <c r="C1" s="18"/>
      <c r="D1" s="18"/>
      <c r="E1" s="19"/>
      <c r="F1" s="18"/>
      <c r="G1" s="18"/>
      <c r="H1" s="19"/>
      <c r="I1" s="18"/>
      <c r="J1" s="18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V1" t="s">
        <v>51</v>
      </c>
    </row>
    <row r="2" spans="1:50" x14ac:dyDescent="0.25">
      <c r="AW2" s="4" t="s">
        <v>55</v>
      </c>
      <c r="AX2" s="4" t="s">
        <v>56</v>
      </c>
    </row>
    <row r="3" spans="1:50" x14ac:dyDescent="0.25">
      <c r="A3" t="s">
        <v>2</v>
      </c>
      <c r="B3" t="s">
        <v>3</v>
      </c>
      <c r="D3" t="s">
        <v>8</v>
      </c>
      <c r="E3" s="4" t="s">
        <v>8</v>
      </c>
      <c r="G3" t="s">
        <v>11</v>
      </c>
      <c r="H3" s="4" t="s">
        <v>11</v>
      </c>
      <c r="J3" t="s">
        <v>12</v>
      </c>
      <c r="K3" s="4" t="s">
        <v>12</v>
      </c>
      <c r="M3" t="s">
        <v>17</v>
      </c>
      <c r="N3" t="s">
        <v>17</v>
      </c>
      <c r="P3" t="s">
        <v>18</v>
      </c>
      <c r="Q3" t="s">
        <v>18</v>
      </c>
      <c r="S3" t="s">
        <v>47</v>
      </c>
      <c r="T3" t="s">
        <v>47</v>
      </c>
      <c r="V3" t="s">
        <v>19</v>
      </c>
      <c r="W3" t="s">
        <v>19</v>
      </c>
      <c r="Y3" t="s">
        <v>20</v>
      </c>
      <c r="Z3" t="s">
        <v>20</v>
      </c>
      <c r="AB3" t="s">
        <v>48</v>
      </c>
      <c r="AC3" t="s">
        <v>48</v>
      </c>
      <c r="AE3" t="s">
        <v>21</v>
      </c>
      <c r="AF3" t="s">
        <v>21</v>
      </c>
      <c r="AH3" t="s">
        <v>22</v>
      </c>
      <c r="AI3" t="s">
        <v>22</v>
      </c>
      <c r="AK3" t="s">
        <v>23</v>
      </c>
      <c r="AL3" t="s">
        <v>23</v>
      </c>
      <c r="AN3" s="5" t="s">
        <v>24</v>
      </c>
      <c r="AQ3" s="5" t="s">
        <v>25</v>
      </c>
      <c r="AV3" t="s">
        <v>52</v>
      </c>
      <c r="AW3">
        <v>-23.383500000000002</v>
      </c>
      <c r="AX3">
        <v>151.98689999999999</v>
      </c>
    </row>
    <row r="4" spans="1:50" x14ac:dyDescent="0.25">
      <c r="A4" s="18" t="s">
        <v>30</v>
      </c>
      <c r="B4" s="18"/>
      <c r="C4" s="18"/>
      <c r="D4" s="18" t="s">
        <v>9</v>
      </c>
      <c r="E4" s="19" t="s">
        <v>10</v>
      </c>
      <c r="F4" s="18"/>
      <c r="G4" s="18" t="s">
        <v>9</v>
      </c>
      <c r="H4" s="19" t="s">
        <v>10</v>
      </c>
      <c r="I4" s="18"/>
      <c r="J4" s="18" t="s">
        <v>9</v>
      </c>
      <c r="K4" s="19" t="s">
        <v>10</v>
      </c>
      <c r="L4" s="18"/>
      <c r="M4" s="18" t="s">
        <v>9</v>
      </c>
      <c r="N4" s="19" t="s">
        <v>10</v>
      </c>
      <c r="O4" s="18"/>
      <c r="P4" s="18" t="s">
        <v>9</v>
      </c>
      <c r="Q4" s="19" t="s">
        <v>10</v>
      </c>
      <c r="R4" s="18"/>
      <c r="S4" s="18" t="s">
        <v>9</v>
      </c>
      <c r="T4" s="19" t="s">
        <v>10</v>
      </c>
      <c r="U4" s="18"/>
      <c r="V4" s="18" t="s">
        <v>9</v>
      </c>
      <c r="W4" s="19" t="s">
        <v>10</v>
      </c>
      <c r="X4" s="18"/>
      <c r="Y4" s="18" t="s">
        <v>9</v>
      </c>
      <c r="Z4" s="19" t="s">
        <v>10</v>
      </c>
      <c r="AA4" s="18"/>
      <c r="AB4" s="18" t="s">
        <v>9</v>
      </c>
      <c r="AC4" s="19" t="s">
        <v>10</v>
      </c>
      <c r="AD4" s="18"/>
      <c r="AE4" s="18" t="s">
        <v>9</v>
      </c>
      <c r="AF4" s="19" t="s">
        <v>10</v>
      </c>
      <c r="AG4" s="18"/>
      <c r="AH4" s="18" t="s">
        <v>9</v>
      </c>
      <c r="AI4" s="19" t="s">
        <v>10</v>
      </c>
      <c r="AJ4" s="18"/>
      <c r="AK4" s="18" t="s">
        <v>9</v>
      </c>
      <c r="AL4" s="19" t="s">
        <v>10</v>
      </c>
      <c r="AM4" s="18"/>
      <c r="AN4" s="18" t="s">
        <v>9</v>
      </c>
      <c r="AO4" s="19" t="s">
        <v>10</v>
      </c>
      <c r="AP4" s="18"/>
      <c r="AQ4" s="21"/>
      <c r="AR4" s="18"/>
      <c r="AS4" s="18"/>
      <c r="AT4" s="18"/>
      <c r="AV4" t="s">
        <v>53</v>
      </c>
      <c r="AW4">
        <v>-23.3827</v>
      </c>
      <c r="AX4">
        <v>151.98750000000001</v>
      </c>
    </row>
    <row r="5" spans="1:50" x14ac:dyDescent="0.25">
      <c r="A5" s="2"/>
      <c r="B5" s="2"/>
      <c r="C5" s="14"/>
      <c r="F5" s="14"/>
      <c r="N5" s="4"/>
      <c r="Q5" s="4"/>
      <c r="W5" s="4"/>
      <c r="Z5" s="4"/>
      <c r="AF5" s="4"/>
      <c r="AI5" s="4"/>
      <c r="AL5" s="4"/>
      <c r="AN5" s="6"/>
      <c r="AQ5" s="6"/>
      <c r="AV5" t="s">
        <v>54</v>
      </c>
      <c r="AW5">
        <v>-23.380400000000002</v>
      </c>
      <c r="AX5">
        <v>151.9873</v>
      </c>
    </row>
    <row r="6" spans="1:50" x14ac:dyDescent="0.25">
      <c r="A6" t="s">
        <v>65</v>
      </c>
      <c r="B6" s="2" t="s">
        <v>45</v>
      </c>
      <c r="C6" s="2"/>
      <c r="D6">
        <v>76848</v>
      </c>
      <c r="E6" s="13">
        <v>20.475764164215398</v>
      </c>
      <c r="G6">
        <v>52639</v>
      </c>
      <c r="H6" s="3">
        <v>19.317702236037199</v>
      </c>
      <c r="J6">
        <v>246683</v>
      </c>
      <c r="K6" s="3">
        <v>21.0340029093216</v>
      </c>
      <c r="M6">
        <v>32357</v>
      </c>
      <c r="N6" s="3">
        <v>11.446916899564901</v>
      </c>
      <c r="P6">
        <v>68972</v>
      </c>
      <c r="Q6" s="7">
        <v>11.1707305222412</v>
      </c>
      <c r="S6">
        <v>73093</v>
      </c>
      <c r="T6" s="3">
        <v>13.879963844073799</v>
      </c>
      <c r="V6">
        <v>102019</v>
      </c>
      <c r="W6" s="3">
        <v>20.979692560793801</v>
      </c>
      <c r="Y6">
        <v>79853</v>
      </c>
      <c r="Z6" s="1">
        <v>38.759076612433503</v>
      </c>
      <c r="AB6">
        <v>134496</v>
      </c>
      <c r="AC6" s="3">
        <v>49.846564376250797</v>
      </c>
      <c r="AE6">
        <v>55089</v>
      </c>
      <c r="AF6" s="3">
        <v>7.697649721935</v>
      </c>
      <c r="AH6" s="4">
        <v>49370</v>
      </c>
      <c r="AI6" s="3">
        <v>8.0653066025406499</v>
      </c>
      <c r="AK6">
        <v>28618</v>
      </c>
      <c r="AL6" s="3">
        <v>9.9809574297412897</v>
      </c>
      <c r="AN6">
        <v>112138</v>
      </c>
      <c r="AO6" s="1">
        <v>21.1638633892982</v>
      </c>
      <c r="AQ6">
        <v>265036</v>
      </c>
      <c r="AR6">
        <v>28.010983041389299</v>
      </c>
      <c r="AV6" s="33" t="s">
        <v>63</v>
      </c>
      <c r="AW6" s="35">
        <f>AVERAGE(AW3:AW5)</f>
        <v>-23.382200000000001</v>
      </c>
      <c r="AX6" s="35">
        <f>AVERAGE(AX3:AX5)</f>
        <v>151.98723333333334</v>
      </c>
    </row>
    <row r="7" spans="1:50" x14ac:dyDescent="0.25">
      <c r="A7" t="s">
        <v>66</v>
      </c>
      <c r="B7" s="2" t="s">
        <v>46</v>
      </c>
      <c r="C7" s="2"/>
      <c r="D7">
        <v>6694</v>
      </c>
      <c r="E7" s="13">
        <v>1.78358272583877</v>
      </c>
      <c r="F7" s="15"/>
      <c r="G7">
        <v>3820</v>
      </c>
      <c r="H7" s="3">
        <v>1.40188116304759</v>
      </c>
      <c r="J7">
        <v>18512</v>
      </c>
      <c r="K7" s="3">
        <v>1.5784689737734701</v>
      </c>
      <c r="M7">
        <v>2611</v>
      </c>
      <c r="N7" s="3">
        <v>0.92369193759507595</v>
      </c>
      <c r="P7">
        <v>1387</v>
      </c>
      <c r="Q7" s="7">
        <v>0.22463903082915601</v>
      </c>
      <c r="S7">
        <v>2066</v>
      </c>
      <c r="T7" s="3">
        <v>0.39232218272415198</v>
      </c>
      <c r="V7">
        <v>16702</v>
      </c>
      <c r="W7" s="3">
        <v>3.4346820214899001</v>
      </c>
      <c r="Y7">
        <v>11529</v>
      </c>
      <c r="Z7" s="1">
        <v>5.5959499864093498</v>
      </c>
      <c r="AB7">
        <v>17000</v>
      </c>
      <c r="AC7" s="3">
        <v>6.3004966273812197</v>
      </c>
      <c r="AE7">
        <v>11145</v>
      </c>
      <c r="AF7" s="3">
        <v>1.5573037475896401</v>
      </c>
      <c r="AH7" s="4">
        <v>6930</v>
      </c>
      <c r="AI7" s="3">
        <v>1.1321161587119</v>
      </c>
      <c r="AK7">
        <v>524</v>
      </c>
      <c r="AL7" s="3">
        <v>0.18275287207996499</v>
      </c>
      <c r="AN7">
        <v>149</v>
      </c>
      <c r="AO7" s="1">
        <v>2.81208479284938E-2</v>
      </c>
      <c r="AQ7">
        <v>9273</v>
      </c>
      <c r="AR7">
        <v>0.98003986531189402</v>
      </c>
      <c r="AV7" s="33" t="s">
        <v>64</v>
      </c>
      <c r="AW7" s="34">
        <f>_xlfn.STDEV.S(AW3:AW5)</f>
        <v>1.609347693942779E-3</v>
      </c>
      <c r="AX7" s="34">
        <f>_xlfn.STDEV.S(AX3:AX5)</f>
        <v>3.0550504634053105E-4</v>
      </c>
    </row>
    <row r="8" spans="1:50" x14ac:dyDescent="0.25">
      <c r="A8" t="s">
        <v>67</v>
      </c>
      <c r="B8" t="s">
        <v>28</v>
      </c>
      <c r="C8" s="2"/>
      <c r="D8">
        <v>33137</v>
      </c>
      <c r="E8" s="13">
        <v>8.8291874493754499</v>
      </c>
      <c r="G8">
        <v>20736</v>
      </c>
      <c r="H8" s="3">
        <v>7.6097926170038699</v>
      </c>
      <c r="J8">
        <v>88021</v>
      </c>
      <c r="K8" s="3">
        <v>7.5053164185671299</v>
      </c>
      <c r="M8">
        <v>15624</v>
      </c>
      <c r="N8" s="3">
        <v>5.5272933102203998</v>
      </c>
      <c r="P8">
        <v>28519</v>
      </c>
      <c r="Q8" s="7">
        <v>4.61894774348717</v>
      </c>
      <c r="S8">
        <v>40459</v>
      </c>
      <c r="T8" s="3">
        <v>7.6829444292528803</v>
      </c>
      <c r="V8">
        <v>41097</v>
      </c>
      <c r="W8" s="3">
        <v>8.45139067400134</v>
      </c>
      <c r="Y8">
        <v>14044</v>
      </c>
      <c r="Z8" s="1">
        <v>6.8166815516638799</v>
      </c>
      <c r="AB8">
        <v>15763</v>
      </c>
      <c r="AC8" s="3">
        <v>5.8420428433770697</v>
      </c>
      <c r="AE8">
        <v>15180</v>
      </c>
      <c r="AF8" s="3">
        <v>2.1211189671072899</v>
      </c>
      <c r="AH8" s="4">
        <v>13761</v>
      </c>
      <c r="AI8" s="3">
        <v>2.2480592294422101</v>
      </c>
      <c r="AK8">
        <v>4443</v>
      </c>
      <c r="AL8" s="3">
        <v>1.54956299742611</v>
      </c>
      <c r="AN8">
        <v>68349</v>
      </c>
      <c r="AO8" s="1">
        <v>12.8995425172122</v>
      </c>
      <c r="AQ8">
        <v>161228</v>
      </c>
      <c r="AR8">
        <v>17.039778648172799</v>
      </c>
    </row>
    <row r="9" spans="1:50" x14ac:dyDescent="0.25">
      <c r="A9" t="s">
        <v>1</v>
      </c>
      <c r="B9" t="s">
        <v>29</v>
      </c>
      <c r="C9" s="2"/>
      <c r="D9">
        <v>24192</v>
      </c>
      <c r="E9" s="13">
        <v>6.4458370635631201</v>
      </c>
      <c r="G9">
        <v>17200</v>
      </c>
      <c r="H9" s="3">
        <v>6.3121350796906999</v>
      </c>
      <c r="J9">
        <v>96965</v>
      </c>
      <c r="K9" s="3">
        <v>8.2679474957835293</v>
      </c>
      <c r="M9">
        <v>1058</v>
      </c>
      <c r="N9" s="3">
        <v>0.374288039056143</v>
      </c>
      <c r="P9">
        <v>46</v>
      </c>
      <c r="Q9" s="7">
        <v>7.4501769417023699E-3</v>
      </c>
      <c r="S9">
        <v>46</v>
      </c>
      <c r="T9" s="3">
        <v>8.7351502445842093E-3</v>
      </c>
      <c r="V9">
        <v>44255</v>
      </c>
      <c r="W9" s="3">
        <v>9.1008174386921006</v>
      </c>
      <c r="Y9">
        <v>64909</v>
      </c>
      <c r="Z9" s="1">
        <v>31.505552751135799</v>
      </c>
      <c r="AB9">
        <v>114852</v>
      </c>
      <c r="AC9" s="3">
        <v>42.566155214587504</v>
      </c>
      <c r="AE9">
        <v>2332</v>
      </c>
      <c r="AF9" s="3">
        <v>0.32585305871503201</v>
      </c>
      <c r="AH9" s="4">
        <v>528</v>
      </c>
      <c r="AI9" s="3">
        <v>8.6256469235192604E-2</v>
      </c>
      <c r="AK9">
        <v>363</v>
      </c>
      <c r="AL9" s="3">
        <v>0.12660170336837301</v>
      </c>
      <c r="AN9">
        <v>0</v>
      </c>
      <c r="AO9" s="1">
        <v>0</v>
      </c>
      <c r="AQ9">
        <v>38964</v>
      </c>
      <c r="AR9">
        <v>4.1180063962054003</v>
      </c>
      <c r="AV9" t="s">
        <v>57</v>
      </c>
      <c r="AW9">
        <v>-23.512799999999999</v>
      </c>
      <c r="AX9">
        <v>151.95419999999999</v>
      </c>
    </row>
    <row r="10" spans="1:50" x14ac:dyDescent="0.25">
      <c r="A10" t="s">
        <v>68</v>
      </c>
      <c r="B10" t="s">
        <v>69</v>
      </c>
      <c r="C10" s="2"/>
      <c r="D10">
        <v>26619</v>
      </c>
      <c r="E10" s="13">
        <v>7.0924990407980602</v>
      </c>
      <c r="G10">
        <v>18717</v>
      </c>
      <c r="H10" s="3">
        <v>6.8688507143355197</v>
      </c>
      <c r="J10">
        <v>81693</v>
      </c>
      <c r="K10" s="3">
        <v>6.9657446993558896</v>
      </c>
      <c r="M10">
        <v>18270</v>
      </c>
      <c r="N10" s="3">
        <v>6.4633671772738497</v>
      </c>
      <c r="P10">
        <v>41779</v>
      </c>
      <c r="Q10" s="7">
        <v>6.7665422271170197</v>
      </c>
      <c r="S10">
        <v>34612</v>
      </c>
      <c r="T10" s="3">
        <v>6.5726308753380103</v>
      </c>
      <c r="V10">
        <v>36444</v>
      </c>
      <c r="W10" s="3">
        <v>7.4945247031001001</v>
      </c>
      <c r="Y10">
        <v>15703</v>
      </c>
      <c r="Z10" s="1">
        <v>7.6219275424222399</v>
      </c>
      <c r="AB10">
        <v>22199</v>
      </c>
      <c r="AC10" s="3">
        <v>8.2273367430138595</v>
      </c>
      <c r="AE10">
        <v>48618</v>
      </c>
      <c r="AF10" s="3">
        <v>6.7934494033479602</v>
      </c>
      <c r="AH10" s="4">
        <v>41652</v>
      </c>
      <c r="AI10" s="3">
        <v>6.8044591980762199</v>
      </c>
      <c r="AK10">
        <v>23954</v>
      </c>
      <c r="AL10" s="3">
        <v>8.3543173622203799</v>
      </c>
      <c r="AN10">
        <v>43938</v>
      </c>
      <c r="AO10" s="1">
        <v>8.2924417200144909</v>
      </c>
      <c r="AQ10">
        <v>74194</v>
      </c>
      <c r="AR10">
        <v>7.8413757971477098</v>
      </c>
      <c r="AV10" t="s">
        <v>58</v>
      </c>
      <c r="AW10">
        <v>-23.513200000000001</v>
      </c>
      <c r="AX10">
        <v>151.95480000000001</v>
      </c>
    </row>
    <row r="11" spans="1:50" x14ac:dyDescent="0.25">
      <c r="A11" t="s">
        <v>70</v>
      </c>
      <c r="B11" t="s">
        <v>26</v>
      </c>
      <c r="C11" s="2"/>
      <c r="D11">
        <v>9</v>
      </c>
      <c r="E11" s="13">
        <v>2.3980048599565201E-3</v>
      </c>
      <c r="G11">
        <v>11</v>
      </c>
      <c r="H11" s="3">
        <v>4.0368305742208002E-3</v>
      </c>
      <c r="J11">
        <v>101</v>
      </c>
      <c r="K11" s="3">
        <v>8.6120012073855196E-3</v>
      </c>
      <c r="M11">
        <v>16</v>
      </c>
      <c r="N11" s="3">
        <v>5.6603106095447003E-3</v>
      </c>
      <c r="P11">
        <v>15</v>
      </c>
      <c r="Q11" s="7">
        <v>2.4294055244681598E-3</v>
      </c>
      <c r="S11">
        <v>42</v>
      </c>
      <c r="T11" s="3">
        <v>7.9755719624464497E-3</v>
      </c>
      <c r="V11">
        <v>140</v>
      </c>
      <c r="W11" s="3">
        <v>2.8790293558171798E-2</v>
      </c>
      <c r="Y11">
        <v>109</v>
      </c>
      <c r="Z11" s="1">
        <v>5.29064575000971E-2</v>
      </c>
      <c r="AB11">
        <v>146</v>
      </c>
      <c r="AC11" s="3">
        <v>5.4110147505744603E-2</v>
      </c>
      <c r="AE11">
        <v>104</v>
      </c>
      <c r="AF11" s="3">
        <v>1.45320403543582E-2</v>
      </c>
      <c r="AH11" s="4">
        <v>359</v>
      </c>
      <c r="AI11" s="3">
        <v>5.8647864498928302E-2</v>
      </c>
      <c r="AK11">
        <v>382</v>
      </c>
      <c r="AL11" s="3">
        <v>0.13322823880638701</v>
      </c>
      <c r="AN11">
        <v>0</v>
      </c>
      <c r="AO11" s="1">
        <v>0</v>
      </c>
      <c r="AQ11">
        <v>0</v>
      </c>
      <c r="AR11">
        <v>0</v>
      </c>
      <c r="AV11" t="s">
        <v>59</v>
      </c>
      <c r="AW11">
        <v>-23.5136</v>
      </c>
      <c r="AX11">
        <v>151.95529999999999</v>
      </c>
    </row>
    <row r="12" spans="1:50" x14ac:dyDescent="0.25">
      <c r="C12" s="2"/>
      <c r="AF12" s="4"/>
      <c r="AV12" s="33" t="s">
        <v>64</v>
      </c>
      <c r="AW12" s="34">
        <f>_xlfn.STDEV.S(AW9:AW11)</f>
        <v>4.0000000000084412E-4</v>
      </c>
      <c r="AX12" s="34">
        <f>_xlfn.STDEV.S(AX9:AX11)</f>
        <v>5.5075705473313222E-4</v>
      </c>
    </row>
    <row r="13" spans="1:50" x14ac:dyDescent="0.25">
      <c r="A13" s="18" t="s">
        <v>34</v>
      </c>
      <c r="B13" s="18"/>
      <c r="C13" s="18"/>
      <c r="D13" s="18"/>
      <c r="E13" s="20">
        <f>E17+E19+E20+E21+E23</f>
        <v>14.63119342781556</v>
      </c>
      <c r="F13" s="18"/>
      <c r="G13" s="18"/>
      <c r="H13" s="20">
        <f>H17+H19+H20+H21+H23</f>
        <v>17.11135929236087</v>
      </c>
      <c r="I13" s="18"/>
      <c r="J13" s="18"/>
      <c r="K13" s="20">
        <f>K17+K19+K20+K21+K23</f>
        <v>14.204049972519453</v>
      </c>
      <c r="L13" s="18"/>
      <c r="M13" s="18"/>
      <c r="N13" s="20">
        <f>N17+N19+N20+N21+N23</f>
        <v>70.954503649062502</v>
      </c>
      <c r="O13" s="18"/>
      <c r="P13" s="18"/>
      <c r="Q13" s="20">
        <f>Q17+Q19+Q20+Q21+Q23</f>
        <v>49.46346052621206</v>
      </c>
      <c r="R13" s="18"/>
      <c r="S13" s="18"/>
      <c r="T13" s="20">
        <f>T17+T19+T20+T21+T23</f>
        <v>66.525246704002697</v>
      </c>
      <c r="U13" s="18"/>
      <c r="V13" s="18"/>
      <c r="W13" s="20">
        <f>W17+W19+W20+W21+W23</f>
        <v>26.936260864514757</v>
      </c>
      <c r="X13" s="18"/>
      <c r="Y13" s="18"/>
      <c r="Z13" s="20">
        <f>Z17+Z19+Z20+Z21+Z23</f>
        <v>32.958776872070821</v>
      </c>
      <c r="AA13" s="18"/>
      <c r="AB13" s="18"/>
      <c r="AC13" s="20">
        <f>AC17+AC19+AC20+AC21+AC23</f>
        <v>23.5958714765091</v>
      </c>
      <c r="AD13" s="18"/>
      <c r="AE13" s="18"/>
      <c r="AF13" s="20">
        <f>AF17+AF19+AF20+AF21+AF23</f>
        <v>75.699845208162515</v>
      </c>
      <c r="AG13" s="18"/>
      <c r="AH13" s="18"/>
      <c r="AI13" s="20">
        <f>SUM(AI17:AI23)</f>
        <v>65.904723890362064</v>
      </c>
      <c r="AJ13" s="18"/>
      <c r="AK13" s="18"/>
      <c r="AL13" s="20">
        <f>AL17+AL19+AL20+AL21+AL23</f>
        <v>97.964000688070271</v>
      </c>
      <c r="AM13" s="18"/>
      <c r="AN13" s="18"/>
      <c r="AO13" s="20">
        <f>AO17+AO19+AO20+AO21+AO23</f>
        <v>6.9083974617872741</v>
      </c>
      <c r="AP13" s="18"/>
      <c r="AQ13" s="18"/>
      <c r="AR13" s="20">
        <f>AR17+AR19+AR20+AR21+AR23</f>
        <v>3.4375429678411726</v>
      </c>
      <c r="AS13" s="18"/>
      <c r="AT13" s="18"/>
    </row>
    <row r="14" spans="1:50" x14ac:dyDescent="0.25">
      <c r="A14" t="s">
        <v>2</v>
      </c>
      <c r="B14" t="s">
        <v>3</v>
      </c>
      <c r="D14" t="s">
        <v>8</v>
      </c>
      <c r="E14" s="4" t="s">
        <v>8</v>
      </c>
      <c r="G14" t="s">
        <v>11</v>
      </c>
      <c r="H14" s="4" t="s">
        <v>11</v>
      </c>
      <c r="J14" t="s">
        <v>12</v>
      </c>
      <c r="K14" s="4" t="s">
        <v>12</v>
      </c>
      <c r="M14" t="s">
        <v>17</v>
      </c>
      <c r="N14" t="s">
        <v>17</v>
      </c>
      <c r="P14" t="s">
        <v>18</v>
      </c>
      <c r="Q14" t="s">
        <v>18</v>
      </c>
      <c r="S14" t="s">
        <v>47</v>
      </c>
      <c r="T14" t="s">
        <v>47</v>
      </c>
      <c r="V14" t="s">
        <v>19</v>
      </c>
      <c r="W14" t="s">
        <v>19</v>
      </c>
      <c r="Y14" t="s">
        <v>20</v>
      </c>
      <c r="Z14" t="s">
        <v>20</v>
      </c>
      <c r="AB14" t="s">
        <v>48</v>
      </c>
      <c r="AC14" t="s">
        <v>48</v>
      </c>
      <c r="AE14" t="s">
        <v>21</v>
      </c>
      <c r="AF14" t="s">
        <v>21</v>
      </c>
      <c r="AH14" t="s">
        <v>22</v>
      </c>
      <c r="AI14" t="s">
        <v>22</v>
      </c>
      <c r="AK14" t="s">
        <v>23</v>
      </c>
      <c r="AL14" t="s">
        <v>23</v>
      </c>
      <c r="AN14" s="5" t="s">
        <v>24</v>
      </c>
      <c r="AQ14" s="5" t="s">
        <v>25</v>
      </c>
      <c r="AV14" t="s">
        <v>52</v>
      </c>
      <c r="AW14">
        <v>-23.383500000000002</v>
      </c>
      <c r="AX14">
        <v>151.98689999999999</v>
      </c>
    </row>
    <row r="15" spans="1:50" x14ac:dyDescent="0.25">
      <c r="A15" t="s">
        <v>71</v>
      </c>
      <c r="B15" t="s">
        <v>42</v>
      </c>
      <c r="C15" s="2"/>
      <c r="D15">
        <v>2285</v>
      </c>
      <c r="E15" s="3">
        <v>2.8875437554496899</v>
      </c>
      <c r="F15">
        <f>((D15)/(D15+D6))*100</f>
        <v>2.8875437554496859</v>
      </c>
      <c r="G15">
        <v>1949</v>
      </c>
      <c r="H15" s="3">
        <v>3.5703817688869401</v>
      </c>
      <c r="J15">
        <v>5349</v>
      </c>
      <c r="K15" s="3">
        <v>2.12234954291519</v>
      </c>
      <c r="M15">
        <v>2141</v>
      </c>
      <c r="N15" s="3">
        <v>6.2061568786596304</v>
      </c>
      <c r="P15">
        <v>7252</v>
      </c>
      <c r="Q15" s="1">
        <v>9.5140638119227603</v>
      </c>
      <c r="S15" s="4">
        <v>7511</v>
      </c>
      <c r="T15" s="3">
        <v>9.3183961093742305</v>
      </c>
      <c r="V15">
        <v>2277</v>
      </c>
      <c r="W15" s="3">
        <v>2.1832093272992301</v>
      </c>
      <c r="Y15">
        <v>7990</v>
      </c>
      <c r="Z15" s="1">
        <v>9.0957731407169593</v>
      </c>
      <c r="AB15">
        <v>7516</v>
      </c>
      <c r="AC15" s="3">
        <v>5.2925104920710897</v>
      </c>
      <c r="AE15">
        <v>32502</v>
      </c>
      <c r="AF15" s="3">
        <v>37.106552043018098</v>
      </c>
      <c r="AH15">
        <v>16586</v>
      </c>
      <c r="AI15" s="1">
        <v>25.1470677421311</v>
      </c>
      <c r="AK15">
        <v>13151</v>
      </c>
      <c r="AL15" s="1">
        <v>31.485072661543299</v>
      </c>
      <c r="AN15">
        <v>711</v>
      </c>
      <c r="AO15" s="1">
        <v>0.63004545897615405</v>
      </c>
      <c r="AQ15">
        <v>828</v>
      </c>
      <c r="AR15" s="16">
        <v>0.31143742665422902</v>
      </c>
      <c r="AV15" t="s">
        <v>60</v>
      </c>
      <c r="AW15">
        <v>-23.483599999999999</v>
      </c>
      <c r="AX15">
        <v>152.1722</v>
      </c>
    </row>
    <row r="16" spans="1:50" x14ac:dyDescent="0.25">
      <c r="A16" t="s">
        <v>72</v>
      </c>
      <c r="B16" t="s">
        <v>41</v>
      </c>
      <c r="C16" s="2"/>
      <c r="D16">
        <v>2764</v>
      </c>
      <c r="E16" s="3">
        <v>3.4718384163191498</v>
      </c>
      <c r="G16">
        <v>1963</v>
      </c>
      <c r="H16" s="3">
        <v>3.5951064063587399</v>
      </c>
      <c r="J16">
        <v>6179</v>
      </c>
      <c r="K16" s="3">
        <v>2.4436253766876801</v>
      </c>
      <c r="M16">
        <v>2316</v>
      </c>
      <c r="N16" s="3">
        <v>6.6795489285611298</v>
      </c>
      <c r="P16">
        <v>8888</v>
      </c>
      <c r="Q16" s="1">
        <v>11.415360904187001</v>
      </c>
      <c r="S16" s="4">
        <v>8092</v>
      </c>
      <c r="T16" s="3">
        <v>9.9673585021863609</v>
      </c>
      <c r="V16">
        <v>4488</v>
      </c>
      <c r="W16" s="3">
        <v>4.2138075431661797</v>
      </c>
      <c r="Y16">
        <v>8421</v>
      </c>
      <c r="Z16" s="1">
        <v>9.5396152887600003</v>
      </c>
      <c r="AB16">
        <v>7789</v>
      </c>
      <c r="AC16" s="3">
        <v>5.4742242681941198</v>
      </c>
      <c r="AE16">
        <v>35040</v>
      </c>
      <c r="AF16" s="3">
        <v>38.877608760776198</v>
      </c>
      <c r="AH16">
        <v>22707</v>
      </c>
      <c r="AI16" s="1">
        <v>31.5038084270988</v>
      </c>
      <c r="AK16">
        <v>14902</v>
      </c>
      <c r="AL16" s="1">
        <v>34.241727941176499</v>
      </c>
      <c r="AN16">
        <v>765</v>
      </c>
      <c r="AO16" s="1">
        <v>0.67757278371699603</v>
      </c>
      <c r="AQ16">
        <v>972</v>
      </c>
      <c r="AR16" s="16">
        <v>0.36540254428438201</v>
      </c>
      <c r="AV16" t="s">
        <v>61</v>
      </c>
      <c r="AW16">
        <v>-23.483599999999999</v>
      </c>
      <c r="AX16">
        <v>152.17269999999999</v>
      </c>
    </row>
    <row r="17" spans="1:50" x14ac:dyDescent="0.25">
      <c r="A17" t="s">
        <v>73</v>
      </c>
      <c r="B17" t="s">
        <v>13</v>
      </c>
      <c r="C17" s="2"/>
      <c r="D17">
        <v>1212</v>
      </c>
      <c r="E17" s="3">
        <v>1.5526518063028401</v>
      </c>
      <c r="G17">
        <v>1679</v>
      </c>
      <c r="H17" s="3">
        <v>3.0910563717368098</v>
      </c>
      <c r="J17">
        <v>2499</v>
      </c>
      <c r="K17" s="3">
        <v>1.00288142803252</v>
      </c>
      <c r="M17">
        <v>4077</v>
      </c>
      <c r="N17" s="3">
        <v>11.190097161991501</v>
      </c>
      <c r="P17">
        <v>30010</v>
      </c>
      <c r="Q17" s="1">
        <v>30.318643793821099</v>
      </c>
      <c r="S17" s="4">
        <v>27794</v>
      </c>
      <c r="T17" s="3">
        <v>27.549634739857499</v>
      </c>
      <c r="V17">
        <v>49</v>
      </c>
      <c r="W17" s="3">
        <v>4.8007210879021801E-2</v>
      </c>
      <c r="Y17">
        <v>20014</v>
      </c>
      <c r="Z17" s="1">
        <v>20.040654069913</v>
      </c>
      <c r="AB17">
        <v>22361</v>
      </c>
      <c r="AC17" s="3">
        <v>14.2556596135333</v>
      </c>
      <c r="AE17">
        <v>24078</v>
      </c>
      <c r="AF17" s="3">
        <v>30.4141877297359</v>
      </c>
      <c r="AH17">
        <v>21130</v>
      </c>
      <c r="AI17" s="1">
        <v>29.971631205673798</v>
      </c>
      <c r="AK17">
        <v>48827</v>
      </c>
      <c r="AL17" s="1">
        <v>63.047323907288998</v>
      </c>
      <c r="AM17">
        <f>(AK17/(AK17+AK6))*100</f>
        <v>63.047323907289041</v>
      </c>
      <c r="AN17">
        <v>1774</v>
      </c>
      <c r="AO17" s="1">
        <v>1.5573425100077301</v>
      </c>
      <c r="AQ17">
        <v>8823</v>
      </c>
      <c r="AR17" s="16">
        <v>3.2217308907138298</v>
      </c>
      <c r="AV17" t="s">
        <v>62</v>
      </c>
      <c r="AW17">
        <v>-23.4831</v>
      </c>
      <c r="AX17">
        <v>152.173</v>
      </c>
    </row>
    <row r="18" spans="1:50" s="38" customFormat="1" x14ac:dyDescent="0.25">
      <c r="A18" s="38" t="s">
        <v>140</v>
      </c>
      <c r="D18" s="38">
        <v>116</v>
      </c>
      <c r="E18" s="39">
        <v>0.15071981705732601</v>
      </c>
      <c r="G18" s="38">
        <v>64</v>
      </c>
      <c r="H18" s="39">
        <v>0.12143521241675</v>
      </c>
      <c r="J18">
        <v>146</v>
      </c>
      <c r="K18">
        <v>5.9150261922221503E-2</v>
      </c>
      <c r="M18">
        <v>4707</v>
      </c>
      <c r="N18" s="3">
        <v>12.6996546514138</v>
      </c>
      <c r="P18">
        <v>252</v>
      </c>
      <c r="Q18">
        <v>0.364035594591471</v>
      </c>
      <c r="S18">
        <v>4489</v>
      </c>
      <c r="T18">
        <v>5.7861359593720199</v>
      </c>
      <c r="V18">
        <v>5373</v>
      </c>
      <c r="W18">
        <v>5.0031659713945196</v>
      </c>
      <c r="Y18">
        <v>0</v>
      </c>
      <c r="Z18">
        <v>0</v>
      </c>
      <c r="AB18">
        <v>0</v>
      </c>
      <c r="AC18">
        <v>0</v>
      </c>
      <c r="AE18">
        <v>86</v>
      </c>
      <c r="AF18" s="3">
        <v>0.15586769370185799</v>
      </c>
      <c r="AH18">
        <v>454</v>
      </c>
      <c r="AI18" s="1">
        <v>0.91120745022479099</v>
      </c>
      <c r="AK18">
        <v>4</v>
      </c>
      <c r="AL18" s="1">
        <v>1.3975263783103899E-2</v>
      </c>
      <c r="AN18">
        <v>0</v>
      </c>
      <c r="AO18">
        <v>0</v>
      </c>
      <c r="AQ18">
        <v>0</v>
      </c>
      <c r="AR18">
        <v>0</v>
      </c>
    </row>
    <row r="19" spans="1:50" x14ac:dyDescent="0.25">
      <c r="A19" t="s">
        <v>74</v>
      </c>
      <c r="B19" t="s">
        <v>31</v>
      </c>
      <c r="C19" s="2"/>
      <c r="D19">
        <v>281</v>
      </c>
      <c r="E19" s="3">
        <v>0.36432470277068302</v>
      </c>
      <c r="G19">
        <v>323</v>
      </c>
      <c r="H19" s="3">
        <v>0.60987122842792996</v>
      </c>
      <c r="J19">
        <v>374</v>
      </c>
      <c r="K19" s="3">
        <v>0.15138206972480001</v>
      </c>
      <c r="M19">
        <v>6889</v>
      </c>
      <c r="N19" s="3">
        <v>17.5533812363043</v>
      </c>
      <c r="P19">
        <v>431</v>
      </c>
      <c r="Q19" s="1">
        <v>0.621010619137501</v>
      </c>
      <c r="S19" s="4">
        <v>6432</v>
      </c>
      <c r="T19" s="3">
        <v>8.0880226343917005</v>
      </c>
      <c r="V19">
        <v>7058</v>
      </c>
      <c r="W19" s="3">
        <v>6.4706583422719701</v>
      </c>
      <c r="Y19">
        <v>6</v>
      </c>
      <c r="Z19" s="1">
        <v>7.5132420891821797E-3</v>
      </c>
      <c r="AB19">
        <v>0</v>
      </c>
      <c r="AC19" s="3">
        <v>0</v>
      </c>
      <c r="AE19">
        <v>624</v>
      </c>
      <c r="AF19" s="3">
        <v>1.1200258467503099</v>
      </c>
      <c r="AH19">
        <v>897</v>
      </c>
      <c r="AI19" s="1">
        <v>1.78447092525912</v>
      </c>
      <c r="AK19">
        <v>37</v>
      </c>
      <c r="AL19" s="1">
        <v>0.129122317222125</v>
      </c>
      <c r="AN19">
        <v>0</v>
      </c>
      <c r="AO19" s="1">
        <v>0</v>
      </c>
      <c r="AQ19">
        <v>4</v>
      </c>
      <c r="AR19" s="16">
        <v>1.5092061575611201E-3</v>
      </c>
      <c r="AV19" s="33" t="s">
        <v>63</v>
      </c>
      <c r="AW19" s="35">
        <f>AVERAGE(AW15:AW17)</f>
        <v>-23.483433333333334</v>
      </c>
      <c r="AX19" s="35">
        <f>AVERAGE(AX15:AX17)</f>
        <v>152.17263333333332</v>
      </c>
    </row>
    <row r="20" spans="1:50" x14ac:dyDescent="0.25">
      <c r="A20" t="s">
        <v>75</v>
      </c>
      <c r="B20" t="s">
        <v>14</v>
      </c>
      <c r="C20" s="2"/>
      <c r="D20">
        <v>8678</v>
      </c>
      <c r="E20" s="3">
        <v>10.146622079835399</v>
      </c>
      <c r="G20">
        <v>6809</v>
      </c>
      <c r="H20" s="3">
        <v>11.453707441797899</v>
      </c>
      <c r="J20">
        <v>29599</v>
      </c>
      <c r="K20" s="3">
        <v>10.713329134724701</v>
      </c>
      <c r="M20">
        <v>19860</v>
      </c>
      <c r="N20" s="3">
        <v>38.033590593101898</v>
      </c>
      <c r="P20">
        <v>10751</v>
      </c>
      <c r="Q20" s="1">
        <v>13.485443347591</v>
      </c>
      <c r="S20" s="4">
        <v>26579</v>
      </c>
      <c r="T20" s="3">
        <v>26.6664660085079</v>
      </c>
      <c r="V20">
        <v>20346</v>
      </c>
      <c r="W20" s="3">
        <v>16.627303559024199</v>
      </c>
      <c r="Y20">
        <v>7767</v>
      </c>
      <c r="Z20" s="1">
        <v>8.8644145172335094</v>
      </c>
      <c r="AB20">
        <v>10026</v>
      </c>
      <c r="AC20" s="3">
        <v>6.9373520986424202</v>
      </c>
      <c r="AE20">
        <v>29310</v>
      </c>
      <c r="AF20" s="3">
        <v>34.727899619663702</v>
      </c>
      <c r="AH20">
        <v>12174</v>
      </c>
      <c r="AI20" s="1">
        <v>19.780969712725899</v>
      </c>
      <c r="AK20">
        <v>10170</v>
      </c>
      <c r="AL20" s="1">
        <v>26.219449314220899</v>
      </c>
      <c r="AN20">
        <v>7</v>
      </c>
      <c r="AO20" s="1">
        <v>6.2419189442240001E-3</v>
      </c>
      <c r="AQ20">
        <v>51</v>
      </c>
      <c r="AR20" s="16">
        <v>1.92389668297578E-2</v>
      </c>
    </row>
    <row r="21" spans="1:50" x14ac:dyDescent="0.25">
      <c r="A21" t="s">
        <v>76</v>
      </c>
      <c r="B21" t="s">
        <v>15</v>
      </c>
      <c r="C21" s="2"/>
      <c r="D21">
        <v>1982</v>
      </c>
      <c r="E21" s="3">
        <v>2.5142712165419301</v>
      </c>
      <c r="G21">
        <v>1036</v>
      </c>
      <c r="H21" s="3">
        <v>1.93013507219376</v>
      </c>
      <c r="J21">
        <v>5569</v>
      </c>
      <c r="K21" s="3">
        <v>2.20771292199864</v>
      </c>
      <c r="M21">
        <v>1403</v>
      </c>
      <c r="N21" s="3">
        <v>4.1558056872037898</v>
      </c>
      <c r="P21">
        <v>3655</v>
      </c>
      <c r="Q21" s="1">
        <v>5.0325636471284803</v>
      </c>
      <c r="S21" s="4">
        <v>3193</v>
      </c>
      <c r="T21" s="3">
        <v>4.1855648480717296</v>
      </c>
      <c r="V21">
        <v>3878</v>
      </c>
      <c r="W21" s="3">
        <v>3.6620489721144098</v>
      </c>
      <c r="Y21">
        <v>3260</v>
      </c>
      <c r="Z21" s="1">
        <v>3.9223707482583898</v>
      </c>
      <c r="AB21">
        <v>3240</v>
      </c>
      <c r="AC21" s="3">
        <v>2.3523261892315701</v>
      </c>
      <c r="AE21">
        <v>5702</v>
      </c>
      <c r="AF21" s="3">
        <v>9.3796779128489405</v>
      </c>
      <c r="AH21">
        <v>5564</v>
      </c>
      <c r="AI21" s="1">
        <v>10.128517857793</v>
      </c>
      <c r="AK21">
        <v>2509</v>
      </c>
      <c r="AL21" s="1">
        <v>8.0605262312461807</v>
      </c>
      <c r="AN21">
        <v>6332</v>
      </c>
      <c r="AO21" s="1">
        <v>5.3448130328353196</v>
      </c>
      <c r="AQ21">
        <v>518</v>
      </c>
      <c r="AR21" s="16">
        <v>0.195063904140024</v>
      </c>
    </row>
    <row r="22" spans="1:50" x14ac:dyDescent="0.25">
      <c r="A22" t="s">
        <v>78</v>
      </c>
      <c r="B22" t="s">
        <v>79</v>
      </c>
      <c r="C22" s="2"/>
      <c r="D22">
        <v>472</v>
      </c>
      <c r="E22" s="3">
        <v>0.61045007759958603</v>
      </c>
      <c r="G22">
        <v>297</v>
      </c>
      <c r="H22" s="3">
        <v>0.56105485869729499</v>
      </c>
      <c r="J22">
        <v>1389</v>
      </c>
      <c r="K22" s="3">
        <v>0.559918088296946</v>
      </c>
      <c r="M22">
        <v>169</v>
      </c>
      <c r="N22" s="3">
        <v>0.51958433253397296</v>
      </c>
      <c r="P22">
        <v>151</v>
      </c>
      <c r="Q22" s="1">
        <v>0.218451166760702</v>
      </c>
      <c r="S22" s="4">
        <v>188</v>
      </c>
      <c r="T22" s="3">
        <v>0.25654671743016599</v>
      </c>
      <c r="V22">
        <v>1260</v>
      </c>
      <c r="W22" s="3">
        <v>1.21999632064602</v>
      </c>
      <c r="Y22">
        <v>1366</v>
      </c>
      <c r="Z22" s="1">
        <v>1.6818724682648201</v>
      </c>
      <c r="AB22">
        <v>1013</v>
      </c>
      <c r="AC22" s="3">
        <v>0.74755182312613899</v>
      </c>
      <c r="AE22">
        <v>2075</v>
      </c>
      <c r="AF22" s="3">
        <v>3.6299069344342598</v>
      </c>
      <c r="AH22">
        <v>1691</v>
      </c>
      <c r="AI22" s="1">
        <v>3.3117251914376902</v>
      </c>
      <c r="AK22">
        <v>579</v>
      </c>
      <c r="AL22" s="1">
        <v>1.9830804534712501</v>
      </c>
      <c r="AN22">
        <v>1924</v>
      </c>
      <c r="AO22" s="1">
        <v>1.6868019147481199</v>
      </c>
      <c r="AQ22">
        <v>29</v>
      </c>
      <c r="AR22" s="16">
        <v>1.09407126553864E-2</v>
      </c>
    </row>
    <row r="23" spans="1:50" x14ac:dyDescent="0.25">
      <c r="A23" t="s">
        <v>77</v>
      </c>
      <c r="B23" t="s">
        <v>16</v>
      </c>
      <c r="C23" s="2"/>
      <c r="D23">
        <v>41</v>
      </c>
      <c r="E23" s="3">
        <v>5.3323622364707599E-2</v>
      </c>
      <c r="G23">
        <v>14</v>
      </c>
      <c r="H23" s="3">
        <v>2.6589178204470799E-2</v>
      </c>
      <c r="J23">
        <v>318</v>
      </c>
      <c r="K23" s="3">
        <v>0.128744418038793</v>
      </c>
      <c r="M23">
        <v>7</v>
      </c>
      <c r="N23" s="3">
        <v>2.1628970461006099E-2</v>
      </c>
      <c r="P23">
        <v>4</v>
      </c>
      <c r="Q23" s="1">
        <v>5.79911853398283E-3</v>
      </c>
      <c r="S23" s="4">
        <v>26</v>
      </c>
      <c r="T23" s="3">
        <v>3.5558473173867303E-2</v>
      </c>
      <c r="V23">
        <v>131</v>
      </c>
      <c r="W23" s="3">
        <v>0.128242780225159</v>
      </c>
      <c r="Y23">
        <v>99</v>
      </c>
      <c r="Z23" s="1">
        <v>0.123824294576746</v>
      </c>
      <c r="AB23">
        <v>68</v>
      </c>
      <c r="AC23" s="3">
        <v>5.05335751018103E-2</v>
      </c>
      <c r="AE23">
        <v>32</v>
      </c>
      <c r="AF23" s="3">
        <v>5.8054099163658099E-2</v>
      </c>
      <c r="AH23">
        <v>8</v>
      </c>
      <c r="AI23" s="1">
        <v>1.62015472477622E-2</v>
      </c>
      <c r="AK23">
        <v>146</v>
      </c>
      <c r="AL23" s="1">
        <v>0.50757891809206002</v>
      </c>
      <c r="AN23">
        <v>0</v>
      </c>
      <c r="AO23" s="1">
        <v>0</v>
      </c>
      <c r="AQ23">
        <v>0</v>
      </c>
      <c r="AR23" s="16">
        <v>0</v>
      </c>
    </row>
    <row r="24" spans="1:50" x14ac:dyDescent="0.25">
      <c r="C24" s="2"/>
    </row>
    <row r="25" spans="1:50" x14ac:dyDescent="0.25">
      <c r="A25" s="18" t="s">
        <v>33</v>
      </c>
      <c r="B25" s="18"/>
      <c r="C25" s="18"/>
      <c r="D25" s="18"/>
      <c r="E25" s="36">
        <f>E30+E34+E36+E38+E42</f>
        <v>17.585102528030006</v>
      </c>
      <c r="F25" s="18"/>
      <c r="G25" s="18"/>
      <c r="H25" s="36">
        <f>H30+H34+H36+H38+H42</f>
        <v>17.021479608500837</v>
      </c>
      <c r="I25" s="18"/>
      <c r="J25" s="18"/>
      <c r="K25" s="36">
        <f>K30+K34+K36+K38+K42</f>
        <v>16.604705733887457</v>
      </c>
      <c r="L25" s="18"/>
      <c r="M25" s="18"/>
      <c r="N25" s="36">
        <f>N30+N34+N36+N38+N42</f>
        <v>23.671065199702866</v>
      </c>
      <c r="O25" s="18"/>
      <c r="P25" s="18"/>
      <c r="Q25" s="36">
        <f>Q30+Q34+Q36+Q38+Q42</f>
        <v>14.994614817754135</v>
      </c>
      <c r="R25" s="18"/>
      <c r="S25" s="18"/>
      <c r="T25" s="36">
        <f>T30+T34+T36+T38+T42</f>
        <v>23.225245343785151</v>
      </c>
      <c r="U25" s="18"/>
      <c r="V25" s="18"/>
      <c r="W25" s="36">
        <f>W30+W34+W36+W38+W42</f>
        <v>22.77970284304153</v>
      </c>
      <c r="X25" s="18"/>
      <c r="Y25" s="18"/>
      <c r="Z25" s="36">
        <f>Z30+Z34+Z36+Z38+Z42</f>
        <v>47.949753426785158</v>
      </c>
      <c r="AA25" s="18"/>
      <c r="AB25" s="18"/>
      <c r="AC25" s="36">
        <f>AC30+AC34+AC36+AC38+AC42</f>
        <v>51.364242828552378</v>
      </c>
      <c r="AD25" s="18"/>
      <c r="AE25" s="18"/>
      <c r="AF25" s="36">
        <f>AF30+AF34+AF36+AF38+AF42</f>
        <v>19.984909035016624</v>
      </c>
      <c r="AG25" s="18"/>
      <c r="AH25" s="18"/>
      <c r="AI25" s="36">
        <f>AI30+AI34+AI36+AI38+AI42</f>
        <v>17.920761670761674</v>
      </c>
      <c r="AJ25" s="18"/>
      <c r="AK25" s="18"/>
      <c r="AL25" s="36">
        <f>AL30+AL34+AL36+AL38+AL42</f>
        <v>33.435056465057272</v>
      </c>
      <c r="AM25" s="18"/>
      <c r="AN25" s="18"/>
      <c r="AO25" s="36">
        <f>AO30+AO34+AO36+AO38+AO42</f>
        <v>11.181906027297984</v>
      </c>
      <c r="AP25" s="18"/>
      <c r="AQ25" s="18"/>
      <c r="AR25" s="36">
        <f>AR30+AR34+AR36+AR38+AR42</f>
        <v>13.573335475265967</v>
      </c>
      <c r="AS25" s="18"/>
      <c r="AT25" s="18"/>
    </row>
    <row r="26" spans="1:50" x14ac:dyDescent="0.25">
      <c r="A26" s="2" t="s">
        <v>32</v>
      </c>
      <c r="B26" s="2"/>
      <c r="C26" s="2"/>
      <c r="D26" s="2">
        <v>8936</v>
      </c>
      <c r="E26" s="2">
        <v>42</v>
      </c>
      <c r="F26" s="2"/>
      <c r="G26" s="2">
        <v>6337</v>
      </c>
      <c r="H26" s="17">
        <v>43</v>
      </c>
      <c r="I26" s="2"/>
      <c r="J26" s="2">
        <v>27274</v>
      </c>
      <c r="K26" s="8">
        <v>43</v>
      </c>
      <c r="L26" s="2"/>
      <c r="M26" s="2">
        <v>6145</v>
      </c>
      <c r="N26" s="2">
        <v>46</v>
      </c>
      <c r="O26" s="2"/>
      <c r="P26" s="2">
        <v>26845</v>
      </c>
      <c r="Q26" s="14">
        <v>23</v>
      </c>
      <c r="R26" s="2"/>
      <c r="S26" s="2">
        <v>22896</v>
      </c>
      <c r="T26" s="2">
        <v>23</v>
      </c>
      <c r="U26" s="2"/>
      <c r="V26" s="2">
        <v>9175</v>
      </c>
      <c r="W26" s="2">
        <v>53</v>
      </c>
      <c r="X26" s="2"/>
      <c r="Y26" s="2">
        <v>15848</v>
      </c>
      <c r="Z26" s="2">
        <v>13</v>
      </c>
      <c r="AA26" s="2"/>
      <c r="AB26" s="2">
        <v>22485</v>
      </c>
      <c r="AC26" s="14">
        <v>12</v>
      </c>
      <c r="AD26" s="2"/>
      <c r="AE26" s="2">
        <v>16265</v>
      </c>
      <c r="AF26" s="14">
        <v>44</v>
      </c>
      <c r="AG26" s="2"/>
      <c r="AH26" s="2">
        <v>13912</v>
      </c>
      <c r="AI26" s="14">
        <v>44</v>
      </c>
      <c r="AJ26" s="2"/>
      <c r="AK26" s="8">
        <v>26066</v>
      </c>
      <c r="AL26" s="8">
        <v>11</v>
      </c>
      <c r="AM26" s="2"/>
      <c r="AN26" s="2">
        <v>16558</v>
      </c>
      <c r="AO26" s="2">
        <v>32</v>
      </c>
      <c r="AP26" s="2"/>
      <c r="AQ26" s="2">
        <v>27829</v>
      </c>
      <c r="AR26" s="2">
        <v>34</v>
      </c>
      <c r="AS26" s="2"/>
      <c r="AT26" s="2"/>
    </row>
    <row r="27" spans="1:50" x14ac:dyDescent="0.25">
      <c r="A27" s="9" t="s">
        <v>80</v>
      </c>
      <c r="B27" s="9" t="s">
        <v>35</v>
      </c>
      <c r="C27" s="9"/>
      <c r="D27" s="9">
        <v>24424</v>
      </c>
      <c r="E27" s="11">
        <v>6.5076522999531097</v>
      </c>
      <c r="F27" s="9"/>
      <c r="G27" s="9">
        <v>15812</v>
      </c>
      <c r="H27" s="10">
        <v>5.8027604581435703</v>
      </c>
      <c r="I27" s="9"/>
      <c r="J27" s="9">
        <v>57668</v>
      </c>
      <c r="K27" s="10">
        <v>4.9171968874010696</v>
      </c>
      <c r="L27" s="9"/>
      <c r="M27" s="9">
        <v>19846</v>
      </c>
      <c r="N27" s="11">
        <v>7.0209077723140103</v>
      </c>
      <c r="O27" s="9"/>
      <c r="P27" s="9">
        <v>47307</v>
      </c>
      <c r="Q27" s="11">
        <v>7.6618591430676899</v>
      </c>
      <c r="R27" s="9"/>
      <c r="S27" s="9">
        <v>40245</v>
      </c>
      <c r="T27" s="11">
        <v>7.6423069911585104</v>
      </c>
      <c r="U27" s="9"/>
      <c r="V27" s="9">
        <v>26746</v>
      </c>
      <c r="W27" s="11">
        <v>5.5001799393347399</v>
      </c>
      <c r="X27" s="9"/>
      <c r="Y27" s="9">
        <v>32759</v>
      </c>
      <c r="Z27" s="11">
        <v>15.9005746903273</v>
      </c>
      <c r="AA27" s="9"/>
      <c r="AB27" s="9">
        <v>42127</v>
      </c>
      <c r="AC27" s="11">
        <v>15.613001260099299</v>
      </c>
      <c r="AD27" s="9"/>
      <c r="AE27" s="9">
        <v>81781</v>
      </c>
      <c r="AF27" s="11">
        <v>11.427353771343901</v>
      </c>
      <c r="AG27" s="9"/>
      <c r="AH27" s="9">
        <v>61930</v>
      </c>
      <c r="AI27" s="11">
        <v>10.1171650373778</v>
      </c>
      <c r="AJ27" s="9"/>
      <c r="AK27" s="12">
        <v>37392</v>
      </c>
      <c r="AL27" s="10">
        <v>13.0410217420115</v>
      </c>
      <c r="AM27" s="9"/>
      <c r="AN27" s="9">
        <v>26745</v>
      </c>
      <c r="AO27" s="11">
        <v>5.0475978379031297</v>
      </c>
      <c r="AP27" s="9"/>
      <c r="AQ27" s="9">
        <v>48016</v>
      </c>
      <c r="AR27" s="11">
        <v>5.0746893316958799</v>
      </c>
      <c r="AS27" s="9"/>
      <c r="AT27" s="9"/>
    </row>
    <row r="28" spans="1:50" x14ac:dyDescent="0.25">
      <c r="A28" s="9" t="s">
        <v>81</v>
      </c>
      <c r="B28" s="9" t="s">
        <v>27</v>
      </c>
      <c r="C28" s="9"/>
      <c r="D28" s="9">
        <v>24916</v>
      </c>
      <c r="E28" s="11">
        <v>6.6387432322973998</v>
      </c>
      <c r="F28" s="9"/>
      <c r="G28" s="9">
        <v>15826</v>
      </c>
      <c r="H28" s="10">
        <v>5.8078982425107597</v>
      </c>
      <c r="I28" s="9"/>
      <c r="J28" s="9">
        <v>58533</v>
      </c>
      <c r="K28" s="10">
        <v>4.9909531353653103</v>
      </c>
      <c r="L28" s="9"/>
      <c r="M28" s="9">
        <v>20024</v>
      </c>
      <c r="N28" s="11">
        <v>7.0838787278451898</v>
      </c>
      <c r="O28" s="9"/>
      <c r="P28" s="9">
        <v>48957</v>
      </c>
      <c r="Q28" s="11">
        <v>7.9290937507591899</v>
      </c>
      <c r="R28" s="9"/>
      <c r="S28" s="9">
        <v>40832</v>
      </c>
      <c r="T28" s="11">
        <v>7.75377510406223</v>
      </c>
      <c r="U28" s="9"/>
      <c r="V28" s="9">
        <v>29197</v>
      </c>
      <c r="W28" s="11">
        <v>6.0042157215567302</v>
      </c>
      <c r="X28" s="9"/>
      <c r="Y28" s="9">
        <v>34137</v>
      </c>
      <c r="Z28" s="11">
        <v>16.5694288044111</v>
      </c>
      <c r="AA28" s="9"/>
      <c r="AB28" s="9">
        <v>43017</v>
      </c>
      <c r="AC28" s="11">
        <v>15.9428507894152</v>
      </c>
      <c r="AD28" s="9"/>
      <c r="AE28" s="9">
        <v>84324</v>
      </c>
      <c r="AF28" s="11">
        <v>11.7826901042394</v>
      </c>
      <c r="AG28" s="9"/>
      <c r="AH28" s="9">
        <v>68065</v>
      </c>
      <c r="AI28" s="11">
        <v>11.119406398661701</v>
      </c>
      <c r="AJ28" s="9"/>
      <c r="AK28" s="12">
        <v>39151</v>
      </c>
      <c r="AL28" s="10">
        <v>13.6544994175624</v>
      </c>
      <c r="AM28" s="9"/>
      <c r="AN28" s="9">
        <v>26800</v>
      </c>
      <c r="AO28" s="11">
        <v>5.0579780166686801</v>
      </c>
      <c r="AP28" s="9"/>
      <c r="AQ28" s="9">
        <v>48999</v>
      </c>
      <c r="AR28" s="11">
        <v>5.1785801100417901</v>
      </c>
      <c r="AS28" s="9"/>
      <c r="AT28" s="9"/>
    </row>
    <row r="29" spans="1:50" x14ac:dyDescent="0.25">
      <c r="A29" t="s">
        <v>82</v>
      </c>
      <c r="C29" s="2"/>
      <c r="D29" s="2">
        <v>79612</v>
      </c>
      <c r="E29" s="14">
        <v>21.212218101206499</v>
      </c>
      <c r="G29">
        <v>54602</v>
      </c>
      <c r="H29" s="3">
        <v>20.0380930012367</v>
      </c>
      <c r="J29">
        <v>252862</v>
      </c>
      <c r="K29" s="3">
        <v>21.560869795068498</v>
      </c>
      <c r="M29">
        <v>34673</v>
      </c>
      <c r="N29" s="1">
        <v>12.2662468602965</v>
      </c>
      <c r="P29">
        <v>77860</v>
      </c>
      <c r="Q29" s="1">
        <v>12.610234275672701</v>
      </c>
      <c r="S29">
        <v>81185</v>
      </c>
      <c r="T29" s="1">
        <v>15.4165907088385</v>
      </c>
      <c r="V29">
        <v>106507</v>
      </c>
      <c r="W29" s="1">
        <v>21.902627114287199</v>
      </c>
      <c r="Y29">
        <v>88274</v>
      </c>
      <c r="Z29" s="1">
        <v>42.846464489573997</v>
      </c>
      <c r="AB29">
        <v>142285</v>
      </c>
      <c r="AC29" s="1">
        <v>52.7333036839374</v>
      </c>
      <c r="AE29">
        <v>90129</v>
      </c>
      <c r="AF29" s="1">
        <v>12.593829472095701</v>
      </c>
      <c r="AH29">
        <v>72077</v>
      </c>
      <c r="AI29" s="1">
        <v>11.7748248732291</v>
      </c>
      <c r="AK29" s="4">
        <v>43520</v>
      </c>
      <c r="AL29" s="3">
        <v>15.178253803282599</v>
      </c>
      <c r="AN29">
        <v>112903</v>
      </c>
      <c r="AO29" s="1">
        <v>21.308242239400901</v>
      </c>
      <c r="AQ29">
        <v>266008</v>
      </c>
      <c r="AR29" s="1">
        <v>28.1137112576174</v>
      </c>
    </row>
    <row r="30" spans="1:50" x14ac:dyDescent="0.25">
      <c r="A30" s="9" t="s">
        <v>83</v>
      </c>
      <c r="B30" s="9" t="s">
        <v>36</v>
      </c>
      <c r="C30" s="9"/>
      <c r="D30" s="9">
        <v>21844</v>
      </c>
      <c r="E30" s="11">
        <v>5.8202242400989004</v>
      </c>
      <c r="F30" s="9"/>
      <c r="G30" s="9">
        <v>14986</v>
      </c>
      <c r="H30" s="10">
        <v>5.4996311804793603</v>
      </c>
      <c r="I30" s="9"/>
      <c r="J30" s="9">
        <v>38905</v>
      </c>
      <c r="K30" s="10">
        <v>3.31732581161716</v>
      </c>
      <c r="L30" s="9"/>
      <c r="M30" s="9">
        <v>20582</v>
      </c>
      <c r="N30" s="11">
        <v>7.2812820603530604</v>
      </c>
      <c r="O30" s="9"/>
      <c r="P30" s="9">
        <v>71254</v>
      </c>
      <c r="Q30" s="11">
        <v>11.540324082696999</v>
      </c>
      <c r="R30" s="9"/>
      <c r="S30" s="9">
        <v>62106</v>
      </c>
      <c r="T30" s="11">
        <v>11.7935921976119</v>
      </c>
      <c r="U30" s="9"/>
      <c r="V30" s="9">
        <v>18141</v>
      </c>
      <c r="W30" s="11">
        <v>3.7306051102771098</v>
      </c>
      <c r="X30" s="9"/>
      <c r="Y30" s="9">
        <v>47623</v>
      </c>
      <c r="Z30" s="11">
        <v>23.115268124101998</v>
      </c>
      <c r="AA30" s="9"/>
      <c r="AB30" s="9">
        <v>68795</v>
      </c>
      <c r="AC30" s="11">
        <v>25.496627381217099</v>
      </c>
      <c r="AD30" s="9"/>
      <c r="AE30" s="9">
        <v>60883</v>
      </c>
      <c r="AF30" s="11">
        <v>8.5072520470614492</v>
      </c>
      <c r="AG30" s="9"/>
      <c r="AH30" s="9">
        <v>57648</v>
      </c>
      <c r="AI30" s="11">
        <v>9.4176381410423993</v>
      </c>
      <c r="AJ30" s="9"/>
      <c r="AK30" s="12">
        <v>73933</v>
      </c>
      <c r="AL30" s="10">
        <v>25.785244449404701</v>
      </c>
      <c r="AM30" s="9"/>
      <c r="AN30" s="9">
        <v>36582</v>
      </c>
      <c r="AO30" s="11">
        <v>6.90413999275275</v>
      </c>
      <c r="AP30" s="9"/>
      <c r="AQ30" s="9">
        <v>67669</v>
      </c>
      <c r="AR30" s="11">
        <v>7.15176508635723</v>
      </c>
      <c r="AS30" s="9"/>
      <c r="AT30" s="9"/>
    </row>
    <row r="31" spans="1:50" x14ac:dyDescent="0.25">
      <c r="A31" t="s">
        <v>84</v>
      </c>
      <c r="C31" s="2"/>
      <c r="D31" s="2">
        <v>78060</v>
      </c>
      <c r="E31" s="14">
        <v>20.798695485356198</v>
      </c>
      <c r="G31">
        <v>54318</v>
      </c>
      <c r="H31" s="3">
        <v>19.933869375502301</v>
      </c>
      <c r="J31">
        <v>249182</v>
      </c>
      <c r="K31" s="3">
        <v>21.247085988700402</v>
      </c>
      <c r="M31">
        <v>36434</v>
      </c>
      <c r="N31" s="1">
        <v>12.889234796759499</v>
      </c>
      <c r="P31">
        <v>98982</v>
      </c>
      <c r="Q31" s="1">
        <v>16.0311611748605</v>
      </c>
      <c r="S31">
        <v>100887</v>
      </c>
      <c r="T31" s="1">
        <v>19.157893537507999</v>
      </c>
      <c r="V31">
        <v>102068</v>
      </c>
      <c r="W31" s="1">
        <v>20.989769163539101</v>
      </c>
      <c r="Y31">
        <v>99867</v>
      </c>
      <c r="Z31" s="1">
        <v>48.473478818001801</v>
      </c>
      <c r="AB31">
        <v>156857</v>
      </c>
      <c r="AC31" s="1">
        <v>58.133941145949201</v>
      </c>
      <c r="AE31">
        <v>79167</v>
      </c>
      <c r="AF31" s="1">
        <v>11.062096526283399</v>
      </c>
      <c r="AH31">
        <v>70500</v>
      </c>
      <c r="AI31" s="1">
        <v>11.517199017198999</v>
      </c>
      <c r="AK31" s="4">
        <v>77445</v>
      </c>
      <c r="AL31" s="3">
        <v>27.010107210368101</v>
      </c>
      <c r="AN31">
        <v>113912</v>
      </c>
      <c r="AO31" s="1">
        <v>21.498671337118001</v>
      </c>
      <c r="AQ31">
        <v>273859</v>
      </c>
      <c r="AR31" s="1">
        <v>28.9434635473364</v>
      </c>
    </row>
    <row r="32" spans="1:50" x14ac:dyDescent="0.25">
      <c r="A32" s="9" t="s">
        <v>141</v>
      </c>
      <c r="B32" s="9" t="s">
        <v>37</v>
      </c>
      <c r="C32" s="2"/>
      <c r="D32">
        <v>3412</v>
      </c>
      <c r="E32" s="1">
        <v>0.90911028690795903</v>
      </c>
      <c r="G32">
        <v>2857</v>
      </c>
      <c r="H32" s="3">
        <v>1.0484749955044399</v>
      </c>
      <c r="J32">
        <v>13143</v>
      </c>
      <c r="K32" s="3">
        <v>1.1206686323630499</v>
      </c>
      <c r="M32">
        <v>5183</v>
      </c>
      <c r="N32" s="41">
        <v>1.8335868680793901</v>
      </c>
      <c r="P32">
        <v>267</v>
      </c>
      <c r="Q32" s="3">
        <v>4.3243418335533301E-2</v>
      </c>
      <c r="S32">
        <v>6469</v>
      </c>
      <c r="T32" s="1">
        <v>1.2284279767872901</v>
      </c>
      <c r="V32">
        <v>14737</v>
      </c>
      <c r="W32" s="1">
        <v>3.03058968690556</v>
      </c>
      <c r="Y32">
        <v>6960</v>
      </c>
      <c r="Z32" s="1">
        <v>3.3782471945016099</v>
      </c>
      <c r="AB32">
        <v>4809</v>
      </c>
      <c r="AC32" s="1">
        <v>1.7822993106515499</v>
      </c>
      <c r="AE32">
        <v>4710</v>
      </c>
      <c r="AF32" s="3">
        <v>0.65813375066372304</v>
      </c>
      <c r="AH32">
        <v>3378</v>
      </c>
      <c r="AI32" s="1">
        <v>0.55184536567515297</v>
      </c>
      <c r="AK32" s="4">
        <v>80</v>
      </c>
      <c r="AL32" s="3">
        <v>2.7901201844269401E-2</v>
      </c>
      <c r="AN32">
        <v>16</v>
      </c>
      <c r="AO32" s="15">
        <v>3.0196883681604101E-3</v>
      </c>
      <c r="AQ32">
        <v>1733</v>
      </c>
      <c r="AR32" s="1">
        <v>0.18315637728734099</v>
      </c>
    </row>
    <row r="33" spans="1:46" s="38" customFormat="1" x14ac:dyDescent="0.25">
      <c r="A33" s="38" t="s">
        <v>142</v>
      </c>
      <c r="D33" s="38">
        <v>76964</v>
      </c>
      <c r="E33" s="40">
        <v>20.5066717824104</v>
      </c>
      <c r="G33" s="38">
        <v>52703</v>
      </c>
      <c r="H33" s="39">
        <v>19.341189250287201</v>
      </c>
      <c r="J33" s="38">
        <v>246829</v>
      </c>
      <c r="K33" s="39">
        <v>21.046451940769899</v>
      </c>
      <c r="M33">
        <v>37064</v>
      </c>
      <c r="N33" s="41">
        <v>13.112109527010301</v>
      </c>
      <c r="P33">
        <v>69224</v>
      </c>
      <c r="Q33">
        <v>11.211544535052299</v>
      </c>
      <c r="S33">
        <v>77582</v>
      </c>
      <c r="T33" s="1">
        <v>14.7324005712029</v>
      </c>
      <c r="V33">
        <v>107392</v>
      </c>
      <c r="W33" s="1">
        <v>22.084622898565598</v>
      </c>
      <c r="Y33">
        <v>79853</v>
      </c>
      <c r="Z33" s="1">
        <v>38.759076612433503</v>
      </c>
      <c r="AB33">
        <v>134496</v>
      </c>
      <c r="AC33" s="1">
        <v>49.846564376250797</v>
      </c>
      <c r="AE33">
        <v>55175</v>
      </c>
      <c r="AF33" s="3">
        <v>7.7096666014587898</v>
      </c>
      <c r="AH33">
        <v>49824</v>
      </c>
      <c r="AI33" s="1">
        <v>8.1394740969209103</v>
      </c>
      <c r="AK33">
        <v>28622</v>
      </c>
      <c r="AL33" s="3">
        <v>9.9823524898335005</v>
      </c>
      <c r="AN33">
        <v>112138</v>
      </c>
      <c r="AO33" s="15">
        <v>21.1638633892982</v>
      </c>
      <c r="AQ33">
        <v>265036</v>
      </c>
      <c r="AR33" s="1">
        <v>28.010983041389299</v>
      </c>
    </row>
    <row r="34" spans="1:46" x14ac:dyDescent="0.25">
      <c r="A34" s="9" t="s">
        <v>4</v>
      </c>
      <c r="B34" s="9" t="s">
        <v>143</v>
      </c>
      <c r="C34" s="9"/>
      <c r="D34" s="9">
        <v>4362</v>
      </c>
      <c r="E34" s="11">
        <v>1.1622330221255901</v>
      </c>
      <c r="F34" s="9"/>
      <c r="G34" s="9">
        <v>3731</v>
      </c>
      <c r="H34" s="10">
        <v>1.3692195338561599</v>
      </c>
      <c r="I34" s="9"/>
      <c r="J34" s="9">
        <v>16071</v>
      </c>
      <c r="K34" s="10">
        <v>1.37033140003854</v>
      </c>
      <c r="L34" s="9"/>
      <c r="M34" s="9">
        <v>7643</v>
      </c>
      <c r="N34" s="11">
        <v>2.70385962429688</v>
      </c>
      <c r="O34" s="9"/>
      <c r="P34" s="9">
        <v>463</v>
      </c>
      <c r="Q34" s="11">
        <v>7.4987650521917304E-2</v>
      </c>
      <c r="R34" s="9"/>
      <c r="S34" s="9">
        <v>8521</v>
      </c>
      <c r="T34" s="11">
        <v>1.6180916355239601</v>
      </c>
      <c r="U34" s="9"/>
      <c r="V34" s="9">
        <v>18192</v>
      </c>
      <c r="W34" s="11">
        <v>3.7410930029304401</v>
      </c>
      <c r="X34" s="9"/>
      <c r="Y34" s="9">
        <v>8104</v>
      </c>
      <c r="Z34" s="11">
        <v>3.9335223080806099</v>
      </c>
      <c r="AA34" s="9"/>
      <c r="AB34" s="9">
        <v>5680</v>
      </c>
      <c r="AC34" s="11">
        <v>2.1051071084426698</v>
      </c>
      <c r="AD34" s="9"/>
      <c r="AE34" s="9">
        <v>6191</v>
      </c>
      <c r="AF34" s="11">
        <v>0.86507559455607397</v>
      </c>
      <c r="AG34" s="9"/>
      <c r="AH34" s="9">
        <v>4624</v>
      </c>
      <c r="AI34" s="11">
        <v>0.75539756390820201</v>
      </c>
      <c r="AJ34" s="9"/>
      <c r="AK34" s="12">
        <v>90</v>
      </c>
      <c r="AL34" s="10">
        <v>3.1388852074803103E-2</v>
      </c>
      <c r="AM34" s="9"/>
      <c r="AN34" s="9">
        <v>92</v>
      </c>
      <c r="AO34" s="11">
        <v>1.73632081169223E-2</v>
      </c>
      <c r="AP34" s="9"/>
      <c r="AQ34" s="9">
        <v>2100</v>
      </c>
      <c r="AR34" s="11">
        <v>0.221943677036016</v>
      </c>
      <c r="AS34" s="9"/>
      <c r="AT34" s="9"/>
    </row>
    <row r="35" spans="1:46" x14ac:dyDescent="0.25">
      <c r="A35" t="s">
        <v>5</v>
      </c>
      <c r="C35" s="2"/>
      <c r="D35" s="2">
        <v>77129</v>
      </c>
      <c r="E35" s="14">
        <v>20.550635204842902</v>
      </c>
      <c r="G35">
        <v>52962</v>
      </c>
      <c r="H35" s="3">
        <v>19.436238261080199</v>
      </c>
      <c r="J35">
        <v>247057</v>
      </c>
      <c r="K35" s="3">
        <v>21.065892893990501</v>
      </c>
      <c r="M35">
        <v>39246</v>
      </c>
      <c r="N35" s="1">
        <v>13.884034386387</v>
      </c>
      <c r="P35">
        <v>69403</v>
      </c>
      <c r="Q35" s="1">
        <v>11.240535440977601</v>
      </c>
      <c r="S35">
        <v>79525</v>
      </c>
      <c r="T35" s="1">
        <v>15.1013657217513</v>
      </c>
      <c r="V35">
        <v>109077</v>
      </c>
      <c r="W35" s="1">
        <v>22.431134646033598</v>
      </c>
      <c r="Y35">
        <v>79859</v>
      </c>
      <c r="Z35" s="1">
        <v>38.761988894497698</v>
      </c>
      <c r="AB35">
        <v>134496</v>
      </c>
      <c r="AC35" s="1">
        <v>49.846564376250797</v>
      </c>
      <c r="AE35">
        <v>55713</v>
      </c>
      <c r="AF35" s="1">
        <v>7.7848419640611501</v>
      </c>
      <c r="AH35">
        <v>50267</v>
      </c>
      <c r="AI35" s="1">
        <v>8.2118445815254297</v>
      </c>
      <c r="AK35" s="4">
        <v>28655</v>
      </c>
      <c r="AL35" s="3">
        <v>9.9938617355942601</v>
      </c>
      <c r="AN35">
        <v>112138</v>
      </c>
      <c r="AO35" s="1">
        <v>21.1638633892982</v>
      </c>
      <c r="AQ35">
        <v>265040</v>
      </c>
      <c r="AR35" s="1">
        <v>28.011405791250301</v>
      </c>
    </row>
    <row r="36" spans="1:46" x14ac:dyDescent="0.25">
      <c r="A36" s="9" t="s">
        <v>6</v>
      </c>
      <c r="B36" s="9" t="s">
        <v>38</v>
      </c>
      <c r="C36" s="9"/>
      <c r="D36" s="9">
        <v>29776</v>
      </c>
      <c r="E36" s="11">
        <v>7.93366585667391</v>
      </c>
      <c r="F36" s="9"/>
      <c r="G36" s="9">
        <v>20834</v>
      </c>
      <c r="H36" s="10">
        <v>7.6457571075741999</v>
      </c>
      <c r="I36" s="9"/>
      <c r="J36" s="9">
        <v>99230</v>
      </c>
      <c r="K36" s="10">
        <v>8.4610780179095499</v>
      </c>
      <c r="L36" s="9"/>
      <c r="M36" s="9">
        <v>33022</v>
      </c>
      <c r="N36" s="11">
        <v>11.6821735592741</v>
      </c>
      <c r="O36" s="9"/>
      <c r="P36" s="9">
        <v>14612</v>
      </c>
      <c r="Q36" s="11">
        <v>2.3665649015685899</v>
      </c>
      <c r="R36" s="9"/>
      <c r="S36" s="9">
        <v>43057</v>
      </c>
      <c r="T36" s="11">
        <v>8.1762905235013505</v>
      </c>
      <c r="U36" s="9"/>
      <c r="V36" s="9">
        <v>61664</v>
      </c>
      <c r="W36" s="11">
        <v>12.680890442650799</v>
      </c>
      <c r="X36" s="9"/>
      <c r="Y36" s="9">
        <v>30202</v>
      </c>
      <c r="Z36" s="11">
        <v>14.659457150623201</v>
      </c>
      <c r="AA36" s="9"/>
      <c r="AB36" s="9">
        <v>42220</v>
      </c>
      <c r="AC36" s="11">
        <v>15.6474686828256</v>
      </c>
      <c r="AD36" s="9"/>
      <c r="AE36" s="9">
        <v>58521</v>
      </c>
      <c r="AF36" s="11">
        <v>8.1772070536288197</v>
      </c>
      <c r="AG36" s="9"/>
      <c r="AH36" s="9">
        <v>33243</v>
      </c>
      <c r="AI36" s="11">
        <v>5.4307269067907402</v>
      </c>
      <c r="AJ36" s="9"/>
      <c r="AK36" s="12">
        <v>13889</v>
      </c>
      <c r="AL36" s="10">
        <v>4.8439974051882304</v>
      </c>
      <c r="AM36" s="9"/>
      <c r="AN36" s="9">
        <v>8641</v>
      </c>
      <c r="AO36" s="11">
        <v>1.6308204493296301</v>
      </c>
      <c r="AP36" s="9"/>
      <c r="AQ36" s="9">
        <v>18242</v>
      </c>
      <c r="AR36" s="11">
        <v>1.92795074118619</v>
      </c>
      <c r="AS36" s="9"/>
      <c r="AT36" s="9"/>
    </row>
    <row r="37" spans="1:46" x14ac:dyDescent="0.25">
      <c r="A37" t="s">
        <v>7</v>
      </c>
      <c r="C37" s="2"/>
      <c r="D37" s="2">
        <v>85526</v>
      </c>
      <c r="E37" s="14">
        <v>22.787973739182299</v>
      </c>
      <c r="G37">
        <v>59448</v>
      </c>
      <c r="H37" s="3">
        <v>21.8165003614798</v>
      </c>
      <c r="J37">
        <v>276282</v>
      </c>
      <c r="K37" s="3">
        <v>23.557830867117701</v>
      </c>
      <c r="M37">
        <v>52217</v>
      </c>
      <c r="N37" s="1">
        <v>18.472777443662199</v>
      </c>
      <c r="P37">
        <v>79723</v>
      </c>
      <c r="Q37" s="1">
        <v>12.9119664418117</v>
      </c>
      <c r="S37">
        <v>99672</v>
      </c>
      <c r="T37" s="1">
        <v>18.9271716343086</v>
      </c>
      <c r="V37">
        <v>122365</v>
      </c>
      <c r="W37" s="1">
        <v>25.1637447946121</v>
      </c>
      <c r="Y37">
        <v>87620</v>
      </c>
      <c r="Z37" s="1">
        <v>42.529025744573403</v>
      </c>
      <c r="AB37">
        <v>144522</v>
      </c>
      <c r="AC37" s="1">
        <v>53.562374916611098</v>
      </c>
      <c r="AE37">
        <v>84399</v>
      </c>
      <c r="AF37" s="1">
        <v>11.793169941033501</v>
      </c>
      <c r="AH37">
        <v>61544</v>
      </c>
      <c r="AI37" s="1">
        <v>10.054106330702099</v>
      </c>
      <c r="AK37" s="4">
        <v>38788</v>
      </c>
      <c r="AL37" s="3">
        <v>13.527897714193999</v>
      </c>
      <c r="AN37">
        <v>112145</v>
      </c>
      <c r="AO37" s="1">
        <v>21.165184502959299</v>
      </c>
      <c r="AQ37">
        <v>265087</v>
      </c>
      <c r="AR37" s="1">
        <v>28.016373102117299</v>
      </c>
    </row>
    <row r="38" spans="1:46" x14ac:dyDescent="0.25">
      <c r="A38" s="9" t="s">
        <v>85</v>
      </c>
      <c r="B38" s="9" t="s">
        <v>39</v>
      </c>
      <c r="C38" s="9"/>
      <c r="D38" s="9">
        <v>8584</v>
      </c>
      <c r="E38" s="11">
        <v>2.2871637464296399</v>
      </c>
      <c r="F38" s="9"/>
      <c r="G38" s="9">
        <v>6119</v>
      </c>
      <c r="H38" s="10">
        <v>2.2455787530597302</v>
      </c>
      <c r="I38" s="9"/>
      <c r="J38" s="9">
        <v>33228</v>
      </c>
      <c r="K38" s="10">
        <v>2.8332631298911499</v>
      </c>
      <c r="L38" s="9"/>
      <c r="M38" s="9">
        <v>5406</v>
      </c>
      <c r="N38" s="11">
        <v>1.91247744719992</v>
      </c>
      <c r="O38" s="9"/>
      <c r="P38" s="9">
        <v>6247</v>
      </c>
      <c r="Q38" s="11">
        <v>1.01176642075684</v>
      </c>
      <c r="R38" s="9"/>
      <c r="S38" s="9">
        <v>8523</v>
      </c>
      <c r="T38" s="11">
        <v>1.61847142466503</v>
      </c>
      <c r="U38" s="9"/>
      <c r="V38" s="9">
        <v>10892</v>
      </c>
      <c r="W38" s="11">
        <v>2.2398848388257702</v>
      </c>
      <c r="X38" s="9"/>
      <c r="Y38" s="9">
        <v>10800</v>
      </c>
      <c r="Z38" s="11">
        <v>5.2421077156059503</v>
      </c>
      <c r="AA38" s="9"/>
      <c r="AB38" s="9">
        <v>19260</v>
      </c>
      <c r="AC38" s="11">
        <v>7.13809206137425</v>
      </c>
      <c r="AD38" s="9"/>
      <c r="AE38" s="9">
        <v>17202</v>
      </c>
      <c r="AF38" s="11">
        <v>2.4036553670737502</v>
      </c>
      <c r="AG38" s="9"/>
      <c r="AH38" s="9">
        <v>13814</v>
      </c>
      <c r="AI38" s="11">
        <v>2.2567175492707401</v>
      </c>
      <c r="AJ38" s="9"/>
      <c r="AK38" s="12">
        <v>7725</v>
      </c>
      <c r="AL38" s="10">
        <v>2.6942098030872699</v>
      </c>
      <c r="AM38" s="9"/>
      <c r="AN38" s="9">
        <v>13901</v>
      </c>
      <c r="AO38" s="11">
        <v>2.6235430003623601</v>
      </c>
      <c r="AP38" s="9"/>
      <c r="AQ38" s="9">
        <v>19005</v>
      </c>
      <c r="AR38" s="11">
        <v>2.0085902771759501</v>
      </c>
      <c r="AS38" s="9"/>
      <c r="AT38" s="9"/>
    </row>
    <row r="39" spans="1:46" x14ac:dyDescent="0.25">
      <c r="A39" t="s">
        <v>86</v>
      </c>
      <c r="C39" s="2"/>
      <c r="D39" s="2">
        <v>78830</v>
      </c>
      <c r="E39" s="14">
        <v>21.003858123374702</v>
      </c>
      <c r="G39">
        <v>53675</v>
      </c>
      <c r="H39" s="3">
        <v>19.697898279209198</v>
      </c>
      <c r="J39">
        <v>252252</v>
      </c>
      <c r="K39" s="3">
        <v>21.508856718469399</v>
      </c>
      <c r="M39">
        <v>33760</v>
      </c>
      <c r="N39" s="1">
        <v>11.943255386139301</v>
      </c>
      <c r="P39">
        <v>72627</v>
      </c>
      <c r="Q39" s="1">
        <v>11.76269566837</v>
      </c>
      <c r="S39">
        <v>76286</v>
      </c>
      <c r="T39" s="1">
        <v>14.4862972077902</v>
      </c>
      <c r="V39">
        <v>105897</v>
      </c>
      <c r="W39" s="1">
        <v>21.777183692355202</v>
      </c>
      <c r="Y39">
        <v>83113</v>
      </c>
      <c r="Z39" s="1">
        <v>40.341416533995996</v>
      </c>
      <c r="AB39">
        <v>137736</v>
      </c>
      <c r="AC39" s="1">
        <v>51.047364909940001</v>
      </c>
      <c r="AE39">
        <v>60791</v>
      </c>
      <c r="AF39" s="1">
        <v>8.4943967805941405</v>
      </c>
      <c r="AH39">
        <v>54934</v>
      </c>
      <c r="AI39" s="1">
        <v>8.9742668200115006</v>
      </c>
      <c r="AK39" s="4">
        <v>31127</v>
      </c>
      <c r="AL39" s="3">
        <v>10.856008872582199</v>
      </c>
      <c r="AN39">
        <v>118470</v>
      </c>
      <c r="AO39" s="1">
        <v>22.358905060997699</v>
      </c>
      <c r="AQ39">
        <v>265554</v>
      </c>
      <c r="AR39" s="1">
        <v>28.065729148391501</v>
      </c>
    </row>
    <row r="40" spans="1:46" x14ac:dyDescent="0.25">
      <c r="A40" s="9" t="s">
        <v>87</v>
      </c>
      <c r="B40" s="9" t="s">
        <v>89</v>
      </c>
      <c r="C40" s="2"/>
      <c r="D40" s="2">
        <v>2680</v>
      </c>
      <c r="E40" s="14">
        <v>0.71407255829816296</v>
      </c>
      <c r="G40">
        <v>1861</v>
      </c>
      <c r="H40" s="3">
        <v>0.68295833623862801</v>
      </c>
      <c r="J40">
        <v>11664</v>
      </c>
      <c r="K40" s="3">
        <v>0.99455823844499702</v>
      </c>
      <c r="M40">
        <v>1998</v>
      </c>
      <c r="N40" s="1">
        <v>0.70683128736689405</v>
      </c>
      <c r="P40">
        <v>337</v>
      </c>
      <c r="Q40" s="1">
        <v>5.4580644116384698E-2</v>
      </c>
      <c r="S40">
        <v>1615</v>
      </c>
      <c r="T40" s="1">
        <v>0.30667973141311899</v>
      </c>
      <c r="V40">
        <v>4311</v>
      </c>
      <c r="W40" s="1">
        <v>0.88653539663770498</v>
      </c>
      <c r="Y40">
        <v>4857</v>
      </c>
      <c r="Z40" s="1">
        <v>2.35749233099056</v>
      </c>
      <c r="AB40">
        <v>7603</v>
      </c>
      <c r="AC40" s="1">
        <v>2.8178044622340801</v>
      </c>
      <c r="AE40">
        <v>6374</v>
      </c>
      <c r="AF40" s="1">
        <v>0.89064639633345399</v>
      </c>
      <c r="AH40">
        <v>4156</v>
      </c>
      <c r="AI40" s="1">
        <v>0.678942966177009</v>
      </c>
      <c r="AK40" s="4">
        <v>1515</v>
      </c>
      <c r="AL40" s="3">
        <v>0.52837900992585296</v>
      </c>
      <c r="AN40">
        <v>2666</v>
      </c>
      <c r="AO40" s="1">
        <v>0.50315557434472802</v>
      </c>
      <c r="AQ40">
        <v>4469</v>
      </c>
      <c r="AR40" s="1">
        <v>0.47231728222569302</v>
      </c>
    </row>
    <row r="41" spans="1:46" x14ac:dyDescent="0.25">
      <c r="A41" t="s">
        <v>88</v>
      </c>
      <c r="C41" s="2"/>
      <c r="D41" s="2">
        <v>77320</v>
      </c>
      <c r="E41" s="14">
        <v>20.6015261968709</v>
      </c>
      <c r="G41">
        <v>52936</v>
      </c>
      <c r="H41" s="3">
        <v>19.426696661541101</v>
      </c>
      <c r="J41">
        <v>248072</v>
      </c>
      <c r="K41" s="3">
        <v>21.152439242757801</v>
      </c>
      <c r="M41">
        <v>32526</v>
      </c>
      <c r="N41" s="1">
        <v>11.506703930378199</v>
      </c>
      <c r="P41">
        <v>69123</v>
      </c>
      <c r="Q41" s="1">
        <v>11.1951865378542</v>
      </c>
      <c r="S41">
        <v>73281</v>
      </c>
      <c r="T41" s="1">
        <v>13.9156640233342</v>
      </c>
      <c r="V41">
        <v>103279</v>
      </c>
      <c r="W41" s="1">
        <v>21.2388052028173</v>
      </c>
      <c r="Y41">
        <v>81219</v>
      </c>
      <c r="Z41" s="1">
        <v>39.4221061623889</v>
      </c>
      <c r="AB41">
        <v>135509</v>
      </c>
      <c r="AC41" s="1">
        <v>50.221999851752997</v>
      </c>
      <c r="AE41">
        <v>57164</v>
      </c>
      <c r="AF41" s="1">
        <v>7.9875918732358899</v>
      </c>
      <c r="AH41">
        <v>51061</v>
      </c>
      <c r="AI41" s="1">
        <v>8.3415560144283507</v>
      </c>
      <c r="AK41" s="4">
        <v>29197</v>
      </c>
      <c r="AL41" s="3">
        <v>10.1828923780892</v>
      </c>
      <c r="AN41">
        <v>114062</v>
      </c>
      <c r="AO41" s="1">
        <v>21.526980915569499</v>
      </c>
      <c r="AQ41">
        <v>265065</v>
      </c>
      <c r="AR41" s="1">
        <v>28.014047977881699</v>
      </c>
    </row>
    <row r="42" spans="1:46" x14ac:dyDescent="0.25">
      <c r="A42" s="9" t="s">
        <v>90</v>
      </c>
      <c r="B42" s="9" t="s">
        <v>40</v>
      </c>
      <c r="C42" s="9"/>
      <c r="D42" s="9">
        <v>1433</v>
      </c>
      <c r="E42" s="11">
        <v>0.38181566270196499</v>
      </c>
      <c r="F42" s="9"/>
      <c r="G42" s="9">
        <v>712</v>
      </c>
      <c r="H42" s="10">
        <v>0.261293033531383</v>
      </c>
      <c r="I42" s="9"/>
      <c r="J42" s="9">
        <v>7303</v>
      </c>
      <c r="K42" s="10">
        <v>0.62270737443105395</v>
      </c>
      <c r="L42" s="9"/>
      <c r="M42" s="9">
        <v>258</v>
      </c>
      <c r="N42" s="11">
        <v>9.1272508578908298E-2</v>
      </c>
      <c r="O42" s="9"/>
      <c r="P42" s="9">
        <v>6</v>
      </c>
      <c r="Q42" s="11">
        <v>9.7176220978726496E-4</v>
      </c>
      <c r="R42" s="9"/>
      <c r="S42" s="9">
        <v>99</v>
      </c>
      <c r="T42" s="11">
        <v>1.8799562482909499E-2</v>
      </c>
      <c r="U42" s="9"/>
      <c r="V42" s="9">
        <v>1883</v>
      </c>
      <c r="W42" s="11">
        <v>0.38722944835741102</v>
      </c>
      <c r="X42" s="9"/>
      <c r="Y42" s="9">
        <v>2059</v>
      </c>
      <c r="Z42" s="11">
        <v>0.99939812837339403</v>
      </c>
      <c r="AA42" s="9"/>
      <c r="AB42" s="9">
        <v>2636</v>
      </c>
      <c r="AC42" s="11">
        <v>0.97694759469275805</v>
      </c>
      <c r="AD42" s="9"/>
      <c r="AE42" s="9">
        <v>227</v>
      </c>
      <c r="AF42" s="11">
        <v>3.17189726965319E-2</v>
      </c>
      <c r="AG42" s="9"/>
      <c r="AH42" s="9">
        <v>369</v>
      </c>
      <c r="AI42" s="11">
        <v>6.0281509749594897E-2</v>
      </c>
      <c r="AJ42" s="9"/>
      <c r="AK42" s="12">
        <v>230</v>
      </c>
      <c r="AL42" s="10">
        <v>8.0215955302274697E-2</v>
      </c>
      <c r="AM42" s="9"/>
      <c r="AN42" s="9">
        <v>32</v>
      </c>
      <c r="AO42" s="11">
        <v>6.0393767363208098E-3</v>
      </c>
      <c r="AP42" s="9"/>
      <c r="AQ42" s="9">
        <v>21413</v>
      </c>
      <c r="AR42" s="11">
        <v>2.2630856935105799</v>
      </c>
      <c r="AS42" s="9"/>
      <c r="AT42" s="9"/>
    </row>
    <row r="43" spans="1:46" x14ac:dyDescent="0.25">
      <c r="A43" t="s">
        <v>91</v>
      </c>
      <c r="C43" s="2"/>
      <c r="D43" s="2">
        <v>76889</v>
      </c>
      <c r="E43" s="14">
        <v>20.4866884085774</v>
      </c>
      <c r="G43">
        <v>52653</v>
      </c>
      <c r="H43" s="3">
        <v>19.3228400204043</v>
      </c>
      <c r="J43">
        <v>247001</v>
      </c>
      <c r="K43" s="3">
        <v>21.061117923024099</v>
      </c>
      <c r="M43">
        <v>32364</v>
      </c>
      <c r="N43" s="1">
        <v>11.4493932854565</v>
      </c>
      <c r="P43">
        <v>68976</v>
      </c>
      <c r="Q43" s="1">
        <v>11.1713783637144</v>
      </c>
      <c r="S43">
        <v>73119</v>
      </c>
      <c r="T43" s="1">
        <v>13.884901102907699</v>
      </c>
      <c r="V43">
        <v>102150</v>
      </c>
      <c r="W43" s="1">
        <v>21.0066320497661</v>
      </c>
      <c r="Y43">
        <v>79952</v>
      </c>
      <c r="Z43" s="1">
        <v>38.807129266493199</v>
      </c>
      <c r="AB43">
        <v>134564</v>
      </c>
      <c r="AC43" s="1">
        <v>49.871766362760397</v>
      </c>
      <c r="AE43">
        <v>55121</v>
      </c>
      <c r="AF43" s="1">
        <v>7.7021211189671099</v>
      </c>
      <c r="AH43">
        <v>49378</v>
      </c>
      <c r="AI43" s="1">
        <v>8.06661351874118</v>
      </c>
      <c r="AK43" s="4">
        <v>28764</v>
      </c>
      <c r="AL43" s="3">
        <v>10.031877123107099</v>
      </c>
      <c r="AN43">
        <v>112138</v>
      </c>
      <c r="AO43" s="1">
        <v>21.1638633892982</v>
      </c>
      <c r="AQ43">
        <v>265036</v>
      </c>
      <c r="AR43" s="1">
        <v>28.010983041389299</v>
      </c>
    </row>
    <row r="44" spans="1:46" x14ac:dyDescent="0.25">
      <c r="AL44" s="3"/>
    </row>
    <row r="45" spans="1:46" x14ac:dyDescent="0.25">
      <c r="A45" s="18" t="s">
        <v>96</v>
      </c>
      <c r="B45" s="18"/>
      <c r="C45" s="18"/>
      <c r="D45" s="18"/>
      <c r="E45" s="19"/>
      <c r="F45" s="18"/>
      <c r="G45" s="18"/>
      <c r="H45" s="19"/>
      <c r="I45" s="18"/>
      <c r="J45" s="18"/>
      <c r="K45" s="19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x14ac:dyDescent="0.25">
      <c r="A46" s="18"/>
      <c r="B46" s="18"/>
      <c r="C46" s="18"/>
      <c r="D46" s="18"/>
      <c r="E46" s="19"/>
      <c r="F46" s="18"/>
      <c r="G46" s="18"/>
      <c r="H46" s="19"/>
      <c r="I46" s="18"/>
      <c r="J46" s="18"/>
      <c r="K46" s="19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x14ac:dyDescent="0.25">
      <c r="A47" s="2" t="s">
        <v>43</v>
      </c>
      <c r="B47" s="2" t="s">
        <v>45</v>
      </c>
      <c r="C47" s="2"/>
      <c r="D47" s="2">
        <v>38619</v>
      </c>
      <c r="E47" s="17">
        <v>10.2898388540734</v>
      </c>
      <c r="F47" s="2"/>
      <c r="G47">
        <v>27526</v>
      </c>
      <c r="H47" s="3">
        <v>10.1016180350911</v>
      </c>
      <c r="I47" s="2"/>
      <c r="J47" s="2">
        <v>124719</v>
      </c>
      <c r="K47" s="17">
        <v>10.634457213702101</v>
      </c>
      <c r="L47" s="2"/>
      <c r="M47" s="2">
        <v>40968</v>
      </c>
      <c r="N47" s="14">
        <v>14.493225315739201</v>
      </c>
      <c r="O47" s="2"/>
      <c r="P47" s="2">
        <v>83615</v>
      </c>
      <c r="Q47" s="17">
        <v>13.542316195227</v>
      </c>
      <c r="R47" s="2"/>
      <c r="S47" s="2">
        <v>90065</v>
      </c>
      <c r="T47" s="22">
        <v>17.1028544951843</v>
      </c>
      <c r="U47" s="2"/>
      <c r="V47" s="2">
        <v>66887</v>
      </c>
      <c r="W47" s="14">
        <v>13.754974037324599</v>
      </c>
      <c r="X47" s="2"/>
      <c r="Y47" s="2">
        <v>53808</v>
      </c>
      <c r="Z47" s="14">
        <v>26.117345551974498</v>
      </c>
      <c r="AA47" s="2"/>
      <c r="AB47" s="2">
        <v>77755</v>
      </c>
      <c r="AC47" s="14">
        <v>28.817359721295698</v>
      </c>
      <c r="AD47" s="2"/>
      <c r="AE47" s="2">
        <v>94855</v>
      </c>
      <c r="AF47" s="17">
        <v>13.254198921275499</v>
      </c>
      <c r="AG47" s="2"/>
      <c r="AH47" s="2">
        <v>75057</v>
      </c>
      <c r="AI47" s="14">
        <v>12.261651157927799</v>
      </c>
      <c r="AJ47" s="2"/>
      <c r="AK47" s="8">
        <v>77894</v>
      </c>
      <c r="AL47" s="17">
        <v>27.166702705719</v>
      </c>
      <c r="AM47" s="2"/>
      <c r="AN47" s="2">
        <v>44026</v>
      </c>
      <c r="AO47" s="14">
        <v>8.3090500060393797</v>
      </c>
      <c r="AP47" s="2"/>
      <c r="AQ47" s="2">
        <v>96780</v>
      </c>
      <c r="AR47" s="14">
        <v>10.2284328874027</v>
      </c>
      <c r="AS47" s="2"/>
      <c r="AT47" s="2"/>
    </row>
    <row r="48" spans="1:46" x14ac:dyDescent="0.25">
      <c r="A48" s="2" t="s">
        <v>44</v>
      </c>
      <c r="B48" s="2" t="s">
        <v>46</v>
      </c>
      <c r="C48" s="2"/>
      <c r="D48" s="2">
        <v>20392</v>
      </c>
      <c r="E48" s="17">
        <v>5.4333461226925897</v>
      </c>
      <c r="F48" s="2"/>
      <c r="G48">
        <v>14152</v>
      </c>
      <c r="H48" s="3">
        <v>5.1935660260338903</v>
      </c>
      <c r="I48" s="2"/>
      <c r="J48" s="2">
        <v>53234</v>
      </c>
      <c r="K48" s="17">
        <v>4.5391215076629798</v>
      </c>
      <c r="L48" s="2"/>
      <c r="M48" s="2">
        <v>20665</v>
      </c>
      <c r="N48" s="14">
        <v>7.31064492164007</v>
      </c>
      <c r="O48" s="2"/>
      <c r="P48" s="2">
        <v>7893</v>
      </c>
      <c r="Q48" s="17">
        <v>1.2783531869751501</v>
      </c>
      <c r="R48" s="2"/>
      <c r="S48" s="2">
        <v>26116</v>
      </c>
      <c r="T48" s="22">
        <v>4.9592866040774197</v>
      </c>
      <c r="U48" s="2"/>
      <c r="V48" s="2">
        <v>34162</v>
      </c>
      <c r="W48" s="14">
        <v>7.0252429181018998</v>
      </c>
      <c r="X48" s="2"/>
      <c r="Y48" s="2">
        <v>31016</v>
      </c>
      <c r="Z48" s="14">
        <v>15.0545567506698</v>
      </c>
      <c r="AA48" s="2"/>
      <c r="AB48" s="2">
        <v>41718</v>
      </c>
      <c r="AC48" s="14">
        <v>15.4614187235935</v>
      </c>
      <c r="AD48" s="2"/>
      <c r="AE48" s="2">
        <v>38694</v>
      </c>
      <c r="AF48" s="17">
        <v>5.4067573987647801</v>
      </c>
      <c r="AG48" s="2"/>
      <c r="AH48" s="2">
        <v>27313</v>
      </c>
      <c r="AI48" s="14">
        <v>4.46197527314549</v>
      </c>
      <c r="AJ48" s="2"/>
      <c r="AK48" s="8">
        <v>15628</v>
      </c>
      <c r="AL48" s="17">
        <v>5.4504997802780402</v>
      </c>
      <c r="AM48" s="2"/>
      <c r="AN48" s="2">
        <v>12948</v>
      </c>
      <c r="AO48" s="14">
        <v>2.4436828119338099</v>
      </c>
      <c r="AP48" s="2"/>
      <c r="AQ48" s="2">
        <v>27150</v>
      </c>
      <c r="AR48" s="14">
        <v>2.86941468167992</v>
      </c>
      <c r="AS48" s="2"/>
      <c r="AT48" s="2"/>
    </row>
    <row r="49" spans="1:46" x14ac:dyDescent="0.25">
      <c r="A49" t="s">
        <v>92</v>
      </c>
      <c r="B49" s="2" t="s">
        <v>45</v>
      </c>
      <c r="C49" s="2"/>
      <c r="D49" s="2">
        <v>86637</v>
      </c>
      <c r="E49" s="17">
        <v>23.083994116894701</v>
      </c>
      <c r="F49" s="2"/>
      <c r="G49">
        <v>60532</v>
      </c>
      <c r="H49" s="3">
        <v>22.214311665339402</v>
      </c>
      <c r="I49" s="2"/>
      <c r="J49" s="2">
        <v>278931</v>
      </c>
      <c r="K49" s="17">
        <v>23.783704047299501</v>
      </c>
      <c r="L49" s="2"/>
      <c r="M49" s="2">
        <v>54933</v>
      </c>
      <c r="N49" s="14">
        <v>19.4336151696324</v>
      </c>
      <c r="O49" s="2"/>
      <c r="P49" s="2">
        <v>110476</v>
      </c>
      <c r="Q49" s="17">
        <v>17.892733648076302</v>
      </c>
      <c r="R49" s="2"/>
      <c r="S49" s="2">
        <v>125121</v>
      </c>
      <c r="T49" s="22">
        <v>23.759798559839599</v>
      </c>
      <c r="U49" s="2"/>
      <c r="V49" s="2">
        <v>123228</v>
      </c>
      <c r="W49" s="14">
        <v>25.341216389902801</v>
      </c>
      <c r="X49" s="2"/>
      <c r="Y49" s="2">
        <v>100375</v>
      </c>
      <c r="Z49" s="14">
        <v>48.720052032772898</v>
      </c>
      <c r="AA49" s="2"/>
      <c r="AB49" s="2">
        <v>159683</v>
      </c>
      <c r="AC49" s="14">
        <v>59.181306055889102</v>
      </c>
      <c r="AD49" s="2"/>
      <c r="AE49" s="2">
        <v>100974</v>
      </c>
      <c r="AF49" s="17">
        <v>14.109213872509301</v>
      </c>
      <c r="AG49" s="2"/>
      <c r="AH49" s="2">
        <v>79151</v>
      </c>
      <c r="AI49" s="14">
        <v>12.9304655235506</v>
      </c>
      <c r="AJ49" s="2"/>
      <c r="AK49" s="8">
        <v>81132</v>
      </c>
      <c r="AL49" s="17">
        <v>28.296003850365899</v>
      </c>
      <c r="AM49" s="2"/>
      <c r="AN49" s="2">
        <v>120119</v>
      </c>
      <c r="AO49" s="14">
        <v>22.6701216934412</v>
      </c>
      <c r="AP49" s="2"/>
      <c r="AQ49" s="2">
        <v>274139</v>
      </c>
      <c r="AR49" s="14">
        <v>28.973056037607801</v>
      </c>
      <c r="AS49" s="2"/>
      <c r="AT49" s="2"/>
    </row>
    <row r="50" spans="1:46" x14ac:dyDescent="0.25">
      <c r="A50" s="2" t="s">
        <v>93</v>
      </c>
      <c r="B50" s="2" t="s">
        <v>46</v>
      </c>
      <c r="C50" s="2"/>
      <c r="D50" s="2">
        <v>34047</v>
      </c>
      <c r="E50" s="17">
        <v>9.0716523852155007</v>
      </c>
      <c r="F50" s="2"/>
      <c r="G50">
        <v>23198</v>
      </c>
      <c r="H50" s="3">
        <v>8.5133086964340094</v>
      </c>
      <c r="I50" s="2"/>
      <c r="J50" s="2">
        <v>104590</v>
      </c>
      <c r="K50" s="17">
        <v>8.9181109532717908</v>
      </c>
      <c r="L50" s="2"/>
      <c r="M50" s="2">
        <v>27919</v>
      </c>
      <c r="N50" s="14">
        <v>9.8768882442423998</v>
      </c>
      <c r="O50" s="2"/>
      <c r="P50" s="2">
        <v>45150</v>
      </c>
      <c r="Q50" s="17">
        <v>7.3125106286491697</v>
      </c>
      <c r="R50" s="2"/>
      <c r="S50" s="2">
        <v>48431</v>
      </c>
      <c r="T50" s="22">
        <v>9.1967839455534293</v>
      </c>
      <c r="U50" s="2"/>
      <c r="V50" s="2">
        <v>56737</v>
      </c>
      <c r="W50" s="14">
        <v>11.667677754357101</v>
      </c>
      <c r="X50" s="2"/>
      <c r="Y50" s="2">
        <v>42842</v>
      </c>
      <c r="Z50" s="14">
        <v>20.794664699258298</v>
      </c>
      <c r="AA50" s="2"/>
      <c r="AB50" s="2">
        <v>65138</v>
      </c>
      <c r="AC50" s="14">
        <v>24.141279371432798</v>
      </c>
      <c r="AD50" s="2"/>
      <c r="AE50" s="2">
        <v>64167</v>
      </c>
      <c r="AF50" s="17">
        <v>8.9661291674817694</v>
      </c>
      <c r="AG50" s="2"/>
      <c r="AH50" s="2">
        <v>53998</v>
      </c>
      <c r="AI50" s="14">
        <v>8.8213576245491101</v>
      </c>
      <c r="AJ50" s="2"/>
      <c r="AK50" s="8">
        <v>33643</v>
      </c>
      <c r="AL50" s="17">
        <v>11.7335016705845</v>
      </c>
      <c r="AM50" s="2"/>
      <c r="AN50" s="2">
        <v>36197</v>
      </c>
      <c r="AO50" s="14">
        <v>6.83147874139389</v>
      </c>
      <c r="AP50" s="2"/>
      <c r="AQ50" s="2">
        <v>93445</v>
      </c>
      <c r="AR50" s="14">
        <v>9.8759651907764407</v>
      </c>
      <c r="AS50" s="2"/>
      <c r="AT50" s="2"/>
    </row>
    <row r="51" spans="1:46" x14ac:dyDescent="0.25">
      <c r="A51" t="s">
        <v>95</v>
      </c>
      <c r="B51" s="2" t="s">
        <v>45</v>
      </c>
      <c r="C51" s="2"/>
      <c r="D51" s="2">
        <v>77129</v>
      </c>
      <c r="E51" s="17">
        <v>20.550635204842902</v>
      </c>
      <c r="F51" s="2"/>
      <c r="G51">
        <v>52962</v>
      </c>
      <c r="H51" s="3">
        <v>19.436238261080199</v>
      </c>
      <c r="I51" s="2"/>
      <c r="J51" s="2">
        <v>247057</v>
      </c>
      <c r="K51" s="17">
        <v>21.065892893990501</v>
      </c>
      <c r="L51" s="2"/>
      <c r="M51" s="2">
        <v>39246</v>
      </c>
      <c r="N51" s="14">
        <v>13.884034386387</v>
      </c>
      <c r="O51" s="2"/>
      <c r="P51" s="2">
        <v>69403</v>
      </c>
      <c r="Q51" s="17">
        <v>11.240535440977601</v>
      </c>
      <c r="R51" s="2"/>
      <c r="S51" s="2">
        <v>79525</v>
      </c>
      <c r="T51" s="22">
        <v>15.1013657217513</v>
      </c>
      <c r="U51" s="2"/>
      <c r="V51" s="2">
        <v>109077</v>
      </c>
      <c r="W51" s="14">
        <v>22.431134646033598</v>
      </c>
      <c r="X51" s="2"/>
      <c r="Y51" s="2">
        <v>79859</v>
      </c>
      <c r="Z51" s="14">
        <v>38.761988894497698</v>
      </c>
      <c r="AA51" s="2"/>
      <c r="AB51" s="2">
        <v>134496</v>
      </c>
      <c r="AC51" s="14">
        <v>49.846564376250797</v>
      </c>
      <c r="AD51" s="2"/>
      <c r="AE51" s="2">
        <v>55713</v>
      </c>
      <c r="AF51" s="17">
        <v>7.7848419640611501</v>
      </c>
      <c r="AG51" s="2"/>
      <c r="AH51" s="2">
        <v>50267</v>
      </c>
      <c r="AI51" s="14">
        <v>8.2118445815254297</v>
      </c>
      <c r="AJ51" s="2"/>
      <c r="AK51" s="8">
        <v>28655</v>
      </c>
      <c r="AL51" s="17">
        <v>9.9938617355942601</v>
      </c>
      <c r="AM51" s="2"/>
      <c r="AN51" s="2">
        <v>112138</v>
      </c>
      <c r="AO51" s="14">
        <v>21.1638633892982</v>
      </c>
      <c r="AP51" s="2"/>
      <c r="AQ51" s="2">
        <v>265040</v>
      </c>
      <c r="AR51" s="14">
        <v>28.011405791250301</v>
      </c>
      <c r="AS51" s="2"/>
      <c r="AT51" s="2"/>
    </row>
    <row r="52" spans="1:46" x14ac:dyDescent="0.25">
      <c r="A52" s="2" t="s">
        <v>94</v>
      </c>
      <c r="B52" s="2" t="s">
        <v>46</v>
      </c>
      <c r="C52" s="2"/>
      <c r="D52" s="2">
        <v>9530</v>
      </c>
      <c r="E52" s="17">
        <v>2.5392207017095099</v>
      </c>
      <c r="F52" s="2"/>
      <c r="G52">
        <v>6617</v>
      </c>
      <c r="H52" s="3">
        <v>2.4283370826926398</v>
      </c>
      <c r="I52" s="2"/>
      <c r="J52" s="2">
        <v>30625</v>
      </c>
      <c r="K52" s="17">
        <v>2.6113122472889301</v>
      </c>
      <c r="L52" s="2"/>
      <c r="M52" s="2">
        <v>3351</v>
      </c>
      <c r="N52" s="14">
        <v>1.1854813032865199</v>
      </c>
      <c r="O52" s="2"/>
      <c r="P52" s="2">
        <v>1418</v>
      </c>
      <c r="Q52" s="17">
        <v>0.22965980224638999</v>
      </c>
      <c r="R52" s="2"/>
      <c r="S52" s="2">
        <v>4140</v>
      </c>
      <c r="T52" s="22">
        <v>0.786163522012579</v>
      </c>
      <c r="U52" s="2"/>
      <c r="V52" s="2">
        <v>26569</v>
      </c>
      <c r="W52" s="14">
        <v>5.4637807824790503</v>
      </c>
      <c r="X52" s="2"/>
      <c r="Y52" s="2">
        <v>15722</v>
      </c>
      <c r="Z52" s="14">
        <v>7.6311497689589602</v>
      </c>
      <c r="AA52" s="2"/>
      <c r="AB52" s="2">
        <v>18750</v>
      </c>
      <c r="AC52" s="14">
        <v>6.9490771625528103</v>
      </c>
      <c r="AD52" s="2"/>
      <c r="AE52" s="2">
        <v>15187</v>
      </c>
      <c r="AF52" s="17">
        <v>2.1220970852080598</v>
      </c>
      <c r="AG52" s="2"/>
      <c r="AH52" s="2">
        <v>9370</v>
      </c>
      <c r="AI52" s="14">
        <v>1.5307255998745399</v>
      </c>
      <c r="AJ52" s="2"/>
      <c r="AK52" s="8">
        <v>575</v>
      </c>
      <c r="AL52" s="17">
        <v>0.200539888255687</v>
      </c>
      <c r="AM52" s="2"/>
      <c r="AN52" s="2">
        <v>240</v>
      </c>
      <c r="AO52" s="14">
        <v>4.5295325522406102E-2</v>
      </c>
      <c r="AP52" s="2"/>
      <c r="AQ52" s="2">
        <v>10666</v>
      </c>
      <c r="AR52" s="14">
        <v>1.12726250441245</v>
      </c>
      <c r="AS52" s="2"/>
      <c r="AT52" s="2"/>
    </row>
    <row r="54" spans="1:46" x14ac:dyDescent="0.25">
      <c r="H54" s="3"/>
      <c r="K54" s="3"/>
      <c r="N54" s="1"/>
      <c r="Q54" s="3"/>
      <c r="W54" s="1"/>
      <c r="AK54" s="4"/>
      <c r="AL54" s="3"/>
      <c r="AO54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topLeftCell="A4" workbookViewId="0">
      <selection activeCell="E42" sqref="E42"/>
    </sheetView>
  </sheetViews>
  <sheetFormatPr defaultRowHeight="15" x14ac:dyDescent="0.25"/>
  <cols>
    <col min="1" max="1" width="33.5703125" customWidth="1"/>
    <col min="3" max="3" width="27.85546875" customWidth="1"/>
    <col min="4" max="12" width="9.42578125" customWidth="1"/>
    <col min="13" max="14" width="11.7109375" customWidth="1"/>
    <col min="15" max="17" width="9.42578125" customWidth="1"/>
    <col min="18" max="18" width="9.42578125" style="53" customWidth="1"/>
    <col min="19" max="19" width="16.42578125" style="2" customWidth="1"/>
    <col min="20" max="25" width="9.140625" style="2"/>
  </cols>
  <sheetData>
    <row r="1" spans="1:28" x14ac:dyDescent="0.25">
      <c r="A1" s="18" t="s">
        <v>0</v>
      </c>
      <c r="B1" s="18"/>
      <c r="C1" s="18"/>
      <c r="D1" s="19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Z1" t="s">
        <v>51</v>
      </c>
    </row>
    <row r="2" spans="1:28" x14ac:dyDescent="0.25">
      <c r="B2" t="s">
        <v>3</v>
      </c>
      <c r="D2" s="1">
        <f>D12-D5</f>
        <v>2.6082299526793022</v>
      </c>
      <c r="E2" s="1">
        <f t="shared" ref="E2:Q2" si="0">E12-E5</f>
        <v>2.8966094293022024</v>
      </c>
      <c r="F2" s="1">
        <f t="shared" si="0"/>
        <v>2.7497011379779011</v>
      </c>
      <c r="G2" s="1">
        <f t="shared" si="0"/>
        <v>7.9866982700674995</v>
      </c>
      <c r="H2" s="1">
        <f t="shared" si="0"/>
        <v>6.7220031258351014</v>
      </c>
      <c r="I2" s="1">
        <f t="shared" si="0"/>
        <v>9.8798347157657993</v>
      </c>
      <c r="J2" s="1">
        <f t="shared" si="0"/>
        <v>4.3615238291090002</v>
      </c>
      <c r="K2" s="1">
        <f t="shared" si="0"/>
        <v>9.9609754203393948</v>
      </c>
      <c r="L2" s="1">
        <f t="shared" si="0"/>
        <v>9.3347416796383058</v>
      </c>
      <c r="M2" s="1">
        <f t="shared" si="0"/>
        <v>1.5062583041429995</v>
      </c>
      <c r="N2" s="1">
        <f t="shared" si="0"/>
        <v>0.9620729962185024</v>
      </c>
      <c r="O2" s="1">
        <f t="shared" si="0"/>
        <v>6.4115641505743008</v>
      </c>
      <c r="P2" s="1">
        <f t="shared" si="0"/>
        <v>4.8651589210099502</v>
      </c>
      <c r="Q2" s="1">
        <f t="shared" si="0"/>
        <v>18.315046420624611</v>
      </c>
      <c r="R2" s="56"/>
      <c r="S2" s="14">
        <f>MAX(D2:Q2)</f>
        <v>18.315046420624611</v>
      </c>
      <c r="T2" s="14">
        <f>MIN(D2:Q2)</f>
        <v>0.9620729962185024</v>
      </c>
      <c r="U2" s="14">
        <f>AVERAGE(D2:Q2)</f>
        <v>6.3257441680917763</v>
      </c>
      <c r="AA2" s="4" t="s">
        <v>55</v>
      </c>
      <c r="AB2" s="4" t="s">
        <v>56</v>
      </c>
    </row>
    <row r="3" spans="1:28" ht="15.75" thickBot="1" x14ac:dyDescent="0.3">
      <c r="A3" t="s">
        <v>2</v>
      </c>
      <c r="B3" s="23"/>
      <c r="C3" s="23"/>
      <c r="D3" s="46"/>
      <c r="E3" s="46"/>
      <c r="F3" s="46"/>
      <c r="G3" s="23"/>
      <c r="H3" s="23"/>
      <c r="I3" s="23"/>
      <c r="J3" s="23"/>
      <c r="K3" s="23"/>
      <c r="L3" s="23"/>
      <c r="M3" s="47"/>
      <c r="N3" s="47"/>
      <c r="O3" s="23"/>
      <c r="P3" s="23"/>
      <c r="Q3" s="23"/>
      <c r="Z3" t="s">
        <v>52</v>
      </c>
      <c r="AA3">
        <v>-23.383500000000002</v>
      </c>
      <c r="AB3">
        <v>151.98689999999999</v>
      </c>
    </row>
    <row r="4" spans="1:28" ht="15.75" thickTop="1" x14ac:dyDescent="0.25">
      <c r="A4" s="18" t="s">
        <v>30</v>
      </c>
      <c r="B4" s="24"/>
      <c r="C4" s="24"/>
      <c r="D4" s="25" t="s">
        <v>145</v>
      </c>
      <c r="E4" s="25" t="s">
        <v>146</v>
      </c>
      <c r="F4" s="25" t="s">
        <v>147</v>
      </c>
      <c r="G4" s="25" t="s">
        <v>144</v>
      </c>
      <c r="H4" s="25" t="s">
        <v>148</v>
      </c>
      <c r="I4" s="25" t="s">
        <v>149</v>
      </c>
      <c r="J4" s="25" t="s">
        <v>150</v>
      </c>
      <c r="K4" s="25" t="s">
        <v>151</v>
      </c>
      <c r="L4" s="25" t="s">
        <v>152</v>
      </c>
      <c r="M4" s="25" t="s">
        <v>153</v>
      </c>
      <c r="N4" s="25" t="s">
        <v>154</v>
      </c>
      <c r="O4" s="25" t="s">
        <v>155</v>
      </c>
      <c r="P4" s="25" t="s">
        <v>156</v>
      </c>
      <c r="Q4" s="25" t="s">
        <v>157</v>
      </c>
      <c r="R4" s="54"/>
      <c r="T4" s="52" t="s">
        <v>167</v>
      </c>
      <c r="U4" s="52" t="s">
        <v>168</v>
      </c>
      <c r="V4" s="52" t="s">
        <v>169</v>
      </c>
      <c r="Z4" t="s">
        <v>53</v>
      </c>
      <c r="AA4">
        <v>-23.3827</v>
      </c>
      <c r="AB4">
        <v>151.98750000000001</v>
      </c>
    </row>
    <row r="5" spans="1:28" x14ac:dyDescent="0.25">
      <c r="A5" t="s">
        <v>65</v>
      </c>
      <c r="B5" s="31" t="s">
        <v>98</v>
      </c>
      <c r="C5" s="31"/>
      <c r="D5" s="29">
        <v>20.475764164215398</v>
      </c>
      <c r="E5" s="29">
        <v>19.317702236037199</v>
      </c>
      <c r="F5" s="29">
        <v>21.0340029093216</v>
      </c>
      <c r="G5" s="29">
        <v>11.446916899564901</v>
      </c>
      <c r="H5" s="48">
        <v>11.1707305222412</v>
      </c>
      <c r="I5" s="29">
        <v>13.879963844073799</v>
      </c>
      <c r="J5" s="29">
        <v>20.979692560793801</v>
      </c>
      <c r="K5" s="29">
        <v>38.759076612433503</v>
      </c>
      <c r="L5" s="29">
        <v>49.846564376250797</v>
      </c>
      <c r="M5" s="29">
        <v>21.1638633892982</v>
      </c>
      <c r="N5" s="29">
        <v>28.010983041389299</v>
      </c>
      <c r="O5" s="29">
        <v>7.697649721935</v>
      </c>
      <c r="P5" s="29">
        <v>8.0653066025406499</v>
      </c>
      <c r="Q5" s="29">
        <v>9.9809574297412897</v>
      </c>
      <c r="R5" s="57"/>
      <c r="S5" s="31" t="s">
        <v>98</v>
      </c>
      <c r="T5" s="14">
        <f>MAX(D5:Q5)</f>
        <v>49.846564376250797</v>
      </c>
      <c r="U5" s="14">
        <f>MIN(D5:Q5)</f>
        <v>7.697649721935</v>
      </c>
      <c r="V5" s="14">
        <f>AVERAGE(D5:Q5)</f>
        <v>20.130655307845476</v>
      </c>
      <c r="Z5" s="33" t="s">
        <v>63</v>
      </c>
      <c r="AA5" s="35">
        <f>AVERAGE(AA3:AA4)</f>
        <v>-23.383099999999999</v>
      </c>
      <c r="AB5" s="35">
        <f>AVERAGE(AB3:AB4)</f>
        <v>151.9872</v>
      </c>
    </row>
    <row r="6" spans="1:28" x14ac:dyDescent="0.25">
      <c r="A6" t="s">
        <v>66</v>
      </c>
      <c r="B6" s="31" t="s">
        <v>97</v>
      </c>
      <c r="C6" s="31"/>
      <c r="D6" s="29">
        <v>1.78358272583877</v>
      </c>
      <c r="E6" s="29">
        <v>1.40188116304759</v>
      </c>
      <c r="F6" s="29">
        <v>1.5784689737734701</v>
      </c>
      <c r="G6" s="29">
        <v>0.92369193759507595</v>
      </c>
      <c r="H6" s="48">
        <v>0.22463903082915601</v>
      </c>
      <c r="I6" s="29">
        <v>0.39232218272415198</v>
      </c>
      <c r="J6" s="29">
        <v>3.4346820214899001</v>
      </c>
      <c r="K6" s="29">
        <v>5.5959499864093498</v>
      </c>
      <c r="L6" s="29">
        <v>6.3004966273812197</v>
      </c>
      <c r="M6" s="29">
        <v>2.81208479284938E-2</v>
      </c>
      <c r="N6" s="29">
        <v>0.98003986531189402</v>
      </c>
      <c r="O6" s="29">
        <v>1.5573037475896401</v>
      </c>
      <c r="P6" s="29">
        <v>1.1321161587119</v>
      </c>
      <c r="Q6" s="29">
        <v>0.18275287207996499</v>
      </c>
      <c r="R6" s="57"/>
      <c r="S6" s="31" t="s">
        <v>97</v>
      </c>
      <c r="T6" s="14">
        <f>MAX(D6:Q6)</f>
        <v>6.3004966273812197</v>
      </c>
      <c r="U6" s="14">
        <f>MIN(D6:Q6)</f>
        <v>2.81208479284938E-2</v>
      </c>
      <c r="V6" s="14">
        <f>AVERAGE(D6:Q6)</f>
        <v>1.8225748671936126</v>
      </c>
      <c r="Z6" s="33" t="s">
        <v>64</v>
      </c>
      <c r="AA6" s="34">
        <f>_xlfn.STDEV.S(AA3:AA4)</f>
        <v>5.6568542495043185E-4</v>
      </c>
      <c r="AB6" s="34">
        <f>_xlfn.STDEV.S(AB3:AB4)</f>
        <v>4.2426406872601261E-4</v>
      </c>
    </row>
    <row r="7" spans="1:28" x14ac:dyDescent="0.25">
      <c r="A7" t="s">
        <v>67</v>
      </c>
      <c r="B7" s="31" t="s">
        <v>99</v>
      </c>
      <c r="C7" s="31"/>
      <c r="D7" s="29">
        <v>8.8291874493754499</v>
      </c>
      <c r="E7" s="29">
        <v>7.6097926170038699</v>
      </c>
      <c r="F7" s="29">
        <v>7.5053164185671299</v>
      </c>
      <c r="G7" s="29">
        <v>5.5272933102203998</v>
      </c>
      <c r="H7" s="48">
        <v>4.61894774348717</v>
      </c>
      <c r="I7" s="29">
        <v>7.6829444292528803</v>
      </c>
      <c r="J7" s="29">
        <v>8.45139067400134</v>
      </c>
      <c r="K7" s="29">
        <v>6.8166815516638799</v>
      </c>
      <c r="L7" s="29">
        <v>5.8420428433770697</v>
      </c>
      <c r="M7" s="29">
        <v>12.8995425172122</v>
      </c>
      <c r="N7" s="29">
        <v>17.039778648172799</v>
      </c>
      <c r="O7" s="29">
        <v>2.1211189671072899</v>
      </c>
      <c r="P7" s="29">
        <v>2.2480592294422101</v>
      </c>
      <c r="Q7" s="29">
        <v>1.54956299742611</v>
      </c>
      <c r="R7" s="57"/>
      <c r="S7" s="31" t="s">
        <v>99</v>
      </c>
      <c r="T7" s="14">
        <f t="shared" ref="T7:T12" si="1">MAX(D7:Q7)</f>
        <v>17.039778648172799</v>
      </c>
      <c r="U7" s="14">
        <f t="shared" ref="U7:U12" si="2">MIN(D7:Q7)</f>
        <v>1.54956299742611</v>
      </c>
      <c r="V7" s="14">
        <f t="shared" ref="V7:V12" si="3">AVERAGE(D7:Q7)</f>
        <v>7.0529756711649849</v>
      </c>
    </row>
    <row r="8" spans="1:28" x14ac:dyDescent="0.25">
      <c r="A8" t="s">
        <v>1</v>
      </c>
      <c r="B8" s="31" t="s">
        <v>49</v>
      </c>
      <c r="C8" s="31"/>
      <c r="D8" s="29">
        <v>6.4458370635631201</v>
      </c>
      <c r="E8" s="29">
        <v>6.3121350796906999</v>
      </c>
      <c r="F8" s="29">
        <v>8.2679474957835293</v>
      </c>
      <c r="G8" s="29">
        <v>0.374288039056143</v>
      </c>
      <c r="H8" s="48">
        <v>7.4501769417023699E-3</v>
      </c>
      <c r="I8" s="29">
        <v>8.7351502445842093E-3</v>
      </c>
      <c r="J8" s="29">
        <v>9.1008174386921006</v>
      </c>
      <c r="K8" s="29">
        <v>31.505552751135799</v>
      </c>
      <c r="L8" s="29">
        <v>42.566155214587504</v>
      </c>
      <c r="M8" s="29">
        <v>0</v>
      </c>
      <c r="N8" s="29">
        <v>4.1180063962054003</v>
      </c>
      <c r="O8" s="29">
        <v>0.32585305871503201</v>
      </c>
      <c r="P8" s="29">
        <v>8.6256469235192604E-2</v>
      </c>
      <c r="Q8" s="29">
        <v>0.12660170336837301</v>
      </c>
      <c r="R8" s="57"/>
      <c r="S8" s="31" t="s">
        <v>49</v>
      </c>
      <c r="T8" s="14">
        <f t="shared" si="1"/>
        <v>42.566155214587504</v>
      </c>
      <c r="U8" s="14">
        <f t="shared" si="2"/>
        <v>0</v>
      </c>
      <c r="V8" s="14">
        <f t="shared" si="3"/>
        <v>7.8032597169442264</v>
      </c>
      <c r="Z8" t="s">
        <v>57</v>
      </c>
      <c r="AA8">
        <v>-23.512799999999999</v>
      </c>
      <c r="AB8">
        <v>151.95419999999999</v>
      </c>
    </row>
    <row r="9" spans="1:28" x14ac:dyDescent="0.25">
      <c r="A9" t="s">
        <v>68</v>
      </c>
      <c r="B9" s="31" t="s">
        <v>100</v>
      </c>
      <c r="C9" s="31"/>
      <c r="D9" s="29">
        <v>7.0924990407980602</v>
      </c>
      <c r="E9" s="29">
        <v>6.8688507143355197</v>
      </c>
      <c r="F9" s="29">
        <v>6.9657446993558896</v>
      </c>
      <c r="G9" s="29">
        <v>6.4633671772738497</v>
      </c>
      <c r="H9" s="48">
        <v>6.7665422271170197</v>
      </c>
      <c r="I9" s="29">
        <v>6.5726308753380103</v>
      </c>
      <c r="J9" s="29">
        <v>7.4945247031001001</v>
      </c>
      <c r="K9" s="29">
        <v>7.6219275424222399</v>
      </c>
      <c r="L9" s="29">
        <v>8.2273367430138595</v>
      </c>
      <c r="M9" s="29">
        <v>8.2924417200144909</v>
      </c>
      <c r="N9" s="29">
        <v>7.8413757971477098</v>
      </c>
      <c r="O9" s="29">
        <v>6.7934494033479602</v>
      </c>
      <c r="P9" s="29">
        <v>6.8044591980762199</v>
      </c>
      <c r="Q9" s="29">
        <v>8.3543173622203799</v>
      </c>
      <c r="R9" s="57"/>
      <c r="S9" s="31" t="s">
        <v>100</v>
      </c>
      <c r="T9" s="14">
        <f t="shared" si="1"/>
        <v>8.3543173622203799</v>
      </c>
      <c r="U9" s="14">
        <f t="shared" si="2"/>
        <v>6.4633671772738497</v>
      </c>
      <c r="V9" s="14">
        <f t="shared" si="3"/>
        <v>7.2971048002543801</v>
      </c>
      <c r="Z9" t="s">
        <v>58</v>
      </c>
      <c r="AA9">
        <v>-23.513200000000001</v>
      </c>
      <c r="AB9">
        <v>151.95480000000001</v>
      </c>
    </row>
    <row r="10" spans="1:28" x14ac:dyDescent="0.25">
      <c r="A10" t="s">
        <v>70</v>
      </c>
      <c r="B10" s="45" t="s">
        <v>50</v>
      </c>
      <c r="C10" s="31"/>
      <c r="D10" s="29">
        <v>2.3980048599565201E-3</v>
      </c>
      <c r="E10" s="29">
        <v>4.0368305742208002E-3</v>
      </c>
      <c r="F10" s="29">
        <v>8.6120012073855196E-3</v>
      </c>
      <c r="G10" s="29">
        <v>5.6603106095447003E-3</v>
      </c>
      <c r="H10" s="48">
        <v>2.4294055244681598E-3</v>
      </c>
      <c r="I10" s="29">
        <v>7.9755719624464497E-3</v>
      </c>
      <c r="J10" s="29">
        <v>2.8790293558171798E-2</v>
      </c>
      <c r="K10" s="29">
        <v>5.29064575000971E-2</v>
      </c>
      <c r="L10" s="29">
        <v>5.4110147505744603E-2</v>
      </c>
      <c r="M10" s="29">
        <v>0</v>
      </c>
      <c r="N10" s="29">
        <v>0</v>
      </c>
      <c r="O10" s="29">
        <v>1.45320403543582E-2</v>
      </c>
      <c r="P10" s="29">
        <v>5.8647864498928302E-2</v>
      </c>
      <c r="Q10" s="29">
        <v>0.13322823880638701</v>
      </c>
      <c r="R10" s="57"/>
      <c r="S10" s="45" t="s">
        <v>50</v>
      </c>
      <c r="T10" s="14">
        <f t="shared" si="1"/>
        <v>0.13322823880638701</v>
      </c>
      <c r="U10" s="14">
        <f t="shared" si="2"/>
        <v>0</v>
      </c>
      <c r="V10" s="14">
        <f t="shared" si="3"/>
        <v>2.6666226211550657E-2</v>
      </c>
      <c r="Z10" t="s">
        <v>59</v>
      </c>
      <c r="AA10">
        <v>-23.5136</v>
      </c>
      <c r="AB10">
        <v>151.95529999999999</v>
      </c>
    </row>
    <row r="11" spans="1:28" x14ac:dyDescent="0.25">
      <c r="B11" s="31" t="s">
        <v>101</v>
      </c>
      <c r="C11" s="31"/>
      <c r="D11" s="29">
        <v>10.2898388540734</v>
      </c>
      <c r="E11" s="29">
        <v>10.1016180350911</v>
      </c>
      <c r="F11" s="29">
        <v>10.634457213702101</v>
      </c>
      <c r="G11" s="29">
        <v>14.493225315739201</v>
      </c>
      <c r="H11" s="29">
        <v>13.542316195227</v>
      </c>
      <c r="I11" s="29">
        <v>17.1028544951843</v>
      </c>
      <c r="J11" s="29">
        <v>13.754974037324599</v>
      </c>
      <c r="K11" s="29">
        <v>26.117345551974498</v>
      </c>
      <c r="L11" s="29">
        <v>28.817359721295698</v>
      </c>
      <c r="M11" s="29">
        <v>8.3090500060393797</v>
      </c>
      <c r="N11" s="29">
        <v>10.2284328874027</v>
      </c>
      <c r="O11" s="29">
        <v>13.254198921275499</v>
      </c>
      <c r="P11" s="29">
        <v>12.261651157927799</v>
      </c>
      <c r="Q11" s="29">
        <v>27.166702705719</v>
      </c>
      <c r="R11" s="57"/>
      <c r="S11" s="31" t="s">
        <v>101</v>
      </c>
      <c r="T11" s="14">
        <f t="shared" si="1"/>
        <v>28.817359721295698</v>
      </c>
      <c r="U11" s="14">
        <f t="shared" si="2"/>
        <v>8.3090500060393797</v>
      </c>
      <c r="V11" s="14">
        <f t="shared" si="3"/>
        <v>15.433858935569733</v>
      </c>
      <c r="Z11" s="33" t="s">
        <v>64</v>
      </c>
      <c r="AA11" s="34">
        <f>_xlfn.STDEV.S(AA8:AA10)</f>
        <v>4.0000000000084412E-4</v>
      </c>
      <c r="AB11" s="34">
        <f>_xlfn.STDEV.S(AB8:AB10)</f>
        <v>5.5075705473313222E-4</v>
      </c>
    </row>
    <row r="12" spans="1:28" ht="15.75" thickBot="1" x14ac:dyDescent="0.3">
      <c r="B12" s="32" t="s">
        <v>102</v>
      </c>
      <c r="C12" s="32"/>
      <c r="D12" s="30">
        <v>23.083994116894701</v>
      </c>
      <c r="E12" s="30">
        <v>22.214311665339402</v>
      </c>
      <c r="F12" s="30">
        <v>23.783704047299501</v>
      </c>
      <c r="G12" s="30">
        <v>19.4336151696324</v>
      </c>
      <c r="H12" s="30">
        <v>17.892733648076302</v>
      </c>
      <c r="I12" s="30">
        <v>23.759798559839599</v>
      </c>
      <c r="J12" s="30">
        <v>25.341216389902801</v>
      </c>
      <c r="K12" s="30">
        <v>48.720052032772898</v>
      </c>
      <c r="L12" s="30">
        <v>59.181306055889102</v>
      </c>
      <c r="M12" s="30">
        <v>22.6701216934412</v>
      </c>
      <c r="N12" s="30">
        <v>28.973056037607801</v>
      </c>
      <c r="O12" s="30">
        <v>14.109213872509301</v>
      </c>
      <c r="P12" s="30">
        <v>12.9304655235506</v>
      </c>
      <c r="Q12" s="30">
        <v>28.296003850365899</v>
      </c>
      <c r="R12" s="57"/>
      <c r="S12" s="32" t="s">
        <v>102</v>
      </c>
      <c r="T12" s="14">
        <f t="shared" si="1"/>
        <v>59.181306055889102</v>
      </c>
      <c r="U12" s="14">
        <f t="shared" si="2"/>
        <v>12.9304655235506</v>
      </c>
      <c r="V12" s="14">
        <f t="shared" si="3"/>
        <v>26.45639947593725</v>
      </c>
    </row>
    <row r="13" spans="1:28" ht="15.75" thickTop="1" x14ac:dyDescent="0.25">
      <c r="C13" s="2"/>
      <c r="D13" s="15">
        <f>D21/D20</f>
        <v>2.4172315882795479</v>
      </c>
      <c r="E13" s="15">
        <f t="shared" ref="E13:Q13" si="4">E21/E20</f>
        <v>5.0221942737245806</v>
      </c>
      <c r="F13" s="15">
        <f t="shared" si="4"/>
        <v>2.5592797868563446</v>
      </c>
      <c r="G13" s="15">
        <f t="shared" si="4"/>
        <v>1.3821935885752732</v>
      </c>
      <c r="H13" s="15">
        <f t="shared" si="4"/>
        <v>1.7059063134593011</v>
      </c>
      <c r="I13" s="15">
        <f t="shared" si="4"/>
        <v>1.3978279617317373</v>
      </c>
      <c r="J13" s="15">
        <f t="shared" si="4"/>
        <v>1.2933127502201212</v>
      </c>
      <c r="K13" s="15" t="e">
        <f t="shared" si="4"/>
        <v>#DIV/0!</v>
      </c>
      <c r="L13" s="15" t="e">
        <f t="shared" si="4"/>
        <v>#DIV/0!</v>
      </c>
      <c r="M13" s="15" t="e">
        <f t="shared" si="4"/>
        <v>#DIV/0!</v>
      </c>
      <c r="N13" s="15" t="e">
        <f t="shared" si="4"/>
        <v>#DIV/0!</v>
      </c>
      <c r="O13" s="15">
        <f t="shared" si="4"/>
        <v>7.1857472202846795</v>
      </c>
      <c r="P13" s="15">
        <f t="shared" si="4"/>
        <v>1.9583585766544145</v>
      </c>
      <c r="Q13" s="15">
        <f t="shared" si="4"/>
        <v>9.2393474088291594</v>
      </c>
      <c r="R13" s="58"/>
      <c r="T13" s="42"/>
      <c r="Z13" t="s">
        <v>52</v>
      </c>
      <c r="AA13">
        <v>-23.383500000000002</v>
      </c>
      <c r="AB13">
        <v>151.98689999999999</v>
      </c>
    </row>
    <row r="14" spans="1:28" ht="15.75" thickBot="1" x14ac:dyDescent="0.3">
      <c r="A14" s="18" t="s">
        <v>34</v>
      </c>
      <c r="B14" s="18"/>
      <c r="C14" s="18"/>
      <c r="D14" s="4" t="s">
        <v>8</v>
      </c>
      <c r="E14" s="4" t="s">
        <v>11</v>
      </c>
      <c r="F14" s="4" t="s">
        <v>12</v>
      </c>
      <c r="G14" t="s">
        <v>17</v>
      </c>
      <c r="H14" t="s">
        <v>18</v>
      </c>
      <c r="I14" t="s">
        <v>47</v>
      </c>
      <c r="J14" t="s">
        <v>19</v>
      </c>
      <c r="K14" t="s">
        <v>20</v>
      </c>
      <c r="L14" t="s">
        <v>48</v>
      </c>
      <c r="O14" t="s">
        <v>21</v>
      </c>
      <c r="P14" t="s">
        <v>22</v>
      </c>
      <c r="Q14" t="s">
        <v>23</v>
      </c>
      <c r="Z14" t="s">
        <v>60</v>
      </c>
      <c r="AA14">
        <v>-23.483599999999999</v>
      </c>
      <c r="AB14">
        <v>152.1722</v>
      </c>
    </row>
    <row r="15" spans="1:28" ht="15.75" thickTop="1" x14ac:dyDescent="0.25">
      <c r="A15" t="s">
        <v>2</v>
      </c>
      <c r="B15" s="24"/>
      <c r="C15" s="24"/>
      <c r="D15" s="25" t="s">
        <v>145</v>
      </c>
      <c r="E15" s="25" t="s">
        <v>146</v>
      </c>
      <c r="F15" s="25" t="s">
        <v>147</v>
      </c>
      <c r="G15" s="25" t="s">
        <v>144</v>
      </c>
      <c r="H15" s="25" t="s">
        <v>148</v>
      </c>
      <c r="I15" s="25" t="s">
        <v>149</v>
      </c>
      <c r="J15" s="25" t="s">
        <v>150</v>
      </c>
      <c r="K15" s="25" t="s">
        <v>151</v>
      </c>
      <c r="L15" s="25" t="s">
        <v>152</v>
      </c>
      <c r="M15" s="25" t="s">
        <v>153</v>
      </c>
      <c r="N15" s="25" t="s">
        <v>154</v>
      </c>
      <c r="O15" s="25" t="s">
        <v>155</v>
      </c>
      <c r="P15" s="25" t="s">
        <v>156</v>
      </c>
      <c r="Q15" s="25" t="s">
        <v>157</v>
      </c>
      <c r="R15" s="54"/>
      <c r="Z15" t="s">
        <v>61</v>
      </c>
      <c r="AA15">
        <v>-23.483599999999999</v>
      </c>
      <c r="AB15">
        <v>152.17269999999999</v>
      </c>
    </row>
    <row r="16" spans="1:28" x14ac:dyDescent="0.25">
      <c r="B16" s="45" t="s">
        <v>170</v>
      </c>
      <c r="C16" s="45"/>
      <c r="D16" s="26">
        <v>1</v>
      </c>
      <c r="E16" s="26">
        <v>1</v>
      </c>
      <c r="F16" s="26">
        <v>1</v>
      </c>
      <c r="G16" s="26">
        <v>1</v>
      </c>
      <c r="H16" s="26">
        <v>2</v>
      </c>
      <c r="I16" s="26">
        <v>2</v>
      </c>
      <c r="J16" s="26">
        <v>1</v>
      </c>
      <c r="K16" s="26">
        <v>4</v>
      </c>
      <c r="L16" s="26">
        <v>4</v>
      </c>
      <c r="M16" s="27">
        <v>0.75</v>
      </c>
      <c r="N16" s="27">
        <v>0.75</v>
      </c>
      <c r="O16" s="26">
        <v>10</v>
      </c>
      <c r="P16" s="26">
        <v>10</v>
      </c>
      <c r="Q16" s="26">
        <v>8</v>
      </c>
      <c r="R16" s="2"/>
      <c r="U16"/>
      <c r="V16"/>
      <c r="W16"/>
      <c r="X16"/>
      <c r="Y16"/>
    </row>
    <row r="17" spans="1:28" x14ac:dyDescent="0.25">
      <c r="A17" t="s">
        <v>71</v>
      </c>
      <c r="B17" s="28" t="s">
        <v>163</v>
      </c>
      <c r="C17" s="28"/>
      <c r="D17" s="49">
        <v>2.8875437554496899</v>
      </c>
      <c r="E17" s="49">
        <v>3.5703817688869401</v>
      </c>
      <c r="F17" s="49">
        <v>2.12234954291519</v>
      </c>
      <c r="G17" s="49">
        <v>6.2061568786596304</v>
      </c>
      <c r="H17" s="49">
        <v>9.5140638119227603</v>
      </c>
      <c r="I17" s="49">
        <v>9.3183961093742305</v>
      </c>
      <c r="J17" s="49">
        <v>2.1832093272992301</v>
      </c>
      <c r="K17" s="49">
        <v>9.0957731407169593</v>
      </c>
      <c r="L17" s="49">
        <v>5.2925104920710897</v>
      </c>
      <c r="M17" s="49">
        <v>0.63004545897615405</v>
      </c>
      <c r="N17" s="49">
        <v>0.31143742665422902</v>
      </c>
      <c r="O17" s="49">
        <v>37.106552043018098</v>
      </c>
      <c r="P17" s="49">
        <v>25.1470677421311</v>
      </c>
      <c r="Q17" s="49">
        <v>31.485072661543299</v>
      </c>
      <c r="R17" s="55"/>
      <c r="T17" s="14">
        <f>MAX(D17:Q17)</f>
        <v>37.106552043018098</v>
      </c>
      <c r="U17" s="14">
        <f>MIN(D17:Q17)</f>
        <v>0.31143742665422902</v>
      </c>
      <c r="V17" s="14">
        <f>AVERAGE(D17:Q17)</f>
        <v>10.347897154258472</v>
      </c>
      <c r="Z17" t="s">
        <v>62</v>
      </c>
      <c r="AA17">
        <v>-23.4831</v>
      </c>
      <c r="AB17">
        <v>152.173</v>
      </c>
    </row>
    <row r="18" spans="1:28" s="38" customFormat="1" x14ac:dyDescent="0.25">
      <c r="A18" t="s">
        <v>72</v>
      </c>
      <c r="B18" s="28" t="s">
        <v>162</v>
      </c>
      <c r="C18" s="28"/>
      <c r="D18" s="49">
        <v>3.4718384163191498</v>
      </c>
      <c r="E18" s="49">
        <v>3.5951064063587399</v>
      </c>
      <c r="F18" s="49">
        <v>2.4436253766876801</v>
      </c>
      <c r="G18" s="49">
        <v>6.6795489285611298</v>
      </c>
      <c r="H18" s="49">
        <v>11.415360904187001</v>
      </c>
      <c r="I18" s="49">
        <v>9.9673585021863609</v>
      </c>
      <c r="J18" s="49">
        <v>4.2138075431661797</v>
      </c>
      <c r="K18" s="49">
        <v>9.5396152887600003</v>
      </c>
      <c r="L18" s="49">
        <v>5.4742242681941198</v>
      </c>
      <c r="M18" s="49">
        <v>0.67757278371699603</v>
      </c>
      <c r="N18" s="49">
        <v>0.36540254428438201</v>
      </c>
      <c r="O18" s="49">
        <v>38.877608760776198</v>
      </c>
      <c r="P18" s="49">
        <v>31.5038084270988</v>
      </c>
      <c r="Q18" s="49">
        <v>34.241727941176499</v>
      </c>
      <c r="R18" s="55"/>
      <c r="S18" s="2"/>
      <c r="T18" s="14">
        <f>MAX(D18:Q18)</f>
        <v>38.877608760776198</v>
      </c>
      <c r="U18" s="14">
        <f>MIN(D18:Q18)</f>
        <v>0.36540254428438201</v>
      </c>
      <c r="V18" s="14">
        <f>AVERAGE(D18:Q18)</f>
        <v>11.604757577962374</v>
      </c>
      <c r="W18" s="2"/>
      <c r="X18" s="2"/>
      <c r="Y18" s="2"/>
    </row>
    <row r="19" spans="1:28" x14ac:dyDescent="0.25">
      <c r="A19" t="s">
        <v>73</v>
      </c>
      <c r="B19" s="28" t="s">
        <v>161</v>
      </c>
      <c r="C19" s="28"/>
      <c r="D19" s="49">
        <v>1.5526518063028401</v>
      </c>
      <c r="E19" s="49">
        <v>3.0910563717368098</v>
      </c>
      <c r="F19" s="49">
        <v>1.00288142803252</v>
      </c>
      <c r="G19" s="49">
        <v>11.190097161991501</v>
      </c>
      <c r="H19" s="49">
        <v>30.318643793821099</v>
      </c>
      <c r="I19" s="49">
        <v>27.549634739857499</v>
      </c>
      <c r="J19" s="49">
        <v>4.8007210879021801E-2</v>
      </c>
      <c r="K19" s="49">
        <v>20.040654069913</v>
      </c>
      <c r="L19" s="49">
        <v>14.2556596135333</v>
      </c>
      <c r="M19" s="49">
        <v>1.5573425100077301</v>
      </c>
      <c r="N19" s="49">
        <v>3.2217308907138298</v>
      </c>
      <c r="O19" s="49">
        <v>30.4141877297359</v>
      </c>
      <c r="P19" s="49">
        <v>29.971631205673798</v>
      </c>
      <c r="Q19" s="49">
        <v>63.047323907288998</v>
      </c>
      <c r="R19" s="55"/>
      <c r="T19" s="14">
        <f>MAX(D19:Q19)</f>
        <v>63.047323907288998</v>
      </c>
      <c r="U19" s="14">
        <f>MIN(D19:Q19)</f>
        <v>4.8007210879021801E-2</v>
      </c>
      <c r="V19" s="14">
        <f>AVERAGE(D19:Q19)</f>
        <v>16.947250174249127</v>
      </c>
      <c r="Z19" s="33" t="s">
        <v>63</v>
      </c>
      <c r="AA19" s="35">
        <f>AVERAGE(AA14:AA17)</f>
        <v>-23.483433333333334</v>
      </c>
      <c r="AB19" s="35">
        <f>AVERAGE(AB14:AB17)</f>
        <v>152.17263333333332</v>
      </c>
    </row>
    <row r="20" spans="1:28" x14ac:dyDescent="0.25">
      <c r="A20" s="38" t="s">
        <v>140</v>
      </c>
      <c r="B20" s="28" t="s">
        <v>160</v>
      </c>
      <c r="C20" s="28"/>
      <c r="D20" s="49">
        <v>0.15071981705732601</v>
      </c>
      <c r="E20" s="49">
        <v>0.12143521241675</v>
      </c>
      <c r="F20" s="49">
        <v>5.9150261922221503E-2</v>
      </c>
      <c r="G20" s="49">
        <v>12.6996546514138</v>
      </c>
      <c r="H20" s="49">
        <v>0.364035594591471</v>
      </c>
      <c r="I20" s="49">
        <v>5.7861359593720199</v>
      </c>
      <c r="J20" s="49">
        <v>5.0031659713945196</v>
      </c>
      <c r="K20" s="49">
        <v>0</v>
      </c>
      <c r="L20" s="49">
        <v>0</v>
      </c>
      <c r="M20" s="49">
        <v>0</v>
      </c>
      <c r="N20" s="49">
        <v>0</v>
      </c>
      <c r="O20" s="49">
        <v>0.15586769370185799</v>
      </c>
      <c r="P20" s="49">
        <v>0.91120745022479099</v>
      </c>
      <c r="Q20" s="49">
        <v>1.3975263783103899E-2</v>
      </c>
      <c r="R20" s="55"/>
      <c r="T20" s="14">
        <f>MAX(D20:Q20)</f>
        <v>12.6996546514138</v>
      </c>
      <c r="U20" s="14">
        <f>MIN(D20:Q20)</f>
        <v>0</v>
      </c>
      <c r="V20" s="14">
        <f>AVERAGE(D20:Q20)</f>
        <v>1.804667705419847</v>
      </c>
    </row>
    <row r="21" spans="1:28" x14ac:dyDescent="0.25">
      <c r="A21" t="s">
        <v>74</v>
      </c>
      <c r="B21" s="28" t="s">
        <v>159</v>
      </c>
      <c r="C21" s="28"/>
      <c r="D21" s="49">
        <v>0.36432470277068302</v>
      </c>
      <c r="E21" s="49">
        <v>0.60987122842792996</v>
      </c>
      <c r="F21" s="49">
        <v>0.15138206972480001</v>
      </c>
      <c r="G21" s="49">
        <v>17.5533812363043</v>
      </c>
      <c r="H21" s="49">
        <v>0.621010619137501</v>
      </c>
      <c r="I21" s="49">
        <v>8.0880226343917005</v>
      </c>
      <c r="J21" s="49">
        <v>6.4706583422719701</v>
      </c>
      <c r="K21" s="49">
        <v>7.5132420891821797E-3</v>
      </c>
      <c r="L21" s="49">
        <v>0</v>
      </c>
      <c r="M21" s="49">
        <v>0</v>
      </c>
      <c r="N21" s="49">
        <v>1.5092061575611201E-3</v>
      </c>
      <c r="O21" s="49">
        <v>1.1200258467503099</v>
      </c>
      <c r="P21" s="49">
        <v>1.78447092525912</v>
      </c>
      <c r="Q21" s="49">
        <v>0.129122317222125</v>
      </c>
      <c r="R21" s="55"/>
      <c r="T21" s="14">
        <f>MAX(D21:Q21)</f>
        <v>17.5533812363043</v>
      </c>
      <c r="U21" s="14">
        <f>MIN(D21:Q21)</f>
        <v>0</v>
      </c>
      <c r="V21" s="14">
        <f>AVERAGE(D21:Q21)</f>
        <v>2.6358065978933705</v>
      </c>
    </row>
    <row r="22" spans="1:28" x14ac:dyDescent="0.25">
      <c r="A22" t="s">
        <v>75</v>
      </c>
      <c r="B22" s="28" t="s">
        <v>158</v>
      </c>
      <c r="C22" s="28"/>
      <c r="D22" s="49">
        <v>10.146622079835399</v>
      </c>
      <c r="E22" s="49">
        <v>11.453707441797899</v>
      </c>
      <c r="F22" s="49">
        <v>10.713329134724701</v>
      </c>
      <c r="G22" s="49">
        <v>38.033590593101898</v>
      </c>
      <c r="H22" s="49">
        <v>13.485443347591</v>
      </c>
      <c r="I22" s="49">
        <v>26.6664660085079</v>
      </c>
      <c r="J22" s="49">
        <v>16.627303559024199</v>
      </c>
      <c r="K22" s="49">
        <v>8.8644145172335094</v>
      </c>
      <c r="L22" s="49">
        <v>6.9373520986424202</v>
      </c>
      <c r="M22" s="49">
        <v>6.2419189442240001E-3</v>
      </c>
      <c r="N22" s="49">
        <v>1.92389668297578E-2</v>
      </c>
      <c r="O22" s="49">
        <v>34.727899619663702</v>
      </c>
      <c r="P22" s="49">
        <v>19.780969712725899</v>
      </c>
      <c r="Q22" s="49">
        <v>26.219449314220899</v>
      </c>
      <c r="R22" s="55"/>
    </row>
    <row r="23" spans="1:28" ht="18" x14ac:dyDescent="0.25">
      <c r="A23" t="s">
        <v>76</v>
      </c>
      <c r="B23" s="28" t="s">
        <v>164</v>
      </c>
      <c r="C23" s="28"/>
      <c r="D23" s="49">
        <v>2.5142712165419301</v>
      </c>
      <c r="E23" s="49">
        <v>1.93013507219376</v>
      </c>
      <c r="F23" s="49">
        <v>2.20771292199864</v>
      </c>
      <c r="G23" s="49">
        <v>4.1558056872037898</v>
      </c>
      <c r="H23" s="49">
        <v>5.0325636471284803</v>
      </c>
      <c r="I23" s="49">
        <v>4.1855648480717296</v>
      </c>
      <c r="J23" s="49">
        <v>3.6620489721144098</v>
      </c>
      <c r="K23" s="49">
        <v>3.9223707482583898</v>
      </c>
      <c r="L23" s="49">
        <v>2.3523261892315701</v>
      </c>
      <c r="M23" s="49">
        <v>5.3448130328353196</v>
      </c>
      <c r="N23" s="49">
        <v>0.195063904140024</v>
      </c>
      <c r="O23" s="49">
        <v>9.3796779128489405</v>
      </c>
      <c r="P23" s="49">
        <v>10.128517857793</v>
      </c>
      <c r="Q23" s="49">
        <v>8.0605262312461807</v>
      </c>
      <c r="R23" s="55"/>
    </row>
    <row r="24" spans="1:28" ht="18" x14ac:dyDescent="0.25">
      <c r="A24" t="s">
        <v>78</v>
      </c>
      <c r="B24" s="28" t="s">
        <v>165</v>
      </c>
      <c r="C24" s="28"/>
      <c r="D24" s="49">
        <v>0.61045007759958603</v>
      </c>
      <c r="E24" s="49">
        <v>0.56105485869729499</v>
      </c>
      <c r="F24" s="49">
        <v>0.559918088296946</v>
      </c>
      <c r="G24" s="49">
        <v>0.51958433253397296</v>
      </c>
      <c r="H24" s="49">
        <v>0.218451166760702</v>
      </c>
      <c r="I24" s="49">
        <v>0.25654671743016599</v>
      </c>
      <c r="J24" s="49">
        <v>1.21999632064602</v>
      </c>
      <c r="K24" s="49">
        <v>1.6818724682648201</v>
      </c>
      <c r="L24" s="49">
        <v>0.74755182312613899</v>
      </c>
      <c r="M24" s="49">
        <v>1.6868019147481199</v>
      </c>
      <c r="N24" s="49">
        <v>1.09407126553864E-2</v>
      </c>
      <c r="O24" s="49">
        <v>3.6299069344342598</v>
      </c>
      <c r="P24" s="49">
        <v>3.3117251914376902</v>
      </c>
      <c r="Q24" s="49">
        <v>1.9830804534712501</v>
      </c>
      <c r="R24" s="55"/>
    </row>
    <row r="25" spans="1:28" ht="18.75" thickBot="1" x14ac:dyDescent="0.3">
      <c r="A25" t="s">
        <v>77</v>
      </c>
      <c r="B25" s="50" t="s">
        <v>166</v>
      </c>
      <c r="C25" s="50"/>
      <c r="D25" s="51">
        <v>5.3323622364707599E-2</v>
      </c>
      <c r="E25" s="51">
        <v>2.6589178204470799E-2</v>
      </c>
      <c r="F25" s="51">
        <v>0.128744418038793</v>
      </c>
      <c r="G25" s="51">
        <v>2.1628970461006099E-2</v>
      </c>
      <c r="H25" s="51">
        <v>5.79911853398283E-3</v>
      </c>
      <c r="I25" s="51">
        <v>3.5558473173867303E-2</v>
      </c>
      <c r="J25" s="51">
        <v>0.128242780225159</v>
      </c>
      <c r="K25" s="51">
        <v>0.123824294576746</v>
      </c>
      <c r="L25" s="51">
        <v>5.05335751018103E-2</v>
      </c>
      <c r="M25" s="51">
        <v>0</v>
      </c>
      <c r="N25" s="51">
        <v>0</v>
      </c>
      <c r="O25" s="51">
        <v>5.8054099163658099E-2</v>
      </c>
      <c r="P25" s="51">
        <v>1.62015472477622E-2</v>
      </c>
      <c r="Q25" s="51">
        <v>0.50757891809206002</v>
      </c>
      <c r="R25" s="55"/>
    </row>
    <row r="26" spans="1:28" ht="15.75" thickTop="1" x14ac:dyDescent="0.25">
      <c r="C26" s="2"/>
      <c r="D26" s="4"/>
      <c r="E26" s="4"/>
      <c r="F26" s="4"/>
    </row>
    <row r="27" spans="1:28" x14ac:dyDescent="0.25">
      <c r="A27" s="18" t="s">
        <v>33</v>
      </c>
      <c r="B27" s="18"/>
      <c r="C27" s="18"/>
      <c r="D27" s="36">
        <f t="shared" ref="D27:Q27" si="5">D32+D36+D38+D40+D44</f>
        <v>17.585102528030006</v>
      </c>
      <c r="E27" s="36">
        <f t="shared" si="5"/>
        <v>17.021479608500837</v>
      </c>
      <c r="F27" s="36">
        <f t="shared" si="5"/>
        <v>16.604705733887457</v>
      </c>
      <c r="G27" s="36">
        <f t="shared" si="5"/>
        <v>23.671065199702866</v>
      </c>
      <c r="H27" s="36">
        <f t="shared" si="5"/>
        <v>14.994614817754135</v>
      </c>
      <c r="I27" s="36">
        <f t="shared" si="5"/>
        <v>23.225245343785151</v>
      </c>
      <c r="J27" s="36">
        <f t="shared" si="5"/>
        <v>22.77970284304153</v>
      </c>
      <c r="K27" s="36">
        <f t="shared" si="5"/>
        <v>47.949753426785158</v>
      </c>
      <c r="L27" s="36">
        <f t="shared" si="5"/>
        <v>51.364242828552378</v>
      </c>
      <c r="M27" s="36">
        <f t="shared" si="5"/>
        <v>11.181906027297984</v>
      </c>
      <c r="N27" s="36">
        <f t="shared" si="5"/>
        <v>13.573335475265967</v>
      </c>
      <c r="O27" s="36">
        <f t="shared" si="5"/>
        <v>19.984909035016624</v>
      </c>
      <c r="P27" s="36">
        <f t="shared" si="5"/>
        <v>17.920761670761674</v>
      </c>
      <c r="Q27" s="36">
        <f t="shared" si="5"/>
        <v>33.435056465057272</v>
      </c>
      <c r="R27" s="59"/>
    </row>
    <row r="28" spans="1:28" x14ac:dyDescent="0.25">
      <c r="A28" s="2" t="s">
        <v>32</v>
      </c>
      <c r="B28" s="2"/>
      <c r="C28" s="2"/>
      <c r="D28" s="2">
        <v>42</v>
      </c>
      <c r="E28" s="17">
        <v>43</v>
      </c>
      <c r="F28" s="8">
        <v>43</v>
      </c>
      <c r="G28" s="2">
        <v>46</v>
      </c>
      <c r="H28" s="14">
        <v>23</v>
      </c>
      <c r="I28" s="2">
        <v>23</v>
      </c>
      <c r="J28" s="2">
        <v>53</v>
      </c>
      <c r="K28" s="2">
        <v>13</v>
      </c>
      <c r="L28" s="14">
        <v>12</v>
      </c>
      <c r="M28" s="2">
        <v>32</v>
      </c>
      <c r="N28" s="2">
        <v>34</v>
      </c>
      <c r="O28" s="14">
        <v>44</v>
      </c>
      <c r="P28" s="14">
        <v>44</v>
      </c>
      <c r="Q28" s="8">
        <v>11</v>
      </c>
      <c r="R28" s="60"/>
    </row>
    <row r="29" spans="1:28" x14ac:dyDescent="0.25">
      <c r="A29" s="9" t="s">
        <v>80</v>
      </c>
      <c r="B29" s="9" t="s">
        <v>35</v>
      </c>
      <c r="C29" s="9"/>
      <c r="D29" s="11">
        <v>6.5076522999531097</v>
      </c>
      <c r="E29" s="10">
        <v>5.8027604581435703</v>
      </c>
      <c r="F29" s="10">
        <v>4.9171968874010696</v>
      </c>
      <c r="G29" s="11">
        <v>7.0209077723140103</v>
      </c>
      <c r="H29" s="11">
        <v>7.6618591430676899</v>
      </c>
      <c r="I29" s="11">
        <v>7.6423069911585104</v>
      </c>
      <c r="J29" s="11">
        <v>5.5001799393347399</v>
      </c>
      <c r="K29" s="11">
        <v>15.9005746903273</v>
      </c>
      <c r="L29" s="11">
        <v>15.613001260099299</v>
      </c>
      <c r="M29" s="11">
        <v>5.0475978379031297</v>
      </c>
      <c r="N29" s="11">
        <v>5.0746893316958799</v>
      </c>
      <c r="O29" s="11">
        <v>11.427353771343901</v>
      </c>
      <c r="P29" s="11">
        <v>10.1171650373778</v>
      </c>
      <c r="Q29" s="10">
        <v>13.0410217420115</v>
      </c>
      <c r="R29" s="59"/>
    </row>
    <row r="30" spans="1:28" x14ac:dyDescent="0.25">
      <c r="A30" s="9" t="s">
        <v>81</v>
      </c>
      <c r="B30" s="9" t="s">
        <v>27</v>
      </c>
      <c r="C30" s="9"/>
      <c r="D30" s="11">
        <v>6.6387432322973998</v>
      </c>
      <c r="E30" s="10">
        <v>5.8078982425107597</v>
      </c>
      <c r="F30" s="10">
        <v>4.9909531353653103</v>
      </c>
      <c r="G30" s="11">
        <v>7.0838787278451898</v>
      </c>
      <c r="H30" s="11">
        <v>7.9290937507591899</v>
      </c>
      <c r="I30" s="11">
        <v>7.75377510406223</v>
      </c>
      <c r="J30" s="11">
        <v>6.0042157215567302</v>
      </c>
      <c r="K30" s="11">
        <v>16.5694288044111</v>
      </c>
      <c r="L30" s="11">
        <v>15.9428507894152</v>
      </c>
      <c r="M30" s="11">
        <v>5.0579780166686801</v>
      </c>
      <c r="N30" s="11">
        <v>5.1785801100417901</v>
      </c>
      <c r="O30" s="11">
        <v>11.7826901042394</v>
      </c>
      <c r="P30" s="11">
        <v>11.119406398661701</v>
      </c>
      <c r="Q30" s="10">
        <v>13.6544994175624</v>
      </c>
      <c r="R30" s="59"/>
    </row>
    <row r="31" spans="1:28" x14ac:dyDescent="0.25">
      <c r="A31" t="s">
        <v>82</v>
      </c>
      <c r="C31" s="2"/>
      <c r="D31" s="14">
        <v>21.212218101206499</v>
      </c>
      <c r="E31" s="3">
        <v>20.0380930012367</v>
      </c>
      <c r="F31" s="3">
        <v>21.560869795068498</v>
      </c>
      <c r="G31" s="1">
        <v>12.2662468602965</v>
      </c>
      <c r="H31" s="1">
        <v>12.610234275672701</v>
      </c>
      <c r="I31" s="1">
        <v>15.4165907088385</v>
      </c>
      <c r="J31" s="1">
        <v>21.902627114287199</v>
      </c>
      <c r="K31" s="1">
        <v>42.846464489573997</v>
      </c>
      <c r="L31" s="1">
        <v>52.7333036839374</v>
      </c>
      <c r="M31" s="1">
        <v>21.308242239400901</v>
      </c>
      <c r="N31" s="1">
        <v>28.1137112576174</v>
      </c>
      <c r="O31" s="1">
        <v>12.593829472095701</v>
      </c>
      <c r="P31" s="1">
        <v>11.7748248732291</v>
      </c>
      <c r="Q31" s="3">
        <v>15.178253803282599</v>
      </c>
      <c r="R31" s="59"/>
    </row>
    <row r="32" spans="1:28" x14ac:dyDescent="0.25">
      <c r="A32" s="9" t="s">
        <v>83</v>
      </c>
      <c r="B32" s="9" t="s">
        <v>36</v>
      </c>
      <c r="C32" s="9"/>
      <c r="D32" s="11">
        <v>5.8202242400989004</v>
      </c>
      <c r="E32" s="10">
        <v>5.4996311804793603</v>
      </c>
      <c r="F32" s="10">
        <v>3.31732581161716</v>
      </c>
      <c r="G32" s="11">
        <v>7.2812820603530604</v>
      </c>
      <c r="H32" s="11">
        <v>11.540324082696999</v>
      </c>
      <c r="I32" s="11">
        <v>11.7935921976119</v>
      </c>
      <c r="J32" s="11">
        <v>3.7306051102771098</v>
      </c>
      <c r="K32" s="11">
        <v>23.115268124101998</v>
      </c>
      <c r="L32" s="11">
        <v>25.496627381217099</v>
      </c>
      <c r="M32" s="11">
        <v>6.90413999275275</v>
      </c>
      <c r="N32" s="11">
        <v>7.15176508635723</v>
      </c>
      <c r="O32" s="11">
        <v>8.5072520470614492</v>
      </c>
      <c r="P32" s="11">
        <v>9.4176381410423993</v>
      </c>
      <c r="Q32" s="10">
        <v>25.785244449404701</v>
      </c>
      <c r="R32" s="59"/>
    </row>
    <row r="33" spans="1:25" s="38" customFormat="1" x14ac:dyDescent="0.25">
      <c r="A33" t="s">
        <v>84</v>
      </c>
      <c r="B33"/>
      <c r="C33" s="2"/>
      <c r="D33" s="14">
        <v>20.798695485356198</v>
      </c>
      <c r="E33" s="3">
        <v>19.933869375502301</v>
      </c>
      <c r="F33" s="3">
        <v>21.247085988700402</v>
      </c>
      <c r="G33" s="1">
        <v>12.889234796759499</v>
      </c>
      <c r="H33" s="1">
        <v>16.0311611748605</v>
      </c>
      <c r="I33" s="1">
        <v>19.157893537507999</v>
      </c>
      <c r="J33" s="1">
        <v>20.989769163539101</v>
      </c>
      <c r="K33" s="1">
        <v>48.473478818001801</v>
      </c>
      <c r="L33" s="1">
        <v>58.133941145949201</v>
      </c>
      <c r="M33" s="1">
        <v>21.498671337118001</v>
      </c>
      <c r="N33" s="1">
        <v>28.9434635473364</v>
      </c>
      <c r="O33" s="1">
        <v>11.062096526283399</v>
      </c>
      <c r="P33" s="1">
        <v>11.517199017198999</v>
      </c>
      <c r="Q33" s="3">
        <v>27.010107210368101</v>
      </c>
      <c r="R33" s="59"/>
      <c r="S33" s="2"/>
      <c r="T33" s="2"/>
      <c r="U33" s="2"/>
      <c r="V33" s="2"/>
      <c r="W33" s="2"/>
      <c r="X33" s="2"/>
      <c r="Y33" s="2"/>
    </row>
    <row r="34" spans="1:25" x14ac:dyDescent="0.25">
      <c r="A34" s="9" t="s">
        <v>141</v>
      </c>
      <c r="B34" s="9" t="s">
        <v>37</v>
      </c>
      <c r="C34" s="2"/>
      <c r="D34" s="1">
        <v>0.90911028690795903</v>
      </c>
      <c r="E34" s="3">
        <v>1.0484749955044399</v>
      </c>
      <c r="F34" s="3">
        <v>1.1206686323630499</v>
      </c>
      <c r="G34" s="41">
        <v>1.8335868680793901</v>
      </c>
      <c r="H34" s="3">
        <v>4.3243418335533301E-2</v>
      </c>
      <c r="I34" s="1">
        <v>1.2284279767872901</v>
      </c>
      <c r="J34" s="1">
        <v>3.03058968690556</v>
      </c>
      <c r="K34" s="1">
        <v>3.3782471945016099</v>
      </c>
      <c r="L34" s="1">
        <v>1.7822993106515499</v>
      </c>
      <c r="M34" s="15">
        <v>3.0196883681604101E-3</v>
      </c>
      <c r="N34" s="1">
        <v>0.18315637728734099</v>
      </c>
      <c r="O34" s="3">
        <v>0.65813375066372304</v>
      </c>
      <c r="P34" s="1">
        <v>0.55184536567515297</v>
      </c>
      <c r="Q34" s="3">
        <v>2.7901201844269401E-2</v>
      </c>
      <c r="R34" s="59"/>
    </row>
    <row r="35" spans="1:25" x14ac:dyDescent="0.25">
      <c r="A35" s="38" t="s">
        <v>142</v>
      </c>
      <c r="B35" s="38"/>
      <c r="C35" s="38"/>
      <c r="D35" s="40">
        <v>20.5066717824104</v>
      </c>
      <c r="E35" s="39">
        <v>19.341189250287201</v>
      </c>
      <c r="F35" s="39">
        <v>21.046451940769899</v>
      </c>
      <c r="G35" s="41">
        <v>13.112109527010301</v>
      </c>
      <c r="H35">
        <v>11.211544535052299</v>
      </c>
      <c r="I35" s="1">
        <v>14.7324005712029</v>
      </c>
      <c r="J35" s="1">
        <v>22.084622898565598</v>
      </c>
      <c r="K35" s="1">
        <v>38.759076612433503</v>
      </c>
      <c r="L35" s="1">
        <v>49.846564376250797</v>
      </c>
      <c r="M35" s="15">
        <v>21.1638633892982</v>
      </c>
      <c r="N35" s="1">
        <v>28.010983041389299</v>
      </c>
      <c r="O35" s="3">
        <v>7.7096666014587898</v>
      </c>
      <c r="P35" s="1">
        <v>8.1394740969209103</v>
      </c>
      <c r="Q35" s="3">
        <v>9.9823524898335005</v>
      </c>
      <c r="R35" s="59"/>
    </row>
    <row r="36" spans="1:25" x14ac:dyDescent="0.25">
      <c r="A36" s="9" t="s">
        <v>4</v>
      </c>
      <c r="B36" s="9" t="s">
        <v>143</v>
      </c>
      <c r="C36" s="9"/>
      <c r="D36" s="11">
        <v>1.1622330221255901</v>
      </c>
      <c r="E36" s="10">
        <v>1.3692195338561599</v>
      </c>
      <c r="F36" s="10">
        <v>1.37033140003854</v>
      </c>
      <c r="G36" s="11">
        <v>2.70385962429688</v>
      </c>
      <c r="H36" s="11">
        <v>7.4987650521917304E-2</v>
      </c>
      <c r="I36" s="11">
        <v>1.6180916355239601</v>
      </c>
      <c r="J36" s="11">
        <v>3.7410930029304401</v>
      </c>
      <c r="K36" s="11">
        <v>3.9335223080806099</v>
      </c>
      <c r="L36" s="11">
        <v>2.1051071084426698</v>
      </c>
      <c r="M36" s="11">
        <v>1.73632081169223E-2</v>
      </c>
      <c r="N36" s="11">
        <v>0.221943677036016</v>
      </c>
      <c r="O36" s="11">
        <v>0.86507559455607397</v>
      </c>
      <c r="P36" s="11">
        <v>0.75539756390820201</v>
      </c>
      <c r="Q36" s="10">
        <v>3.1388852074803103E-2</v>
      </c>
      <c r="R36" s="59"/>
    </row>
    <row r="37" spans="1:25" x14ac:dyDescent="0.25">
      <c r="A37" t="s">
        <v>5</v>
      </c>
      <c r="C37" s="2"/>
      <c r="D37" s="14">
        <v>20.550635204842902</v>
      </c>
      <c r="E37" s="3">
        <v>19.436238261080199</v>
      </c>
      <c r="F37" s="3">
        <v>21.065892893990501</v>
      </c>
      <c r="G37" s="1">
        <v>13.884034386387</v>
      </c>
      <c r="H37" s="1">
        <v>11.240535440977601</v>
      </c>
      <c r="I37" s="1">
        <v>15.1013657217513</v>
      </c>
      <c r="J37" s="1">
        <v>22.431134646033598</v>
      </c>
      <c r="K37" s="1">
        <v>38.761988894497698</v>
      </c>
      <c r="L37" s="1">
        <v>49.846564376250797</v>
      </c>
      <c r="M37" s="1">
        <v>21.1638633892982</v>
      </c>
      <c r="N37" s="1">
        <v>28.011405791250301</v>
      </c>
      <c r="O37" s="1">
        <v>7.7848419640611501</v>
      </c>
      <c r="P37" s="1">
        <v>8.2118445815254297</v>
      </c>
      <c r="Q37" s="3">
        <v>9.9938617355942601</v>
      </c>
      <c r="R37" s="59"/>
    </row>
    <row r="38" spans="1:25" x14ac:dyDescent="0.25">
      <c r="A38" s="9" t="s">
        <v>6</v>
      </c>
      <c r="B38" s="9" t="s">
        <v>38</v>
      </c>
      <c r="C38" s="9"/>
      <c r="D38" s="11">
        <v>7.93366585667391</v>
      </c>
      <c r="E38" s="10">
        <v>7.6457571075741999</v>
      </c>
      <c r="F38" s="10">
        <v>8.4610780179095499</v>
      </c>
      <c r="G38" s="11">
        <v>11.6821735592741</v>
      </c>
      <c r="H38" s="11">
        <v>2.3665649015685899</v>
      </c>
      <c r="I38" s="11">
        <v>8.1762905235013505</v>
      </c>
      <c r="J38" s="11">
        <v>12.680890442650799</v>
      </c>
      <c r="K38" s="11">
        <v>14.659457150623201</v>
      </c>
      <c r="L38" s="11">
        <v>15.6474686828256</v>
      </c>
      <c r="M38" s="11">
        <v>1.6308204493296301</v>
      </c>
      <c r="N38" s="11">
        <v>1.92795074118619</v>
      </c>
      <c r="O38" s="11">
        <v>8.1772070536288197</v>
      </c>
      <c r="P38" s="11">
        <v>5.4307269067907402</v>
      </c>
      <c r="Q38" s="10">
        <v>4.8439974051882304</v>
      </c>
      <c r="R38" s="59"/>
    </row>
    <row r="39" spans="1:25" x14ac:dyDescent="0.25">
      <c r="A39" t="s">
        <v>7</v>
      </c>
      <c r="C39" s="2"/>
      <c r="D39" s="14">
        <v>22.787973739182299</v>
      </c>
      <c r="E39" s="3">
        <v>21.8165003614798</v>
      </c>
      <c r="F39" s="3">
        <v>23.557830867117701</v>
      </c>
      <c r="G39" s="1">
        <v>18.472777443662199</v>
      </c>
      <c r="H39" s="1">
        <v>12.9119664418117</v>
      </c>
      <c r="I39" s="1">
        <v>18.9271716343086</v>
      </c>
      <c r="J39" s="1">
        <v>25.1637447946121</v>
      </c>
      <c r="K39" s="1">
        <v>42.529025744573403</v>
      </c>
      <c r="L39" s="1">
        <v>53.562374916611098</v>
      </c>
      <c r="M39" s="1">
        <v>21.165184502959299</v>
      </c>
      <c r="N39" s="1">
        <v>28.016373102117299</v>
      </c>
      <c r="O39" s="1">
        <v>11.793169941033501</v>
      </c>
      <c r="P39" s="1">
        <v>10.054106330702099</v>
      </c>
      <c r="Q39" s="3">
        <v>13.527897714193999</v>
      </c>
      <c r="R39" s="59"/>
    </row>
    <row r="40" spans="1:25" x14ac:dyDescent="0.25">
      <c r="A40" s="9" t="s">
        <v>85</v>
      </c>
      <c r="B40" s="9" t="s">
        <v>39</v>
      </c>
      <c r="C40" s="9"/>
      <c r="D40" s="11">
        <v>2.2871637464296399</v>
      </c>
      <c r="E40" s="10">
        <v>2.2455787530597302</v>
      </c>
      <c r="F40" s="10">
        <v>2.8332631298911499</v>
      </c>
      <c r="G40" s="11">
        <v>1.91247744719992</v>
      </c>
      <c r="H40" s="11">
        <v>1.01176642075684</v>
      </c>
      <c r="I40" s="11">
        <v>1.61847142466503</v>
      </c>
      <c r="J40" s="11">
        <v>2.2398848388257702</v>
      </c>
      <c r="K40" s="11">
        <v>5.2421077156059503</v>
      </c>
      <c r="L40" s="11">
        <v>7.13809206137425</v>
      </c>
      <c r="M40" s="11">
        <v>2.6235430003623601</v>
      </c>
      <c r="N40" s="11">
        <v>2.0085902771759501</v>
      </c>
      <c r="O40" s="11">
        <v>2.4036553670737502</v>
      </c>
      <c r="P40" s="11">
        <v>2.2567175492707401</v>
      </c>
      <c r="Q40" s="10">
        <v>2.6942098030872699</v>
      </c>
      <c r="R40" s="59"/>
    </row>
    <row r="41" spans="1:25" x14ac:dyDescent="0.25">
      <c r="A41" t="s">
        <v>86</v>
      </c>
      <c r="C41" s="2"/>
      <c r="D41" s="14">
        <v>21.003858123374702</v>
      </c>
      <c r="E41" s="3">
        <v>19.697898279209198</v>
      </c>
      <c r="F41" s="3">
        <v>21.508856718469399</v>
      </c>
      <c r="G41" s="1">
        <v>11.943255386139301</v>
      </c>
      <c r="H41" s="1">
        <v>11.76269566837</v>
      </c>
      <c r="I41" s="1">
        <v>14.4862972077902</v>
      </c>
      <c r="J41" s="1">
        <v>21.777183692355202</v>
      </c>
      <c r="K41" s="1">
        <v>40.341416533995996</v>
      </c>
      <c r="L41" s="1">
        <v>51.047364909940001</v>
      </c>
      <c r="M41" s="1">
        <v>22.358905060997699</v>
      </c>
      <c r="N41" s="1">
        <v>28.065729148391501</v>
      </c>
      <c r="O41" s="1">
        <v>8.4943967805941405</v>
      </c>
      <c r="P41" s="1">
        <v>8.9742668200115006</v>
      </c>
      <c r="Q41" s="3">
        <v>10.856008872582199</v>
      </c>
      <c r="R41" s="59"/>
    </row>
    <row r="42" spans="1:25" x14ac:dyDescent="0.25">
      <c r="A42" s="9" t="s">
        <v>87</v>
      </c>
      <c r="B42" s="9" t="s">
        <v>89</v>
      </c>
      <c r="C42" s="2"/>
      <c r="D42" s="14">
        <v>0.71407255829816296</v>
      </c>
      <c r="E42" s="3">
        <v>0.68295833623862801</v>
      </c>
      <c r="F42" s="3">
        <v>0.99455823844499702</v>
      </c>
      <c r="G42" s="1">
        <v>0.70683128736689405</v>
      </c>
      <c r="H42" s="1">
        <v>5.4580644116384698E-2</v>
      </c>
      <c r="I42" s="1">
        <v>0.30667973141311899</v>
      </c>
      <c r="J42" s="1">
        <v>0.88653539663770498</v>
      </c>
      <c r="K42" s="1">
        <v>2.35749233099056</v>
      </c>
      <c r="L42" s="1">
        <v>2.8178044622340801</v>
      </c>
      <c r="M42" s="1">
        <v>0.50315557434472802</v>
      </c>
      <c r="N42" s="1">
        <v>0.47231728222569302</v>
      </c>
      <c r="O42" s="1">
        <v>0.89064639633345399</v>
      </c>
      <c r="P42" s="1">
        <v>0.678942966177009</v>
      </c>
      <c r="Q42" s="3">
        <v>0.52837900992585296</v>
      </c>
      <c r="R42" s="59"/>
    </row>
    <row r="43" spans="1:25" x14ac:dyDescent="0.25">
      <c r="A43" t="s">
        <v>88</v>
      </c>
      <c r="C43" s="2"/>
      <c r="D43" s="14">
        <v>20.6015261968709</v>
      </c>
      <c r="E43" s="3">
        <v>19.426696661541101</v>
      </c>
      <c r="F43" s="3">
        <v>21.152439242757801</v>
      </c>
      <c r="G43" s="1">
        <v>11.506703930378199</v>
      </c>
      <c r="H43" s="1">
        <v>11.1951865378542</v>
      </c>
      <c r="I43" s="1">
        <v>13.9156640233342</v>
      </c>
      <c r="J43" s="1">
        <v>21.2388052028173</v>
      </c>
      <c r="K43" s="1">
        <v>39.4221061623889</v>
      </c>
      <c r="L43" s="1">
        <v>50.221999851752997</v>
      </c>
      <c r="M43" s="1">
        <v>21.526980915569499</v>
      </c>
      <c r="N43" s="1">
        <v>28.014047977881699</v>
      </c>
      <c r="O43" s="1">
        <v>7.9875918732358899</v>
      </c>
      <c r="P43" s="1">
        <v>8.3415560144283507</v>
      </c>
      <c r="Q43" s="3">
        <v>10.1828923780892</v>
      </c>
      <c r="R43" s="59"/>
    </row>
    <row r="44" spans="1:25" x14ac:dyDescent="0.25">
      <c r="A44" s="9" t="s">
        <v>90</v>
      </c>
      <c r="B44" s="9" t="s">
        <v>40</v>
      </c>
      <c r="C44" s="9"/>
      <c r="D44" s="11">
        <v>0.38181566270196499</v>
      </c>
      <c r="E44" s="10">
        <v>0.261293033531383</v>
      </c>
      <c r="F44" s="10">
        <v>0.62270737443105395</v>
      </c>
      <c r="G44" s="11">
        <v>9.1272508578908298E-2</v>
      </c>
      <c r="H44" s="11">
        <v>9.7176220978726496E-4</v>
      </c>
      <c r="I44" s="11">
        <v>1.8799562482909499E-2</v>
      </c>
      <c r="J44" s="11">
        <v>0.38722944835741102</v>
      </c>
      <c r="K44" s="11">
        <v>0.99939812837339403</v>
      </c>
      <c r="L44" s="11">
        <v>0.97694759469275805</v>
      </c>
      <c r="M44" s="11">
        <v>6.0393767363208098E-3</v>
      </c>
      <c r="N44" s="11">
        <v>2.2630856935105799</v>
      </c>
      <c r="O44" s="11">
        <v>3.17189726965319E-2</v>
      </c>
      <c r="P44" s="11">
        <v>6.0281509749594897E-2</v>
      </c>
      <c r="Q44" s="10">
        <v>8.0215955302274697E-2</v>
      </c>
      <c r="R44" s="59"/>
    </row>
    <row r="45" spans="1:25" x14ac:dyDescent="0.25">
      <c r="A45" t="s">
        <v>91</v>
      </c>
      <c r="C45" s="2"/>
      <c r="D45" s="14">
        <v>20.4866884085774</v>
      </c>
      <c r="E45" s="3">
        <v>19.3228400204043</v>
      </c>
      <c r="F45" s="3">
        <v>21.061117923024099</v>
      </c>
      <c r="G45" s="1">
        <v>11.4493932854565</v>
      </c>
      <c r="H45" s="1">
        <v>11.1713783637144</v>
      </c>
      <c r="I45" s="1">
        <v>13.884901102907699</v>
      </c>
      <c r="J45" s="1">
        <v>21.0066320497661</v>
      </c>
      <c r="K45" s="1">
        <v>38.807129266493199</v>
      </c>
      <c r="L45" s="1">
        <v>49.871766362760397</v>
      </c>
      <c r="M45" s="1">
        <v>21.1638633892982</v>
      </c>
      <c r="N45" s="1">
        <v>28.010983041389299</v>
      </c>
      <c r="O45" s="1">
        <v>7.7021211189671099</v>
      </c>
      <c r="P45" s="1">
        <v>8.06661351874118</v>
      </c>
      <c r="Q45" s="3">
        <v>10.031877123107099</v>
      </c>
      <c r="R45" s="59"/>
    </row>
    <row r="46" spans="1:25" x14ac:dyDescent="0.25">
      <c r="D46" s="4"/>
      <c r="E46" s="4"/>
      <c r="F46" s="4"/>
      <c r="Q46" s="3"/>
      <c r="R46" s="59"/>
    </row>
    <row r="47" spans="1:25" x14ac:dyDescent="0.25">
      <c r="A47" s="18" t="s">
        <v>96</v>
      </c>
      <c r="B47" s="18"/>
      <c r="C47" s="18"/>
      <c r="D47" s="19"/>
      <c r="E47" s="19"/>
      <c r="F47" s="19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spans="1:25" x14ac:dyDescent="0.25">
      <c r="A48" s="18"/>
      <c r="B48" s="18"/>
      <c r="C48" s="18"/>
      <c r="D48" s="19"/>
      <c r="E48" s="19"/>
      <c r="F48" s="19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spans="1:18" x14ac:dyDescent="0.25">
      <c r="A49" s="2" t="s">
        <v>43</v>
      </c>
      <c r="B49" s="2" t="s">
        <v>45</v>
      </c>
      <c r="C49" s="2"/>
    </row>
    <row r="50" spans="1:18" x14ac:dyDescent="0.25">
      <c r="A50" t="s">
        <v>92</v>
      </c>
      <c r="B50" s="2" t="s">
        <v>45</v>
      </c>
      <c r="C50" s="2"/>
    </row>
    <row r="51" spans="1:18" x14ac:dyDescent="0.25">
      <c r="A51" s="2"/>
      <c r="B51" s="2"/>
      <c r="C51" s="2"/>
      <c r="D51" s="17"/>
      <c r="E51" s="3"/>
      <c r="F51" s="17"/>
      <c r="G51" s="14"/>
      <c r="H51" s="17"/>
      <c r="I51" s="22"/>
      <c r="J51" s="14"/>
      <c r="K51" s="14"/>
      <c r="L51" s="14"/>
      <c r="M51" s="14"/>
      <c r="N51" s="14"/>
      <c r="O51" s="17"/>
      <c r="P51" s="14"/>
      <c r="Q51" s="17"/>
      <c r="R51" s="59"/>
    </row>
    <row r="52" spans="1:18" x14ac:dyDescent="0.25">
      <c r="B52" s="2"/>
      <c r="C52" s="2"/>
      <c r="D52" s="17"/>
      <c r="E52" s="3"/>
      <c r="F52" s="17"/>
      <c r="G52" s="14"/>
      <c r="H52" s="17"/>
      <c r="I52" s="22"/>
      <c r="J52" s="14"/>
      <c r="K52" s="14"/>
      <c r="L52" s="14"/>
      <c r="M52" s="14"/>
      <c r="N52" s="14"/>
      <c r="O52" s="17"/>
      <c r="P52" s="14"/>
      <c r="Q52" s="17"/>
      <c r="R52" s="59"/>
    </row>
    <row r="53" spans="1:18" x14ac:dyDescent="0.25">
      <c r="A53" s="2"/>
      <c r="B53" s="2"/>
      <c r="C53" s="2"/>
      <c r="D53" s="17"/>
      <c r="E53" s="3"/>
      <c r="F53" s="17"/>
      <c r="G53" s="14"/>
      <c r="H53" s="17"/>
      <c r="I53" s="22"/>
      <c r="J53" s="14"/>
      <c r="K53" s="14"/>
      <c r="L53" s="14"/>
      <c r="M53" s="14"/>
      <c r="N53" s="14"/>
      <c r="O53" s="17"/>
      <c r="P53" s="14"/>
      <c r="Q53" s="17"/>
      <c r="R53" s="59"/>
    </row>
    <row r="54" spans="1:18" x14ac:dyDescent="0.25">
      <c r="D54" s="4"/>
      <c r="E54" s="4"/>
      <c r="F54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:AO12"/>
  <sheetViews>
    <sheetView topLeftCell="Z1" workbookViewId="0">
      <selection activeCell="Z1" sqref="A1:XFD12"/>
    </sheetView>
  </sheetViews>
  <sheetFormatPr defaultRowHeight="15" x14ac:dyDescent="0.25"/>
  <cols>
    <col min="27" max="27" width="14.5703125" customWidth="1"/>
  </cols>
  <sheetData>
    <row r="1" spans="27:41" s="2" customFormat="1" x14ac:dyDescent="0.25">
      <c r="AB1" s="8"/>
      <c r="AC1" s="8"/>
      <c r="AD1" s="8"/>
      <c r="AN1" s="42"/>
      <c r="AO1" s="42"/>
    </row>
    <row r="2" spans="27:41" s="2" customFormat="1" x14ac:dyDescent="0.25"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27:41" s="2" customFormat="1" x14ac:dyDescent="0.25">
      <c r="AA3" s="14"/>
      <c r="AB3" s="8"/>
      <c r="AC3" s="8"/>
      <c r="AD3" s="8"/>
      <c r="AE3" s="8"/>
      <c r="AF3" s="8"/>
      <c r="AH3" s="8"/>
      <c r="AI3" s="8"/>
      <c r="AK3" s="8"/>
      <c r="AL3" s="8"/>
      <c r="AM3" s="8"/>
    </row>
    <row r="4" spans="27:41" s="2" customFormat="1" x14ac:dyDescent="0.25">
      <c r="AB4" s="43"/>
      <c r="AC4" s="17"/>
      <c r="AD4" s="17"/>
      <c r="AE4" s="17"/>
      <c r="AF4" s="44"/>
      <c r="AG4" s="17"/>
      <c r="AH4" s="17"/>
      <c r="AI4" s="14"/>
      <c r="AJ4" s="17"/>
      <c r="AK4" s="17"/>
      <c r="AL4" s="17"/>
      <c r="AM4" s="17"/>
      <c r="AN4" s="14"/>
    </row>
    <row r="5" spans="27:41" s="2" customFormat="1" x14ac:dyDescent="0.25">
      <c r="AB5" s="43"/>
      <c r="AC5" s="17"/>
      <c r="AD5" s="17"/>
      <c r="AE5" s="17"/>
      <c r="AF5" s="44"/>
      <c r="AG5" s="17"/>
      <c r="AH5" s="17"/>
      <c r="AI5" s="14"/>
      <c r="AJ5" s="17"/>
      <c r="AK5" s="17"/>
      <c r="AL5" s="17"/>
      <c r="AM5" s="17"/>
      <c r="AN5" s="14"/>
    </row>
    <row r="6" spans="27:41" s="2" customFormat="1" x14ac:dyDescent="0.25">
      <c r="AB6" s="43"/>
      <c r="AC6" s="17"/>
      <c r="AD6" s="17"/>
      <c r="AE6" s="17"/>
      <c r="AF6" s="44"/>
      <c r="AG6" s="17"/>
      <c r="AH6" s="17"/>
      <c r="AI6" s="14"/>
      <c r="AJ6" s="17"/>
      <c r="AK6" s="17"/>
      <c r="AL6" s="17"/>
      <c r="AM6" s="17"/>
      <c r="AN6" s="14"/>
    </row>
    <row r="7" spans="27:41" s="2" customFormat="1" x14ac:dyDescent="0.25">
      <c r="AB7" s="43"/>
      <c r="AC7" s="17"/>
      <c r="AD7" s="17"/>
      <c r="AE7" s="17"/>
      <c r="AF7" s="44"/>
      <c r="AG7" s="17"/>
      <c r="AH7" s="17"/>
      <c r="AI7" s="14"/>
      <c r="AJ7" s="17"/>
      <c r="AK7" s="17"/>
      <c r="AL7" s="17"/>
      <c r="AM7" s="17"/>
      <c r="AN7" s="14"/>
    </row>
    <row r="8" spans="27:41" s="2" customFormat="1" x14ac:dyDescent="0.25">
      <c r="AB8" s="43"/>
      <c r="AC8" s="17"/>
      <c r="AD8" s="17"/>
      <c r="AE8" s="17"/>
      <c r="AF8" s="44"/>
      <c r="AG8" s="17"/>
      <c r="AH8" s="17"/>
      <c r="AI8" s="14"/>
      <c r="AJ8" s="17"/>
      <c r="AK8" s="17"/>
      <c r="AL8" s="17"/>
      <c r="AM8" s="17"/>
      <c r="AN8" s="14"/>
    </row>
    <row r="9" spans="27:41" s="2" customFormat="1" x14ac:dyDescent="0.25">
      <c r="AB9" s="43"/>
      <c r="AC9" s="17"/>
      <c r="AD9" s="17"/>
      <c r="AE9" s="17"/>
      <c r="AF9" s="44"/>
      <c r="AG9" s="17"/>
      <c r="AH9" s="17"/>
      <c r="AI9" s="14"/>
      <c r="AJ9" s="17"/>
      <c r="AK9" s="17"/>
      <c r="AL9" s="17"/>
      <c r="AM9" s="17"/>
      <c r="AN9" s="14"/>
    </row>
    <row r="10" spans="27:41" s="2" customFormat="1" x14ac:dyDescent="0.25"/>
    <row r="11" spans="27:41" s="2" customFormat="1" x14ac:dyDescent="0.25"/>
    <row r="12" spans="27:41" s="2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22"/>
  <sheetViews>
    <sheetView workbookViewId="0">
      <selection sqref="A1:XFD16"/>
    </sheetView>
  </sheetViews>
  <sheetFormatPr defaultRowHeight="15" x14ac:dyDescent="0.25"/>
  <cols>
    <col min="1" max="1" width="28.28515625" customWidth="1"/>
  </cols>
  <sheetData>
    <row r="1" spans="3:44" x14ac:dyDescent="0.25">
      <c r="C1" s="4"/>
      <c r="D1" s="4"/>
      <c r="E1" s="4"/>
      <c r="L1" s="5"/>
      <c r="M1" s="5"/>
    </row>
    <row r="2" spans="3:44" x14ac:dyDescent="0.25">
      <c r="C2" s="3"/>
      <c r="D2" s="3"/>
      <c r="E2" s="3"/>
      <c r="F2" s="3"/>
      <c r="G2" s="1"/>
      <c r="H2" s="3"/>
      <c r="I2" s="3"/>
      <c r="J2" s="1"/>
      <c r="K2" s="3"/>
      <c r="L2" s="1"/>
      <c r="M2" s="16"/>
      <c r="N2" s="3"/>
      <c r="O2" s="1"/>
      <c r="P2" s="1"/>
    </row>
    <row r="3" spans="3:44" x14ac:dyDescent="0.25">
      <c r="C3" s="3"/>
      <c r="D3" s="3"/>
      <c r="E3" s="3"/>
      <c r="F3" s="3"/>
      <c r="G3" s="1"/>
      <c r="H3" s="3"/>
      <c r="I3" s="3"/>
      <c r="J3" s="1"/>
      <c r="K3" s="3"/>
      <c r="L3" s="1"/>
      <c r="M3" s="16"/>
      <c r="N3" s="3"/>
      <c r="O3" s="1"/>
      <c r="P3" s="1"/>
    </row>
    <row r="4" spans="3:44" x14ac:dyDescent="0.25">
      <c r="C4" s="3"/>
      <c r="D4" s="3"/>
      <c r="E4" s="3"/>
      <c r="F4" s="3"/>
      <c r="G4" s="1"/>
      <c r="H4" s="3"/>
      <c r="I4" s="3"/>
      <c r="J4" s="1"/>
      <c r="K4" s="3"/>
      <c r="L4" s="1"/>
      <c r="M4" s="16"/>
      <c r="N4" s="3"/>
      <c r="O4" s="1"/>
      <c r="P4" s="1"/>
    </row>
    <row r="5" spans="3:44" x14ac:dyDescent="0.25">
      <c r="C5" s="3"/>
      <c r="D5" s="3"/>
      <c r="E5" s="3"/>
      <c r="F5" s="3"/>
      <c r="G5" s="1"/>
      <c r="H5" s="3"/>
      <c r="I5" s="3"/>
      <c r="J5" s="1"/>
      <c r="K5" s="3"/>
      <c r="L5" s="1"/>
      <c r="M5" s="16"/>
      <c r="N5" s="3"/>
      <c r="O5" s="1"/>
      <c r="P5" s="1"/>
    </row>
    <row r="6" spans="3:44" x14ac:dyDescent="0.25">
      <c r="C6" s="3"/>
      <c r="D6" s="3"/>
      <c r="E6" s="3"/>
      <c r="F6" s="3"/>
      <c r="G6" s="1"/>
      <c r="H6" s="3"/>
      <c r="I6" s="3"/>
      <c r="J6" s="1"/>
      <c r="K6" s="3"/>
      <c r="L6" s="1"/>
      <c r="M6" s="16"/>
      <c r="N6" s="3"/>
      <c r="O6" s="1"/>
      <c r="P6" s="1"/>
    </row>
    <row r="7" spans="3:44" x14ac:dyDescent="0.25">
      <c r="C7" s="3"/>
      <c r="D7" s="3"/>
      <c r="E7" s="3"/>
      <c r="F7" s="3"/>
      <c r="G7" s="1"/>
      <c r="H7" s="3"/>
      <c r="I7" s="3"/>
      <c r="J7" s="1"/>
      <c r="K7" s="3"/>
      <c r="L7" s="1"/>
      <c r="M7" s="16"/>
      <c r="N7" s="3"/>
      <c r="O7" s="1"/>
      <c r="P7" s="1"/>
    </row>
    <row r="8" spans="3:44" x14ac:dyDescent="0.25">
      <c r="C8" s="3"/>
      <c r="D8" s="3"/>
      <c r="E8" s="3"/>
      <c r="F8" s="3"/>
      <c r="G8" s="1"/>
      <c r="H8" s="3"/>
      <c r="I8" s="3"/>
      <c r="J8" s="1"/>
      <c r="K8" s="3"/>
      <c r="L8" s="1"/>
      <c r="M8" s="16"/>
      <c r="N8" s="3"/>
      <c r="O8" s="1"/>
      <c r="P8" s="1"/>
    </row>
    <row r="9" spans="3:44" x14ac:dyDescent="0.25">
      <c r="C9" s="3"/>
      <c r="D9" s="3"/>
      <c r="E9" s="3"/>
      <c r="F9" s="3"/>
      <c r="G9" s="1"/>
      <c r="H9" s="3"/>
      <c r="I9" s="3"/>
      <c r="J9" s="1"/>
      <c r="K9" s="3"/>
      <c r="L9" s="1"/>
      <c r="M9" s="16"/>
      <c r="N9" s="3"/>
      <c r="O9" s="1"/>
      <c r="P9" s="1"/>
    </row>
    <row r="14" spans="3:44" x14ac:dyDescent="0.25">
      <c r="E14" s="4"/>
      <c r="H14" s="4"/>
      <c r="K14" s="4"/>
      <c r="AN14" s="5"/>
      <c r="AQ14" s="5"/>
    </row>
    <row r="15" spans="3:44" x14ac:dyDescent="0.25">
      <c r="C15" s="2"/>
      <c r="E15" s="3"/>
      <c r="H15" s="3"/>
      <c r="K15" s="3"/>
      <c r="N15" s="3"/>
      <c r="Q15" s="1"/>
      <c r="S15" s="4"/>
      <c r="T15" s="3"/>
      <c r="W15" s="3"/>
      <c r="Z15" s="1"/>
      <c r="AC15" s="3"/>
      <c r="AF15" s="3"/>
      <c r="AI15" s="1"/>
      <c r="AL15" s="1"/>
      <c r="AO15" s="1"/>
      <c r="AR15" s="16"/>
    </row>
    <row r="16" spans="3:44" x14ac:dyDescent="0.25">
      <c r="C16" s="2"/>
      <c r="E16" s="3"/>
      <c r="H16" s="3"/>
      <c r="K16" s="3"/>
      <c r="N16" s="3"/>
      <c r="Q16" s="1"/>
      <c r="S16" s="4"/>
      <c r="T16" s="3"/>
      <c r="W16" s="3"/>
      <c r="Z16" s="1"/>
      <c r="AC16" s="3"/>
      <c r="AF16" s="3"/>
      <c r="AI16" s="1"/>
      <c r="AL16" s="1"/>
      <c r="AO16" s="1"/>
      <c r="AR16" s="16"/>
    </row>
    <row r="17" spans="3:44" x14ac:dyDescent="0.25">
      <c r="C17" s="2"/>
      <c r="E17" s="3"/>
      <c r="H17" s="3"/>
      <c r="K17" s="3"/>
      <c r="N17" s="3"/>
      <c r="Q17" s="1"/>
      <c r="S17" s="4"/>
      <c r="T17" s="3"/>
      <c r="W17" s="3"/>
      <c r="Z17" s="1"/>
      <c r="AC17" s="3"/>
      <c r="AF17" s="3"/>
      <c r="AI17" s="1"/>
      <c r="AL17" s="1"/>
      <c r="AO17" s="1"/>
      <c r="AR17" s="16"/>
    </row>
    <row r="18" spans="3:44" x14ac:dyDescent="0.25">
      <c r="C18" s="2"/>
      <c r="E18" s="3"/>
      <c r="H18" s="3"/>
      <c r="K18" s="3"/>
      <c r="N18" s="3"/>
      <c r="Q18" s="1"/>
      <c r="S18" s="4"/>
      <c r="T18" s="3"/>
      <c r="W18" s="3"/>
      <c r="Z18" s="1"/>
      <c r="AC18" s="3"/>
      <c r="AF18" s="3"/>
      <c r="AI18" s="1"/>
      <c r="AL18" s="1"/>
      <c r="AO18" s="1"/>
      <c r="AR18" s="16"/>
    </row>
    <row r="19" spans="3:44" x14ac:dyDescent="0.25">
      <c r="C19" s="2"/>
      <c r="E19" s="3"/>
      <c r="H19" s="3"/>
      <c r="K19" s="3"/>
      <c r="N19" s="3"/>
      <c r="Q19" s="1"/>
      <c r="S19" s="4"/>
      <c r="T19" s="3"/>
      <c r="W19" s="3"/>
      <c r="Z19" s="1"/>
      <c r="AC19" s="3"/>
      <c r="AF19" s="3"/>
      <c r="AI19" s="1"/>
      <c r="AL19" s="1"/>
      <c r="AO19" s="1"/>
      <c r="AR19" s="16"/>
    </row>
    <row r="20" spans="3:44" x14ac:dyDescent="0.25">
      <c r="C20" s="2"/>
      <c r="E20" s="3"/>
      <c r="H20" s="3"/>
      <c r="K20" s="3"/>
      <c r="N20" s="3"/>
      <c r="Q20" s="1"/>
      <c r="S20" s="4"/>
      <c r="T20" s="3"/>
      <c r="W20" s="3"/>
      <c r="Z20" s="1"/>
      <c r="AC20" s="3"/>
      <c r="AF20" s="3"/>
      <c r="AI20" s="1"/>
      <c r="AL20" s="1"/>
      <c r="AO20" s="1"/>
      <c r="AR20" s="16"/>
    </row>
    <row r="21" spans="3:44" x14ac:dyDescent="0.25">
      <c r="C21" s="2"/>
      <c r="E21" s="3"/>
      <c r="H21" s="3"/>
      <c r="K21" s="3"/>
      <c r="N21" s="3"/>
      <c r="Q21" s="1"/>
      <c r="S21" s="4"/>
      <c r="T21" s="3"/>
      <c r="W21" s="3"/>
      <c r="Z21" s="1"/>
      <c r="AC21" s="3"/>
      <c r="AF21" s="3"/>
      <c r="AI21" s="1"/>
      <c r="AL21" s="1"/>
      <c r="AO21" s="1"/>
      <c r="AR21" s="16"/>
    </row>
    <row r="22" spans="3:44" x14ac:dyDescent="0.25">
      <c r="C22" s="2"/>
      <c r="E22" s="3"/>
      <c r="H22" s="3"/>
      <c r="K22" s="3"/>
      <c r="N22" s="3"/>
      <c r="Q22" s="1"/>
      <c r="S22" s="4"/>
      <c r="T22" s="3"/>
      <c r="W22" s="3"/>
      <c r="Z22" s="1"/>
      <c r="AC22" s="3"/>
      <c r="AF22" s="3"/>
      <c r="AI22" s="1"/>
      <c r="AL22" s="1"/>
      <c r="AO22" s="1"/>
      <c r="AR2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sqref="A1:XFD10"/>
    </sheetView>
  </sheetViews>
  <sheetFormatPr defaultRowHeight="15" x14ac:dyDescent="0.25"/>
  <cols>
    <col min="1" max="1" width="36.85546875" customWidth="1"/>
  </cols>
  <sheetData>
    <row r="1" spans="1:17" x14ac:dyDescent="0.25">
      <c r="D1" s="4"/>
      <c r="E1" s="4"/>
      <c r="F1" s="4"/>
      <c r="M1" s="5"/>
      <c r="N1" s="5"/>
    </row>
    <row r="3" spans="1:17" x14ac:dyDescent="0.25">
      <c r="A3" s="2"/>
      <c r="B3" s="2"/>
      <c r="C3" s="2"/>
      <c r="D3" s="17"/>
      <c r="E3" s="3"/>
      <c r="F3" s="17"/>
      <c r="G3" s="14"/>
      <c r="H3" s="17"/>
      <c r="I3" s="22"/>
      <c r="J3" s="14"/>
      <c r="K3" s="14"/>
      <c r="L3" s="14"/>
      <c r="M3" s="14"/>
      <c r="N3" s="14"/>
      <c r="O3" s="17"/>
      <c r="P3" s="14"/>
      <c r="Q3" s="17"/>
    </row>
    <row r="4" spans="1:17" x14ac:dyDescent="0.25">
      <c r="B4" s="2"/>
      <c r="C4" s="2"/>
      <c r="D4" s="17"/>
      <c r="E4" s="3"/>
      <c r="F4" s="17"/>
      <c r="G4" s="14"/>
      <c r="H4" s="17"/>
      <c r="I4" s="22"/>
      <c r="J4" s="14"/>
      <c r="K4" s="14"/>
      <c r="L4" s="14"/>
      <c r="M4" s="14"/>
      <c r="N4" s="14"/>
      <c r="O4" s="17"/>
      <c r="P4" s="14"/>
      <c r="Q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C1" workbookViewId="0">
      <selection activeCell="E36" sqref="E36:E39"/>
    </sheetView>
  </sheetViews>
  <sheetFormatPr defaultRowHeight="15" x14ac:dyDescent="0.25"/>
  <cols>
    <col min="1" max="1" width="18.42578125" customWidth="1"/>
    <col min="2" max="2" width="18.28515625" customWidth="1"/>
    <col min="3" max="4" width="15.85546875" customWidth="1"/>
    <col min="5" max="5" width="12.140625" customWidth="1"/>
    <col min="18" max="18" width="12.42578125" customWidth="1"/>
  </cols>
  <sheetData>
    <row r="1" spans="1:32" x14ac:dyDescent="0.25">
      <c r="A1" t="s">
        <v>105</v>
      </c>
    </row>
    <row r="3" spans="1:32" x14ac:dyDescent="0.25">
      <c r="A3" t="s">
        <v>123</v>
      </c>
      <c r="B3" t="s">
        <v>124</v>
      </c>
      <c r="C3" t="s">
        <v>125</v>
      </c>
      <c r="D3" t="s">
        <v>126</v>
      </c>
      <c r="E3" t="s">
        <v>106</v>
      </c>
      <c r="F3" t="s">
        <v>107</v>
      </c>
      <c r="G3" t="s">
        <v>108</v>
      </c>
      <c r="H3" t="s">
        <v>109</v>
      </c>
      <c r="J3" t="s">
        <v>114</v>
      </c>
      <c r="K3" t="s">
        <v>115</v>
      </c>
      <c r="L3" t="s">
        <v>116</v>
      </c>
      <c r="M3" t="s">
        <v>117</v>
      </c>
      <c r="O3" t="s">
        <v>127</v>
      </c>
      <c r="Q3" t="s">
        <v>104</v>
      </c>
      <c r="R3" t="s">
        <v>110</v>
      </c>
      <c r="S3" t="s">
        <v>111</v>
      </c>
      <c r="T3" t="s">
        <v>112</v>
      </c>
      <c r="U3" t="s">
        <v>113</v>
      </c>
      <c r="X3" t="s">
        <v>118</v>
      </c>
      <c r="Y3" t="s">
        <v>119</v>
      </c>
      <c r="Z3" t="s">
        <v>120</v>
      </c>
      <c r="AA3" t="s">
        <v>121</v>
      </c>
      <c r="AC3" t="s">
        <v>122</v>
      </c>
      <c r="AD3" t="s">
        <v>122</v>
      </c>
      <c r="AE3" t="s">
        <v>122</v>
      </c>
      <c r="AF3" t="s">
        <v>122</v>
      </c>
    </row>
    <row r="4" spans="1:32" x14ac:dyDescent="0.25">
      <c r="A4">
        <v>47.182745700681799</v>
      </c>
      <c r="B4">
        <v>45.448481142465397</v>
      </c>
      <c r="C4">
        <v>45.503298046117102</v>
      </c>
      <c r="D4">
        <v>47.127928797030002</v>
      </c>
      <c r="E4">
        <v>127</v>
      </c>
      <c r="F4">
        <v>133</v>
      </c>
      <c r="G4">
        <v>132</v>
      </c>
      <c r="H4">
        <v>130</v>
      </c>
      <c r="J4">
        <v>146</v>
      </c>
      <c r="K4">
        <v>151</v>
      </c>
      <c r="L4">
        <v>151</v>
      </c>
      <c r="M4">
        <v>152</v>
      </c>
      <c r="O4">
        <v>46</v>
      </c>
      <c r="P4" t="s">
        <v>139</v>
      </c>
      <c r="Q4">
        <v>45.361162598122299</v>
      </c>
      <c r="R4">
        <v>124.5</v>
      </c>
      <c r="S4">
        <v>133</v>
      </c>
      <c r="T4">
        <v>132</v>
      </c>
      <c r="U4">
        <v>125</v>
      </c>
      <c r="X4">
        <v>64.005515061075698</v>
      </c>
      <c r="Y4">
        <v>65.366783665406999</v>
      </c>
      <c r="Z4">
        <v>65.366771775629303</v>
      </c>
      <c r="AA4">
        <v>65.355537390374707</v>
      </c>
      <c r="AC4">
        <v>142</v>
      </c>
      <c r="AD4">
        <v>151</v>
      </c>
      <c r="AE4">
        <v>151</v>
      </c>
      <c r="AF4">
        <v>145</v>
      </c>
    </row>
    <row r="5" spans="1:32" x14ac:dyDescent="0.25">
      <c r="A5">
        <v>44.385110784879501</v>
      </c>
      <c r="B5">
        <v>41.506117145332098</v>
      </c>
      <c r="C5">
        <v>41.597116823671499</v>
      </c>
      <c r="D5">
        <v>44.2941111065401</v>
      </c>
      <c r="E5">
        <v>122</v>
      </c>
      <c r="F5">
        <v>122</v>
      </c>
      <c r="G5">
        <v>123</v>
      </c>
      <c r="H5">
        <v>120</v>
      </c>
      <c r="J5">
        <v>138</v>
      </c>
      <c r="K5">
        <v>141</v>
      </c>
      <c r="L5">
        <v>140</v>
      </c>
      <c r="M5">
        <v>138</v>
      </c>
      <c r="O5">
        <v>42</v>
      </c>
      <c r="P5" t="s">
        <v>138</v>
      </c>
      <c r="Q5">
        <v>41.361162598122299</v>
      </c>
      <c r="R5">
        <v>125</v>
      </c>
      <c r="S5">
        <v>122</v>
      </c>
      <c r="T5">
        <v>123</v>
      </c>
      <c r="U5">
        <v>125</v>
      </c>
      <c r="X5">
        <v>65.178878902233393</v>
      </c>
      <c r="Y5">
        <v>66.245659618647807</v>
      </c>
      <c r="Z5">
        <v>65.795626832140201</v>
      </c>
      <c r="AA5">
        <v>65.178942945245794</v>
      </c>
      <c r="AC5">
        <v>130</v>
      </c>
      <c r="AD5">
        <v>141</v>
      </c>
      <c r="AE5">
        <v>140</v>
      </c>
      <c r="AF5">
        <v>130</v>
      </c>
    </row>
    <row r="6" spans="1:32" x14ac:dyDescent="0.25">
      <c r="A6">
        <v>41.587475869077203</v>
      </c>
      <c r="B6">
        <v>37.563753148198799</v>
      </c>
      <c r="C6">
        <v>37.690935601225902</v>
      </c>
      <c r="D6">
        <v>41.460293416050099</v>
      </c>
      <c r="E6">
        <v>125</v>
      </c>
      <c r="F6">
        <v>127</v>
      </c>
      <c r="G6">
        <v>127</v>
      </c>
      <c r="H6">
        <v>125</v>
      </c>
      <c r="J6">
        <v>130</v>
      </c>
      <c r="K6">
        <v>132</v>
      </c>
      <c r="L6">
        <v>131</v>
      </c>
      <c r="M6">
        <v>130</v>
      </c>
      <c r="O6">
        <v>38</v>
      </c>
      <c r="P6" t="s">
        <v>137</v>
      </c>
      <c r="Q6">
        <v>37.361162598122299</v>
      </c>
      <c r="R6">
        <v>125</v>
      </c>
      <c r="S6">
        <v>127</v>
      </c>
      <c r="T6">
        <v>127</v>
      </c>
      <c r="U6">
        <v>125</v>
      </c>
      <c r="X6">
        <v>65.630839128518303</v>
      </c>
      <c r="Y6">
        <v>66.080905684085707</v>
      </c>
      <c r="Z6">
        <v>65.630841601422503</v>
      </c>
      <c r="AA6">
        <v>65.180944842113504</v>
      </c>
      <c r="AC6">
        <v>124</v>
      </c>
      <c r="AD6">
        <v>132</v>
      </c>
      <c r="AE6">
        <v>131</v>
      </c>
      <c r="AF6">
        <v>123</v>
      </c>
    </row>
    <row r="7" spans="1:32" x14ac:dyDescent="0.25">
      <c r="A7">
        <v>38.789840953274897</v>
      </c>
      <c r="B7">
        <v>33.6213891510656</v>
      </c>
      <c r="C7">
        <v>33.7847543787802</v>
      </c>
      <c r="D7">
        <v>38.626475725560198</v>
      </c>
      <c r="E7">
        <v>125</v>
      </c>
      <c r="F7">
        <v>126</v>
      </c>
      <c r="G7">
        <v>126</v>
      </c>
      <c r="H7">
        <v>125</v>
      </c>
      <c r="J7">
        <v>124</v>
      </c>
      <c r="K7">
        <v>124</v>
      </c>
      <c r="L7">
        <v>122</v>
      </c>
      <c r="M7">
        <v>123</v>
      </c>
      <c r="O7">
        <v>34</v>
      </c>
      <c r="P7" t="s">
        <v>136</v>
      </c>
      <c r="Q7">
        <v>33.361162598122299</v>
      </c>
      <c r="R7">
        <v>124.5</v>
      </c>
      <c r="S7">
        <v>126</v>
      </c>
      <c r="T7">
        <v>126</v>
      </c>
      <c r="U7">
        <v>126</v>
      </c>
      <c r="X7">
        <v>64.609856692901204</v>
      </c>
      <c r="Y7">
        <v>65.634184962148794</v>
      </c>
      <c r="Z7">
        <v>64.734079164474196</v>
      </c>
      <c r="AA7">
        <v>65.285045746348302</v>
      </c>
      <c r="AC7">
        <v>113</v>
      </c>
      <c r="AD7">
        <v>124</v>
      </c>
      <c r="AE7">
        <v>122</v>
      </c>
      <c r="AF7">
        <v>114.5</v>
      </c>
    </row>
    <row r="8" spans="1:32" x14ac:dyDescent="0.25">
      <c r="A8">
        <v>35.992206037472599</v>
      </c>
      <c r="B8">
        <v>29.679025153932301</v>
      </c>
      <c r="C8">
        <v>29.8785731563346</v>
      </c>
      <c r="D8">
        <v>35.792658035070303</v>
      </c>
      <c r="E8">
        <v>125</v>
      </c>
      <c r="F8">
        <v>126</v>
      </c>
      <c r="G8">
        <v>124</v>
      </c>
      <c r="H8">
        <v>127</v>
      </c>
      <c r="J8">
        <v>116</v>
      </c>
      <c r="K8">
        <v>117</v>
      </c>
      <c r="L8">
        <v>115</v>
      </c>
      <c r="M8">
        <v>117</v>
      </c>
      <c r="O8">
        <v>30</v>
      </c>
      <c r="P8" t="s">
        <v>135</v>
      </c>
      <c r="Q8">
        <v>29.361162598122299</v>
      </c>
      <c r="R8">
        <v>123</v>
      </c>
      <c r="S8">
        <v>126</v>
      </c>
      <c r="T8">
        <v>124</v>
      </c>
      <c r="U8">
        <v>124</v>
      </c>
      <c r="X8">
        <v>63.993017358751501</v>
      </c>
      <c r="Y8">
        <v>65.201703545854102</v>
      </c>
      <c r="Z8">
        <v>64.301545594857402</v>
      </c>
      <c r="AA8">
        <v>64.893310620920502</v>
      </c>
      <c r="AC8">
        <v>104</v>
      </c>
      <c r="AD8">
        <v>117</v>
      </c>
      <c r="AE8">
        <v>115</v>
      </c>
      <c r="AF8">
        <v>106</v>
      </c>
    </row>
    <row r="9" spans="1:32" x14ac:dyDescent="0.25">
      <c r="A9">
        <v>33.1945711216703</v>
      </c>
      <c r="B9">
        <v>25.736661156798998</v>
      </c>
      <c r="C9">
        <v>25.972391933889</v>
      </c>
      <c r="D9">
        <v>32.958840344580302</v>
      </c>
      <c r="E9">
        <v>124</v>
      </c>
      <c r="F9">
        <v>126</v>
      </c>
      <c r="G9">
        <v>127</v>
      </c>
      <c r="H9">
        <v>125</v>
      </c>
      <c r="J9">
        <v>110</v>
      </c>
      <c r="K9">
        <v>110</v>
      </c>
      <c r="L9">
        <v>111</v>
      </c>
      <c r="M9">
        <v>112</v>
      </c>
      <c r="O9">
        <v>26</v>
      </c>
      <c r="P9" t="s">
        <v>134</v>
      </c>
      <c r="Q9">
        <v>25.361162598122299</v>
      </c>
      <c r="R9">
        <v>86</v>
      </c>
      <c r="S9">
        <v>126</v>
      </c>
      <c r="T9">
        <v>127</v>
      </c>
      <c r="U9">
        <v>109</v>
      </c>
      <c r="X9">
        <v>62.306563262018898</v>
      </c>
      <c r="Y9">
        <v>64.479978585323593</v>
      </c>
      <c r="Z9">
        <v>64.929758023214106</v>
      </c>
      <c r="AA9">
        <v>64.106986871403507</v>
      </c>
      <c r="AC9">
        <v>93.5</v>
      </c>
      <c r="AD9">
        <v>110</v>
      </c>
      <c r="AE9">
        <v>111</v>
      </c>
      <c r="AF9">
        <v>97.5</v>
      </c>
    </row>
    <row r="10" spans="1:32" x14ac:dyDescent="0.25">
      <c r="A10">
        <v>30.396936205867998</v>
      </c>
      <c r="B10">
        <v>21.794297159665799</v>
      </c>
      <c r="C10">
        <v>22.066210711443301</v>
      </c>
      <c r="D10">
        <v>30.125022654090401</v>
      </c>
      <c r="E10">
        <v>123</v>
      </c>
      <c r="F10">
        <v>126</v>
      </c>
      <c r="G10">
        <v>126</v>
      </c>
      <c r="H10">
        <v>124</v>
      </c>
      <c r="J10">
        <v>104</v>
      </c>
      <c r="K10">
        <v>106</v>
      </c>
      <c r="L10">
        <v>104</v>
      </c>
      <c r="M10">
        <v>106</v>
      </c>
      <c r="O10">
        <v>22</v>
      </c>
      <c r="P10" t="s">
        <v>133</v>
      </c>
      <c r="Q10">
        <v>21.361162598122299</v>
      </c>
      <c r="R10">
        <v>80</v>
      </c>
      <c r="S10">
        <v>126</v>
      </c>
      <c r="T10">
        <v>126</v>
      </c>
      <c r="U10">
        <v>91</v>
      </c>
      <c r="X10">
        <v>61.304615767609697</v>
      </c>
      <c r="Y10">
        <v>64.902301554465495</v>
      </c>
      <c r="Z10">
        <v>64.002007903947401</v>
      </c>
      <c r="AA10">
        <v>64.455190676983506</v>
      </c>
      <c r="AC10">
        <v>85</v>
      </c>
      <c r="AD10">
        <v>106</v>
      </c>
      <c r="AE10">
        <v>104</v>
      </c>
      <c r="AF10">
        <v>92</v>
      </c>
    </row>
    <row r="11" spans="1:32" x14ac:dyDescent="0.25">
      <c r="A11">
        <v>27.5993012900657</v>
      </c>
      <c r="B11">
        <v>17.8519331625325</v>
      </c>
      <c r="C11">
        <v>18.160029488997701</v>
      </c>
      <c r="D11">
        <v>27.291204963600499</v>
      </c>
      <c r="E11">
        <v>91</v>
      </c>
      <c r="F11">
        <v>126</v>
      </c>
      <c r="G11">
        <v>126</v>
      </c>
      <c r="H11">
        <v>124</v>
      </c>
      <c r="J11">
        <v>97</v>
      </c>
      <c r="K11">
        <v>101</v>
      </c>
      <c r="L11">
        <v>98</v>
      </c>
      <c r="M11">
        <v>100</v>
      </c>
      <c r="O11">
        <v>18</v>
      </c>
      <c r="P11" t="s">
        <v>132</v>
      </c>
      <c r="Q11">
        <v>17.361162598122299</v>
      </c>
      <c r="R11">
        <v>55</v>
      </c>
      <c r="S11">
        <v>126</v>
      </c>
      <c r="T11">
        <v>126</v>
      </c>
      <c r="U11">
        <v>100</v>
      </c>
      <c r="X11">
        <v>84.180194443692102</v>
      </c>
      <c r="Y11">
        <v>64.720582336969102</v>
      </c>
      <c r="Z11">
        <v>63.370205101216598</v>
      </c>
      <c r="AA11">
        <v>91.427340852838299</v>
      </c>
      <c r="AC11">
        <v>130</v>
      </c>
      <c r="AD11">
        <v>101</v>
      </c>
      <c r="AE11">
        <v>98</v>
      </c>
      <c r="AF11">
        <v>148</v>
      </c>
    </row>
    <row r="12" spans="1:32" x14ac:dyDescent="0.25">
      <c r="A12">
        <v>24.801666374263402</v>
      </c>
      <c r="B12">
        <v>13.9095691653992</v>
      </c>
      <c r="C12">
        <v>14.253848266552099</v>
      </c>
      <c r="D12">
        <v>24.457387273110498</v>
      </c>
      <c r="E12">
        <v>81</v>
      </c>
      <c r="F12">
        <v>121</v>
      </c>
      <c r="G12">
        <v>124</v>
      </c>
      <c r="H12">
        <v>94</v>
      </c>
      <c r="J12">
        <v>90</v>
      </c>
      <c r="K12">
        <v>101</v>
      </c>
      <c r="L12">
        <v>94</v>
      </c>
      <c r="M12">
        <v>95</v>
      </c>
      <c r="O12">
        <v>14</v>
      </c>
      <c r="P12" t="s">
        <v>131</v>
      </c>
      <c r="Q12">
        <v>13.3611625981223</v>
      </c>
      <c r="R12">
        <v>0</v>
      </c>
      <c r="S12">
        <v>121</v>
      </c>
      <c r="T12">
        <v>124</v>
      </c>
      <c r="U12">
        <v>0</v>
      </c>
      <c r="X12">
        <v>88.935997219110305</v>
      </c>
      <c r="Y12">
        <v>66.669369408399604</v>
      </c>
      <c r="Z12">
        <v>63.518898071031799</v>
      </c>
      <c r="AA12">
        <v>105.66075059635899</v>
      </c>
      <c r="AC12">
        <v>135</v>
      </c>
      <c r="AD12">
        <v>101</v>
      </c>
      <c r="AE12">
        <v>94</v>
      </c>
      <c r="AF12">
        <v>174</v>
      </c>
    </row>
    <row r="13" spans="1:32" x14ac:dyDescent="0.25">
      <c r="A13">
        <v>22.0040314584611</v>
      </c>
      <c r="B13">
        <v>9.9672051682659397</v>
      </c>
      <c r="C13">
        <v>10.3476670441064</v>
      </c>
      <c r="D13">
        <v>21.6235695826206</v>
      </c>
      <c r="E13">
        <v>80</v>
      </c>
      <c r="F13">
        <v>116</v>
      </c>
      <c r="G13">
        <v>121</v>
      </c>
      <c r="H13">
        <v>91</v>
      </c>
      <c r="J13">
        <v>85</v>
      </c>
      <c r="K13">
        <v>116</v>
      </c>
      <c r="L13">
        <v>98</v>
      </c>
      <c r="M13">
        <v>92</v>
      </c>
      <c r="O13">
        <v>10</v>
      </c>
      <c r="P13" t="s">
        <v>130</v>
      </c>
      <c r="Q13">
        <v>9.3611625981222595</v>
      </c>
      <c r="R13">
        <v>0</v>
      </c>
      <c r="S13">
        <v>116</v>
      </c>
      <c r="T13">
        <v>121</v>
      </c>
      <c r="U13">
        <v>0</v>
      </c>
      <c r="X13">
        <v>114.04881302641699</v>
      </c>
      <c r="Y13">
        <v>75.272821258816293</v>
      </c>
      <c r="Z13">
        <v>67.172245283871902</v>
      </c>
      <c r="AA13">
        <v>112.142477532805</v>
      </c>
      <c r="AC13">
        <v>185.5</v>
      </c>
      <c r="AD13">
        <v>116</v>
      </c>
      <c r="AE13">
        <v>98</v>
      </c>
      <c r="AF13">
        <v>183</v>
      </c>
    </row>
    <row r="14" spans="1:32" x14ac:dyDescent="0.25">
      <c r="A14">
        <v>19.206396542658801</v>
      </c>
      <c r="B14">
        <v>6.0248411711326701</v>
      </c>
      <c r="C14">
        <v>6.4414858216608</v>
      </c>
      <c r="D14">
        <v>18.789751892130599</v>
      </c>
      <c r="E14">
        <v>110</v>
      </c>
      <c r="F14">
        <v>93</v>
      </c>
      <c r="G14">
        <v>83</v>
      </c>
      <c r="H14">
        <v>100</v>
      </c>
      <c r="J14">
        <v>125</v>
      </c>
      <c r="K14">
        <v>205</v>
      </c>
      <c r="L14">
        <v>154</v>
      </c>
      <c r="M14">
        <v>148</v>
      </c>
      <c r="O14">
        <v>6</v>
      </c>
      <c r="P14" s="37" t="s">
        <v>129</v>
      </c>
      <c r="Q14">
        <v>5.3611625981222604</v>
      </c>
      <c r="R14" t="s">
        <v>103</v>
      </c>
      <c r="S14">
        <v>93</v>
      </c>
      <c r="T14">
        <v>83</v>
      </c>
      <c r="U14">
        <v>0</v>
      </c>
      <c r="X14" t="s">
        <v>103</v>
      </c>
      <c r="Y14">
        <v>117.098495692749</v>
      </c>
      <c r="Z14">
        <v>94.147804524661396</v>
      </c>
      <c r="AA14">
        <v>88.957500445128403</v>
      </c>
      <c r="AC14" t="s">
        <v>103</v>
      </c>
      <c r="AD14">
        <v>205</v>
      </c>
      <c r="AE14">
        <v>154</v>
      </c>
      <c r="AF14">
        <v>128</v>
      </c>
    </row>
    <row r="15" spans="1:32" x14ac:dyDescent="0.25">
      <c r="A15">
        <v>16.408761626856499</v>
      </c>
      <c r="B15">
        <v>2.0824771739994001</v>
      </c>
      <c r="C15">
        <v>2.5353045992151699</v>
      </c>
      <c r="D15">
        <v>15.9559342016407</v>
      </c>
      <c r="E15">
        <v>0</v>
      </c>
      <c r="F15">
        <v>93</v>
      </c>
      <c r="G15">
        <v>90</v>
      </c>
      <c r="H15">
        <v>0</v>
      </c>
      <c r="J15">
        <v>135</v>
      </c>
      <c r="K15">
        <v>188</v>
      </c>
      <c r="L15">
        <v>211</v>
      </c>
      <c r="M15">
        <v>154</v>
      </c>
      <c r="O15">
        <v>2</v>
      </c>
      <c r="P15" t="s">
        <v>128</v>
      </c>
      <c r="Q15">
        <v>1.3611625981222599</v>
      </c>
      <c r="R15" t="s">
        <v>103</v>
      </c>
      <c r="S15">
        <v>93</v>
      </c>
      <c r="T15">
        <v>90</v>
      </c>
      <c r="U15" t="s">
        <v>103</v>
      </c>
      <c r="X15" t="s">
        <v>103</v>
      </c>
      <c r="Y15">
        <v>111.159555089322</v>
      </c>
      <c r="Z15">
        <v>121.508738152894</v>
      </c>
      <c r="AA15" t="s">
        <v>103</v>
      </c>
      <c r="AC15" t="s">
        <v>103</v>
      </c>
      <c r="AD15">
        <v>188</v>
      </c>
      <c r="AE15">
        <v>211</v>
      </c>
      <c r="AF15" t="s">
        <v>103</v>
      </c>
    </row>
    <row r="16" spans="1:32" x14ac:dyDescent="0.25">
      <c r="A16">
        <v>13.611126711054199</v>
      </c>
      <c r="B16" t="s">
        <v>103</v>
      </c>
      <c r="C16" t="s">
        <v>103</v>
      </c>
      <c r="D16">
        <v>13.1221165111508</v>
      </c>
      <c r="E16">
        <v>0</v>
      </c>
      <c r="F16">
        <v>64</v>
      </c>
      <c r="G16">
        <v>91</v>
      </c>
      <c r="H16">
        <v>0</v>
      </c>
      <c r="J16">
        <v>135</v>
      </c>
      <c r="K16">
        <v>132</v>
      </c>
      <c r="L16">
        <v>182</v>
      </c>
      <c r="M16">
        <v>194</v>
      </c>
    </row>
    <row r="17" spans="1:21" x14ac:dyDescent="0.25">
      <c r="A17">
        <v>10.813491795251901</v>
      </c>
      <c r="B17" t="s">
        <v>103</v>
      </c>
      <c r="C17" t="s">
        <v>103</v>
      </c>
      <c r="D17">
        <v>10.288298820660801</v>
      </c>
      <c r="E17">
        <v>0</v>
      </c>
      <c r="F17">
        <v>77</v>
      </c>
      <c r="G17">
        <v>59</v>
      </c>
      <c r="H17">
        <v>0</v>
      </c>
      <c r="J17">
        <v>180</v>
      </c>
      <c r="K17">
        <v>114</v>
      </c>
      <c r="L17">
        <v>124</v>
      </c>
      <c r="M17">
        <v>183</v>
      </c>
    </row>
    <row r="18" spans="1:21" x14ac:dyDescent="0.25">
      <c r="A18">
        <v>8.0158568794495704</v>
      </c>
      <c r="B18" t="s">
        <v>103</v>
      </c>
      <c r="C18" t="s">
        <v>103</v>
      </c>
      <c r="D18">
        <v>7.4544811301708904</v>
      </c>
      <c r="E18">
        <v>0</v>
      </c>
      <c r="F18">
        <v>66</v>
      </c>
      <c r="G18">
        <v>85</v>
      </c>
      <c r="H18">
        <v>0</v>
      </c>
      <c r="J18">
        <v>191</v>
      </c>
      <c r="K18">
        <v>96</v>
      </c>
      <c r="L18">
        <v>109</v>
      </c>
      <c r="M18">
        <v>128</v>
      </c>
    </row>
    <row r="23" spans="1:21" x14ac:dyDescent="0.25">
      <c r="R23" t="s">
        <v>110</v>
      </c>
      <c r="S23" t="s">
        <v>111</v>
      </c>
      <c r="T23" t="s">
        <v>112</v>
      </c>
      <c r="U23" t="s">
        <v>113</v>
      </c>
    </row>
    <row r="24" spans="1:21" x14ac:dyDescent="0.25">
      <c r="E24" t="s">
        <v>106</v>
      </c>
      <c r="F24" t="s">
        <v>107</v>
      </c>
      <c r="G24" t="s">
        <v>108</v>
      </c>
      <c r="H24" t="s">
        <v>109</v>
      </c>
      <c r="Q24">
        <v>45.361162598122299</v>
      </c>
      <c r="R24">
        <v>124.5</v>
      </c>
      <c r="S24">
        <v>133</v>
      </c>
      <c r="T24">
        <v>132</v>
      </c>
      <c r="U24">
        <v>125</v>
      </c>
    </row>
    <row r="25" spans="1:21" x14ac:dyDescent="0.25">
      <c r="A25">
        <v>47.182745700681799</v>
      </c>
      <c r="B25">
        <v>45.448481142465397</v>
      </c>
      <c r="C25">
        <v>45.503298046117102</v>
      </c>
      <c r="D25">
        <v>47.127928797030002</v>
      </c>
      <c r="E25">
        <v>127</v>
      </c>
      <c r="F25">
        <v>133</v>
      </c>
      <c r="G25">
        <v>132</v>
      </c>
      <c r="H25">
        <v>130</v>
      </c>
      <c r="Q25">
        <v>41.361162598122299</v>
      </c>
      <c r="R25">
        <v>125</v>
      </c>
      <c r="S25">
        <v>122</v>
      </c>
      <c r="T25">
        <v>123</v>
      </c>
      <c r="U25">
        <v>125</v>
      </c>
    </row>
    <row r="26" spans="1:21" x14ac:dyDescent="0.25">
      <c r="A26">
        <v>44.385110784879501</v>
      </c>
      <c r="B26">
        <v>41.506117145332098</v>
      </c>
      <c r="C26">
        <v>41.597116823671499</v>
      </c>
      <c r="D26">
        <v>44.2941111065401</v>
      </c>
      <c r="E26">
        <v>122</v>
      </c>
      <c r="F26">
        <v>122</v>
      </c>
      <c r="G26">
        <v>123</v>
      </c>
      <c r="H26">
        <v>120</v>
      </c>
      <c r="Q26">
        <v>37.361162598122299</v>
      </c>
      <c r="R26">
        <v>125</v>
      </c>
      <c r="S26">
        <v>127</v>
      </c>
      <c r="T26">
        <v>127</v>
      </c>
      <c r="U26">
        <v>125</v>
      </c>
    </row>
    <row r="27" spans="1:21" x14ac:dyDescent="0.25">
      <c r="A27">
        <v>41.587475869077203</v>
      </c>
      <c r="B27">
        <v>37.563753148198799</v>
      </c>
      <c r="C27">
        <v>37.690935601225902</v>
      </c>
      <c r="D27">
        <v>41.460293416050099</v>
      </c>
      <c r="E27">
        <v>125</v>
      </c>
      <c r="F27">
        <v>127</v>
      </c>
      <c r="G27">
        <v>127</v>
      </c>
      <c r="H27">
        <v>125</v>
      </c>
      <c r="Q27">
        <v>33.361162598122299</v>
      </c>
      <c r="R27">
        <v>124.5</v>
      </c>
      <c r="S27">
        <v>126</v>
      </c>
      <c r="T27">
        <v>126</v>
      </c>
      <c r="U27">
        <v>126</v>
      </c>
    </row>
    <row r="28" spans="1:21" x14ac:dyDescent="0.25">
      <c r="A28">
        <v>38.789840953274897</v>
      </c>
      <c r="B28">
        <v>33.6213891510656</v>
      </c>
      <c r="C28">
        <v>33.7847543787802</v>
      </c>
      <c r="D28">
        <v>38.626475725560198</v>
      </c>
      <c r="E28">
        <v>125</v>
      </c>
      <c r="F28">
        <v>126</v>
      </c>
      <c r="G28">
        <v>126</v>
      </c>
      <c r="H28">
        <v>125</v>
      </c>
      <c r="Q28">
        <v>29.361162598122299</v>
      </c>
      <c r="R28">
        <v>123</v>
      </c>
      <c r="S28">
        <v>126</v>
      </c>
      <c r="T28">
        <v>124</v>
      </c>
      <c r="U28">
        <v>124</v>
      </c>
    </row>
    <row r="29" spans="1:21" x14ac:dyDescent="0.25">
      <c r="A29">
        <v>35.992206037472599</v>
      </c>
      <c r="B29">
        <v>29.679025153932301</v>
      </c>
      <c r="C29">
        <v>29.8785731563346</v>
      </c>
      <c r="D29">
        <v>35.792658035070303</v>
      </c>
      <c r="E29">
        <v>125</v>
      </c>
      <c r="F29">
        <v>126</v>
      </c>
      <c r="G29">
        <v>124</v>
      </c>
      <c r="H29">
        <v>127</v>
      </c>
      <c r="Q29">
        <v>25.361162598122299</v>
      </c>
      <c r="R29">
        <v>86</v>
      </c>
      <c r="S29">
        <v>126</v>
      </c>
      <c r="T29">
        <v>127</v>
      </c>
      <c r="U29">
        <v>109</v>
      </c>
    </row>
    <row r="30" spans="1:21" x14ac:dyDescent="0.25">
      <c r="A30">
        <v>33.1945711216703</v>
      </c>
      <c r="B30">
        <v>25.736661156798998</v>
      </c>
      <c r="C30">
        <v>25.972391933889</v>
      </c>
      <c r="D30">
        <v>32.958840344580302</v>
      </c>
      <c r="E30">
        <v>124</v>
      </c>
      <c r="F30">
        <v>126</v>
      </c>
      <c r="G30">
        <v>127</v>
      </c>
      <c r="H30">
        <v>125</v>
      </c>
      <c r="Q30">
        <v>21.361162598122299</v>
      </c>
      <c r="R30">
        <v>80</v>
      </c>
      <c r="S30">
        <v>126</v>
      </c>
      <c r="T30">
        <v>126</v>
      </c>
      <c r="U30">
        <v>91</v>
      </c>
    </row>
    <row r="31" spans="1:21" x14ac:dyDescent="0.25">
      <c r="A31">
        <v>30.396936205867998</v>
      </c>
      <c r="B31">
        <v>21.794297159665799</v>
      </c>
      <c r="C31">
        <v>22.066210711443301</v>
      </c>
      <c r="D31">
        <v>30.125022654090401</v>
      </c>
      <c r="E31">
        <v>123</v>
      </c>
      <c r="F31">
        <v>126</v>
      </c>
      <c r="G31">
        <v>126</v>
      </c>
      <c r="H31">
        <v>124</v>
      </c>
      <c r="Q31">
        <v>17.361162598122299</v>
      </c>
      <c r="R31">
        <v>110</v>
      </c>
      <c r="S31">
        <v>126</v>
      </c>
      <c r="T31">
        <v>126</v>
      </c>
      <c r="U31">
        <v>100</v>
      </c>
    </row>
    <row r="32" spans="1:21" x14ac:dyDescent="0.25">
      <c r="A32">
        <v>27.5993012900657</v>
      </c>
      <c r="B32">
        <v>17.8519331625325</v>
      </c>
      <c r="C32">
        <v>18.160029488997701</v>
      </c>
      <c r="D32">
        <v>27.291204963600499</v>
      </c>
      <c r="E32">
        <v>91</v>
      </c>
      <c r="F32">
        <v>126</v>
      </c>
      <c r="G32">
        <v>126</v>
      </c>
      <c r="H32">
        <v>124</v>
      </c>
      <c r="Q32">
        <v>13.3611625981223</v>
      </c>
      <c r="R32" t="s">
        <v>103</v>
      </c>
      <c r="S32">
        <v>121</v>
      </c>
      <c r="T32">
        <v>124</v>
      </c>
      <c r="U32" t="s">
        <v>103</v>
      </c>
    </row>
    <row r="33" spans="1:21" x14ac:dyDescent="0.25">
      <c r="A33">
        <v>24.801666374263402</v>
      </c>
      <c r="B33">
        <v>13.9095691653992</v>
      </c>
      <c r="C33">
        <v>14.253848266552099</v>
      </c>
      <c r="D33">
        <v>24.457387273110498</v>
      </c>
      <c r="E33">
        <v>81</v>
      </c>
      <c r="F33">
        <v>121</v>
      </c>
      <c r="G33">
        <v>124</v>
      </c>
      <c r="H33">
        <v>94</v>
      </c>
      <c r="Q33">
        <v>9.3611625981222595</v>
      </c>
      <c r="R33" t="s">
        <v>103</v>
      </c>
      <c r="S33">
        <v>116</v>
      </c>
      <c r="T33">
        <v>121</v>
      </c>
      <c r="U33" t="s">
        <v>103</v>
      </c>
    </row>
    <row r="34" spans="1:21" x14ac:dyDescent="0.25">
      <c r="A34">
        <v>22.0040314584611</v>
      </c>
      <c r="B34">
        <v>9.9672051682659397</v>
      </c>
      <c r="C34">
        <v>10.3476670441064</v>
      </c>
      <c r="D34">
        <v>21.6235695826206</v>
      </c>
      <c r="E34">
        <v>80</v>
      </c>
      <c r="F34">
        <v>116</v>
      </c>
      <c r="G34">
        <v>121</v>
      </c>
      <c r="H34">
        <v>91</v>
      </c>
      <c r="Q34">
        <v>5.3611625981222604</v>
      </c>
      <c r="R34" t="s">
        <v>103</v>
      </c>
      <c r="S34">
        <v>93</v>
      </c>
      <c r="T34">
        <v>83</v>
      </c>
      <c r="U34" t="s">
        <v>103</v>
      </c>
    </row>
    <row r="35" spans="1:21" x14ac:dyDescent="0.25">
      <c r="A35">
        <v>19.206396542658801</v>
      </c>
      <c r="B35">
        <v>6.0248411711326701</v>
      </c>
      <c r="C35">
        <v>6.4414858216608</v>
      </c>
      <c r="D35">
        <v>18.789751892130599</v>
      </c>
      <c r="E35">
        <v>110</v>
      </c>
      <c r="F35">
        <v>93</v>
      </c>
      <c r="G35">
        <v>83</v>
      </c>
      <c r="H35">
        <v>100</v>
      </c>
      <c r="Q35">
        <v>1.3611625981222599</v>
      </c>
      <c r="R35" t="s">
        <v>103</v>
      </c>
      <c r="S35">
        <v>93</v>
      </c>
      <c r="T35">
        <v>90</v>
      </c>
      <c r="U35" t="s">
        <v>103</v>
      </c>
    </row>
    <row r="36" spans="1:21" x14ac:dyDescent="0.25">
      <c r="A36">
        <v>16.408761626856499</v>
      </c>
      <c r="B36">
        <v>2.0824771739994001</v>
      </c>
      <c r="C36">
        <v>2.5353045992151699</v>
      </c>
      <c r="D36">
        <v>15.9559342016407</v>
      </c>
      <c r="F36">
        <v>93</v>
      </c>
      <c r="G36">
        <v>90</v>
      </c>
      <c r="H36" t="s">
        <v>103</v>
      </c>
    </row>
    <row r="37" spans="1:21" x14ac:dyDescent="0.25">
      <c r="A37">
        <v>13.611126711054199</v>
      </c>
      <c r="B37" t="s">
        <v>103</v>
      </c>
      <c r="C37" t="s">
        <v>103</v>
      </c>
      <c r="D37">
        <v>13.1221165111508</v>
      </c>
      <c r="F37">
        <v>64</v>
      </c>
      <c r="G37">
        <v>91</v>
      </c>
      <c r="H37" t="s">
        <v>103</v>
      </c>
    </row>
    <row r="38" spans="1:21" x14ac:dyDescent="0.25">
      <c r="A38">
        <v>10.813491795251901</v>
      </c>
      <c r="B38" t="s">
        <v>103</v>
      </c>
      <c r="C38" t="s">
        <v>103</v>
      </c>
      <c r="D38">
        <v>10.288298820660801</v>
      </c>
      <c r="F38">
        <v>77</v>
      </c>
      <c r="G38">
        <v>59</v>
      </c>
      <c r="H38" t="s">
        <v>103</v>
      </c>
    </row>
    <row r="39" spans="1:21" x14ac:dyDescent="0.25">
      <c r="A39">
        <v>8.0158568794495704</v>
      </c>
      <c r="B39" t="s">
        <v>103</v>
      </c>
      <c r="C39" t="s">
        <v>103</v>
      </c>
      <c r="D39">
        <v>7.4544811301708904</v>
      </c>
      <c r="F39">
        <v>66</v>
      </c>
      <c r="G39">
        <v>85</v>
      </c>
      <c r="H39" t="s">
        <v>103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GBR moorings</vt:lpstr>
      <vt:lpstr>Tables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Mumma Kim</dc:creator>
  <cp:lastModifiedBy>Mumma Kim</cp:lastModifiedBy>
  <dcterms:created xsi:type="dcterms:W3CDTF">2014-06-23T01:46:19Z</dcterms:created>
  <dcterms:modified xsi:type="dcterms:W3CDTF">2014-08-06T07:42:42Z</dcterms:modified>
</cp:coreProperties>
</file>